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930"/>
  </bookViews>
  <sheets>
    <sheet name="готовый" sheetId="26" r:id="rId1"/>
  </sheets>
  <definedNames>
    <definedName name="_xlnm._FilterDatabase" localSheetId="0" hidden="1">готовый!$A$29:$WWP$70</definedName>
    <definedName name="_xlnm.Print_Titles" localSheetId="0">готовый!$78:$78</definedName>
    <definedName name="_xlnm.Print_Area" localSheetId="0">готовый!$A$1:$BN$129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4" i="26" l="1"/>
  <c r="AT61" i="26" s="1"/>
  <c r="AJ64" i="26"/>
  <c r="AV64" i="26" s="1"/>
  <c r="AV61" i="26" s="1"/>
  <c r="AH64" i="26"/>
  <c r="AZ63" i="26"/>
  <c r="AJ63" i="26"/>
  <c r="BB63" i="26" s="1"/>
  <c r="AH63" i="26"/>
  <c r="AZ62" i="26"/>
  <c r="AJ62" i="26"/>
  <c r="BB62" i="26" s="1"/>
  <c r="AH62" i="26"/>
  <c r="AH61" i="26" s="1"/>
  <c r="BD61" i="26"/>
  <c r="AX61" i="26"/>
  <c r="AR61" i="26"/>
  <c r="AP61" i="26"/>
  <c r="AN61" i="26"/>
  <c r="AL61" i="26"/>
  <c r="AZ61" i="26" l="1"/>
  <c r="AJ61" i="26"/>
  <c r="BB61" i="26"/>
  <c r="BF38" i="26" l="1"/>
  <c r="BA38" i="26"/>
  <c r="AQ38" i="26"/>
  <c r="AO38" i="26"/>
  <c r="AM38" i="26"/>
  <c r="AK38" i="26"/>
  <c r="AI48" i="26"/>
  <c r="BA48" i="26" s="1"/>
  <c r="AI50" i="26"/>
  <c r="BA50" i="26" s="1"/>
  <c r="AI51" i="26"/>
  <c r="BF51" i="26" s="1"/>
  <c r="BF49" i="26" s="1"/>
  <c r="AI53" i="26"/>
  <c r="BA53" i="26" s="1"/>
  <c r="AI54" i="26"/>
  <c r="BF54" i="26" s="1"/>
  <c r="BF52" i="26" s="1"/>
  <c r="BE69" i="26"/>
  <c r="AY69" i="26"/>
  <c r="AS69" i="26"/>
  <c r="AI47" i="26"/>
  <c r="AU47" i="26" s="1"/>
  <c r="AI56" i="26"/>
  <c r="AI57" i="26"/>
  <c r="BA57" i="26" s="1"/>
  <c r="AI60" i="26"/>
  <c r="BA60" i="26" s="1"/>
  <c r="AI59" i="26"/>
  <c r="AS40" i="26" l="1"/>
  <c r="AS38" i="26" s="1"/>
  <c r="AY53" i="26"/>
  <c r="AK43" i="26"/>
  <c r="AM43" i="26"/>
  <c r="AO43" i="26"/>
  <c r="AQ43" i="26"/>
  <c r="AU43" i="26"/>
  <c r="AW43" i="26"/>
  <c r="BE45" i="26"/>
  <c r="BE46" i="26"/>
  <c r="BE47" i="26"/>
  <c r="BE48" i="26"/>
  <c r="BE50" i="26"/>
  <c r="BE51" i="26"/>
  <c r="BE53" i="26"/>
  <c r="BE54" i="26"/>
  <c r="BE56" i="26"/>
  <c r="BE57" i="26"/>
  <c r="BE58" i="26"/>
  <c r="BE59" i="26"/>
  <c r="BE60" i="26"/>
  <c r="BE44" i="26"/>
  <c r="AY47" i="26"/>
  <c r="AY48" i="26"/>
  <c r="AY50" i="26"/>
  <c r="AY54" i="26"/>
  <c r="AY56" i="26"/>
  <c r="AY57" i="26"/>
  <c r="AY59" i="26"/>
  <c r="AY60" i="26"/>
  <c r="AY44" i="26"/>
  <c r="AY43" i="26" s="1"/>
  <c r="AS45" i="26"/>
  <c r="AS47" i="26"/>
  <c r="AS48" i="26"/>
  <c r="AG48" i="26" s="1"/>
  <c r="AS50" i="26"/>
  <c r="AG50" i="26" s="1"/>
  <c r="AS51" i="26"/>
  <c r="AS53" i="26"/>
  <c r="AS54" i="26"/>
  <c r="AG54" i="26" s="1"/>
  <c r="AS56" i="26"/>
  <c r="AG56" i="26" s="1"/>
  <c r="AS57" i="26"/>
  <c r="AG57" i="26" s="1"/>
  <c r="AS59" i="26"/>
  <c r="AS60" i="26"/>
  <c r="AS44" i="26"/>
  <c r="AS43" i="26" s="1"/>
  <c r="BH30" i="26"/>
  <c r="AS36" i="26"/>
  <c r="AG36" i="26" s="1"/>
  <c r="AS37" i="26"/>
  <c r="AG37" i="26" s="1"/>
  <c r="AS35" i="26"/>
  <c r="AG40" i="26"/>
  <c r="AU58" i="26"/>
  <c r="AW58" i="26"/>
  <c r="AS58" i="26" s="1"/>
  <c r="BA58" i="26"/>
  <c r="BC58" i="26"/>
  <c r="AY58" i="26" s="1"/>
  <c r="AK58" i="26"/>
  <c r="AM58" i="26"/>
  <c r="AO58" i="26"/>
  <c r="AQ58" i="26"/>
  <c r="BF55" i="26"/>
  <c r="BG55" i="26"/>
  <c r="BG41" i="26" s="1"/>
  <c r="BC55" i="26"/>
  <c r="AY55" i="26" s="1"/>
  <c r="AU55" i="26"/>
  <c r="AW55" i="26"/>
  <c r="AS55" i="26" s="1"/>
  <c r="BA55" i="26"/>
  <c r="AO55" i="26"/>
  <c r="AQ55" i="26"/>
  <c r="AK55" i="26"/>
  <c r="AM55" i="26"/>
  <c r="AK52" i="26"/>
  <c r="AM52" i="26"/>
  <c r="AO52" i="26"/>
  <c r="AQ52" i="26"/>
  <c r="AU52" i="26"/>
  <c r="AW52" i="26"/>
  <c r="AS52" i="26" s="1"/>
  <c r="BA52" i="26"/>
  <c r="BC52" i="26"/>
  <c r="AY52" i="26" s="1"/>
  <c r="AK49" i="26"/>
  <c r="AM49" i="26"/>
  <c r="AO49" i="26"/>
  <c r="AQ49" i="26"/>
  <c r="AU49" i="26"/>
  <c r="AW49" i="26"/>
  <c r="AS49" i="26" s="1"/>
  <c r="BA49" i="26"/>
  <c r="BC49" i="26"/>
  <c r="AY49" i="26" s="1"/>
  <c r="AK46" i="26"/>
  <c r="AM46" i="26"/>
  <c r="AO46" i="26"/>
  <c r="AQ46" i="26"/>
  <c r="AQ41" i="26" s="1"/>
  <c r="AU46" i="26"/>
  <c r="AW46" i="26"/>
  <c r="AS46" i="26" s="1"/>
  <c r="BA46" i="26"/>
  <c r="BC46" i="26"/>
  <c r="AY46" i="26" s="1"/>
  <c r="BC43" i="26"/>
  <c r="AI58" i="26"/>
  <c r="AI55" i="26"/>
  <c r="AI52" i="26"/>
  <c r="AI49" i="26"/>
  <c r="AI46" i="26"/>
  <c r="AW34" i="26"/>
  <c r="BF30" i="26"/>
  <c r="BG38" i="26"/>
  <c r="BG30" i="26" s="1"/>
  <c r="BE38" i="26"/>
  <c r="BE30" i="26" s="1"/>
  <c r="BC38" i="26"/>
  <c r="AW38" i="26"/>
  <c r="AY38" i="26"/>
  <c r="AI45" i="26"/>
  <c r="BF45" i="26" s="1"/>
  <c r="BF43" i="26" s="1"/>
  <c r="AI44" i="26"/>
  <c r="BA44" i="26" s="1"/>
  <c r="BA43" i="26" s="1"/>
  <c r="AQ34" i="26"/>
  <c r="AO34" i="26"/>
  <c r="AM34" i="26"/>
  <c r="AK34" i="26"/>
  <c r="AI40" i="26"/>
  <c r="AU40" i="26" s="1"/>
  <c r="AI35" i="26"/>
  <c r="AI36" i="26"/>
  <c r="AU36" i="26" s="1"/>
  <c r="AI37" i="26"/>
  <c r="AU37" i="26" s="1"/>
  <c r="AW31" i="26"/>
  <c r="BC31" i="26"/>
  <c r="BC30" i="26" s="1"/>
  <c r="AO31" i="26"/>
  <c r="AQ31" i="26"/>
  <c r="AM31" i="26"/>
  <c r="AK31" i="26"/>
  <c r="AG53" i="26" l="1"/>
  <c r="AG52" i="26" s="1"/>
  <c r="AG47" i="26"/>
  <c r="AG46" i="26" s="1"/>
  <c r="BE49" i="26"/>
  <c r="BF41" i="26"/>
  <c r="AG60" i="26"/>
  <c r="AG45" i="26"/>
  <c r="AU39" i="26"/>
  <c r="AU38" i="26" s="1"/>
  <c r="BG65" i="26"/>
  <c r="AI43" i="26"/>
  <c r="AW30" i="26"/>
  <c r="AQ30" i="26"/>
  <c r="AQ65" i="26" s="1"/>
  <c r="AM30" i="26"/>
  <c r="AS34" i="26"/>
  <c r="AK30" i="26"/>
  <c r="AG59" i="26"/>
  <c r="AM41" i="26"/>
  <c r="AI34" i="26"/>
  <c r="AO30" i="26"/>
  <c r="AG55" i="26"/>
  <c r="BE55" i="26"/>
  <c r="AG44" i="26"/>
  <c r="AG43" i="26" s="1"/>
  <c r="AU35" i="26"/>
  <c r="AU34" i="26" s="1"/>
  <c r="AW41" i="26"/>
  <c r="AG35" i="26"/>
  <c r="AG34" i="26" s="1"/>
  <c r="AG51" i="26"/>
  <c r="AG49" i="26" s="1"/>
  <c r="AI38" i="26"/>
  <c r="AO41" i="26"/>
  <c r="BC41" i="26"/>
  <c r="BC65" i="26" s="1"/>
  <c r="BA41" i="26"/>
  <c r="AK41" i="26"/>
  <c r="AY41" i="26"/>
  <c r="BE41" i="26" l="1"/>
  <c r="BE65" i="26" s="1"/>
  <c r="AG58" i="26"/>
  <c r="BF65" i="26"/>
  <c r="BE66" i="26" s="1"/>
  <c r="AW65" i="26"/>
  <c r="AM65" i="26"/>
  <c r="AK65" i="26"/>
  <c r="AO65" i="26"/>
  <c r="AS42" i="26"/>
  <c r="AI42" i="26"/>
  <c r="AY33" i="26"/>
  <c r="AI33" i="26"/>
  <c r="BA33" i="26" s="1"/>
  <c r="BA31" i="26" s="1"/>
  <c r="BA30" i="26" s="1"/>
  <c r="BA65" i="26" s="1"/>
  <c r="AY66" i="26" s="1"/>
  <c r="AI32" i="26"/>
  <c r="AS32" i="26"/>
  <c r="BJ30" i="26"/>
  <c r="BI30" i="26"/>
  <c r="C16" i="26"/>
  <c r="D16" i="26" s="1"/>
  <c r="E16" i="26" s="1"/>
  <c r="F16" i="26" s="1"/>
  <c r="G16" i="26" s="1"/>
  <c r="H16" i="26" s="1"/>
  <c r="I16" i="26" s="1"/>
  <c r="J16" i="26" s="1"/>
  <c r="K16" i="26" s="1"/>
  <c r="L16" i="26" s="1"/>
  <c r="M16" i="26" s="1"/>
  <c r="N16" i="26" s="1"/>
  <c r="O16" i="26" s="1"/>
  <c r="P16" i="26" s="1"/>
  <c r="Q16" i="26" s="1"/>
  <c r="R16" i="26" s="1"/>
  <c r="S16" i="26" s="1"/>
  <c r="T16" i="26" s="1"/>
  <c r="U16" i="26" s="1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AS16" i="26" s="1"/>
  <c r="AU16" i="26" s="1"/>
  <c r="AW16" i="26" s="1"/>
  <c r="AY16" i="26" s="1"/>
  <c r="BA16" i="26" s="1"/>
  <c r="BC16" i="26" s="1"/>
  <c r="BE16" i="26" s="1"/>
  <c r="BF16" i="26" s="1"/>
  <c r="BG16" i="26" s="1"/>
  <c r="AU42" i="26" l="1"/>
  <c r="AU41" i="26" s="1"/>
  <c r="AI41" i="26"/>
  <c r="AG42" i="26"/>
  <c r="AG41" i="26" s="1"/>
  <c r="AS41" i="26"/>
  <c r="AY31" i="26"/>
  <c r="AY30" i="26" s="1"/>
  <c r="AY65" i="26" s="1"/>
  <c r="AG33" i="26"/>
  <c r="AG32" i="26"/>
  <c r="AS31" i="26"/>
  <c r="AS30" i="26" s="1"/>
  <c r="AU32" i="26"/>
  <c r="AU31" i="26" s="1"/>
  <c r="AU30" i="26" s="1"/>
  <c r="AI31" i="26"/>
  <c r="AI30" i="26" s="1"/>
  <c r="AI65" i="26" l="1"/>
  <c r="AS65" i="26"/>
  <c r="AU65" i="26"/>
  <c r="AS66" i="26" s="1"/>
  <c r="AG31" i="26"/>
  <c r="AG30" i="26" s="1"/>
  <c r="AG65" i="26" s="1"/>
</calcChain>
</file>

<file path=xl/sharedStrings.xml><?xml version="1.0" encoding="utf-8"?>
<sst xmlns="http://schemas.openxmlformats.org/spreadsheetml/2006/main" count="379" uniqueCount="243">
  <si>
    <t>Государственный компонент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</si>
  <si>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</si>
  <si>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</si>
  <si>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</si>
  <si>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</si>
  <si>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</si>
  <si>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</si>
  <si>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</si>
  <si>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</si>
  <si>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</si>
  <si>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</si>
  <si>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</si>
  <si>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</si>
  <si>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</si>
  <si>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</si>
  <si>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</si>
  <si>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</si>
  <si>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</si>
  <si>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</si>
  <si>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</si>
  <si>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недель</t>
  </si>
  <si>
    <t>Всего часов</t>
  </si>
  <si>
    <t>УК-1</t>
  </si>
  <si>
    <t>УК-2</t>
  </si>
  <si>
    <t>УК-3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</si>
  <si>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</si>
  <si>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</si>
  <si>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</si>
  <si>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</si>
  <si>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</si>
  <si>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УТВЕРЖДАЮ</t>
  </si>
  <si>
    <t>КУРСЫ</t>
  </si>
  <si>
    <t>Теоретическое обучение</t>
  </si>
  <si>
    <t>Экзаменационные сессии</t>
  </si>
  <si>
    <t>Производственные практики</t>
  </si>
  <si>
    <t>Итоговая аттестация</t>
  </si>
  <si>
    <t>Каникулы</t>
  </si>
  <si>
    <t>I</t>
  </si>
  <si>
    <t>:</t>
  </si>
  <si>
    <t>=</t>
  </si>
  <si>
    <t>II</t>
  </si>
  <si>
    <t>Х</t>
  </si>
  <si>
    <t>//</t>
  </si>
  <si>
    <t>/</t>
  </si>
  <si>
    <t>Обозначения:</t>
  </si>
  <si>
    <t>−</t>
  </si>
  <si>
    <t>теоретическое обучение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</si>
  <si>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</si>
  <si>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</si>
  <si>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</si>
  <si>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</si>
  <si>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Наименование компетенции</t>
  </si>
  <si>
    <t>Код модуля, учебной дисциплины</t>
  </si>
  <si>
    <t>Название практики</t>
  </si>
  <si>
    <t>Семестр</t>
  </si>
  <si>
    <t>Недель</t>
  </si>
  <si>
    <t>Зачетных единиц</t>
  </si>
  <si>
    <t>1.1.1</t>
  </si>
  <si>
    <t>1.1.2</t>
  </si>
  <si>
    <t>2</t>
  </si>
  <si>
    <t>2.1</t>
  </si>
  <si>
    <t>Количество часов учебных занятий</t>
  </si>
  <si>
    <t>Зач.единиц</t>
  </si>
  <si>
    <t>Ауд.часов</t>
  </si>
  <si>
    <t>МИНИСТЕРСТВО ОБРАЗОВАНИЯ РЕСПУБЛИКИ БЕЛАРУСЬ</t>
  </si>
  <si>
    <t>Первый заместитель</t>
  </si>
  <si>
    <t>Министра образования</t>
  </si>
  <si>
    <t>Республики Беларусь</t>
  </si>
  <si>
    <t>СК-1</t>
  </si>
  <si>
    <t>СК-2</t>
  </si>
  <si>
    <t>СК-3</t>
  </si>
  <si>
    <t>СОГЛАСОВАНО</t>
  </si>
  <si>
    <t>Начальник Главного управления профессионального образования</t>
  </si>
  <si>
    <t>Проректор по научно-методической работе Государственного</t>
  </si>
  <si>
    <t>Министерства образования Республики Беларусь</t>
  </si>
  <si>
    <t>20___</t>
  </si>
  <si>
    <t>М.П.</t>
  </si>
  <si>
    <t>Эксперт-нормоконтролер</t>
  </si>
  <si>
    <t>Рекомендован к утверждению Президиумом Совета УМО</t>
  </si>
  <si>
    <t>Протокол №____ от _____________</t>
  </si>
  <si>
    <t>I. График образовательного процесса</t>
  </si>
  <si>
    <t>II. Сводные данные по бюджету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</si>
  <si>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</si>
  <si>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</si>
  <si>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</si>
  <si>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</si>
  <si>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</si>
  <si>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</si>
  <si>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</si>
  <si>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</si>
  <si>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</si>
  <si>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</si>
  <si>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</si>
  <si>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</si>
  <si>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III. План образовательного процесса</t>
  </si>
  <si>
    <t>Регистрационный №______________</t>
  </si>
  <si>
    <t>ПРИМЕРНЫЙ УЧЕБНЫЙ ПЛАН</t>
  </si>
  <si>
    <t>Компонент учреждения образования</t>
  </si>
  <si>
    <t>1.2</t>
  </si>
  <si>
    <t>Степень: Магистр</t>
  </si>
  <si>
    <t>Магистерская диссертация</t>
  </si>
  <si>
    <t>магистерская диссертация</t>
  </si>
  <si>
    <t xml:space="preserve">Срок обучения </t>
  </si>
  <si>
    <t xml:space="preserve">1.1 </t>
  </si>
  <si>
    <t>1.2.1</t>
  </si>
  <si>
    <t>1.2.2</t>
  </si>
  <si>
    <t>IV. Производственная практика</t>
  </si>
  <si>
    <t>V. Магистерская диссертация</t>
  </si>
  <si>
    <t xml:space="preserve">VI.Итоговая аттестация </t>
  </si>
  <si>
    <t>УПК-1</t>
  </si>
  <si>
    <t>УПК-2</t>
  </si>
  <si>
    <t>УПК-3</t>
  </si>
  <si>
    <t>Защита магистерской диссертации</t>
  </si>
  <si>
    <t xml:space="preserve">Осуществлять коммуникации на иностранном языке в  академической,  научной  и  профессиональной  среде  для  реализации 
научно-исследовательской  и  инновационной  деятельности </t>
  </si>
  <si>
    <t>Решать научно-исследовательские и инновационные задачи на основе применения информационно-коммуникационных технологий</t>
  </si>
  <si>
    <t>Применять  методы  научного  познания  в исследовательской  деятельности,  генерировать  и  реализовывать инновационные  идеи</t>
  </si>
  <si>
    <t>2.2</t>
  </si>
  <si>
    <t>2.2.1</t>
  </si>
  <si>
    <t>2.2.2</t>
  </si>
  <si>
    <t>Иностранный язык для делового и профессионального общения</t>
  </si>
  <si>
    <t>7-06-0821-01 Многофункциональное лесопользование</t>
  </si>
  <si>
    <t>1,5 года</t>
  </si>
  <si>
    <t>Модуль «Современные методы анализа состояния и защиты леса»</t>
  </si>
  <si>
    <t>Актуальные проблемы и современные методы защиты леса</t>
  </si>
  <si>
    <t>Дистанционное зондирование и геоинформатика</t>
  </si>
  <si>
    <t>Модуль «Многофункциональное использование лесов»</t>
  </si>
  <si>
    <t>Лесоводство в условиях природных и антропогенных аномалий</t>
  </si>
  <si>
    <t>1.2.3</t>
  </si>
  <si>
    <t>1.3</t>
  </si>
  <si>
    <t>Модуль «Научно-исследовательская работа»</t>
  </si>
  <si>
    <t>1.3.1</t>
  </si>
  <si>
    <t>Научно-исследовательский семинар</t>
  </si>
  <si>
    <t>1.3.2</t>
  </si>
  <si>
    <t>Информационные технологии в науке и производстве</t>
  </si>
  <si>
    <t>Модуль «Экология вредителей и болезней леса»</t>
  </si>
  <si>
    <t>Популяционная экология насекомых</t>
  </si>
  <si>
    <t>2.3</t>
  </si>
  <si>
    <t>Модуль «Управление лесами и лесными ресурсами»</t>
  </si>
  <si>
    <t>2.3.1</t>
  </si>
  <si>
    <t>Комплексная оценка лесных ресурсов</t>
  </si>
  <si>
    <t>2.3.2</t>
  </si>
  <si>
    <t>Инвентаризация лесов и лесоустроительное проектирование</t>
  </si>
  <si>
    <t>2.4</t>
  </si>
  <si>
    <t>Модуль «Устойчивое лесоводство»</t>
  </si>
  <si>
    <t>2.4.1</t>
  </si>
  <si>
    <t>Инновационные технологии естественного лесовозобновления</t>
  </si>
  <si>
    <t>2.4.2</t>
  </si>
  <si>
    <t>Основы лесного ресурсоведения</t>
  </si>
  <si>
    <t>2.5</t>
  </si>
  <si>
    <t>Модуль «Лесокультурное производство»</t>
  </si>
  <si>
    <t>2.5.1</t>
  </si>
  <si>
    <t xml:space="preserve">Селекционно-генетические методы повышения продуктивности и качества лесных насаждений </t>
  </si>
  <si>
    <t>2.5.2</t>
  </si>
  <si>
    <t>Интенсификация выращивания посадочного материала</t>
  </si>
  <si>
    <t>2.6</t>
  </si>
  <si>
    <t>Модуль «Законодательство и делопроизводство в лесохозяйственной деятельности»</t>
  </si>
  <si>
    <t>2.6.1</t>
  </si>
  <si>
    <t>Делопроизводство в организациях лесной отрасли</t>
  </si>
  <si>
    <t>2.6.2</t>
  </si>
  <si>
    <t>2.7</t>
  </si>
  <si>
    <t>Модуль «Фаунистические ресурсы и биоразнообразие лесных экосистем»</t>
  </si>
  <si>
    <t>2.7.1</t>
  </si>
  <si>
    <t xml:space="preserve">Биоразнообразие лесных экосистем и его сохранение  </t>
  </si>
  <si>
    <t>2.7.2</t>
  </si>
  <si>
    <t>Альтернативное использование объектов флоры и фауны</t>
  </si>
  <si>
    <t>Законодательное обеспечение лесохозяйственной деятельности</t>
  </si>
  <si>
    <t>Научно-исследовательская</t>
  </si>
  <si>
    <t>Прикладная микология</t>
  </si>
  <si>
    <t xml:space="preserve">Туристско-рекреационное пользование лесов </t>
  </si>
  <si>
    <t>УПК-4</t>
  </si>
  <si>
    <t>УПК-5</t>
  </si>
  <si>
    <t>УПК-6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</si>
  <si>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</si>
  <si>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</si>
  <si>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</si>
  <si>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</si>
  <si>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</si>
  <si>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</si>
  <si>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</si>
  <si>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</si>
  <si>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</si>
  <si>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УК-4</t>
  </si>
  <si>
    <t>УК-5</t>
  </si>
  <si>
    <t>Владеть знаниями и умениями в области новых технологий и организаций экологического и охотничьего туризма, подготовке объектов экологического туризма к использованию, обеспечения условий всестороннего познания туристического объекта</t>
  </si>
  <si>
    <t>Быть способным снижать антропогенное воздействие на биологическое разнообразие природных экосистем и повышать эффективность мер по сохранению  биоразнообразия на основе знания современного состояние флоры и фауны в лесных экосистемах, проблемы их сохранения и устойчивого использования</t>
  </si>
  <si>
    <t>Быть способным принимать ответственные решения на основе системного анализа правового материала и уметь анализировать направления и тенденции законодательного обеспечения деятельности лесного хозяйства</t>
  </si>
  <si>
    <t>2.8</t>
  </si>
  <si>
    <t>2.8.1</t>
  </si>
  <si>
    <t>2.8.2</t>
  </si>
  <si>
    <t>2.8.3</t>
  </si>
  <si>
    <t>Обладать знанием актуальных проблем защиты леса и быть способным находить пути их решения</t>
  </si>
  <si>
    <t>Быть способным выполнять визуальное и измерительное дешифрирование материалов аэро- и космической съемки лесов, использовать геоинформационные системы при выполнении практических задач лесохозяйственной деятельности</t>
  </si>
  <si>
    <t>Быть способным обосновывать и проектировать системы лесоводственных мероприятий в условиях природных и антропогенных нарушений лесных экосистем</t>
  </si>
  <si>
    <t>Быть способным эффективно организовать работы по производству лесных культур и созданию искусственных насаждений с использованием современных технологий</t>
  </si>
  <si>
    <t>Обладать знаниями использования природных экосистем для развития рекреационно-туристской деятельности и современными навыками интерпретации в отношении природных объектов</t>
  </si>
  <si>
    <t>Быть способным получать и обрабатывать информацию из различных источников с использованием современных информационных технологий, применять прикладные программные сретства при решении практических задач в лесохозяйственной деятельности</t>
  </si>
  <si>
    <t>Быть способным оценнивать состояние популяций насекомых, в том числе имеющих важное экономическое значение для лесного хозяйства, прогнозировать возникновение и развитие вспышек массового размножения</t>
  </si>
  <si>
    <t>Быть способным определять роль грибов в лесных экосистемах и направления их хозяйственного использования</t>
  </si>
  <si>
    <t>Быть способным проводить комплексную качественную и количественную оценку лесного фонда и лесных ресурсов</t>
  </si>
  <si>
    <t>Владеть методами инвентаризации лесов, технологиями лесоустройства и быть способным выполнять на основе материалов инвентаризации лесоустроительное проектирование хозяйственных мероприятий</t>
  </si>
  <si>
    <t>Быть способным проводить учет и оценку возобновления леса, обосновывать и проектировать современные мероприятия и технологии по содействию естественному лесовозобновлению</t>
  </si>
  <si>
    <t>Быть способным планировать и реализовывать мероприятия по охране, воспроизводству и рациональному использованию древесных, недревесных, охотничьих и других ресурсов лесных экосистем</t>
  </si>
  <si>
    <t>Быть способным повышать продуктивность и качество древесины лесных древесных видов на основе использования методов генетики и селекции, проектировать лесосеменные объекты на селекционной основе</t>
  </si>
  <si>
    <t>Быть способным совершенствовать технологии выращивания лесного посадочного материала с целью их интенсификации</t>
  </si>
  <si>
    <t>Обладать навыками составления, учета, хранения, защиты, передачи служебной документации в организациях с учетом требований документооборота</t>
  </si>
  <si>
    <t>1,2,3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</si>
  <si>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</si>
  <si>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</si>
  <si>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2.1, 2.8.2</t>
  </si>
  <si>
    <t>__________2022</t>
  </si>
  <si>
    <t>1.3.1, 2.8.1</t>
  </si>
  <si>
    <t>Инновационные системы и методы лесовосстановления</t>
  </si>
  <si>
    <t>VII. Матрица компетенций</t>
  </si>
  <si>
    <t>_______________ И.А.Старовойтова</t>
  </si>
  <si>
    <t>Специальность:</t>
  </si>
  <si>
    <t>Дополнительные виды обучения *</t>
  </si>
  <si>
    <t xml:space="preserve">Философия и методология науки </t>
  </si>
  <si>
    <t xml:space="preserve">Иностранный язык </t>
  </si>
  <si>
    <t xml:space="preserve">Основы информационных технологий </t>
  </si>
  <si>
    <r>
      <t>1</t>
    </r>
    <r>
      <rPr>
        <vertAlign val="superscript"/>
        <sz val="18"/>
        <rFont val="Arial"/>
        <family val="2"/>
        <charset val="204"/>
      </rPr>
      <t>д</t>
    </r>
  </si>
  <si>
    <t>УК-6</t>
  </si>
  <si>
    <t>Быть  способным  к  прогнозированию  условий  реализации  профессиональной деятельности и решению профессиональных задач в условиях неопределенности</t>
  </si>
  <si>
    <t>УК-7</t>
  </si>
  <si>
    <t>Применять  психолого-педагогические  методы  и  информационно-коммуникационные технологии в образовании и управлении</t>
  </si>
  <si>
    <t>УК-1,4,5,6</t>
  </si>
  <si>
    <t>УК-7,   УПК-6</t>
  </si>
  <si>
    <t>*</t>
  </si>
  <si>
    <t>Изучение общеобразовательных  дисциплин  «Философия  и  методология  науки»,  «Иностранный  язык»,  «Основы  информационных  технологий» является обязательным для  магистрантов - граждан Республики Беларусь.</t>
  </si>
  <si>
    <t>д</t>
  </si>
  <si>
    <t>Дифференцированный зачет.</t>
  </si>
  <si>
    <t>С.А.Касперович</t>
  </si>
  <si>
    <t>учреждения образования «Республиканский институт высшей школы»</t>
  </si>
  <si>
    <t>И.В.Титович</t>
  </si>
  <si>
    <t>М.В.Шестаков</t>
  </si>
  <si>
    <t>Председатель УМО по образованию в области природопользования</t>
  </si>
  <si>
    <t>и лесного хозяйства</t>
  </si>
  <si>
    <t>И.В.Войтов</t>
  </si>
  <si>
    <t>Председатель НМС по лесному хозяйству</t>
  </si>
  <si>
    <t>А.С.Клыш</t>
  </si>
  <si>
    <t>по образованию в области природопользования и лесного хозяйства</t>
  </si>
  <si>
    <t>Первый заместитель Министра лесного хозяйства Республики Беларусь</t>
  </si>
  <si>
    <t>А.Н. Драгун</t>
  </si>
  <si>
    <t>Разработан в качестве примера реализации образовательного стандарта по специальности 7-06-0821-01 Многофункциональное лесопользование.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</si>
</sst>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6"/>
      <name val="Arial Narrow"/>
      <family val="2"/>
      <charset val="204"/>
    </font>
    <font>
      <sz val="15"/>
      <name val="Arial Narrow"/>
      <family val="2"/>
      <charset val="204"/>
    </font>
    <font>
      <sz val="12"/>
      <color indexed="10"/>
      <name val="Arial Narrow"/>
      <family val="2"/>
      <charset val="204"/>
    </font>
    <font>
      <sz val="18"/>
      <name val="Arial"/>
      <family val="2"/>
      <charset val="204"/>
    </font>
    <font>
      <sz val="20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7"/>
      <name val="Arial"/>
      <family val="2"/>
      <charset val="204"/>
    </font>
    <font>
      <sz val="17"/>
      <name val="Arial"/>
      <family val="2"/>
      <charset val="204"/>
    </font>
    <font>
      <sz val="18"/>
      <name val="Arial Narrow"/>
      <family val="2"/>
      <charset val="204"/>
    </font>
    <font>
      <b/>
      <sz val="18"/>
      <name val="Arial Narrow"/>
      <family val="2"/>
      <charset val="204"/>
    </font>
    <font>
      <b/>
      <sz val="24"/>
      <name val="Arial"/>
      <family val="2"/>
      <charset val="204"/>
    </font>
    <font>
      <sz val="22"/>
      <name val="Arial"/>
      <family val="2"/>
      <charset val="204"/>
    </font>
    <font>
      <b/>
      <sz val="22"/>
      <name val="Arial"/>
      <family val="2"/>
      <charset val="204"/>
    </font>
    <font>
      <sz val="18"/>
      <color indexed="10"/>
      <name val="Arial"/>
      <family val="2"/>
      <charset val="204"/>
    </font>
    <font>
      <sz val="18"/>
      <color rgb="FF006600"/>
      <name val="Arial"/>
      <family val="2"/>
      <charset val="204"/>
    </font>
    <font>
      <sz val="18"/>
      <color rgb="FFFF0000"/>
      <name val="Arial"/>
      <family val="2"/>
      <charset val="204"/>
    </font>
    <font>
      <sz val="12"/>
      <name val="Arial"/>
      <family val="2"/>
      <charset val="204"/>
    </font>
    <font>
      <b/>
      <sz val="26"/>
      <name val="Arial"/>
      <family val="2"/>
      <charset val="204"/>
    </font>
    <font>
      <sz val="24"/>
      <name val="Arial"/>
      <family val="2"/>
      <charset val="204"/>
    </font>
    <font>
      <sz val="26"/>
      <name val="Arial"/>
      <family val="2"/>
      <charset val="204"/>
    </font>
    <font>
      <sz val="2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10"/>
      <name val="Arial"/>
      <family val="2"/>
      <charset val="204"/>
    </font>
    <font>
      <sz val="20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sz val="24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0"/>
      <name val="Arial"/>
      <family val="2"/>
      <charset val="204"/>
    </font>
    <font>
      <sz val="22"/>
      <color theme="1"/>
      <name val="Arial"/>
      <family val="2"/>
      <charset val="204"/>
    </font>
    <font>
      <sz val="24"/>
      <name val="Arial Narrow"/>
      <family val="2"/>
      <charset val="204"/>
    </font>
    <font>
      <sz val="28"/>
      <color theme="1"/>
      <name val="Arial"/>
      <family val="2"/>
      <charset val="204"/>
    </font>
    <font>
      <sz val="20"/>
      <name val="Arial Narrow"/>
      <family val="2"/>
      <charset val="204"/>
    </font>
    <font>
      <b/>
      <sz val="20"/>
      <name val="Arial"/>
      <family val="2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vertAlign val="superscript"/>
      <sz val="22"/>
      <name val="Arial"/>
      <family val="2"/>
      <charset val="204"/>
    </font>
    <font>
      <sz val="22"/>
      <color rgb="FFFF0000"/>
      <name val="Arial"/>
      <family val="2"/>
      <charset val="204"/>
    </font>
    <font>
      <vertAlign val="superscript"/>
      <sz val="24"/>
      <name val="Arial"/>
      <family val="2"/>
      <charset val="204"/>
    </font>
    <font>
      <vertAlign val="superscript"/>
      <sz val="18"/>
      <name val="Arial"/>
      <family val="2"/>
      <charset val="204"/>
    </font>
    <font>
      <b/>
      <vertAlign val="superscript"/>
      <sz val="2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hair">
        <color indexed="23"/>
      </top>
      <bottom style="thin">
        <color theme="1" tint="0.34998626667073579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hair">
        <color indexed="23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hair">
        <color indexed="23"/>
      </bottom>
      <diagonal/>
    </border>
    <border>
      <left style="thin">
        <color theme="1" tint="0.34998626667073579"/>
      </left>
      <right/>
      <top style="hair">
        <color indexed="23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hair">
        <color indexed="23"/>
      </top>
      <bottom style="thin">
        <color theme="1" tint="0.34998626667073579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auto="1"/>
      </right>
      <top style="thin">
        <color theme="0" tint="-0.499984740745262"/>
      </top>
      <bottom/>
      <diagonal/>
    </border>
    <border>
      <left/>
      <right style="double">
        <color auto="1"/>
      </right>
      <top/>
      <bottom style="thin">
        <color theme="0" tint="-0.499984740745262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thin">
        <color theme="0" tint="-0.499984740745262"/>
      </top>
      <bottom style="hair">
        <color auto="1"/>
      </bottom>
      <diagonal/>
    </border>
    <border>
      <left/>
      <right style="double">
        <color auto="1"/>
      </right>
      <top style="thin">
        <color theme="0" tint="-0.499984740745262"/>
      </top>
      <bottom style="hair">
        <color auto="1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double">
        <color auto="1"/>
      </left>
      <right/>
      <top/>
      <bottom style="thin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/>
      <diagonal/>
    </border>
    <border>
      <left style="double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auto="1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auto="1"/>
      </right>
      <top style="thin">
        <color theme="0" tint="-0.499984740745262"/>
      </top>
      <bottom style="hair">
        <color theme="0" tint="-0.499984740745262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theme="1" tint="0.34998626667073579"/>
      </right>
      <top style="double">
        <color auto="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uble">
        <color auto="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uble">
        <color auto="1"/>
      </top>
      <bottom/>
      <diagonal/>
    </border>
    <border>
      <left style="thin">
        <color theme="1" tint="0.34998626667073579"/>
      </left>
      <right/>
      <top style="double">
        <color auto="1"/>
      </top>
      <bottom style="thin">
        <color theme="1" tint="0.34998626667073579"/>
      </bottom>
      <diagonal/>
    </border>
    <border>
      <left/>
      <right/>
      <top style="double">
        <color auto="1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auto="1"/>
      </top>
      <bottom/>
      <diagonal/>
    </border>
    <border>
      <left/>
      <right style="thin">
        <color theme="1" tint="0.34998626667073579"/>
      </right>
      <top style="double">
        <color auto="1"/>
      </top>
      <bottom/>
      <diagonal/>
    </border>
    <border>
      <left style="thin">
        <color indexed="23"/>
      </left>
      <right style="thin">
        <color indexed="23"/>
      </right>
      <top style="double">
        <color auto="1"/>
      </top>
      <bottom/>
      <diagonal/>
    </border>
    <border>
      <left style="thin">
        <color indexed="23"/>
      </left>
      <right style="double">
        <color auto="1"/>
      </right>
      <top style="double">
        <color auto="1"/>
      </top>
      <bottom style="thin">
        <color indexed="23"/>
      </bottom>
      <diagonal/>
    </border>
    <border>
      <left style="thin">
        <color indexed="23"/>
      </left>
      <right style="double">
        <color auto="1"/>
      </right>
      <top style="thin">
        <color indexed="23"/>
      </top>
      <bottom style="thin">
        <color indexed="23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double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auto="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/>
      <bottom style="double">
        <color auto="1"/>
      </bottom>
      <diagonal/>
    </border>
    <border>
      <left style="thin">
        <color indexed="23"/>
      </left>
      <right style="double">
        <color auto="1"/>
      </right>
      <top style="thin">
        <color indexed="23"/>
      </top>
      <bottom style="double">
        <color auto="1"/>
      </bottom>
      <diagonal/>
    </border>
    <border>
      <left/>
      <right style="thin">
        <color indexed="23"/>
      </right>
      <top style="double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double">
        <color auto="1"/>
      </top>
      <bottom style="thin">
        <color indexed="23"/>
      </bottom>
      <diagonal/>
    </border>
    <border>
      <left style="thin">
        <color indexed="23"/>
      </left>
      <right/>
      <top style="double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auto="1"/>
      </bottom>
      <diagonal/>
    </border>
    <border>
      <left style="thin">
        <color indexed="23"/>
      </left>
      <right/>
      <top style="thin">
        <color indexed="23"/>
      </top>
      <bottom style="double">
        <color auto="1"/>
      </bottom>
      <diagonal/>
    </border>
    <border>
      <left style="double">
        <color auto="1"/>
      </left>
      <right style="thin">
        <color indexed="23"/>
      </right>
      <top style="double">
        <color auto="1"/>
      </top>
      <bottom style="thin">
        <color indexed="23"/>
      </bottom>
      <diagonal/>
    </border>
    <border>
      <left style="double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auto="1"/>
      </left>
      <right style="thin">
        <color indexed="23"/>
      </right>
      <top/>
      <bottom style="double">
        <color auto="1"/>
      </bottom>
      <diagonal/>
    </border>
    <border>
      <left style="thin">
        <color indexed="23"/>
      </left>
      <right style="double">
        <color auto="1"/>
      </right>
      <top/>
      <bottom style="double">
        <color auto="1"/>
      </bottom>
      <diagonal/>
    </border>
    <border>
      <left style="thin">
        <color theme="1" tint="0.34998626667073579"/>
      </left>
      <right/>
      <top/>
      <bottom style="hair">
        <color indexed="23"/>
      </bottom>
      <diagonal/>
    </border>
    <border>
      <left/>
      <right style="thin">
        <color theme="1" tint="0.34998626667073579"/>
      </right>
      <top/>
      <bottom style="hair">
        <color indexed="23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indexed="23"/>
      </bottom>
      <diagonal/>
    </border>
    <border>
      <left style="double">
        <color auto="1"/>
      </left>
      <right style="thin">
        <color indexed="23"/>
      </right>
      <top style="double">
        <color auto="1"/>
      </top>
      <bottom/>
      <diagonal/>
    </border>
    <border>
      <left style="double">
        <color auto="1"/>
      </left>
      <right style="thin">
        <color indexed="23"/>
      </right>
      <top/>
      <bottom/>
      <diagonal/>
    </border>
    <border>
      <left/>
      <right/>
      <top style="thin">
        <color indexed="23"/>
      </top>
      <bottom style="double">
        <color auto="1"/>
      </bottom>
      <diagonal/>
    </border>
    <border>
      <left/>
      <right style="double">
        <color auto="1"/>
      </right>
      <top style="thin">
        <color indexed="23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indexed="23"/>
      </bottom>
      <diagonal/>
    </border>
    <border>
      <left style="double">
        <color auto="1"/>
      </left>
      <right style="double">
        <color auto="1"/>
      </right>
      <top style="thin">
        <color indexed="23"/>
      </top>
      <bottom style="thin">
        <color indexed="23"/>
      </bottom>
      <diagonal/>
    </border>
    <border>
      <left style="double">
        <color auto="1"/>
      </left>
      <right style="double">
        <color auto="1"/>
      </right>
      <top style="thin">
        <color indexed="23"/>
      </top>
      <bottom style="double">
        <color auto="1"/>
      </bottom>
      <diagonal/>
    </border>
  </borders>
  <cellStyleXfs count="2">
    <xf numFmtId="0" fontId="0" fillId="0" borderId="0"/>
    <xf numFmtId="0" fontId="24" fillId="5" borderId="0" applyNumberFormat="0" applyBorder="0" applyAlignment="0" applyProtection="0"/>
  </cellStyleXfs>
  <cellXfs count="701">
    <xf numFmtId="0" fontId="0" fillId="0" borderId="0" xfId="0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17" fillId="0" borderId="0" xfId="0" applyFont="1"/>
    <xf numFmtId="0" fontId="18" fillId="0" borderId="0" xfId="0" applyFont="1"/>
    <xf numFmtId="0" fontId="17" fillId="2" borderId="0" xfId="0" applyFont="1" applyFill="1"/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Protection="1">
      <protection locked="0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12" fillId="0" borderId="0" xfId="0" applyFont="1" applyFill="1" applyAlignment="1" applyProtection="1">
      <protection locked="0"/>
    </xf>
    <xf numFmtId="0" fontId="8" fillId="0" borderId="0" xfId="0" applyFont="1" applyFill="1" applyAlignment="1" applyProtection="1"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Protection="1"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72" xfId="0" applyFont="1" applyFill="1" applyBorder="1" applyAlignment="1" applyProtection="1">
      <alignment vertical="center"/>
      <protection locked="0"/>
    </xf>
    <xf numFmtId="0" fontId="5" fillId="0" borderId="53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horizontal="right" vertical="center"/>
      <protection locked="0"/>
    </xf>
    <xf numFmtId="49" fontId="14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Protection="1">
      <protection locked="0"/>
    </xf>
    <xf numFmtId="0" fontId="19" fillId="2" borderId="0" xfId="0" applyFont="1" applyFill="1" applyProtection="1">
      <protection locked="0"/>
    </xf>
    <xf numFmtId="0" fontId="5" fillId="0" borderId="21" xfId="0" applyFont="1" applyFill="1" applyBorder="1" applyAlignment="1" applyProtection="1">
      <alignment horizontal="center" textRotation="90"/>
      <protection locked="0"/>
    </xf>
    <xf numFmtId="0" fontId="5" fillId="0" borderId="9" xfId="0" applyFont="1" applyFill="1" applyBorder="1" applyAlignment="1" applyProtection="1">
      <alignment horizontal="center" textRotation="90"/>
      <protection locked="0"/>
    </xf>
    <xf numFmtId="0" fontId="5" fillId="0" borderId="65" xfId="0" applyFont="1" applyFill="1" applyBorder="1" applyAlignment="1" applyProtection="1">
      <alignment horizontal="center" textRotation="90"/>
      <protection locked="0"/>
    </xf>
    <xf numFmtId="0" fontId="5" fillId="0" borderId="60" xfId="0" applyFont="1" applyFill="1" applyBorder="1" applyAlignment="1" applyProtection="1">
      <alignment horizontal="center" textRotation="90"/>
      <protection locked="0"/>
    </xf>
    <xf numFmtId="0" fontId="5" fillId="0" borderId="58" xfId="0" applyFont="1" applyFill="1" applyBorder="1" applyAlignment="1" applyProtection="1">
      <alignment horizontal="center" textRotation="90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67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67" xfId="0" applyFont="1" applyFill="1" applyBorder="1" applyAlignment="1" applyProtection="1">
      <alignment horizontal="center" vertical="center" wrapText="1"/>
      <protection locked="0"/>
    </xf>
    <xf numFmtId="0" fontId="8" fillId="0" borderId="2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Protection="1">
      <protection locked="0"/>
    </xf>
    <xf numFmtId="0" fontId="5" fillId="0" borderId="54" xfId="0" applyFont="1" applyFill="1" applyBorder="1" applyAlignment="1" applyProtection="1">
      <alignment vertical="center"/>
      <protection locked="0"/>
    </xf>
    <xf numFmtId="0" fontId="5" fillId="0" borderId="36" xfId="0" applyFon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23" fillId="2" borderId="0" xfId="0" applyFont="1" applyFill="1" applyAlignment="1" applyProtection="1">
      <alignment horizontal="left" vertical="top" wrapText="1"/>
      <protection locked="0"/>
    </xf>
    <xf numFmtId="0" fontId="5" fillId="2" borderId="70" xfId="0" applyFont="1" applyFill="1" applyBorder="1" applyAlignment="1" applyProtection="1">
      <alignment horizontal="right" vertical="center"/>
      <protection locked="0"/>
    </xf>
    <xf numFmtId="0" fontId="5" fillId="0" borderId="70" xfId="0" applyFont="1" applyFill="1" applyBorder="1" applyAlignment="1" applyProtection="1">
      <alignment horizontal="right" vertical="center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horizontal="right" vertical="center" wrapText="1"/>
      <protection locked="0"/>
    </xf>
    <xf numFmtId="0" fontId="5" fillId="0" borderId="71" xfId="0" applyFont="1" applyFill="1" applyBorder="1" applyAlignment="1" applyProtection="1">
      <alignment vertical="center" wrapText="1"/>
      <protection locked="0"/>
    </xf>
    <xf numFmtId="0" fontId="5" fillId="0" borderId="70" xfId="0" applyFont="1" applyFill="1" applyBorder="1" applyAlignment="1" applyProtection="1">
      <alignment horizontal="center" vertical="center"/>
      <protection locked="0"/>
    </xf>
    <xf numFmtId="0" fontId="5" fillId="0" borderId="71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Protection="1">
      <protection locked="0"/>
    </xf>
    <xf numFmtId="0" fontId="26" fillId="0" borderId="0" xfId="0" applyFont="1" applyFill="1" applyProtection="1"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10" fillId="0" borderId="29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protection locked="0"/>
    </xf>
    <xf numFmtId="0" fontId="8" fillId="4" borderId="23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69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25" fillId="0" borderId="0" xfId="0" applyFont="1" applyProtection="1">
      <protection locked="0"/>
    </xf>
    <xf numFmtId="0" fontId="5" fillId="0" borderId="89" xfId="0" applyFont="1" applyFill="1" applyBorder="1" applyAlignment="1" applyProtection="1">
      <alignment horizontal="center" vertical="center" wrapText="1"/>
      <protection locked="0"/>
    </xf>
    <xf numFmtId="0" fontId="5" fillId="0" borderId="90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/>
      <protection locked="0"/>
    </xf>
    <xf numFmtId="0" fontId="8" fillId="0" borderId="74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 applyProtection="1">
      <alignment vertical="center" wrapText="1"/>
    </xf>
    <xf numFmtId="0" fontId="8" fillId="0" borderId="71" xfId="0" applyFont="1" applyFill="1" applyBorder="1" applyAlignment="1" applyProtection="1">
      <alignment vertical="center" wrapText="1"/>
    </xf>
    <xf numFmtId="0" fontId="5" fillId="2" borderId="71" xfId="0" applyFont="1" applyFill="1" applyBorder="1" applyAlignment="1" applyProtection="1">
      <alignment horizontal="center" vertical="center"/>
      <protection locked="0"/>
    </xf>
    <xf numFmtId="0" fontId="5" fillId="0" borderId="57" xfId="0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0" fontId="5" fillId="0" borderId="33" xfId="0" applyFont="1" applyFill="1" applyBorder="1" applyAlignment="1" applyProtection="1">
      <alignment horizontal="right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 applyProtection="1">
      <alignment horizontal="center" vertical="center" wrapText="1"/>
      <protection locked="0"/>
    </xf>
    <xf numFmtId="0" fontId="8" fillId="0" borderId="71" xfId="0" applyFont="1" applyFill="1" applyBorder="1" applyAlignment="1" applyProtection="1">
      <alignment vertical="center"/>
      <protection locked="0"/>
    </xf>
    <xf numFmtId="0" fontId="5" fillId="0" borderId="56" xfId="0" applyFont="1" applyFill="1" applyBorder="1" applyAlignment="1" applyProtection="1">
      <alignment horizontal="center" vertical="center" wrapText="1"/>
      <protection locked="0"/>
    </xf>
    <xf numFmtId="1" fontId="8" fillId="0" borderId="106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right" vertical="center"/>
      <protection locked="0"/>
    </xf>
    <xf numFmtId="0" fontId="5" fillId="0" borderId="58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49" fontId="21" fillId="0" borderId="0" xfId="0" applyNumberFormat="1" applyFont="1" applyFill="1" applyAlignment="1" applyProtection="1">
      <alignment vertical="center"/>
      <protection locked="0"/>
    </xf>
    <xf numFmtId="49" fontId="21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49" fontId="31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Alignment="1" applyProtection="1">
      <alignment vertical="center"/>
      <protection locked="0"/>
    </xf>
    <xf numFmtId="0" fontId="21" fillId="0" borderId="0" xfId="0" applyFont="1" applyFill="1" applyProtection="1">
      <protection locked="0"/>
    </xf>
    <xf numFmtId="0" fontId="21" fillId="0" borderId="0" xfId="0" applyFont="1" applyFill="1" applyAlignment="1" applyProtection="1">
      <alignment horizontal="left" vertical="center"/>
      <protection locked="0"/>
    </xf>
    <xf numFmtId="0" fontId="21" fillId="0" borderId="0" xfId="0" applyFont="1" applyFill="1" applyAlignment="1" applyProtection="1">
      <alignment horizontal="center" vertical="center" wrapText="1"/>
      <protection locked="0"/>
    </xf>
    <xf numFmtId="0" fontId="10" fillId="0" borderId="122" xfId="0" applyNumberFormat="1" applyFont="1" applyFill="1" applyBorder="1" applyAlignment="1" applyProtection="1">
      <alignment horizontal="center" vertical="center"/>
      <protection locked="0"/>
    </xf>
    <xf numFmtId="0" fontId="10" fillId="0" borderId="123" xfId="0" applyNumberFormat="1" applyFont="1" applyFill="1" applyBorder="1" applyAlignment="1" applyProtection="1">
      <alignment horizontal="center" vertical="center"/>
      <protection locked="0"/>
    </xf>
    <xf numFmtId="0" fontId="10" fillId="0" borderId="127" xfId="0" applyFont="1" applyFill="1" applyBorder="1" applyAlignment="1" applyProtection="1">
      <alignment horizontal="left" vertical="center" wrapText="1"/>
      <protection locked="0"/>
    </xf>
    <xf numFmtId="0" fontId="10" fillId="0" borderId="128" xfId="0" applyFont="1" applyFill="1" applyBorder="1" applyAlignment="1" applyProtection="1">
      <alignment horizontal="center" vertical="center" wrapText="1"/>
      <protection locked="0"/>
    </xf>
    <xf numFmtId="0" fontId="8" fillId="0" borderId="128" xfId="0" applyFont="1" applyFill="1" applyBorder="1" applyAlignment="1" applyProtection="1">
      <alignment horizontal="center" vertical="center"/>
      <protection locked="0"/>
    </xf>
    <xf numFmtId="0" fontId="9" fillId="0" borderId="128" xfId="0" applyFont="1" applyFill="1" applyBorder="1" applyAlignment="1" applyProtection="1">
      <alignment horizontal="center" vertical="center" wrapText="1"/>
      <protection locked="0"/>
    </xf>
    <xf numFmtId="0" fontId="19" fillId="0" borderId="128" xfId="0" applyFont="1" applyFill="1" applyBorder="1" applyProtection="1">
      <protection locked="0"/>
    </xf>
    <xf numFmtId="0" fontId="10" fillId="0" borderId="130" xfId="0" applyFont="1" applyFill="1" applyBorder="1" applyAlignment="1" applyProtection="1">
      <alignment horizontal="center" vertical="center" wrapText="1"/>
      <protection locked="0"/>
    </xf>
    <xf numFmtId="0" fontId="10" fillId="0" borderId="131" xfId="0" applyFont="1" applyFill="1" applyBorder="1" applyAlignment="1" applyProtection="1">
      <alignment horizontal="center" vertical="center" wrapText="1"/>
      <protection locked="0"/>
    </xf>
    <xf numFmtId="0" fontId="8" fillId="0" borderId="131" xfId="0" applyFont="1" applyFill="1" applyBorder="1" applyAlignment="1" applyProtection="1">
      <alignment horizontal="center" vertical="center"/>
      <protection locked="0"/>
    </xf>
    <xf numFmtId="49" fontId="8" fillId="0" borderId="131" xfId="0" applyNumberFormat="1" applyFont="1" applyFill="1" applyBorder="1" applyAlignment="1" applyProtection="1">
      <alignment horizontal="center" vertical="center"/>
      <protection locked="0"/>
    </xf>
    <xf numFmtId="0" fontId="8" fillId="0" borderId="129" xfId="0" applyFont="1" applyFill="1" applyBorder="1" applyAlignment="1" applyProtection="1">
      <alignment horizontal="center" vertical="center"/>
      <protection locked="0"/>
    </xf>
    <xf numFmtId="0" fontId="10" fillId="0" borderId="139" xfId="0" applyNumberFormat="1" applyFont="1" applyFill="1" applyBorder="1" applyAlignment="1" applyProtection="1">
      <alignment horizontal="center" vertical="center"/>
      <protection locked="0"/>
    </xf>
    <xf numFmtId="0" fontId="10" fillId="0" borderId="77" xfId="0" applyNumberFormat="1" applyFont="1" applyFill="1" applyBorder="1" applyAlignment="1" applyProtection="1">
      <alignment horizontal="center" vertical="center"/>
      <protection locked="0"/>
    </xf>
    <xf numFmtId="0" fontId="10" fillId="0" borderId="124" xfId="0" applyNumberFormat="1" applyFont="1" applyFill="1" applyBorder="1" applyAlignment="1" applyProtection="1">
      <alignment horizontal="center" vertical="center"/>
      <protection locked="0"/>
    </xf>
    <xf numFmtId="0" fontId="5" fillId="4" borderId="48" xfId="0" applyFont="1" applyFill="1" applyBorder="1" applyAlignment="1" applyProtection="1">
      <alignment vertical="center"/>
      <protection locked="0"/>
    </xf>
    <xf numFmtId="0" fontId="5" fillId="4" borderId="45" xfId="0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vertical="center"/>
      <protection locked="0"/>
    </xf>
    <xf numFmtId="0" fontId="16" fillId="0" borderId="0" xfId="0" applyFont="1"/>
    <xf numFmtId="0" fontId="22" fillId="0" borderId="0" xfId="0" applyFont="1" applyFill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49" fontId="13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Protection="1">
      <protection locked="0"/>
    </xf>
    <xf numFmtId="0" fontId="33" fillId="0" borderId="0" xfId="0" applyFont="1" applyFill="1" applyProtection="1">
      <protection locked="0"/>
    </xf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Alignment="1" applyProtection="1">
      <protection locked="0"/>
    </xf>
    <xf numFmtId="0" fontId="13" fillId="0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Fill="1" applyAlignment="1" applyProtection="1">
      <protection locked="0"/>
    </xf>
    <xf numFmtId="0" fontId="6" fillId="0" borderId="114" xfId="0" applyFont="1" applyFill="1" applyBorder="1" applyAlignment="1" applyProtection="1">
      <alignment horizontal="center" vertical="center"/>
      <protection locked="0"/>
    </xf>
    <xf numFmtId="0" fontId="6" fillId="0" borderId="116" xfId="0" applyNumberFormat="1" applyFont="1" applyFill="1" applyBorder="1" applyAlignment="1" applyProtection="1">
      <alignment vertical="center"/>
      <protection locked="0"/>
    </xf>
    <xf numFmtId="0" fontId="6" fillId="0" borderId="114" xfId="0" applyNumberFormat="1" applyFont="1" applyFill="1" applyBorder="1" applyAlignment="1" applyProtection="1">
      <alignment vertical="center"/>
      <protection locked="0"/>
    </xf>
    <xf numFmtId="0" fontId="6" fillId="0" borderId="42" xfId="0" applyFont="1" applyFill="1" applyBorder="1" applyProtection="1">
      <protection locked="0"/>
    </xf>
    <xf numFmtId="0" fontId="35" fillId="0" borderId="0" xfId="0" applyFont="1" applyFill="1" applyProtection="1">
      <protection locked="0"/>
    </xf>
    <xf numFmtId="0" fontId="6" fillId="0" borderId="13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2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107" xfId="0" applyFont="1" applyFill="1" applyBorder="1" applyAlignment="1" applyProtection="1">
      <alignment horizontal="center" vertical="center"/>
      <protection locked="0"/>
    </xf>
    <xf numFmtId="0" fontId="36" fillId="0" borderId="107" xfId="0" applyFont="1" applyFill="1" applyBorder="1" applyAlignment="1" applyProtection="1">
      <alignment horizontal="center" vertical="center"/>
      <protection locked="0"/>
    </xf>
    <xf numFmtId="49" fontId="36" fillId="0" borderId="107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Protection="1">
      <protection locked="0"/>
    </xf>
    <xf numFmtId="0" fontId="6" fillId="2" borderId="57" xfId="0" applyFont="1" applyFill="1" applyBorder="1" applyAlignment="1" applyProtection="1">
      <alignment vertical="center" wrapText="1"/>
      <protection locked="0"/>
    </xf>
    <xf numFmtId="0" fontId="6" fillId="2" borderId="71" xfId="0" applyFont="1" applyFill="1" applyBorder="1" applyAlignment="1" applyProtection="1">
      <alignment vertical="center" wrapText="1"/>
      <protection locked="0"/>
    </xf>
    <xf numFmtId="0" fontId="22" fillId="0" borderId="0" xfId="0" applyFont="1" applyFill="1" applyAlignment="1" applyProtection="1">
      <alignment horizontal="left" vertical="center"/>
      <protection locked="0"/>
    </xf>
    <xf numFmtId="0" fontId="14" fillId="0" borderId="0" xfId="0" applyFont="1"/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14" fillId="0" borderId="0" xfId="0" applyFont="1" applyFill="1" applyAlignment="1">
      <alignment horizontal="right" vertical="top"/>
    </xf>
    <xf numFmtId="0" fontId="39" fillId="0" borderId="0" xfId="0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0" fontId="40" fillId="0" borderId="0" xfId="0" applyFont="1" applyFill="1" applyAlignment="1">
      <alignment horizontal="right" vertical="top"/>
    </xf>
    <xf numFmtId="0" fontId="14" fillId="0" borderId="0" xfId="0" applyFont="1" applyFill="1" applyAlignment="1">
      <alignment vertical="center" wrapText="1"/>
    </xf>
    <xf numFmtId="0" fontId="21" fillId="0" borderId="0" xfId="0" applyFont="1" applyFill="1"/>
    <xf numFmtId="0" fontId="13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0" fontId="21" fillId="0" borderId="7" xfId="0" applyFont="1" applyBorder="1"/>
    <xf numFmtId="0" fontId="21" fillId="0" borderId="7" xfId="0" applyFont="1" applyFill="1" applyBorder="1" applyAlignment="1"/>
    <xf numFmtId="0" fontId="21" fillId="0" borderId="7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vertical="top"/>
    </xf>
    <xf numFmtId="0" fontId="4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8" fillId="0" borderId="0" xfId="0" applyFont="1"/>
    <xf numFmtId="0" fontId="8" fillId="0" borderId="35" xfId="0" applyFont="1" applyFill="1" applyBorder="1" applyAlignment="1" applyProtection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1" fontId="8" fillId="0" borderId="17" xfId="0" applyNumberFormat="1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  <protection locked="0"/>
    </xf>
    <xf numFmtId="0" fontId="5" fillId="0" borderId="7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6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</xf>
    <xf numFmtId="0" fontId="5" fillId="0" borderId="74" xfId="0" applyFont="1" applyFill="1" applyBorder="1" applyAlignment="1" applyProtection="1">
      <alignment horizontal="center" vertical="center" wrapText="1"/>
      <protection locked="0"/>
    </xf>
    <xf numFmtId="0" fontId="5" fillId="0" borderId="57" xfId="0" applyFont="1" applyFill="1" applyBorder="1" applyAlignment="1" applyProtection="1">
      <alignment horizontal="center" vertical="center"/>
      <protection locked="0"/>
    </xf>
    <xf numFmtId="1" fontId="8" fillId="0" borderId="18" xfId="0" applyNumberFormat="1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6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1" fontId="8" fillId="4" borderId="23" xfId="0" applyNumberFormat="1" applyFont="1" applyFill="1" applyBorder="1" applyAlignment="1" applyProtection="1">
      <alignment horizontal="center" vertical="center" wrapText="1"/>
    </xf>
    <xf numFmtId="0" fontId="8" fillId="4" borderId="66" xfId="0" applyFont="1" applyFill="1" applyBorder="1" applyAlignment="1" applyProtection="1">
      <alignment horizontal="center" vertical="center" wrapText="1"/>
    </xf>
    <xf numFmtId="0" fontId="6" fillId="2" borderId="0" xfId="0" applyFont="1" applyFill="1" applyProtection="1">
      <protection locked="0"/>
    </xf>
    <xf numFmtId="49" fontId="21" fillId="0" borderId="0" xfId="0" applyNumberFormat="1" applyFont="1" applyFill="1" applyAlignment="1" applyProtection="1">
      <alignment horizontal="left" vertical="center"/>
      <protection locked="0"/>
    </xf>
    <xf numFmtId="0" fontId="34" fillId="0" borderId="0" xfId="0" applyFont="1" applyAlignment="1">
      <alignment vertical="center" wrapText="1"/>
    </xf>
    <xf numFmtId="0" fontId="23" fillId="0" borderId="0" xfId="0" applyFont="1" applyFill="1" applyAlignment="1" applyProtection="1">
      <alignment horizontal="left" vertical="center"/>
      <protection locked="0"/>
    </xf>
    <xf numFmtId="0" fontId="8" fillId="4" borderId="12" xfId="0" applyFont="1" applyFill="1" applyBorder="1" applyAlignment="1" applyProtection="1">
      <alignment horizontal="center" vertical="center" wrapText="1"/>
    </xf>
    <xf numFmtId="0" fontId="5" fillId="0" borderId="69" xfId="0" applyFont="1" applyFill="1" applyBorder="1" applyAlignment="1" applyProtection="1">
      <alignment horizontal="center" vertical="center" wrapText="1"/>
      <protection locked="0"/>
    </xf>
    <xf numFmtId="0" fontId="5" fillId="0" borderId="145" xfId="0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vertical="center"/>
    </xf>
    <xf numFmtId="0" fontId="36" fillId="0" borderId="120" xfId="0" applyNumberFormat="1" applyFont="1" applyFill="1" applyBorder="1" applyAlignment="1" applyProtection="1">
      <alignment horizontal="center" vertical="center" wrapText="1"/>
    </xf>
    <xf numFmtId="0" fontId="36" fillId="0" borderId="121" xfId="0" applyNumberFormat="1" applyFont="1" applyFill="1" applyBorder="1" applyAlignment="1" applyProtection="1">
      <alignment horizontal="center" vertical="center" wrapText="1"/>
    </xf>
    <xf numFmtId="0" fontId="36" fillId="0" borderId="135" xfId="0" applyNumberFormat="1" applyFont="1" applyFill="1" applyBorder="1" applyAlignment="1" applyProtection="1">
      <alignment horizontal="center" vertical="center"/>
    </xf>
    <xf numFmtId="0" fontId="36" fillId="0" borderId="125" xfId="0" applyNumberFormat="1" applyFont="1" applyFill="1" applyBorder="1" applyAlignment="1" applyProtection="1">
      <alignment horizontal="center" vertical="center"/>
    </xf>
    <xf numFmtId="0" fontId="36" fillId="0" borderId="136" xfId="0" applyNumberFormat="1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61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8" fillId="0" borderId="25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5" fillId="0" borderId="88" xfId="0" applyFont="1" applyFill="1" applyBorder="1" applyAlignment="1" applyProtection="1">
      <alignment horizontal="center" vertical="center" wrapText="1"/>
    </xf>
    <xf numFmtId="0" fontId="5" fillId="0" borderId="9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1" fontId="8" fillId="0" borderId="6" xfId="0" applyNumberFormat="1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/>
    </xf>
    <xf numFmtId="0" fontId="5" fillId="0" borderId="73" xfId="0" applyFont="1" applyFill="1" applyBorder="1" applyAlignment="1" applyProtection="1">
      <alignment vertical="center"/>
      <protection locked="0"/>
    </xf>
    <xf numFmtId="0" fontId="8" fillId="0" borderId="57" xfId="0" applyFont="1" applyFill="1" applyBorder="1" applyAlignment="1" applyProtection="1">
      <alignment vertical="center" wrapText="1"/>
      <protection locked="0"/>
    </xf>
    <xf numFmtId="0" fontId="5" fillId="0" borderId="57" xfId="0" applyFont="1" applyFill="1" applyBorder="1" applyAlignment="1" applyProtection="1">
      <alignment vertical="center" wrapText="1"/>
      <protection locked="0"/>
    </xf>
    <xf numFmtId="0" fontId="5" fillId="0" borderId="73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 applyProtection="1">
      <alignment horizontal="center" vertical="center" wrapText="1"/>
      <protection locked="0"/>
    </xf>
    <xf numFmtId="0" fontId="5" fillId="0" borderId="55" xfId="0" applyFont="1" applyFill="1" applyBorder="1" applyAlignment="1" applyProtection="1">
      <alignment horizontal="right" vertical="center"/>
      <protection locked="0"/>
    </xf>
    <xf numFmtId="0" fontId="5" fillId="0" borderId="34" xfId="0" applyFont="1" applyFill="1" applyBorder="1" applyAlignment="1" applyProtection="1">
      <alignment vertical="center" wrapText="1"/>
      <protection locked="0"/>
    </xf>
    <xf numFmtId="0" fontId="5" fillId="0" borderId="33" xfId="0" applyFont="1" applyFill="1" applyBorder="1" applyAlignment="1" applyProtection="1">
      <alignment horizontal="right" vertical="center"/>
      <protection locked="0"/>
    </xf>
    <xf numFmtId="1" fontId="8" fillId="0" borderId="103" xfId="0" applyNumberFormat="1" applyFont="1" applyFill="1" applyBorder="1" applyAlignment="1" applyProtection="1">
      <alignment horizontal="center" vertical="center" wrapText="1"/>
    </xf>
    <xf numFmtId="1" fontId="8" fillId="0" borderId="104" xfId="0" applyNumberFormat="1" applyFont="1" applyFill="1" applyBorder="1" applyAlignment="1" applyProtection="1">
      <alignment horizontal="center" vertical="center" wrapText="1"/>
    </xf>
    <xf numFmtId="1" fontId="8" fillId="0" borderId="61" xfId="0" applyNumberFormat="1" applyFont="1" applyFill="1" applyBorder="1" applyAlignment="1" applyProtection="1">
      <alignment horizontal="center" vertical="center" wrapText="1"/>
    </xf>
    <xf numFmtId="0" fontId="10" fillId="0" borderId="78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21" fillId="2" borderId="7" xfId="0" applyFont="1" applyFill="1" applyBorder="1" applyAlignment="1">
      <alignment vertical="center"/>
    </xf>
    <xf numFmtId="0" fontId="21" fillId="2" borderId="7" xfId="0" applyFont="1" applyFill="1" applyBorder="1"/>
    <xf numFmtId="0" fontId="41" fillId="2" borderId="0" xfId="0" applyFont="1" applyFill="1" applyBorder="1" applyAlignment="1">
      <alignment vertical="top"/>
    </xf>
    <xf numFmtId="0" fontId="5" fillId="2" borderId="0" xfId="0" applyFont="1" applyFill="1"/>
    <xf numFmtId="0" fontId="42" fillId="2" borderId="0" xfId="0" applyFont="1" applyFill="1" applyBorder="1" applyAlignment="1">
      <alignment horizontal="left" vertical="center"/>
    </xf>
    <xf numFmtId="0" fontId="10" fillId="0" borderId="146" xfId="0" applyFont="1" applyFill="1" applyBorder="1" applyAlignment="1" applyProtection="1">
      <alignment horizontal="center" vertical="center" wrapText="1"/>
      <protection locked="0"/>
    </xf>
    <xf numFmtId="0" fontId="10" fillId="0" borderId="148" xfId="0" applyFont="1" applyFill="1" applyBorder="1" applyAlignment="1" applyProtection="1">
      <alignment horizontal="center" vertical="center" wrapText="1"/>
      <protection locked="0"/>
    </xf>
    <xf numFmtId="0" fontId="5" fillId="0" borderId="57" xfId="0" applyFont="1" applyFill="1" applyBorder="1" applyAlignment="1" applyProtection="1">
      <alignment horizontal="center" vertical="center" wrapText="1"/>
      <protection locked="0"/>
    </xf>
    <xf numFmtId="49" fontId="29" fillId="0" borderId="98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101" xfId="0" applyNumberFormat="1" applyFont="1" applyFill="1" applyBorder="1" applyAlignment="1" applyProtection="1">
      <alignment horizontal="center" vertical="center" wrapText="1"/>
      <protection locked="0"/>
    </xf>
    <xf numFmtId="49" fontId="37" fillId="0" borderId="81" xfId="0" applyNumberFormat="1" applyFont="1" applyFill="1" applyBorder="1" applyAlignment="1">
      <alignment horizontal="left" vertical="center" wrapText="1"/>
    </xf>
    <xf numFmtId="49" fontId="37" fillId="0" borderId="82" xfId="0" applyNumberFormat="1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70" xfId="0" applyFont="1" applyFill="1" applyBorder="1" applyAlignment="1" applyProtection="1">
      <alignment horizontal="center" vertical="center"/>
      <protection locked="0"/>
    </xf>
    <xf numFmtId="0" fontId="5" fillId="0" borderId="71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44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Fill="1" applyBorder="1" applyAlignment="1" applyProtection="1">
      <alignment horizontal="center" vertical="center" wrapText="1"/>
      <protection locked="0"/>
    </xf>
    <xf numFmtId="0" fontId="6" fillId="0" borderId="42" xfId="0" applyFont="1" applyFill="1" applyBorder="1" applyAlignment="1" applyProtection="1">
      <alignment horizontal="center" vertical="center" wrapText="1"/>
      <protection locked="0"/>
    </xf>
    <xf numFmtId="0" fontId="6" fillId="0" borderId="43" xfId="0" applyFont="1" applyFill="1" applyBorder="1" applyAlignment="1" applyProtection="1">
      <alignment horizontal="center" vertical="center" wrapText="1"/>
      <protection locked="0"/>
    </xf>
    <xf numFmtId="0" fontId="6" fillId="0" borderId="94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95" xfId="0" applyFont="1" applyFill="1" applyBorder="1" applyAlignment="1" applyProtection="1">
      <alignment horizontal="center" vertical="center" wrapText="1"/>
      <protection locked="0"/>
    </xf>
    <xf numFmtId="1" fontId="6" fillId="0" borderId="42" xfId="0" applyNumberFormat="1" applyFont="1" applyFill="1" applyBorder="1" applyAlignment="1" applyProtection="1">
      <alignment horizontal="center" vertical="center" wrapText="1"/>
    </xf>
    <xf numFmtId="1" fontId="6" fillId="0" borderId="47" xfId="0" applyNumberFormat="1" applyFont="1" applyFill="1" applyBorder="1" applyAlignment="1" applyProtection="1">
      <alignment horizontal="center" vertical="center" wrapText="1"/>
    </xf>
    <xf numFmtId="1" fontId="6" fillId="0" borderId="37" xfId="0" applyNumberFormat="1" applyFont="1" applyFill="1" applyBorder="1" applyAlignment="1" applyProtection="1">
      <alignment horizontal="center" vertical="center" wrapText="1"/>
    </xf>
    <xf numFmtId="1" fontId="6" fillId="0" borderId="38" xfId="0" applyNumberFormat="1" applyFont="1" applyFill="1" applyBorder="1" applyAlignment="1" applyProtection="1">
      <alignment horizontal="center" vertical="center" wrapText="1"/>
    </xf>
    <xf numFmtId="49" fontId="5" fillId="0" borderId="100" xfId="0" applyNumberFormat="1" applyFont="1" applyFill="1" applyBorder="1" applyAlignment="1">
      <alignment horizontal="center" vertical="center" wrapText="1"/>
    </xf>
    <xf numFmtId="49" fontId="5" fillId="0" borderId="83" xfId="0" applyNumberFormat="1" applyFont="1" applyFill="1" applyBorder="1" applyAlignment="1">
      <alignment horizontal="center" vertical="center" wrapText="1"/>
    </xf>
    <xf numFmtId="49" fontId="30" fillId="0" borderId="100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8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1" xfId="0" applyNumberFormat="1" applyFont="1" applyFill="1" applyBorder="1" applyAlignment="1">
      <alignment horizontal="left" vertical="center" wrapText="1"/>
    </xf>
    <xf numFmtId="49" fontId="6" fillId="0" borderId="83" xfId="0" applyNumberFormat="1" applyFont="1" applyFill="1" applyBorder="1" applyAlignment="1">
      <alignment horizontal="left" vertical="center" wrapText="1"/>
    </xf>
    <xf numFmtId="0" fontId="38" fillId="0" borderId="81" xfId="0" applyFont="1" applyFill="1" applyBorder="1" applyAlignment="1">
      <alignment horizontal="left" vertical="center" wrapText="1"/>
    </xf>
    <xf numFmtId="0" fontId="38" fillId="0" borderId="82" xfId="0" applyFont="1" applyFill="1" applyBorder="1" applyAlignment="1">
      <alignment horizontal="left" vertical="center" wrapText="1"/>
    </xf>
    <xf numFmtId="49" fontId="5" fillId="0" borderId="10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2" xfId="0" applyNumberFormat="1" applyFont="1" applyFill="1" applyBorder="1" applyAlignment="1">
      <alignment horizontal="left" vertical="center" wrapText="1"/>
    </xf>
    <xf numFmtId="49" fontId="5" fillId="0" borderId="98" xfId="0" applyNumberFormat="1" applyFont="1" applyFill="1" applyBorder="1" applyAlignment="1">
      <alignment horizontal="center" vertical="center" wrapText="1"/>
    </xf>
    <xf numFmtId="49" fontId="5" fillId="0" borderId="101" xfId="0" applyNumberFormat="1" applyFont="1" applyFill="1" applyBorder="1" applyAlignment="1">
      <alignment horizontal="center" vertical="center" wrapText="1"/>
    </xf>
    <xf numFmtId="49" fontId="8" fillId="0" borderId="9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81" xfId="0" applyFont="1" applyFill="1" applyBorder="1" applyAlignment="1">
      <alignment horizontal="left" vertical="center"/>
    </xf>
    <xf numFmtId="0" fontId="36" fillId="0" borderId="82" xfId="0" applyFont="1" applyFill="1" applyBorder="1" applyAlignment="1">
      <alignment horizontal="left" vertical="center"/>
    </xf>
    <xf numFmtId="49" fontId="5" fillId="0" borderId="9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83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00" xfId="0" applyFont="1" applyFill="1" applyBorder="1" applyAlignment="1">
      <alignment horizontal="left" vertical="center" wrapText="1"/>
    </xf>
    <xf numFmtId="0" fontId="36" fillId="0" borderId="81" xfId="0" applyFont="1" applyFill="1" applyBorder="1" applyAlignment="1">
      <alignment horizontal="left" vertical="center" wrapText="1"/>
    </xf>
    <xf numFmtId="0" fontId="36" fillId="0" borderId="8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20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7" xfId="0" applyFont="1" applyFill="1" applyBorder="1" applyAlignment="1" applyProtection="1">
      <alignment horizontal="center" vertical="center"/>
      <protection locked="0"/>
    </xf>
    <xf numFmtId="0" fontId="5" fillId="0" borderId="7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1" fontId="8" fillId="0" borderId="109" xfId="0" applyNumberFormat="1" applyFont="1" applyFill="1" applyBorder="1" applyAlignment="1" applyProtection="1">
      <alignment horizontal="center" vertical="center" wrapText="1"/>
    </xf>
    <xf numFmtId="0" fontId="27" fillId="0" borderId="110" xfId="0" applyFont="1" applyFill="1" applyBorder="1" applyAlignment="1">
      <alignment horizontal="center" vertical="center" wrapText="1"/>
    </xf>
    <xf numFmtId="1" fontId="8" fillId="0" borderId="103" xfId="0" applyNumberFormat="1" applyFont="1" applyFill="1" applyBorder="1" applyAlignment="1" applyProtection="1">
      <alignment horizontal="center" vertical="center" wrapText="1"/>
    </xf>
    <xf numFmtId="1" fontId="8" fillId="0" borderId="104" xfId="0" applyNumberFormat="1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86" xfId="0" applyFont="1" applyFill="1" applyBorder="1" applyAlignment="1" applyProtection="1">
      <alignment horizontal="center" vertical="center"/>
      <protection locked="0"/>
    </xf>
    <xf numFmtId="0" fontId="5" fillId="0" borderId="87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74" xfId="0" applyFont="1" applyFill="1" applyBorder="1" applyAlignment="1" applyProtection="1">
      <alignment horizontal="center" vertical="center" wrapText="1"/>
      <protection locked="0"/>
    </xf>
    <xf numFmtId="0" fontId="5" fillId="0" borderId="70" xfId="0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</xf>
    <xf numFmtId="0" fontId="5" fillId="0" borderId="7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0" xfId="0" applyFont="1" applyFill="1" applyBorder="1" applyAlignment="1" applyProtection="1">
      <alignment horizontal="center" vertical="center" wrapText="1"/>
      <protection locked="0"/>
    </xf>
    <xf numFmtId="0" fontId="5" fillId="0" borderId="71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1" fontId="8" fillId="4" borderId="8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1" fontId="8" fillId="4" borderId="23" xfId="0" applyNumberFormat="1" applyFont="1" applyFill="1" applyBorder="1" applyAlignment="1" applyProtection="1">
      <alignment horizontal="center" vertical="center" wrapText="1"/>
    </xf>
    <xf numFmtId="0" fontId="8" fillId="0" borderId="70" xfId="0" applyFont="1" applyFill="1" applyBorder="1" applyAlignment="1" applyProtection="1">
      <alignment horizontal="center" vertical="center"/>
      <protection locked="0"/>
    </xf>
    <xf numFmtId="0" fontId="8" fillId="0" borderId="71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63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/>
    </xf>
    <xf numFmtId="0" fontId="5" fillId="0" borderId="63" xfId="0" applyFont="1" applyFill="1" applyBorder="1" applyAlignment="1" applyProtection="1">
      <alignment horizontal="center" vertical="center" wrapText="1"/>
      <protection locked="0"/>
    </xf>
    <xf numFmtId="1" fontId="8" fillId="0" borderId="16" xfId="0" applyNumberFormat="1" applyFont="1" applyFill="1" applyBorder="1" applyAlignment="1" applyProtection="1">
      <alignment horizontal="center" vertical="center" wrapText="1"/>
    </xf>
    <xf numFmtId="1" fontId="8" fillId="0" borderId="17" xfId="0" applyNumberFormat="1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" fontId="5" fillId="0" borderId="27" xfId="0" applyNumberFormat="1" applyFont="1" applyFill="1" applyBorder="1" applyAlignment="1" applyProtection="1">
      <alignment horizontal="center" vertical="center" wrapText="1"/>
    </xf>
    <xf numFmtId="1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 applyProtection="1">
      <alignment horizontal="center" vertical="center" wrapText="1"/>
    </xf>
    <xf numFmtId="0" fontId="10" fillId="0" borderId="124" xfId="0" applyNumberFormat="1" applyFont="1" applyFill="1" applyBorder="1" applyAlignment="1" applyProtection="1">
      <alignment horizontal="center" vertical="center"/>
      <protection locked="0"/>
    </xf>
    <xf numFmtId="0" fontId="10" fillId="0" borderId="122" xfId="0" applyNumberFormat="1" applyFont="1" applyFill="1" applyBorder="1" applyAlignment="1" applyProtection="1">
      <alignment horizontal="center" vertical="center"/>
      <protection locked="0"/>
    </xf>
    <xf numFmtId="0" fontId="5" fillId="0" borderId="55" xfId="0" applyFont="1" applyFill="1" applyBorder="1" applyAlignment="1" applyProtection="1">
      <alignment horizontal="center" textRotation="90"/>
      <protection locked="0"/>
    </xf>
    <xf numFmtId="0" fontId="5" fillId="0" borderId="34" xfId="0" applyFont="1" applyFill="1" applyBorder="1" applyAlignment="1" applyProtection="1">
      <alignment horizontal="center" textRotation="90"/>
      <protection locked="0"/>
    </xf>
    <xf numFmtId="0" fontId="9" fillId="0" borderId="129" xfId="0" applyFont="1" applyFill="1" applyBorder="1" applyAlignment="1" applyProtection="1">
      <alignment horizontal="center" vertical="center" wrapText="1"/>
      <protection locked="0"/>
    </xf>
    <xf numFmtId="0" fontId="9" fillId="0" borderId="127" xfId="0" applyFont="1" applyFill="1" applyBorder="1" applyAlignment="1" applyProtection="1">
      <alignment horizontal="center" vertical="center" wrapText="1"/>
      <protection locked="0"/>
    </xf>
    <xf numFmtId="1" fontId="8" fillId="0" borderId="69" xfId="0" applyNumberFormat="1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textRotation="90"/>
      <protection locked="0"/>
    </xf>
    <xf numFmtId="0" fontId="9" fillId="0" borderId="132" xfId="0" applyFont="1" applyFill="1" applyBorder="1" applyAlignment="1" applyProtection="1">
      <alignment horizontal="center" vertical="center" wrapText="1"/>
      <protection locked="0"/>
    </xf>
    <xf numFmtId="0" fontId="9" fillId="0" borderId="142" xfId="0" applyFont="1" applyFill="1" applyBorder="1" applyAlignment="1" applyProtection="1">
      <alignment horizontal="center" vertical="center" wrapText="1"/>
      <protection locked="0"/>
    </xf>
    <xf numFmtId="0" fontId="9" fillId="0" borderId="143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textRotation="90"/>
      <protection locked="0"/>
    </xf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63" xfId="0" applyFont="1" applyFill="1" applyBorder="1" applyAlignment="1" applyProtection="1">
      <alignment horizontal="center"/>
      <protection locked="0"/>
    </xf>
    <xf numFmtId="0" fontId="8" fillId="0" borderId="63" xfId="0" applyFont="1" applyFill="1" applyBorder="1" applyAlignment="1" applyProtection="1">
      <alignment horizontal="center" vertical="center" wrapText="1"/>
      <protection locked="0"/>
    </xf>
    <xf numFmtId="0" fontId="8" fillId="4" borderId="2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textRotation="90" wrapText="1"/>
      <protection locked="0"/>
    </xf>
    <xf numFmtId="0" fontId="5" fillId="0" borderId="9" xfId="0" applyFont="1" applyFill="1" applyBorder="1" applyAlignment="1" applyProtection="1">
      <alignment horizontal="center" vertical="center" textRotation="90" wrapText="1"/>
      <protection locked="0"/>
    </xf>
    <xf numFmtId="0" fontId="10" fillId="0" borderId="77" xfId="0" applyNumberFormat="1" applyFont="1" applyFill="1" applyBorder="1" applyAlignment="1" applyProtection="1">
      <alignment horizontal="center" vertical="center"/>
      <protection locked="0"/>
    </xf>
    <xf numFmtId="0" fontId="10" fillId="0" borderId="78" xfId="0" applyNumberFormat="1" applyFont="1" applyFill="1" applyBorder="1" applyAlignment="1" applyProtection="1">
      <alignment horizontal="center" vertical="center"/>
      <protection locked="0"/>
    </xf>
    <xf numFmtId="0" fontId="6" fillId="0" borderId="117" xfId="0" applyNumberFormat="1" applyFont="1" applyFill="1" applyBorder="1" applyAlignment="1" applyProtection="1">
      <alignment horizontal="center" vertical="center"/>
      <protection locked="0"/>
    </xf>
    <xf numFmtId="0" fontId="6" fillId="0" borderId="42" xfId="0" applyNumberFormat="1" applyFont="1" applyFill="1" applyBorder="1" applyAlignment="1" applyProtection="1">
      <alignment horizontal="center" vertical="center"/>
      <protection locked="0"/>
    </xf>
    <xf numFmtId="0" fontId="6" fillId="0" borderId="118" xfId="0" applyNumberFormat="1" applyFont="1" applyFill="1" applyBorder="1" applyAlignment="1" applyProtection="1">
      <alignment horizontal="center" vertical="center"/>
      <protection locked="0"/>
    </xf>
    <xf numFmtId="0" fontId="6" fillId="0" borderId="115" xfId="0" applyNumberFormat="1" applyFont="1" applyFill="1" applyBorder="1" applyAlignment="1" applyProtection="1">
      <alignment horizontal="center" vertical="center"/>
      <protection locked="0"/>
    </xf>
    <xf numFmtId="0" fontId="6" fillId="0" borderId="116" xfId="0" applyNumberFormat="1" applyFont="1" applyFill="1" applyBorder="1" applyAlignment="1" applyProtection="1">
      <alignment horizontal="center" vertical="center"/>
      <protection locked="0"/>
    </xf>
    <xf numFmtId="0" fontId="6" fillId="0" borderId="112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Alignment="1" applyProtection="1">
      <alignment horizontal="center" vertical="top"/>
      <protection locked="0"/>
    </xf>
    <xf numFmtId="0" fontId="5" fillId="0" borderId="46" xfId="0" applyFont="1" applyFill="1" applyBorder="1" applyAlignment="1" applyProtection="1">
      <alignment horizontal="center" vertical="center" textRotation="90"/>
      <protection locked="0"/>
    </xf>
    <xf numFmtId="0" fontId="5" fillId="0" borderId="42" xfId="0" applyFont="1" applyFill="1" applyBorder="1" applyAlignment="1" applyProtection="1">
      <alignment horizontal="center" vertical="center" textRotation="90"/>
      <protection locked="0"/>
    </xf>
    <xf numFmtId="0" fontId="5" fillId="0" borderId="47" xfId="0" applyFont="1" applyFill="1" applyBorder="1" applyAlignment="1" applyProtection="1">
      <alignment horizontal="center" vertical="center" textRotation="90"/>
      <protection locked="0"/>
    </xf>
    <xf numFmtId="0" fontId="5" fillId="0" borderId="49" xfId="0" applyFont="1" applyFill="1" applyBorder="1" applyAlignment="1" applyProtection="1">
      <alignment horizontal="center" vertical="center" textRotation="90"/>
      <protection locked="0"/>
    </xf>
    <xf numFmtId="0" fontId="5" fillId="0" borderId="0" xfId="0" applyFont="1" applyFill="1" applyBorder="1" applyAlignment="1" applyProtection="1">
      <alignment horizontal="center" vertical="center" textRotation="90"/>
      <protection locked="0"/>
    </xf>
    <xf numFmtId="0" fontId="5" fillId="0" borderId="50" xfId="0" applyFont="1" applyFill="1" applyBorder="1" applyAlignment="1" applyProtection="1">
      <alignment horizontal="center" vertical="center" textRotation="90"/>
      <protection locked="0"/>
    </xf>
    <xf numFmtId="0" fontId="5" fillId="0" borderId="51" xfId="0" applyFont="1" applyFill="1" applyBorder="1" applyAlignment="1" applyProtection="1">
      <alignment horizontal="center" vertical="center" textRotation="90"/>
      <protection locked="0"/>
    </xf>
    <xf numFmtId="0" fontId="5" fillId="0" borderId="37" xfId="0" applyFont="1" applyFill="1" applyBorder="1" applyAlignment="1" applyProtection="1">
      <alignment horizontal="center" vertical="center" textRotation="90"/>
      <protection locked="0"/>
    </xf>
    <xf numFmtId="0" fontId="5" fillId="0" borderId="38" xfId="0" applyFont="1" applyFill="1" applyBorder="1" applyAlignment="1" applyProtection="1">
      <alignment horizontal="center" vertical="center" textRotation="90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63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/>
      <protection locked="0"/>
    </xf>
    <xf numFmtId="0" fontId="23" fillId="2" borderId="0" xfId="0" applyFont="1" applyFill="1" applyAlignment="1" applyProtection="1">
      <alignment horizontal="center" vertical="center" wrapText="1"/>
      <protection locked="0"/>
    </xf>
    <xf numFmtId="0" fontId="10" fillId="0" borderId="137" xfId="0" applyNumberFormat="1" applyFont="1" applyFill="1" applyBorder="1" applyAlignment="1" applyProtection="1">
      <alignment horizontal="center" vertical="center"/>
      <protection locked="0"/>
    </xf>
    <xf numFmtId="0" fontId="10" fillId="0" borderId="138" xfId="0" applyNumberFormat="1" applyFont="1" applyFill="1" applyBorder="1" applyAlignment="1" applyProtection="1">
      <alignment horizontal="center" vertical="center"/>
      <protection locked="0"/>
    </xf>
    <xf numFmtId="0" fontId="5" fillId="0" borderId="79" xfId="0" applyFont="1" applyFill="1" applyBorder="1" applyAlignment="1" applyProtection="1">
      <alignment horizontal="center" textRotation="90"/>
      <protection locked="0"/>
    </xf>
    <xf numFmtId="0" fontId="21" fillId="0" borderId="0" xfId="0" applyFont="1" applyFill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113" xfId="0" applyNumberFormat="1" applyFont="1" applyFill="1" applyBorder="1" applyAlignment="1" applyProtection="1">
      <alignment horizontal="center" vertical="center"/>
      <protection locked="0"/>
    </xf>
    <xf numFmtId="1" fontId="8" fillId="0" borderId="18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textRotation="90"/>
      <protection locked="0"/>
    </xf>
    <xf numFmtId="0" fontId="5" fillId="0" borderId="4" xfId="0" applyFont="1" applyFill="1" applyBorder="1" applyAlignment="1" applyProtection="1">
      <alignment horizontal="center" vertical="center" textRotation="90"/>
      <protection locked="0"/>
    </xf>
    <xf numFmtId="0" fontId="5" fillId="0" borderId="60" xfId="0" applyFont="1" applyFill="1" applyBorder="1" applyAlignment="1" applyProtection="1">
      <alignment horizontal="center" vertical="center" textRotation="90"/>
      <protection locked="0"/>
    </xf>
    <xf numFmtId="0" fontId="5" fillId="0" borderId="9" xfId="0" applyFont="1" applyFill="1" applyBorder="1" applyAlignment="1" applyProtection="1">
      <alignment horizontal="center" vertical="center" textRotation="90"/>
      <protection locked="0"/>
    </xf>
    <xf numFmtId="0" fontId="36" fillId="0" borderId="54" xfId="0" applyFont="1" applyFill="1" applyBorder="1" applyAlignment="1" applyProtection="1">
      <alignment horizontal="center" vertical="center"/>
      <protection locked="0"/>
    </xf>
    <xf numFmtId="0" fontId="36" fillId="0" borderId="35" xfId="0" applyFont="1" applyFill="1" applyBorder="1" applyAlignment="1" applyProtection="1">
      <alignment horizontal="center" vertical="center"/>
      <protection locked="0"/>
    </xf>
    <xf numFmtId="0" fontId="36" fillId="0" borderId="36" xfId="0" applyFont="1" applyFill="1" applyBorder="1" applyAlignment="1" applyProtection="1">
      <alignment horizontal="center" vertical="center"/>
      <protection locked="0"/>
    </xf>
    <xf numFmtId="0" fontId="10" fillId="0" borderId="75" xfId="0" applyNumberFormat="1" applyFont="1" applyFill="1" applyBorder="1" applyAlignment="1" applyProtection="1">
      <alignment horizontal="center" vertical="center"/>
      <protection locked="0"/>
    </xf>
    <xf numFmtId="0" fontId="10" fillId="0" borderId="76" xfId="0" applyNumberFormat="1" applyFont="1" applyFill="1" applyBorder="1" applyAlignment="1" applyProtection="1">
      <alignment horizontal="center" vertical="center"/>
      <protection locked="0"/>
    </xf>
    <xf numFmtId="0" fontId="6" fillId="0" borderId="119" xfId="0" applyFont="1" applyFill="1" applyBorder="1" applyAlignment="1" applyProtection="1">
      <alignment horizontal="center" vertical="center" textRotation="90" wrapText="1"/>
      <protection locked="0"/>
    </xf>
    <xf numFmtId="0" fontId="6" fillId="0" borderId="2" xfId="0" applyFont="1" applyFill="1" applyBorder="1" applyAlignment="1" applyProtection="1">
      <alignment horizontal="center" vertical="center" textRotation="90" wrapText="1"/>
      <protection locked="0"/>
    </xf>
    <xf numFmtId="0" fontId="6" fillId="0" borderId="125" xfId="0" applyFont="1" applyFill="1" applyBorder="1" applyAlignment="1" applyProtection="1">
      <alignment horizontal="center" vertical="center" textRotation="90" wrapText="1"/>
      <protection locked="0"/>
    </xf>
    <xf numFmtId="0" fontId="15" fillId="0" borderId="0" xfId="0" applyNumberFormat="1" applyFont="1" applyFill="1" applyBorder="1" applyAlignment="1" applyProtection="1">
      <alignment horizontal="left" vertical="center"/>
      <protection locked="0"/>
    </xf>
    <xf numFmtId="0" fontId="32" fillId="0" borderId="0" xfId="0" applyFont="1" applyFill="1" applyAlignment="1">
      <alignment horizontal="left" vertical="center"/>
    </xf>
    <xf numFmtId="0" fontId="8" fillId="0" borderId="19" xfId="0" applyFont="1" applyFill="1" applyBorder="1" applyAlignment="1" applyProtection="1">
      <alignment horizontal="center" vertical="center" wrapText="1"/>
    </xf>
    <xf numFmtId="49" fontId="8" fillId="0" borderId="25" xfId="0" applyNumberFormat="1" applyFont="1" applyFill="1" applyBorder="1" applyAlignment="1" applyProtection="1">
      <alignment horizontal="center" vertical="center"/>
      <protection locked="0"/>
    </xf>
    <xf numFmtId="49" fontId="8" fillId="0" borderId="26" xfId="0" applyNumberFormat="1" applyFont="1" applyFill="1" applyBorder="1" applyAlignment="1" applyProtection="1">
      <alignment horizontal="center" vertical="center"/>
      <protection locked="0"/>
    </xf>
    <xf numFmtId="49" fontId="36" fillId="0" borderId="81" xfId="0" applyNumberFormat="1" applyFont="1" applyFill="1" applyBorder="1" applyAlignment="1">
      <alignment horizontal="left" vertical="center"/>
    </xf>
    <xf numFmtId="49" fontId="36" fillId="0" borderId="82" xfId="0" applyNumberFormat="1" applyFont="1" applyFill="1" applyBorder="1" applyAlignment="1">
      <alignment horizontal="left" vertical="center"/>
    </xf>
    <xf numFmtId="49" fontId="8" fillId="4" borderId="23" xfId="0" applyNumberFormat="1" applyFont="1" applyFill="1" applyBorder="1" applyAlignment="1" applyProtection="1">
      <alignment horizontal="center" vertical="center"/>
      <protection locked="0"/>
    </xf>
    <xf numFmtId="49" fontId="8" fillId="4" borderId="24" xfId="0" applyNumberFormat="1" applyFont="1" applyFill="1" applyBorder="1" applyAlignment="1" applyProtection="1">
      <alignment horizontal="center" vertical="center"/>
      <protection locked="0"/>
    </xf>
    <xf numFmtId="0" fontId="36" fillId="4" borderId="12" xfId="0" applyFont="1" applyFill="1" applyBorder="1" applyAlignment="1" applyProtection="1">
      <alignment horizontal="left" vertical="center" wrapText="1"/>
      <protection locked="0"/>
    </xf>
    <xf numFmtId="0" fontId="36" fillId="4" borderId="8" xfId="0" applyFont="1" applyFill="1" applyBorder="1" applyAlignment="1" applyProtection="1">
      <alignment horizontal="left" vertical="center" wrapText="1"/>
      <protection locked="0"/>
    </xf>
    <xf numFmtId="0" fontId="36" fillId="4" borderId="24" xfId="0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textRotation="90"/>
      <protection locked="0"/>
    </xf>
    <xf numFmtId="0" fontId="5" fillId="0" borderId="5" xfId="0" applyFont="1" applyFill="1" applyBorder="1" applyAlignment="1" applyProtection="1">
      <alignment horizontal="center" vertical="center" textRotation="90"/>
      <protection locked="0"/>
    </xf>
    <xf numFmtId="0" fontId="5" fillId="0" borderId="21" xfId="0" applyFont="1" applyFill="1" applyBorder="1" applyAlignment="1" applyProtection="1">
      <alignment horizontal="center" vertical="center" textRotation="90"/>
      <protection locked="0"/>
    </xf>
    <xf numFmtId="0" fontId="5" fillId="0" borderId="58" xfId="0" applyFont="1" applyFill="1" applyBorder="1" applyAlignment="1" applyProtection="1">
      <alignment horizontal="center" vertical="center" textRotation="90"/>
      <protection locked="0"/>
    </xf>
    <xf numFmtId="0" fontId="5" fillId="0" borderId="62" xfId="0" applyFont="1" applyFill="1" applyBorder="1" applyAlignment="1" applyProtection="1">
      <alignment horizontal="center" vertical="center" textRotation="90" wrapText="1"/>
      <protection locked="0"/>
    </xf>
    <xf numFmtId="0" fontId="5" fillId="0" borderId="63" xfId="0" applyFont="1" applyFill="1" applyBorder="1" applyAlignment="1" applyProtection="1">
      <alignment horizontal="center" vertical="center" textRotation="90" wrapText="1"/>
      <protection locked="0"/>
    </xf>
    <xf numFmtId="0" fontId="5" fillId="0" borderId="64" xfId="0" applyFont="1" applyFill="1" applyBorder="1" applyAlignment="1" applyProtection="1">
      <alignment horizontal="center" vertical="center" textRotation="90" wrapText="1"/>
      <protection locked="0"/>
    </xf>
    <xf numFmtId="0" fontId="5" fillId="0" borderId="65" xfId="0" applyFont="1" applyFill="1" applyBorder="1" applyAlignment="1" applyProtection="1">
      <alignment horizontal="center" vertical="center" textRotation="90" wrapText="1"/>
      <protection locked="0"/>
    </xf>
    <xf numFmtId="0" fontId="6" fillId="0" borderId="120" xfId="0" applyFont="1" applyFill="1" applyBorder="1" applyAlignment="1" applyProtection="1">
      <alignment horizontal="center" vertical="center" textRotation="90" wrapText="1"/>
      <protection locked="0"/>
    </xf>
    <xf numFmtId="0" fontId="6" fillId="0" borderId="121" xfId="0" applyFont="1" applyFill="1" applyBorder="1" applyAlignment="1" applyProtection="1">
      <alignment horizontal="center" vertical="center" textRotation="90" wrapText="1"/>
      <protection locked="0"/>
    </xf>
    <xf numFmtId="0" fontId="6" fillId="0" borderId="126" xfId="0" applyFont="1" applyFill="1" applyBorder="1" applyAlignment="1" applyProtection="1">
      <alignment horizontal="center" vertical="center" textRotation="90" wrapText="1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36" fillId="0" borderId="61" xfId="0" applyFont="1" applyFill="1" applyBorder="1" applyAlignment="1" applyProtection="1">
      <alignment horizontal="center" vertical="center" wrapText="1"/>
      <protection locked="0"/>
    </xf>
    <xf numFmtId="0" fontId="36" fillId="0" borderId="17" xfId="0" applyFont="1" applyFill="1" applyBorder="1" applyAlignment="1" applyProtection="1">
      <alignment horizontal="center" vertical="center" wrapText="1"/>
      <protection locked="0"/>
    </xf>
    <xf numFmtId="0" fontId="36" fillId="0" borderId="18" xfId="0" applyFont="1" applyFill="1" applyBorder="1" applyAlignment="1" applyProtection="1">
      <alignment horizontal="center" vertical="center" wrapText="1"/>
      <protection locked="0"/>
    </xf>
    <xf numFmtId="0" fontId="36" fillId="0" borderId="6" xfId="0" applyFont="1" applyFill="1" applyBorder="1" applyAlignment="1" applyProtection="1">
      <alignment horizontal="center" vertical="center" wrapText="1"/>
      <protection locked="0"/>
    </xf>
    <xf numFmtId="0" fontId="36" fillId="0" borderId="4" xfId="0" applyFont="1" applyFill="1" applyBorder="1" applyAlignment="1" applyProtection="1">
      <alignment horizontal="center" vertical="center" wrapText="1"/>
      <protection locked="0"/>
    </xf>
    <xf numFmtId="0" fontId="36" fillId="0" borderId="20" xfId="0" applyFont="1" applyFill="1" applyBorder="1" applyAlignment="1" applyProtection="1">
      <alignment horizontal="center" vertical="center" wrapText="1"/>
      <protection locked="0"/>
    </xf>
    <xf numFmtId="0" fontId="36" fillId="0" borderId="60" xfId="0" applyFont="1" applyFill="1" applyBorder="1" applyAlignment="1" applyProtection="1">
      <alignment horizontal="center" vertical="center" wrapText="1"/>
      <protection locked="0"/>
    </xf>
    <xf numFmtId="0" fontId="36" fillId="0" borderId="9" xfId="0" applyFont="1" applyFill="1" applyBorder="1" applyAlignment="1" applyProtection="1">
      <alignment horizontal="center" vertical="center" wrapText="1"/>
      <protection locked="0"/>
    </xf>
    <xf numFmtId="0" fontId="36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textRotation="90"/>
      <protection locked="0"/>
    </xf>
    <xf numFmtId="0" fontId="5" fillId="0" borderId="18" xfId="0" applyFont="1" applyFill="1" applyBorder="1" applyAlignment="1" applyProtection="1">
      <alignment horizontal="center" vertical="center" textRotation="90"/>
      <protection locked="0"/>
    </xf>
    <xf numFmtId="0" fontId="5" fillId="0" borderId="20" xfId="0" applyFont="1" applyFill="1" applyBorder="1" applyAlignment="1" applyProtection="1">
      <alignment horizontal="center" vertical="center" textRotation="90"/>
      <protection locked="0"/>
    </xf>
    <xf numFmtId="0" fontId="5" fillId="0" borderId="22" xfId="0" applyFont="1" applyFill="1" applyBorder="1" applyAlignment="1" applyProtection="1">
      <alignment horizontal="center" vertical="center" textRotation="90"/>
      <protection locked="0"/>
    </xf>
    <xf numFmtId="0" fontId="5" fillId="0" borderId="61" xfId="0" applyFont="1" applyFill="1" applyBorder="1" applyAlignment="1" applyProtection="1">
      <alignment horizontal="center" vertical="center" textRotation="90"/>
      <protection locked="0"/>
    </xf>
    <xf numFmtId="0" fontId="5" fillId="0" borderId="59" xfId="0" applyFont="1" applyFill="1" applyBorder="1" applyAlignment="1" applyProtection="1">
      <alignment horizontal="center" vertical="center" textRotation="90"/>
      <protection locked="0"/>
    </xf>
    <xf numFmtId="0" fontId="36" fillId="0" borderId="16" xfId="0" applyFont="1" applyFill="1" applyBorder="1" applyAlignment="1" applyProtection="1">
      <alignment horizontal="center" vertical="center"/>
      <protection locked="0"/>
    </xf>
    <xf numFmtId="0" fontId="36" fillId="0" borderId="17" xfId="0" applyFont="1" applyFill="1" applyBorder="1" applyAlignment="1" applyProtection="1">
      <alignment horizontal="center" vertical="center"/>
      <protection locked="0"/>
    </xf>
    <xf numFmtId="0" fontId="36" fillId="0" borderId="18" xfId="0" applyFont="1" applyFill="1" applyBorder="1" applyAlignment="1" applyProtection="1">
      <alignment horizontal="center" vertical="center"/>
      <protection locked="0"/>
    </xf>
    <xf numFmtId="0" fontId="6" fillId="0" borderId="140" xfId="0" applyFont="1" applyFill="1" applyBorder="1" applyAlignment="1" applyProtection="1">
      <alignment horizontal="center" vertical="center" textRotation="90" wrapText="1"/>
      <protection locked="0"/>
    </xf>
    <xf numFmtId="0" fontId="6" fillId="0" borderId="141" xfId="0" applyFont="1" applyFill="1" applyBorder="1" applyAlignment="1" applyProtection="1">
      <alignment horizontal="center" vertical="center" textRotation="90" wrapText="1"/>
      <protection locked="0"/>
    </xf>
    <xf numFmtId="0" fontId="6" fillId="0" borderId="135" xfId="0" applyFont="1" applyFill="1" applyBorder="1" applyAlignment="1" applyProtection="1">
      <alignment horizontal="center" vertical="center" textRotation="90" wrapText="1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0" fontId="5" fillId="0" borderId="63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20" xfId="0" applyFont="1" applyFill="1" applyBorder="1" applyAlignment="1" applyProtection="1">
      <alignment horizontal="center" vertical="center" textRotation="90" wrapText="1"/>
      <protection locked="0"/>
    </xf>
    <xf numFmtId="0" fontId="5" fillId="0" borderId="22" xfId="0" applyFont="1" applyFill="1" applyBorder="1" applyAlignment="1" applyProtection="1">
      <alignment horizontal="center" vertical="center" textRotation="90" wrapText="1"/>
      <protection locked="0"/>
    </xf>
    <xf numFmtId="0" fontId="10" fillId="0" borderId="146" xfId="0" applyNumberFormat="1" applyFont="1" applyFill="1" applyBorder="1" applyAlignment="1" applyProtection="1">
      <alignment horizontal="center" vertical="center" textRotation="255"/>
      <protection locked="0"/>
    </xf>
    <xf numFmtId="0" fontId="10" fillId="0" borderId="147" xfId="0" applyNumberFormat="1" applyFont="1" applyFill="1" applyBorder="1" applyAlignment="1" applyProtection="1">
      <alignment horizontal="center" vertical="center" textRotation="255"/>
      <protection locked="0"/>
    </xf>
    <xf numFmtId="0" fontId="10" fillId="0" borderId="148" xfId="0" applyNumberFormat="1" applyFont="1" applyFill="1" applyBorder="1" applyAlignment="1" applyProtection="1">
      <alignment horizontal="center" vertical="center" textRotation="255"/>
      <protection locked="0"/>
    </xf>
    <xf numFmtId="49" fontId="5" fillId="0" borderId="19" xfId="0" applyNumberFormat="1" applyFont="1" applyFill="1" applyBorder="1" applyAlignment="1" applyProtection="1">
      <alignment horizontal="center" vertical="center"/>
      <protection locked="0"/>
    </xf>
    <xf numFmtId="49" fontId="5" fillId="0" borderId="20" xfId="0" applyNumberFormat="1" applyFont="1" applyFill="1" applyBorder="1" applyAlignment="1" applyProtection="1">
      <alignment horizontal="center" vertical="center"/>
      <protection locked="0"/>
    </xf>
    <xf numFmtId="49" fontId="8" fillId="0" borderId="70" xfId="0" applyNumberFormat="1" applyFont="1" applyFill="1" applyBorder="1" applyAlignment="1" applyProtection="1">
      <alignment horizontal="center" vertical="center"/>
      <protection locked="0"/>
    </xf>
    <xf numFmtId="49" fontId="8" fillId="0" borderId="71" xfId="0" applyNumberFormat="1" applyFont="1" applyFill="1" applyBorder="1" applyAlignment="1" applyProtection="1">
      <alignment horizontal="center" vertical="center"/>
      <protection locked="0"/>
    </xf>
    <xf numFmtId="49" fontId="8" fillId="0" borderId="96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85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wrapText="1"/>
    </xf>
    <xf numFmtId="1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72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53" xfId="0" applyFont="1" applyFill="1" applyBorder="1" applyAlignment="1" applyProtection="1">
      <alignment horizontal="center" vertical="center" wrapText="1"/>
    </xf>
    <xf numFmtId="0" fontId="5" fillId="2" borderId="70" xfId="0" applyFont="1" applyFill="1" applyBorder="1" applyAlignment="1" applyProtection="1">
      <alignment horizontal="center" vertical="center" wrapText="1"/>
      <protection locked="0"/>
    </xf>
    <xf numFmtId="0" fontId="5" fillId="2" borderId="57" xfId="0" applyFont="1" applyFill="1" applyBorder="1" applyAlignment="1" applyProtection="1">
      <alignment horizontal="center" vertical="center" wrapText="1"/>
      <protection locked="0"/>
    </xf>
    <xf numFmtId="0" fontId="5" fillId="2" borderId="71" xfId="0" applyFont="1" applyFill="1" applyBorder="1" applyAlignment="1" applyProtection="1">
      <alignment horizontal="center" vertical="center" wrapText="1"/>
      <protection locked="0"/>
    </xf>
    <xf numFmtId="0" fontId="8" fillId="0" borderId="70" xfId="0" applyFont="1" applyFill="1" applyBorder="1" applyAlignment="1" applyProtection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</xf>
    <xf numFmtId="49" fontId="8" fillId="0" borderId="98" xfId="0" applyNumberFormat="1" applyFont="1" applyFill="1" applyBorder="1" applyAlignment="1">
      <alignment horizontal="center" vertical="center" wrapText="1"/>
    </xf>
    <xf numFmtId="49" fontId="8" fillId="0" borderId="101" xfId="0" applyNumberFormat="1" applyFont="1" applyFill="1" applyBorder="1" applyAlignment="1">
      <alignment horizontal="center" vertical="center" wrapText="1"/>
    </xf>
    <xf numFmtId="1" fontId="8" fillId="0" borderId="19" xfId="0" applyNumberFormat="1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</xf>
    <xf numFmtId="49" fontId="8" fillId="0" borderId="98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1" xfId="0" applyNumberFormat="1" applyFont="1" applyFill="1" applyBorder="1" applyAlignment="1" applyProtection="1">
      <alignment horizontal="center" vertical="center" wrapText="1"/>
      <protection locked="0"/>
    </xf>
    <xf numFmtId="1" fontId="29" fillId="0" borderId="70" xfId="1" applyNumberFormat="1" applyFont="1" applyFill="1" applyBorder="1" applyAlignment="1" applyProtection="1">
      <alignment horizontal="center" vertical="center" wrapText="1"/>
    </xf>
    <xf numFmtId="1" fontId="29" fillId="0" borderId="57" xfId="1" applyNumberFormat="1" applyFont="1" applyFill="1" applyBorder="1" applyAlignment="1" applyProtection="1">
      <alignment horizontal="center" vertical="center" wrapText="1"/>
    </xf>
    <xf numFmtId="1" fontId="29" fillId="0" borderId="71" xfId="1" applyNumberFormat="1" applyFont="1" applyFill="1" applyBorder="1" applyAlignment="1" applyProtection="1">
      <alignment horizontal="center" vertical="center" wrapText="1"/>
    </xf>
    <xf numFmtId="1" fontId="30" fillId="0" borderId="106" xfId="1" applyNumberFormat="1" applyFont="1" applyFill="1" applyBorder="1" applyAlignment="1" applyProtection="1">
      <alignment horizontal="center" vertical="center" wrapText="1"/>
    </xf>
    <xf numFmtId="1" fontId="30" fillId="0" borderId="107" xfId="1" applyNumberFormat="1" applyFont="1" applyFill="1" applyBorder="1" applyAlignment="1" applyProtection="1">
      <alignment horizontal="center" vertical="center" wrapText="1"/>
    </xf>
    <xf numFmtId="1" fontId="29" fillId="0" borderId="73" xfId="1" applyNumberFormat="1" applyFont="1" applyFill="1" applyBorder="1" applyAlignment="1" applyProtection="1">
      <alignment horizontal="center" vertical="center" wrapText="1"/>
    </xf>
    <xf numFmtId="0" fontId="8" fillId="0" borderId="70" xfId="0" applyFont="1" applyFill="1" applyBorder="1" applyAlignment="1" applyProtection="1">
      <alignment horizontal="center" vertical="center" wrapText="1"/>
      <protection locked="0"/>
    </xf>
    <xf numFmtId="0" fontId="8" fillId="0" borderId="71" xfId="0" applyFont="1" applyFill="1" applyBorder="1" applyAlignment="1" applyProtection="1">
      <alignment horizontal="center" vertical="center" wrapText="1"/>
      <protection locked="0"/>
    </xf>
    <xf numFmtId="1" fontId="8" fillId="0" borderId="105" xfId="0" applyNumberFormat="1" applyFont="1" applyFill="1" applyBorder="1" applyAlignment="1" applyProtection="1">
      <alignment horizontal="center" vertical="center" wrapText="1"/>
    </xf>
    <xf numFmtId="1" fontId="30" fillId="0" borderId="108" xfId="1" applyNumberFormat="1" applyFont="1" applyFill="1" applyBorder="1" applyAlignment="1" applyProtection="1">
      <alignment horizontal="center" vertical="center" wrapText="1"/>
    </xf>
    <xf numFmtId="1" fontId="8" fillId="0" borderId="54" xfId="0" applyNumberFormat="1" applyFont="1" applyFill="1" applyBorder="1" applyAlignment="1" applyProtection="1">
      <alignment horizontal="center" vertical="center" wrapText="1"/>
    </xf>
    <xf numFmtId="1" fontId="8" fillId="0" borderId="35" xfId="0" applyNumberFormat="1" applyFont="1" applyFill="1" applyBorder="1" applyAlignment="1" applyProtection="1">
      <alignment horizontal="center" vertical="center" wrapText="1"/>
    </xf>
    <xf numFmtId="1" fontId="8" fillId="0" borderId="36" xfId="0" applyNumberFormat="1" applyFont="1" applyFill="1" applyBorder="1" applyAlignment="1" applyProtection="1">
      <alignment horizontal="center" vertical="center" wrapText="1"/>
    </xf>
    <xf numFmtId="49" fontId="5" fillId="0" borderId="9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1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81" xfId="0" applyFont="1" applyFill="1" applyBorder="1" applyAlignment="1">
      <alignment horizontal="left" vertical="center"/>
    </xf>
    <xf numFmtId="0" fontId="38" fillId="0" borderId="82" xfId="0" applyFont="1" applyFill="1" applyBorder="1" applyAlignment="1">
      <alignment horizontal="left" vertical="center"/>
    </xf>
    <xf numFmtId="49" fontId="29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84" xfId="0" applyFont="1" applyBorder="1" applyAlignment="1">
      <alignment horizontal="center" vertical="center" wrapText="1"/>
    </xf>
    <xf numFmtId="0" fontId="37" fillId="0" borderId="81" xfId="0" applyFont="1" applyBorder="1" applyAlignment="1">
      <alignment horizontal="left" vertical="center" wrapText="1"/>
    </xf>
    <xf numFmtId="0" fontId="37" fillId="0" borderId="83" xfId="0" applyFont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57" xfId="0" applyFont="1" applyFill="1" applyBorder="1" applyAlignment="1" applyProtection="1">
      <alignment horizontal="left" vertical="center" wrapText="1"/>
      <protection locked="0"/>
    </xf>
    <xf numFmtId="0" fontId="6" fillId="0" borderId="71" xfId="0" applyFont="1" applyFill="1" applyBorder="1" applyAlignment="1" applyProtection="1">
      <alignment horizontal="left" vertical="center" wrapText="1"/>
      <protection locked="0"/>
    </xf>
    <xf numFmtId="49" fontId="5" fillId="2" borderId="27" xfId="0" applyNumberFormat="1" applyFont="1" applyFill="1" applyBorder="1" applyAlignment="1" applyProtection="1">
      <alignment horizontal="center" vertical="center"/>
      <protection locked="0"/>
    </xf>
    <xf numFmtId="49" fontId="5" fillId="2" borderId="28" xfId="0" applyNumberFormat="1" applyFont="1" applyFill="1" applyBorder="1" applyAlignment="1" applyProtection="1">
      <alignment horizontal="center" vertical="center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20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36" fillId="0" borderId="92" xfId="0" applyFont="1" applyFill="1" applyBorder="1" applyAlignment="1" applyProtection="1">
      <alignment horizontal="left" vertical="center" wrapText="1"/>
      <protection locked="0"/>
    </xf>
    <xf numFmtId="0" fontId="36" fillId="0" borderId="93" xfId="0" applyFont="1" applyFill="1" applyBorder="1" applyAlignment="1" applyProtection="1">
      <alignment horizontal="left" vertical="center" wrapText="1"/>
      <protection locked="0"/>
    </xf>
    <xf numFmtId="0" fontId="5" fillId="0" borderId="70" xfId="0" applyFont="1" applyFill="1" applyBorder="1" applyAlignment="1" applyProtection="1">
      <alignment vertical="center"/>
      <protection locked="0"/>
    </xf>
    <xf numFmtId="0" fontId="5" fillId="0" borderId="71" xfId="0" applyFont="1" applyFill="1" applyBorder="1" applyAlignment="1" applyProtection="1">
      <alignment vertical="center"/>
      <protection locked="0"/>
    </xf>
    <xf numFmtId="0" fontId="5" fillId="0" borderId="57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vertical="center" wrapText="1"/>
      <protection locked="0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1" fontId="8" fillId="0" borderId="106" xfId="0" applyNumberFormat="1" applyFont="1" applyFill="1" applyBorder="1" applyAlignment="1" applyProtection="1">
      <alignment horizontal="center" vertical="center" wrapText="1"/>
    </xf>
    <xf numFmtId="1" fontId="8" fillId="0" borderId="107" xfId="0" applyNumberFormat="1" applyFont="1" applyFill="1" applyBorder="1" applyAlignment="1" applyProtection="1">
      <alignment horizontal="center" vertical="center" wrapText="1"/>
    </xf>
    <xf numFmtId="1" fontId="8" fillId="0" borderId="108" xfId="0" applyNumberFormat="1" applyFont="1" applyFill="1" applyBorder="1" applyAlignment="1" applyProtection="1">
      <alignment horizontal="center" vertical="center" wrapText="1"/>
    </xf>
    <xf numFmtId="0" fontId="6" fillId="2" borderId="91" xfId="0" applyFont="1" applyFill="1" applyBorder="1" applyAlignment="1" applyProtection="1">
      <alignment horizontal="left" vertical="center" wrapText="1"/>
      <protection locked="0"/>
    </xf>
    <xf numFmtId="0" fontId="6" fillId="2" borderId="56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8" fillId="2" borderId="59" xfId="0" applyFont="1" applyFill="1" applyBorder="1" applyAlignment="1" applyProtection="1">
      <alignment vertical="center" wrapText="1"/>
      <protection locked="0"/>
    </xf>
    <xf numFmtId="0" fontId="8" fillId="0" borderId="19" xfId="0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vertical="center" wrapText="1"/>
      <protection locked="0"/>
    </xf>
    <xf numFmtId="1" fontId="29" fillId="0" borderId="106" xfId="1" applyNumberFormat="1" applyFont="1" applyFill="1" applyBorder="1" applyAlignment="1" applyProtection="1">
      <alignment horizontal="center" vertical="center" wrapText="1"/>
    </xf>
    <xf numFmtId="1" fontId="29" fillId="0" borderId="107" xfId="1" applyNumberFormat="1" applyFont="1" applyFill="1" applyBorder="1" applyAlignment="1" applyProtection="1">
      <alignment horizontal="center" vertical="center" wrapText="1"/>
    </xf>
    <xf numFmtId="1" fontId="29" fillId="0" borderId="108" xfId="1" applyNumberFormat="1" applyFont="1" applyFill="1" applyBorder="1" applyAlignment="1" applyProtection="1">
      <alignment horizontal="center" vertical="center" wrapText="1"/>
    </xf>
    <xf numFmtId="1" fontId="8" fillId="0" borderId="110" xfId="0" applyNumberFormat="1" applyFont="1" applyFill="1" applyBorder="1" applyAlignment="1" applyProtection="1">
      <alignment horizontal="center" vertical="center" wrapText="1"/>
    </xf>
    <xf numFmtId="0" fontId="27" fillId="0" borderId="111" xfId="0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 applyProtection="1">
      <alignment horizontal="center" vertical="center" wrapText="1"/>
    </xf>
    <xf numFmtId="1" fontId="8" fillId="0" borderId="20" xfId="0" applyNumberFormat="1" applyFont="1" applyFill="1" applyBorder="1" applyAlignment="1" applyProtection="1">
      <alignment horizontal="center" vertical="center" wrapText="1"/>
    </xf>
    <xf numFmtId="0" fontId="27" fillId="0" borderId="107" xfId="0" applyFont="1" applyFill="1" applyBorder="1" applyAlignment="1">
      <alignment horizontal="center" vertical="center" wrapText="1"/>
    </xf>
    <xf numFmtId="0" fontId="27" fillId="0" borderId="108" xfId="0" applyFont="1" applyFill="1" applyBorder="1" applyAlignment="1">
      <alignment horizontal="center" vertical="center" wrapText="1"/>
    </xf>
    <xf numFmtId="49" fontId="13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7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34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center" vertical="center" wrapText="1"/>
    </xf>
    <xf numFmtId="1" fontId="8" fillId="0" borderId="28" xfId="0" applyNumberFormat="1" applyFont="1" applyFill="1" applyBorder="1" applyAlignment="1" applyProtection="1">
      <alignment horizontal="center" vertical="center" wrapText="1"/>
    </xf>
    <xf numFmtId="1" fontId="8" fillId="0" borderId="27" xfId="0" applyNumberFormat="1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vertical="center" wrapText="1"/>
      <protection locked="0"/>
    </xf>
    <xf numFmtId="0" fontId="8" fillId="2" borderId="15" xfId="0" applyFont="1" applyFill="1" applyBorder="1" applyAlignment="1" applyProtection="1">
      <alignment vertical="center" wrapText="1"/>
      <protection locked="0"/>
    </xf>
    <xf numFmtId="0" fontId="8" fillId="2" borderId="33" xfId="0" applyFont="1" applyFill="1" applyBorder="1" applyAlignment="1" applyProtection="1">
      <alignment vertical="center" wrapText="1"/>
      <protection locked="0"/>
    </xf>
    <xf numFmtId="1" fontId="8" fillId="0" borderId="111" xfId="0" applyNumberFormat="1" applyFont="1" applyFill="1" applyBorder="1" applyAlignment="1" applyProtection="1">
      <alignment horizontal="center" vertical="center" wrapText="1"/>
    </xf>
    <xf numFmtId="49" fontId="6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8" xfId="0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42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95" xfId="0" applyFont="1" applyFill="1" applyBorder="1" applyAlignment="1" applyProtection="1">
      <alignment horizontal="center" vertical="center"/>
      <protection locked="0"/>
    </xf>
    <xf numFmtId="0" fontId="6" fillId="0" borderId="46" xfId="0" applyFont="1" applyFill="1" applyBorder="1" applyAlignment="1" applyProtection="1">
      <alignment horizontal="center" vertical="center"/>
      <protection locked="0"/>
    </xf>
    <xf numFmtId="0" fontId="6" fillId="0" borderId="42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center" vertical="center"/>
      <protection locked="0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center" vertical="center"/>
      <protection locked="0"/>
    </xf>
    <xf numFmtId="0" fontId="6" fillId="0" borderId="95" xfId="0" applyFont="1" applyFill="1" applyBorder="1" applyAlignment="1" applyProtection="1">
      <alignment horizontal="center" vertical="center"/>
      <protection locked="0"/>
    </xf>
    <xf numFmtId="1" fontId="6" fillId="0" borderId="41" xfId="0" applyNumberFormat="1" applyFont="1" applyFill="1" applyBorder="1" applyAlignment="1" applyProtection="1">
      <alignment horizontal="center" vertical="center" wrapText="1"/>
    </xf>
    <xf numFmtId="1" fontId="6" fillId="0" borderId="94" xfId="0" applyNumberFormat="1" applyFont="1" applyFill="1" applyBorder="1" applyAlignment="1" applyProtection="1">
      <alignment horizontal="center" vertical="center" wrapText="1"/>
    </xf>
    <xf numFmtId="0" fontId="5" fillId="0" borderId="68" xfId="0" applyFont="1" applyFill="1" applyBorder="1" applyAlignment="1" applyProtection="1">
      <alignment horizontal="center" vertical="center" wrapText="1"/>
      <protection locked="0"/>
    </xf>
    <xf numFmtId="0" fontId="8" fillId="4" borderId="66" xfId="0" applyFont="1" applyFill="1" applyBorder="1" applyAlignment="1" applyProtection="1">
      <alignment horizontal="center" vertical="center" wrapText="1"/>
    </xf>
    <xf numFmtId="0" fontId="8" fillId="0" borderId="67" xfId="0" applyFont="1" applyFill="1" applyBorder="1" applyAlignment="1" applyProtection="1">
      <alignment horizontal="center" vertical="center"/>
    </xf>
    <xf numFmtId="1" fontId="8" fillId="0" borderId="61" xfId="0" applyNumberFormat="1" applyFont="1" applyFill="1" applyBorder="1" applyAlignment="1" applyProtection="1">
      <alignment horizontal="center" vertical="center" wrapText="1"/>
    </xf>
    <xf numFmtId="1" fontId="8" fillId="4" borderId="12" xfId="0" applyNumberFormat="1" applyFont="1" applyFill="1" applyBorder="1" applyAlignment="1" applyProtection="1">
      <alignment horizontal="center" vertical="center" wrapText="1"/>
    </xf>
    <xf numFmtId="0" fontId="5" fillId="0" borderId="91" xfId="0" applyFont="1" applyFill="1" applyBorder="1" applyAlignment="1" applyProtection="1">
      <alignment horizontal="center" textRotation="90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/>
    </xf>
    <xf numFmtId="1" fontId="36" fillId="3" borderId="144" xfId="0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70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0" fontId="5" fillId="0" borderId="54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8" fillId="0" borderId="59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35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8" fillId="0" borderId="36" xfId="0" applyFont="1" applyFill="1" applyBorder="1" applyAlignment="1" applyProtection="1">
      <alignment horizontal="center" vertical="center" wrapText="1"/>
    </xf>
    <xf numFmtId="0" fontId="6" fillId="2" borderId="57" xfId="0" applyFont="1" applyFill="1" applyBorder="1" applyAlignment="1" applyProtection="1">
      <alignment horizontal="left" vertical="center" wrapText="1"/>
      <protection locked="0"/>
    </xf>
    <xf numFmtId="49" fontId="8" fillId="0" borderId="54" xfId="0" applyNumberFormat="1" applyFont="1" applyFill="1" applyBorder="1" applyAlignment="1" applyProtection="1">
      <alignment horizontal="center" vertical="center"/>
      <protection locked="0"/>
    </xf>
    <xf numFmtId="49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36" fillId="0" borderId="35" xfId="0" applyFont="1" applyFill="1" applyBorder="1" applyAlignment="1" applyProtection="1">
      <alignment vertical="center" wrapText="1"/>
      <protection locked="0"/>
    </xf>
    <xf numFmtId="0" fontId="36" fillId="0" borderId="36" xfId="0" applyFont="1" applyFill="1" applyBorder="1" applyAlignment="1" applyProtection="1">
      <alignment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>
      <alignment horizontal="justify" vertical="center" wrapText="1"/>
    </xf>
    <xf numFmtId="0" fontId="6" fillId="0" borderId="57" xfId="0" applyFont="1" applyFill="1" applyBorder="1" applyAlignment="1">
      <alignment horizontal="justify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" fillId="0" borderId="70" xfId="0" applyFont="1" applyBorder="1" applyAlignment="1">
      <alignment horizontal="justify" vertical="center" wrapText="1"/>
    </xf>
    <xf numFmtId="0" fontId="6" fillId="0" borderId="57" xfId="0" applyFont="1" applyBorder="1" applyAlignment="1">
      <alignment horizontal="justify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6" fillId="0" borderId="91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justify" vertical="center" wrapText="1"/>
    </xf>
    <xf numFmtId="0" fontId="6" fillId="2" borderId="91" xfId="0" applyFont="1" applyFill="1" applyBorder="1" applyAlignment="1">
      <alignment horizontal="justify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36" fillId="3" borderId="144" xfId="0" applyFont="1" applyFill="1" applyBorder="1" applyAlignment="1">
      <alignment horizontal="center" vertical="center"/>
    </xf>
    <xf numFmtId="0" fontId="36" fillId="3" borderId="48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justify" vertical="center" wrapText="1"/>
    </xf>
    <xf numFmtId="0" fontId="6" fillId="0" borderId="35" xfId="0" applyFont="1" applyFill="1" applyBorder="1" applyAlignment="1">
      <alignment horizontal="justify" vertical="center" wrapText="1"/>
    </xf>
    <xf numFmtId="0" fontId="6" fillId="0" borderId="70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</cellXfs>
  <cellStyles count="2">
    <cellStyle name="20% - Акцент1" xfId="1" builtinId="30"/>
    <cellStyle name="Обычный" xfId="0" builtinId="0"/>
  </cellStyles>
  <dxfs count="0"/>
  <tableStyles count="0" defaultTableStyle="TableStyleMedium2" defaultPivotStyle="PivotStyleLight16"/>
  <colors>
    <mruColors>
      <color rgb="FF003399"/>
      <color rgb="FF006600"/>
      <color rgb="FFCC0000"/>
      <color rgb="FF0000CC"/>
      <color rgb="FF336699"/>
      <color rgb="FF6666FF"/>
      <color rgb="FFCC0066"/>
      <color rgb="FF663300"/>
      <color rgb="FF00808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DS137"/>
  <sheetViews>
    <sheetView showZeros="0" tabSelected="1" view="pageBreakPreview" zoomScale="40" zoomScaleNormal="40" zoomScaleSheetLayoutView="40" workbookViewId="0">
      <selection activeCell="C107" sqref="C107:BJ107"/>
    </sheetView>
  </sheetViews>
  <sheetFormatPr defaultRowHeight="15.75" x14ac:dyDescent="0.25"/>
  <cols>
    <col min="1" max="28" width="5.28515625" style="97" customWidth="1"/>
    <col min="29" max="30" width="6" style="97" customWidth="1"/>
    <col min="31" max="31" width="6.28515625" style="97" customWidth="1"/>
    <col min="32" max="33" width="5.42578125" style="97" customWidth="1"/>
    <col min="34" max="34" width="8.42578125" style="97" customWidth="1"/>
    <col min="35" max="35" width="6" style="97" customWidth="1"/>
    <col min="36" max="36" width="7.28515625" style="97" customWidth="1"/>
    <col min="37" max="37" width="5" style="97" customWidth="1"/>
    <col min="38" max="38" width="5.7109375" style="97" customWidth="1"/>
    <col min="39" max="39" width="5" style="97" customWidth="1"/>
    <col min="40" max="40" width="6.28515625" style="97" customWidth="1"/>
    <col min="41" max="41" width="6" style="97" customWidth="1"/>
    <col min="42" max="42" width="6.28515625" style="97" customWidth="1"/>
    <col min="43" max="43" width="6.5703125" style="97" customWidth="1"/>
    <col min="44" max="44" width="5.7109375" style="97" customWidth="1"/>
    <col min="45" max="45" width="3.140625" style="97" customWidth="1"/>
    <col min="46" max="46" width="6.28515625" style="97" customWidth="1"/>
    <col min="47" max="47" width="2.5703125" style="97" customWidth="1"/>
    <col min="48" max="48" width="5.7109375" style="97" customWidth="1"/>
    <col min="49" max="49" width="3.140625" style="97" customWidth="1"/>
    <col min="50" max="50" width="4.140625" style="97" customWidth="1"/>
    <col min="51" max="51" width="2.140625" style="97" customWidth="1"/>
    <col min="52" max="52" width="7.5703125" style="97" customWidth="1"/>
    <col min="53" max="53" width="2.7109375" style="97" customWidth="1"/>
    <col min="54" max="54" width="8" style="97" customWidth="1"/>
    <col min="55" max="55" width="2.85546875" style="97" customWidth="1"/>
    <col min="56" max="56" width="5.7109375" style="97" customWidth="1"/>
    <col min="57" max="58" width="8" style="97" customWidth="1"/>
    <col min="59" max="59" width="6.85546875" style="97" customWidth="1"/>
    <col min="60" max="60" width="6.7109375" style="97" customWidth="1"/>
    <col min="61" max="62" width="5.7109375" style="97" customWidth="1"/>
    <col min="63" max="63" width="6.7109375" style="97" customWidth="1"/>
    <col min="64" max="65" width="5.7109375" style="97" customWidth="1"/>
    <col min="66" max="66" width="6.7109375" style="97" customWidth="1"/>
    <col min="67" max="68" width="9.140625" style="97"/>
    <col min="69" max="227" width="9.140625" style="43"/>
    <col min="228" max="229" width="4.140625" style="43" customWidth="1"/>
    <col min="230" max="244" width="4.7109375" style="43" customWidth="1"/>
    <col min="245" max="247" width="3.7109375" style="43" customWidth="1"/>
    <col min="248" max="248" width="4.28515625" style="43" customWidth="1"/>
    <col min="249" max="260" width="3.7109375" style="43" customWidth="1"/>
    <col min="261" max="261" width="5.42578125" style="43" customWidth="1"/>
    <col min="262" max="262" width="4.7109375" style="43" customWidth="1"/>
    <col min="263" max="263" width="3.7109375" style="43" customWidth="1"/>
    <col min="264" max="264" width="5.42578125" style="43" customWidth="1"/>
    <col min="265" max="265" width="4.7109375" style="43" customWidth="1"/>
    <col min="266" max="266" width="3.7109375" style="43" customWidth="1"/>
    <col min="267" max="267" width="5.42578125" style="43" customWidth="1"/>
    <col min="268" max="268" width="4.7109375" style="43" customWidth="1"/>
    <col min="269" max="269" width="3.7109375" style="43" customWidth="1"/>
    <col min="270" max="270" width="5.42578125" style="43" customWidth="1"/>
    <col min="271" max="271" width="4.7109375" style="43" customWidth="1"/>
    <col min="272" max="272" width="3.7109375" style="43" customWidth="1"/>
    <col min="273" max="273" width="5.42578125" style="43" customWidth="1"/>
    <col min="274" max="274" width="4.7109375" style="43" customWidth="1"/>
    <col min="275" max="275" width="3.7109375" style="43" customWidth="1"/>
    <col min="276" max="276" width="5.42578125" style="43" customWidth="1"/>
    <col min="277" max="277" width="4.7109375" style="43" customWidth="1"/>
    <col min="278" max="278" width="3.7109375" style="43" customWidth="1"/>
    <col min="279" max="279" width="5.42578125" style="43" customWidth="1"/>
    <col min="280" max="280" width="4.7109375" style="43" customWidth="1"/>
    <col min="281" max="283" width="4.140625" style="43" customWidth="1"/>
    <col min="284" max="287" width="3.7109375" style="43" customWidth="1"/>
    <col min="288" max="288" width="4.7109375" style="43" customWidth="1"/>
    <col min="289" max="289" width="5.140625" style="43" customWidth="1"/>
    <col min="290" max="290" width="4.5703125" style="43" customWidth="1"/>
    <col min="291" max="483" width="9.140625" style="43"/>
    <col min="484" max="485" width="4.140625" style="43" customWidth="1"/>
    <col min="486" max="500" width="4.7109375" style="43" customWidth="1"/>
    <col min="501" max="503" width="3.7109375" style="43" customWidth="1"/>
    <col min="504" max="504" width="4.28515625" style="43" customWidth="1"/>
    <col min="505" max="516" width="3.7109375" style="43" customWidth="1"/>
    <col min="517" max="517" width="5.42578125" style="43" customWidth="1"/>
    <col min="518" max="518" width="4.7109375" style="43" customWidth="1"/>
    <col min="519" max="519" width="3.7109375" style="43" customWidth="1"/>
    <col min="520" max="520" width="5.42578125" style="43" customWidth="1"/>
    <col min="521" max="521" width="4.7109375" style="43" customWidth="1"/>
    <col min="522" max="522" width="3.7109375" style="43" customWidth="1"/>
    <col min="523" max="523" width="5.42578125" style="43" customWidth="1"/>
    <col min="524" max="524" width="4.7109375" style="43" customWidth="1"/>
    <col min="525" max="525" width="3.7109375" style="43" customWidth="1"/>
    <col min="526" max="526" width="5.42578125" style="43" customWidth="1"/>
    <col min="527" max="527" width="4.7109375" style="43" customWidth="1"/>
    <col min="528" max="528" width="3.7109375" style="43" customWidth="1"/>
    <col min="529" max="529" width="5.42578125" style="43" customWidth="1"/>
    <col min="530" max="530" width="4.7109375" style="43" customWidth="1"/>
    <col min="531" max="531" width="3.7109375" style="43" customWidth="1"/>
    <col min="532" max="532" width="5.42578125" style="43" customWidth="1"/>
    <col min="533" max="533" width="4.7109375" style="43" customWidth="1"/>
    <col min="534" max="534" width="3.7109375" style="43" customWidth="1"/>
    <col min="535" max="535" width="5.42578125" style="43" customWidth="1"/>
    <col min="536" max="536" width="4.7109375" style="43" customWidth="1"/>
    <col min="537" max="539" width="4.140625" style="43" customWidth="1"/>
    <col min="540" max="543" width="3.7109375" style="43" customWidth="1"/>
    <col min="544" max="544" width="4.7109375" style="43" customWidth="1"/>
    <col min="545" max="545" width="5.140625" style="43" customWidth="1"/>
    <col min="546" max="546" width="4.5703125" style="43" customWidth="1"/>
    <col min="547" max="739" width="9.140625" style="43"/>
    <col min="740" max="741" width="4.140625" style="43" customWidth="1"/>
    <col min="742" max="756" width="4.7109375" style="43" customWidth="1"/>
    <col min="757" max="759" width="3.7109375" style="43" customWidth="1"/>
    <col min="760" max="760" width="4.28515625" style="43" customWidth="1"/>
    <col min="761" max="772" width="3.7109375" style="43" customWidth="1"/>
    <col min="773" max="773" width="5.42578125" style="43" customWidth="1"/>
    <col min="774" max="774" width="4.7109375" style="43" customWidth="1"/>
    <col min="775" max="775" width="3.7109375" style="43" customWidth="1"/>
    <col min="776" max="776" width="5.42578125" style="43" customWidth="1"/>
    <col min="777" max="777" width="4.7109375" style="43" customWidth="1"/>
    <col min="778" max="778" width="3.7109375" style="43" customWidth="1"/>
    <col min="779" max="779" width="5.42578125" style="43" customWidth="1"/>
    <col min="780" max="780" width="4.7109375" style="43" customWidth="1"/>
    <col min="781" max="781" width="3.7109375" style="43" customWidth="1"/>
    <col min="782" max="782" width="5.42578125" style="43" customWidth="1"/>
    <col min="783" max="783" width="4.7109375" style="43" customWidth="1"/>
    <col min="784" max="784" width="3.7109375" style="43" customWidth="1"/>
    <col min="785" max="785" width="5.42578125" style="43" customWidth="1"/>
    <col min="786" max="786" width="4.7109375" style="43" customWidth="1"/>
    <col min="787" max="787" width="3.7109375" style="43" customWidth="1"/>
    <col min="788" max="788" width="5.42578125" style="43" customWidth="1"/>
    <col min="789" max="789" width="4.7109375" style="43" customWidth="1"/>
    <col min="790" max="790" width="3.7109375" style="43" customWidth="1"/>
    <col min="791" max="791" width="5.42578125" style="43" customWidth="1"/>
    <col min="792" max="792" width="4.7109375" style="43" customWidth="1"/>
    <col min="793" max="795" width="4.140625" style="43" customWidth="1"/>
    <col min="796" max="799" width="3.7109375" style="43" customWidth="1"/>
    <col min="800" max="800" width="4.7109375" style="43" customWidth="1"/>
    <col min="801" max="801" width="5.140625" style="43" customWidth="1"/>
    <col min="802" max="802" width="4.5703125" style="43" customWidth="1"/>
    <col min="803" max="995" width="9.140625" style="43"/>
    <col min="996" max="997" width="4.140625" style="43" customWidth="1"/>
    <col min="998" max="1012" width="4.7109375" style="43" customWidth="1"/>
    <col min="1013" max="1015" width="3.7109375" style="43" customWidth="1"/>
    <col min="1016" max="1016" width="4.28515625" style="43" customWidth="1"/>
    <col min="1017" max="1028" width="3.7109375" style="43" customWidth="1"/>
    <col min="1029" max="1029" width="5.42578125" style="43" customWidth="1"/>
    <col min="1030" max="1030" width="4.7109375" style="43" customWidth="1"/>
    <col min="1031" max="1031" width="3.7109375" style="43" customWidth="1"/>
    <col min="1032" max="1032" width="5.42578125" style="43" customWidth="1"/>
    <col min="1033" max="1033" width="4.7109375" style="43" customWidth="1"/>
    <col min="1034" max="1034" width="3.7109375" style="43" customWidth="1"/>
    <col min="1035" max="1035" width="5.42578125" style="43" customWidth="1"/>
    <col min="1036" max="1036" width="4.7109375" style="43" customWidth="1"/>
    <col min="1037" max="1037" width="3.7109375" style="43" customWidth="1"/>
    <col min="1038" max="1038" width="5.42578125" style="43" customWidth="1"/>
    <col min="1039" max="1039" width="4.7109375" style="43" customWidth="1"/>
    <col min="1040" max="1040" width="3.7109375" style="43" customWidth="1"/>
    <col min="1041" max="1041" width="5.42578125" style="43" customWidth="1"/>
    <col min="1042" max="1042" width="4.7109375" style="43" customWidth="1"/>
    <col min="1043" max="1043" width="3.7109375" style="43" customWidth="1"/>
    <col min="1044" max="1044" width="5.42578125" style="43" customWidth="1"/>
    <col min="1045" max="1045" width="4.7109375" style="43" customWidth="1"/>
    <col min="1046" max="1046" width="3.7109375" style="43" customWidth="1"/>
    <col min="1047" max="1047" width="5.42578125" style="43" customWidth="1"/>
    <col min="1048" max="1048" width="4.7109375" style="43" customWidth="1"/>
    <col min="1049" max="1051" width="4.140625" style="43" customWidth="1"/>
    <col min="1052" max="1055" width="3.7109375" style="43" customWidth="1"/>
    <col min="1056" max="1056" width="4.7109375" style="43" customWidth="1"/>
    <col min="1057" max="1057" width="5.140625" style="43" customWidth="1"/>
    <col min="1058" max="1058" width="4.5703125" style="43" customWidth="1"/>
    <col min="1059" max="1251" width="9.140625" style="43"/>
    <col min="1252" max="1253" width="4.140625" style="43" customWidth="1"/>
    <col min="1254" max="1268" width="4.7109375" style="43" customWidth="1"/>
    <col min="1269" max="1271" width="3.7109375" style="43" customWidth="1"/>
    <col min="1272" max="1272" width="4.28515625" style="43" customWidth="1"/>
    <col min="1273" max="1284" width="3.7109375" style="43" customWidth="1"/>
    <col min="1285" max="1285" width="5.42578125" style="43" customWidth="1"/>
    <col min="1286" max="1286" width="4.7109375" style="43" customWidth="1"/>
    <col min="1287" max="1287" width="3.7109375" style="43" customWidth="1"/>
    <col min="1288" max="1288" width="5.42578125" style="43" customWidth="1"/>
    <col min="1289" max="1289" width="4.7109375" style="43" customWidth="1"/>
    <col min="1290" max="1290" width="3.7109375" style="43" customWidth="1"/>
    <col min="1291" max="1291" width="5.42578125" style="43" customWidth="1"/>
    <col min="1292" max="1292" width="4.7109375" style="43" customWidth="1"/>
    <col min="1293" max="1293" width="3.7109375" style="43" customWidth="1"/>
    <col min="1294" max="1294" width="5.42578125" style="43" customWidth="1"/>
    <col min="1295" max="1295" width="4.7109375" style="43" customWidth="1"/>
    <col min="1296" max="1296" width="3.7109375" style="43" customWidth="1"/>
    <col min="1297" max="1297" width="5.42578125" style="43" customWidth="1"/>
    <col min="1298" max="1298" width="4.7109375" style="43" customWidth="1"/>
    <col min="1299" max="1299" width="3.7109375" style="43" customWidth="1"/>
    <col min="1300" max="1300" width="5.42578125" style="43" customWidth="1"/>
    <col min="1301" max="1301" width="4.7109375" style="43" customWidth="1"/>
    <col min="1302" max="1302" width="3.7109375" style="43" customWidth="1"/>
    <col min="1303" max="1303" width="5.42578125" style="43" customWidth="1"/>
    <col min="1304" max="1304" width="4.7109375" style="43" customWidth="1"/>
    <col min="1305" max="1307" width="4.140625" style="43" customWidth="1"/>
    <col min="1308" max="1311" width="3.7109375" style="43" customWidth="1"/>
    <col min="1312" max="1312" width="4.7109375" style="43" customWidth="1"/>
    <col min="1313" max="1313" width="5.140625" style="43" customWidth="1"/>
    <col min="1314" max="1314" width="4.5703125" style="43" customWidth="1"/>
    <col min="1315" max="1507" width="9.140625" style="43"/>
    <col min="1508" max="1509" width="4.140625" style="43" customWidth="1"/>
    <col min="1510" max="1524" width="4.7109375" style="43" customWidth="1"/>
    <col min="1525" max="1527" width="3.7109375" style="43" customWidth="1"/>
    <col min="1528" max="1528" width="4.28515625" style="43" customWidth="1"/>
    <col min="1529" max="1540" width="3.7109375" style="43" customWidth="1"/>
    <col min="1541" max="1541" width="5.42578125" style="43" customWidth="1"/>
    <col min="1542" max="1542" width="4.7109375" style="43" customWidth="1"/>
    <col min="1543" max="1543" width="3.7109375" style="43" customWidth="1"/>
    <col min="1544" max="1544" width="5.42578125" style="43" customWidth="1"/>
    <col min="1545" max="1545" width="4.7109375" style="43" customWidth="1"/>
    <col min="1546" max="1546" width="3.7109375" style="43" customWidth="1"/>
    <col min="1547" max="1547" width="5.42578125" style="43" customWidth="1"/>
    <col min="1548" max="1548" width="4.7109375" style="43" customWidth="1"/>
    <col min="1549" max="1549" width="3.7109375" style="43" customWidth="1"/>
    <col min="1550" max="1550" width="5.42578125" style="43" customWidth="1"/>
    <col min="1551" max="1551" width="4.7109375" style="43" customWidth="1"/>
    <col min="1552" max="1552" width="3.7109375" style="43" customWidth="1"/>
    <col min="1553" max="1553" width="5.42578125" style="43" customWidth="1"/>
    <col min="1554" max="1554" width="4.7109375" style="43" customWidth="1"/>
    <col min="1555" max="1555" width="3.7109375" style="43" customWidth="1"/>
    <col min="1556" max="1556" width="5.42578125" style="43" customWidth="1"/>
    <col min="1557" max="1557" width="4.7109375" style="43" customWidth="1"/>
    <col min="1558" max="1558" width="3.7109375" style="43" customWidth="1"/>
    <col min="1559" max="1559" width="5.42578125" style="43" customWidth="1"/>
    <col min="1560" max="1560" width="4.7109375" style="43" customWidth="1"/>
    <col min="1561" max="1563" width="4.140625" style="43" customWidth="1"/>
    <col min="1564" max="1567" width="3.7109375" style="43" customWidth="1"/>
    <col min="1568" max="1568" width="4.7109375" style="43" customWidth="1"/>
    <col min="1569" max="1569" width="5.140625" style="43" customWidth="1"/>
    <col min="1570" max="1570" width="4.5703125" style="43" customWidth="1"/>
    <col min="1571" max="1763" width="9.140625" style="43"/>
    <col min="1764" max="1765" width="4.140625" style="43" customWidth="1"/>
    <col min="1766" max="1780" width="4.7109375" style="43" customWidth="1"/>
    <col min="1781" max="1783" width="3.7109375" style="43" customWidth="1"/>
    <col min="1784" max="1784" width="4.28515625" style="43" customWidth="1"/>
    <col min="1785" max="1796" width="3.7109375" style="43" customWidth="1"/>
    <col min="1797" max="1797" width="5.42578125" style="43" customWidth="1"/>
    <col min="1798" max="1798" width="4.7109375" style="43" customWidth="1"/>
    <col min="1799" max="1799" width="3.7109375" style="43" customWidth="1"/>
    <col min="1800" max="1800" width="5.42578125" style="43" customWidth="1"/>
    <col min="1801" max="1801" width="4.7109375" style="43" customWidth="1"/>
    <col min="1802" max="1802" width="3.7109375" style="43" customWidth="1"/>
    <col min="1803" max="1803" width="5.42578125" style="43" customWidth="1"/>
    <col min="1804" max="1804" width="4.7109375" style="43" customWidth="1"/>
    <col min="1805" max="1805" width="3.7109375" style="43" customWidth="1"/>
    <col min="1806" max="1806" width="5.42578125" style="43" customWidth="1"/>
    <col min="1807" max="1807" width="4.7109375" style="43" customWidth="1"/>
    <col min="1808" max="1808" width="3.7109375" style="43" customWidth="1"/>
    <col min="1809" max="1809" width="5.42578125" style="43" customWidth="1"/>
    <col min="1810" max="1810" width="4.7109375" style="43" customWidth="1"/>
    <col min="1811" max="1811" width="3.7109375" style="43" customWidth="1"/>
    <col min="1812" max="1812" width="5.42578125" style="43" customWidth="1"/>
    <col min="1813" max="1813" width="4.7109375" style="43" customWidth="1"/>
    <col min="1814" max="1814" width="3.7109375" style="43" customWidth="1"/>
    <col min="1815" max="1815" width="5.42578125" style="43" customWidth="1"/>
    <col min="1816" max="1816" width="4.7109375" style="43" customWidth="1"/>
    <col min="1817" max="1819" width="4.140625" style="43" customWidth="1"/>
    <col min="1820" max="1823" width="3.7109375" style="43" customWidth="1"/>
    <col min="1824" max="1824" width="4.7109375" style="43" customWidth="1"/>
    <col min="1825" max="1825" width="5.140625" style="43" customWidth="1"/>
    <col min="1826" max="1826" width="4.5703125" style="43" customWidth="1"/>
    <col min="1827" max="2019" width="9.140625" style="43"/>
    <col min="2020" max="2021" width="4.140625" style="43" customWidth="1"/>
    <col min="2022" max="2036" width="4.7109375" style="43" customWidth="1"/>
    <col min="2037" max="2039" width="3.7109375" style="43" customWidth="1"/>
    <col min="2040" max="2040" width="4.28515625" style="43" customWidth="1"/>
    <col min="2041" max="2052" width="3.7109375" style="43" customWidth="1"/>
    <col min="2053" max="2053" width="5.42578125" style="43" customWidth="1"/>
    <col min="2054" max="2054" width="4.7109375" style="43" customWidth="1"/>
    <col min="2055" max="2055" width="3.7109375" style="43" customWidth="1"/>
    <col min="2056" max="2056" width="5.42578125" style="43" customWidth="1"/>
    <col min="2057" max="2057" width="4.7109375" style="43" customWidth="1"/>
    <col min="2058" max="2058" width="3.7109375" style="43" customWidth="1"/>
    <col min="2059" max="2059" width="5.42578125" style="43" customWidth="1"/>
    <col min="2060" max="2060" width="4.7109375" style="43" customWidth="1"/>
    <col min="2061" max="2061" width="3.7109375" style="43" customWidth="1"/>
    <col min="2062" max="2062" width="5.42578125" style="43" customWidth="1"/>
    <col min="2063" max="2063" width="4.7109375" style="43" customWidth="1"/>
    <col min="2064" max="2064" width="3.7109375" style="43" customWidth="1"/>
    <col min="2065" max="2065" width="5.42578125" style="43" customWidth="1"/>
    <col min="2066" max="2066" width="4.7109375" style="43" customWidth="1"/>
    <col min="2067" max="2067" width="3.7109375" style="43" customWidth="1"/>
    <col min="2068" max="2068" width="5.42578125" style="43" customWidth="1"/>
    <col min="2069" max="2069" width="4.7109375" style="43" customWidth="1"/>
    <col min="2070" max="2070" width="3.7109375" style="43" customWidth="1"/>
    <col min="2071" max="2071" width="5.42578125" style="43" customWidth="1"/>
    <col min="2072" max="2072" width="4.7109375" style="43" customWidth="1"/>
    <col min="2073" max="2075" width="4.140625" style="43" customWidth="1"/>
    <col min="2076" max="2079" width="3.7109375" style="43" customWidth="1"/>
    <col min="2080" max="2080" width="4.7109375" style="43" customWidth="1"/>
    <col min="2081" max="2081" width="5.140625" style="43" customWidth="1"/>
    <col min="2082" max="2082" width="4.5703125" style="43" customWidth="1"/>
    <col min="2083" max="2275" width="9.140625" style="43"/>
    <col min="2276" max="2277" width="4.140625" style="43" customWidth="1"/>
    <col min="2278" max="2292" width="4.7109375" style="43" customWidth="1"/>
    <col min="2293" max="2295" width="3.7109375" style="43" customWidth="1"/>
    <col min="2296" max="2296" width="4.28515625" style="43" customWidth="1"/>
    <col min="2297" max="2308" width="3.7109375" style="43" customWidth="1"/>
    <col min="2309" max="2309" width="5.42578125" style="43" customWidth="1"/>
    <col min="2310" max="2310" width="4.7109375" style="43" customWidth="1"/>
    <col min="2311" max="2311" width="3.7109375" style="43" customWidth="1"/>
    <col min="2312" max="2312" width="5.42578125" style="43" customWidth="1"/>
    <col min="2313" max="2313" width="4.7109375" style="43" customWidth="1"/>
    <col min="2314" max="2314" width="3.7109375" style="43" customWidth="1"/>
    <col min="2315" max="2315" width="5.42578125" style="43" customWidth="1"/>
    <col min="2316" max="2316" width="4.7109375" style="43" customWidth="1"/>
    <col min="2317" max="2317" width="3.7109375" style="43" customWidth="1"/>
    <col min="2318" max="2318" width="5.42578125" style="43" customWidth="1"/>
    <col min="2319" max="2319" width="4.7109375" style="43" customWidth="1"/>
    <col min="2320" max="2320" width="3.7109375" style="43" customWidth="1"/>
    <col min="2321" max="2321" width="5.42578125" style="43" customWidth="1"/>
    <col min="2322" max="2322" width="4.7109375" style="43" customWidth="1"/>
    <col min="2323" max="2323" width="3.7109375" style="43" customWidth="1"/>
    <col min="2324" max="2324" width="5.42578125" style="43" customWidth="1"/>
    <col min="2325" max="2325" width="4.7109375" style="43" customWidth="1"/>
    <col min="2326" max="2326" width="3.7109375" style="43" customWidth="1"/>
    <col min="2327" max="2327" width="5.42578125" style="43" customWidth="1"/>
    <col min="2328" max="2328" width="4.7109375" style="43" customWidth="1"/>
    <col min="2329" max="2331" width="4.140625" style="43" customWidth="1"/>
    <col min="2332" max="2335" width="3.7109375" style="43" customWidth="1"/>
    <col min="2336" max="2336" width="4.7109375" style="43" customWidth="1"/>
    <col min="2337" max="2337" width="5.140625" style="43" customWidth="1"/>
    <col min="2338" max="2338" width="4.5703125" style="43" customWidth="1"/>
    <col min="2339" max="2531" width="9.140625" style="43"/>
    <col min="2532" max="2533" width="4.140625" style="43" customWidth="1"/>
    <col min="2534" max="2548" width="4.7109375" style="43" customWidth="1"/>
    <col min="2549" max="2551" width="3.7109375" style="43" customWidth="1"/>
    <col min="2552" max="2552" width="4.28515625" style="43" customWidth="1"/>
    <col min="2553" max="2564" width="3.7109375" style="43" customWidth="1"/>
    <col min="2565" max="2565" width="5.42578125" style="43" customWidth="1"/>
    <col min="2566" max="2566" width="4.7109375" style="43" customWidth="1"/>
    <col min="2567" max="2567" width="3.7109375" style="43" customWidth="1"/>
    <col min="2568" max="2568" width="5.42578125" style="43" customWidth="1"/>
    <col min="2569" max="2569" width="4.7109375" style="43" customWidth="1"/>
    <col min="2570" max="2570" width="3.7109375" style="43" customWidth="1"/>
    <col min="2571" max="2571" width="5.42578125" style="43" customWidth="1"/>
    <col min="2572" max="2572" width="4.7109375" style="43" customWidth="1"/>
    <col min="2573" max="2573" width="3.7109375" style="43" customWidth="1"/>
    <col min="2574" max="2574" width="5.42578125" style="43" customWidth="1"/>
    <col min="2575" max="2575" width="4.7109375" style="43" customWidth="1"/>
    <col min="2576" max="2576" width="3.7109375" style="43" customWidth="1"/>
    <col min="2577" max="2577" width="5.42578125" style="43" customWidth="1"/>
    <col min="2578" max="2578" width="4.7109375" style="43" customWidth="1"/>
    <col min="2579" max="2579" width="3.7109375" style="43" customWidth="1"/>
    <col min="2580" max="2580" width="5.42578125" style="43" customWidth="1"/>
    <col min="2581" max="2581" width="4.7109375" style="43" customWidth="1"/>
    <col min="2582" max="2582" width="3.7109375" style="43" customWidth="1"/>
    <col min="2583" max="2583" width="5.42578125" style="43" customWidth="1"/>
    <col min="2584" max="2584" width="4.7109375" style="43" customWidth="1"/>
    <col min="2585" max="2587" width="4.140625" style="43" customWidth="1"/>
    <col min="2588" max="2591" width="3.7109375" style="43" customWidth="1"/>
    <col min="2592" max="2592" width="4.7109375" style="43" customWidth="1"/>
    <col min="2593" max="2593" width="5.140625" style="43" customWidth="1"/>
    <col min="2594" max="2594" width="4.5703125" style="43" customWidth="1"/>
    <col min="2595" max="2787" width="9.140625" style="43"/>
    <col min="2788" max="2789" width="4.140625" style="43" customWidth="1"/>
    <col min="2790" max="2804" width="4.7109375" style="43" customWidth="1"/>
    <col min="2805" max="2807" width="3.7109375" style="43" customWidth="1"/>
    <col min="2808" max="2808" width="4.28515625" style="43" customWidth="1"/>
    <col min="2809" max="2820" width="3.7109375" style="43" customWidth="1"/>
    <col min="2821" max="2821" width="5.42578125" style="43" customWidth="1"/>
    <col min="2822" max="2822" width="4.7109375" style="43" customWidth="1"/>
    <col min="2823" max="2823" width="3.7109375" style="43" customWidth="1"/>
    <col min="2824" max="2824" width="5.42578125" style="43" customWidth="1"/>
    <col min="2825" max="2825" width="4.7109375" style="43" customWidth="1"/>
    <col min="2826" max="2826" width="3.7109375" style="43" customWidth="1"/>
    <col min="2827" max="2827" width="5.42578125" style="43" customWidth="1"/>
    <col min="2828" max="2828" width="4.7109375" style="43" customWidth="1"/>
    <col min="2829" max="2829" width="3.7109375" style="43" customWidth="1"/>
    <col min="2830" max="2830" width="5.42578125" style="43" customWidth="1"/>
    <col min="2831" max="2831" width="4.7109375" style="43" customWidth="1"/>
    <col min="2832" max="2832" width="3.7109375" style="43" customWidth="1"/>
    <col min="2833" max="2833" width="5.42578125" style="43" customWidth="1"/>
    <col min="2834" max="2834" width="4.7109375" style="43" customWidth="1"/>
    <col min="2835" max="2835" width="3.7109375" style="43" customWidth="1"/>
    <col min="2836" max="2836" width="5.42578125" style="43" customWidth="1"/>
    <col min="2837" max="2837" width="4.7109375" style="43" customWidth="1"/>
    <col min="2838" max="2838" width="3.7109375" style="43" customWidth="1"/>
    <col min="2839" max="2839" width="5.42578125" style="43" customWidth="1"/>
    <col min="2840" max="2840" width="4.7109375" style="43" customWidth="1"/>
    <col min="2841" max="2843" width="4.140625" style="43" customWidth="1"/>
    <col min="2844" max="2847" width="3.7109375" style="43" customWidth="1"/>
    <col min="2848" max="2848" width="4.7109375" style="43" customWidth="1"/>
    <col min="2849" max="2849" width="5.140625" style="43" customWidth="1"/>
    <col min="2850" max="2850" width="4.5703125" style="43" customWidth="1"/>
    <col min="2851" max="3043" width="9.140625" style="43"/>
    <col min="3044" max="3045" width="4.140625" style="43" customWidth="1"/>
    <col min="3046" max="3060" width="4.7109375" style="43" customWidth="1"/>
    <col min="3061" max="3063" width="3.7109375" style="43" customWidth="1"/>
    <col min="3064" max="3064" width="4.28515625" style="43" customWidth="1"/>
    <col min="3065" max="3076" width="3.7109375" style="43" customWidth="1"/>
    <col min="3077" max="3077" width="5.42578125" style="43" customWidth="1"/>
    <col min="3078" max="3078" width="4.7109375" style="43" customWidth="1"/>
    <col min="3079" max="3079" width="3.7109375" style="43" customWidth="1"/>
    <col min="3080" max="3080" width="5.42578125" style="43" customWidth="1"/>
    <col min="3081" max="3081" width="4.7109375" style="43" customWidth="1"/>
    <col min="3082" max="3082" width="3.7109375" style="43" customWidth="1"/>
    <col min="3083" max="3083" width="5.42578125" style="43" customWidth="1"/>
    <col min="3084" max="3084" width="4.7109375" style="43" customWidth="1"/>
    <col min="3085" max="3085" width="3.7109375" style="43" customWidth="1"/>
    <col min="3086" max="3086" width="5.42578125" style="43" customWidth="1"/>
    <col min="3087" max="3087" width="4.7109375" style="43" customWidth="1"/>
    <col min="3088" max="3088" width="3.7109375" style="43" customWidth="1"/>
    <col min="3089" max="3089" width="5.42578125" style="43" customWidth="1"/>
    <col min="3090" max="3090" width="4.7109375" style="43" customWidth="1"/>
    <col min="3091" max="3091" width="3.7109375" style="43" customWidth="1"/>
    <col min="3092" max="3092" width="5.42578125" style="43" customWidth="1"/>
    <col min="3093" max="3093" width="4.7109375" style="43" customWidth="1"/>
    <col min="3094" max="3094" width="3.7109375" style="43" customWidth="1"/>
    <col min="3095" max="3095" width="5.42578125" style="43" customWidth="1"/>
    <col min="3096" max="3096" width="4.7109375" style="43" customWidth="1"/>
    <col min="3097" max="3099" width="4.140625" style="43" customWidth="1"/>
    <col min="3100" max="3103" width="3.7109375" style="43" customWidth="1"/>
    <col min="3104" max="3104" width="4.7109375" style="43" customWidth="1"/>
    <col min="3105" max="3105" width="5.140625" style="43" customWidth="1"/>
    <col min="3106" max="3106" width="4.5703125" style="43" customWidth="1"/>
    <col min="3107" max="3299" width="9.140625" style="43"/>
    <col min="3300" max="3301" width="4.140625" style="43" customWidth="1"/>
    <col min="3302" max="3316" width="4.7109375" style="43" customWidth="1"/>
    <col min="3317" max="3319" width="3.7109375" style="43" customWidth="1"/>
    <col min="3320" max="3320" width="4.28515625" style="43" customWidth="1"/>
    <col min="3321" max="3332" width="3.7109375" style="43" customWidth="1"/>
    <col min="3333" max="3333" width="5.42578125" style="43" customWidth="1"/>
    <col min="3334" max="3334" width="4.7109375" style="43" customWidth="1"/>
    <col min="3335" max="3335" width="3.7109375" style="43" customWidth="1"/>
    <col min="3336" max="3336" width="5.42578125" style="43" customWidth="1"/>
    <col min="3337" max="3337" width="4.7109375" style="43" customWidth="1"/>
    <col min="3338" max="3338" width="3.7109375" style="43" customWidth="1"/>
    <col min="3339" max="3339" width="5.42578125" style="43" customWidth="1"/>
    <col min="3340" max="3340" width="4.7109375" style="43" customWidth="1"/>
    <col min="3341" max="3341" width="3.7109375" style="43" customWidth="1"/>
    <col min="3342" max="3342" width="5.42578125" style="43" customWidth="1"/>
    <col min="3343" max="3343" width="4.7109375" style="43" customWidth="1"/>
    <col min="3344" max="3344" width="3.7109375" style="43" customWidth="1"/>
    <col min="3345" max="3345" width="5.42578125" style="43" customWidth="1"/>
    <col min="3346" max="3346" width="4.7109375" style="43" customWidth="1"/>
    <col min="3347" max="3347" width="3.7109375" style="43" customWidth="1"/>
    <col min="3348" max="3348" width="5.42578125" style="43" customWidth="1"/>
    <col min="3349" max="3349" width="4.7109375" style="43" customWidth="1"/>
    <col min="3350" max="3350" width="3.7109375" style="43" customWidth="1"/>
    <col min="3351" max="3351" width="5.42578125" style="43" customWidth="1"/>
    <col min="3352" max="3352" width="4.7109375" style="43" customWidth="1"/>
    <col min="3353" max="3355" width="4.140625" style="43" customWidth="1"/>
    <col min="3356" max="3359" width="3.7109375" style="43" customWidth="1"/>
    <col min="3360" max="3360" width="4.7109375" style="43" customWidth="1"/>
    <col min="3361" max="3361" width="5.140625" style="43" customWidth="1"/>
    <col min="3362" max="3362" width="4.5703125" style="43" customWidth="1"/>
    <col min="3363" max="3555" width="9.140625" style="43"/>
    <col min="3556" max="3557" width="4.140625" style="43" customWidth="1"/>
    <col min="3558" max="3572" width="4.7109375" style="43" customWidth="1"/>
    <col min="3573" max="3575" width="3.7109375" style="43" customWidth="1"/>
    <col min="3576" max="3576" width="4.28515625" style="43" customWidth="1"/>
    <col min="3577" max="3588" width="3.7109375" style="43" customWidth="1"/>
    <col min="3589" max="3589" width="5.42578125" style="43" customWidth="1"/>
    <col min="3590" max="3590" width="4.7109375" style="43" customWidth="1"/>
    <col min="3591" max="3591" width="3.7109375" style="43" customWidth="1"/>
    <col min="3592" max="3592" width="5.42578125" style="43" customWidth="1"/>
    <col min="3593" max="3593" width="4.7109375" style="43" customWidth="1"/>
    <col min="3594" max="3594" width="3.7109375" style="43" customWidth="1"/>
    <col min="3595" max="3595" width="5.42578125" style="43" customWidth="1"/>
    <col min="3596" max="3596" width="4.7109375" style="43" customWidth="1"/>
    <col min="3597" max="3597" width="3.7109375" style="43" customWidth="1"/>
    <col min="3598" max="3598" width="5.42578125" style="43" customWidth="1"/>
    <col min="3599" max="3599" width="4.7109375" style="43" customWidth="1"/>
    <col min="3600" max="3600" width="3.7109375" style="43" customWidth="1"/>
    <col min="3601" max="3601" width="5.42578125" style="43" customWidth="1"/>
    <col min="3602" max="3602" width="4.7109375" style="43" customWidth="1"/>
    <col min="3603" max="3603" width="3.7109375" style="43" customWidth="1"/>
    <col min="3604" max="3604" width="5.42578125" style="43" customWidth="1"/>
    <col min="3605" max="3605" width="4.7109375" style="43" customWidth="1"/>
    <col min="3606" max="3606" width="3.7109375" style="43" customWidth="1"/>
    <col min="3607" max="3607" width="5.42578125" style="43" customWidth="1"/>
    <col min="3608" max="3608" width="4.7109375" style="43" customWidth="1"/>
    <col min="3609" max="3611" width="4.140625" style="43" customWidth="1"/>
    <col min="3612" max="3615" width="3.7109375" style="43" customWidth="1"/>
    <col min="3616" max="3616" width="4.7109375" style="43" customWidth="1"/>
    <col min="3617" max="3617" width="5.140625" style="43" customWidth="1"/>
    <col min="3618" max="3618" width="4.5703125" style="43" customWidth="1"/>
    <col min="3619" max="3811" width="9.140625" style="43"/>
    <col min="3812" max="3813" width="4.140625" style="43" customWidth="1"/>
    <col min="3814" max="3828" width="4.7109375" style="43" customWidth="1"/>
    <col min="3829" max="3831" width="3.7109375" style="43" customWidth="1"/>
    <col min="3832" max="3832" width="4.28515625" style="43" customWidth="1"/>
    <col min="3833" max="3844" width="3.7109375" style="43" customWidth="1"/>
    <col min="3845" max="3845" width="5.42578125" style="43" customWidth="1"/>
    <col min="3846" max="3846" width="4.7109375" style="43" customWidth="1"/>
    <col min="3847" max="3847" width="3.7109375" style="43" customWidth="1"/>
    <col min="3848" max="3848" width="5.42578125" style="43" customWidth="1"/>
    <col min="3849" max="3849" width="4.7109375" style="43" customWidth="1"/>
    <col min="3850" max="3850" width="3.7109375" style="43" customWidth="1"/>
    <col min="3851" max="3851" width="5.42578125" style="43" customWidth="1"/>
    <col min="3852" max="3852" width="4.7109375" style="43" customWidth="1"/>
    <col min="3853" max="3853" width="3.7109375" style="43" customWidth="1"/>
    <col min="3854" max="3854" width="5.42578125" style="43" customWidth="1"/>
    <col min="3855" max="3855" width="4.7109375" style="43" customWidth="1"/>
    <col min="3856" max="3856" width="3.7109375" style="43" customWidth="1"/>
    <col min="3857" max="3857" width="5.42578125" style="43" customWidth="1"/>
    <col min="3858" max="3858" width="4.7109375" style="43" customWidth="1"/>
    <col min="3859" max="3859" width="3.7109375" style="43" customWidth="1"/>
    <col min="3860" max="3860" width="5.42578125" style="43" customWidth="1"/>
    <col min="3861" max="3861" width="4.7109375" style="43" customWidth="1"/>
    <col min="3862" max="3862" width="3.7109375" style="43" customWidth="1"/>
    <col min="3863" max="3863" width="5.42578125" style="43" customWidth="1"/>
    <col min="3864" max="3864" width="4.7109375" style="43" customWidth="1"/>
    <col min="3865" max="3867" width="4.140625" style="43" customWidth="1"/>
    <col min="3868" max="3871" width="3.7109375" style="43" customWidth="1"/>
    <col min="3872" max="3872" width="4.7109375" style="43" customWidth="1"/>
    <col min="3873" max="3873" width="5.140625" style="43" customWidth="1"/>
    <col min="3874" max="3874" width="4.5703125" style="43" customWidth="1"/>
    <col min="3875" max="4067" width="9.140625" style="43"/>
    <col min="4068" max="4069" width="4.140625" style="43" customWidth="1"/>
    <col min="4070" max="4084" width="4.7109375" style="43" customWidth="1"/>
    <col min="4085" max="4087" width="3.7109375" style="43" customWidth="1"/>
    <col min="4088" max="4088" width="4.28515625" style="43" customWidth="1"/>
    <col min="4089" max="4100" width="3.7109375" style="43" customWidth="1"/>
    <col min="4101" max="4101" width="5.42578125" style="43" customWidth="1"/>
    <col min="4102" max="4102" width="4.7109375" style="43" customWidth="1"/>
    <col min="4103" max="4103" width="3.7109375" style="43" customWidth="1"/>
    <col min="4104" max="4104" width="5.42578125" style="43" customWidth="1"/>
    <col min="4105" max="4105" width="4.7109375" style="43" customWidth="1"/>
    <col min="4106" max="4106" width="3.7109375" style="43" customWidth="1"/>
    <col min="4107" max="4107" width="5.42578125" style="43" customWidth="1"/>
    <col min="4108" max="4108" width="4.7109375" style="43" customWidth="1"/>
    <col min="4109" max="4109" width="3.7109375" style="43" customWidth="1"/>
    <col min="4110" max="4110" width="5.42578125" style="43" customWidth="1"/>
    <col min="4111" max="4111" width="4.7109375" style="43" customWidth="1"/>
    <col min="4112" max="4112" width="3.7109375" style="43" customWidth="1"/>
    <col min="4113" max="4113" width="5.42578125" style="43" customWidth="1"/>
    <col min="4114" max="4114" width="4.7109375" style="43" customWidth="1"/>
    <col min="4115" max="4115" width="3.7109375" style="43" customWidth="1"/>
    <col min="4116" max="4116" width="5.42578125" style="43" customWidth="1"/>
    <col min="4117" max="4117" width="4.7109375" style="43" customWidth="1"/>
    <col min="4118" max="4118" width="3.7109375" style="43" customWidth="1"/>
    <col min="4119" max="4119" width="5.42578125" style="43" customWidth="1"/>
    <col min="4120" max="4120" width="4.7109375" style="43" customWidth="1"/>
    <col min="4121" max="4123" width="4.140625" style="43" customWidth="1"/>
    <col min="4124" max="4127" width="3.7109375" style="43" customWidth="1"/>
    <col min="4128" max="4128" width="4.7109375" style="43" customWidth="1"/>
    <col min="4129" max="4129" width="5.140625" style="43" customWidth="1"/>
    <col min="4130" max="4130" width="4.5703125" style="43" customWidth="1"/>
    <col min="4131" max="4323" width="9.140625" style="43"/>
    <col min="4324" max="4325" width="4.140625" style="43" customWidth="1"/>
    <col min="4326" max="4340" width="4.7109375" style="43" customWidth="1"/>
    <col min="4341" max="4343" width="3.7109375" style="43" customWidth="1"/>
    <col min="4344" max="4344" width="4.28515625" style="43" customWidth="1"/>
    <col min="4345" max="4356" width="3.7109375" style="43" customWidth="1"/>
    <col min="4357" max="4357" width="5.42578125" style="43" customWidth="1"/>
    <col min="4358" max="4358" width="4.7109375" style="43" customWidth="1"/>
    <col min="4359" max="4359" width="3.7109375" style="43" customWidth="1"/>
    <col min="4360" max="4360" width="5.42578125" style="43" customWidth="1"/>
    <col min="4361" max="4361" width="4.7109375" style="43" customWidth="1"/>
    <col min="4362" max="4362" width="3.7109375" style="43" customWidth="1"/>
    <col min="4363" max="4363" width="5.42578125" style="43" customWidth="1"/>
    <col min="4364" max="4364" width="4.7109375" style="43" customWidth="1"/>
    <col min="4365" max="4365" width="3.7109375" style="43" customWidth="1"/>
    <col min="4366" max="4366" width="5.42578125" style="43" customWidth="1"/>
    <col min="4367" max="4367" width="4.7109375" style="43" customWidth="1"/>
    <col min="4368" max="4368" width="3.7109375" style="43" customWidth="1"/>
    <col min="4369" max="4369" width="5.42578125" style="43" customWidth="1"/>
    <col min="4370" max="4370" width="4.7109375" style="43" customWidth="1"/>
    <col min="4371" max="4371" width="3.7109375" style="43" customWidth="1"/>
    <col min="4372" max="4372" width="5.42578125" style="43" customWidth="1"/>
    <col min="4373" max="4373" width="4.7109375" style="43" customWidth="1"/>
    <col min="4374" max="4374" width="3.7109375" style="43" customWidth="1"/>
    <col min="4375" max="4375" width="5.42578125" style="43" customWidth="1"/>
    <col min="4376" max="4376" width="4.7109375" style="43" customWidth="1"/>
    <col min="4377" max="4379" width="4.140625" style="43" customWidth="1"/>
    <col min="4380" max="4383" width="3.7109375" style="43" customWidth="1"/>
    <col min="4384" max="4384" width="4.7109375" style="43" customWidth="1"/>
    <col min="4385" max="4385" width="5.140625" style="43" customWidth="1"/>
    <col min="4386" max="4386" width="4.5703125" style="43" customWidth="1"/>
    <col min="4387" max="4579" width="9.140625" style="43"/>
    <col min="4580" max="4581" width="4.140625" style="43" customWidth="1"/>
    <col min="4582" max="4596" width="4.7109375" style="43" customWidth="1"/>
    <col min="4597" max="4599" width="3.7109375" style="43" customWidth="1"/>
    <col min="4600" max="4600" width="4.28515625" style="43" customWidth="1"/>
    <col min="4601" max="4612" width="3.7109375" style="43" customWidth="1"/>
    <col min="4613" max="4613" width="5.42578125" style="43" customWidth="1"/>
    <col min="4614" max="4614" width="4.7109375" style="43" customWidth="1"/>
    <col min="4615" max="4615" width="3.7109375" style="43" customWidth="1"/>
    <col min="4616" max="4616" width="5.42578125" style="43" customWidth="1"/>
    <col min="4617" max="4617" width="4.7109375" style="43" customWidth="1"/>
    <col min="4618" max="4618" width="3.7109375" style="43" customWidth="1"/>
    <col min="4619" max="4619" width="5.42578125" style="43" customWidth="1"/>
    <col min="4620" max="4620" width="4.7109375" style="43" customWidth="1"/>
    <col min="4621" max="4621" width="3.7109375" style="43" customWidth="1"/>
    <col min="4622" max="4622" width="5.42578125" style="43" customWidth="1"/>
    <col min="4623" max="4623" width="4.7109375" style="43" customWidth="1"/>
    <col min="4624" max="4624" width="3.7109375" style="43" customWidth="1"/>
    <col min="4625" max="4625" width="5.42578125" style="43" customWidth="1"/>
    <col min="4626" max="4626" width="4.7109375" style="43" customWidth="1"/>
    <col min="4627" max="4627" width="3.7109375" style="43" customWidth="1"/>
    <col min="4628" max="4628" width="5.42578125" style="43" customWidth="1"/>
    <col min="4629" max="4629" width="4.7109375" style="43" customWidth="1"/>
    <col min="4630" max="4630" width="3.7109375" style="43" customWidth="1"/>
    <col min="4631" max="4631" width="5.42578125" style="43" customWidth="1"/>
    <col min="4632" max="4632" width="4.7109375" style="43" customWidth="1"/>
    <col min="4633" max="4635" width="4.140625" style="43" customWidth="1"/>
    <col min="4636" max="4639" width="3.7109375" style="43" customWidth="1"/>
    <col min="4640" max="4640" width="4.7109375" style="43" customWidth="1"/>
    <col min="4641" max="4641" width="5.140625" style="43" customWidth="1"/>
    <col min="4642" max="4642" width="4.5703125" style="43" customWidth="1"/>
    <col min="4643" max="4835" width="9.140625" style="43"/>
    <col min="4836" max="4837" width="4.140625" style="43" customWidth="1"/>
    <col min="4838" max="4852" width="4.7109375" style="43" customWidth="1"/>
    <col min="4853" max="4855" width="3.7109375" style="43" customWidth="1"/>
    <col min="4856" max="4856" width="4.28515625" style="43" customWidth="1"/>
    <col min="4857" max="4868" width="3.7109375" style="43" customWidth="1"/>
    <col min="4869" max="4869" width="5.42578125" style="43" customWidth="1"/>
    <col min="4870" max="4870" width="4.7109375" style="43" customWidth="1"/>
    <col min="4871" max="4871" width="3.7109375" style="43" customWidth="1"/>
    <col min="4872" max="4872" width="5.42578125" style="43" customWidth="1"/>
    <col min="4873" max="4873" width="4.7109375" style="43" customWidth="1"/>
    <col min="4874" max="4874" width="3.7109375" style="43" customWidth="1"/>
    <col min="4875" max="4875" width="5.42578125" style="43" customWidth="1"/>
    <col min="4876" max="4876" width="4.7109375" style="43" customWidth="1"/>
    <col min="4877" max="4877" width="3.7109375" style="43" customWidth="1"/>
    <col min="4878" max="4878" width="5.42578125" style="43" customWidth="1"/>
    <col min="4879" max="4879" width="4.7109375" style="43" customWidth="1"/>
    <col min="4880" max="4880" width="3.7109375" style="43" customWidth="1"/>
    <col min="4881" max="4881" width="5.42578125" style="43" customWidth="1"/>
    <col min="4882" max="4882" width="4.7109375" style="43" customWidth="1"/>
    <col min="4883" max="4883" width="3.7109375" style="43" customWidth="1"/>
    <col min="4884" max="4884" width="5.42578125" style="43" customWidth="1"/>
    <col min="4885" max="4885" width="4.7109375" style="43" customWidth="1"/>
    <col min="4886" max="4886" width="3.7109375" style="43" customWidth="1"/>
    <col min="4887" max="4887" width="5.42578125" style="43" customWidth="1"/>
    <col min="4888" max="4888" width="4.7109375" style="43" customWidth="1"/>
    <col min="4889" max="4891" width="4.140625" style="43" customWidth="1"/>
    <col min="4892" max="4895" width="3.7109375" style="43" customWidth="1"/>
    <col min="4896" max="4896" width="4.7109375" style="43" customWidth="1"/>
    <col min="4897" max="4897" width="5.140625" style="43" customWidth="1"/>
    <col min="4898" max="4898" width="4.5703125" style="43" customWidth="1"/>
    <col min="4899" max="5091" width="9.140625" style="43"/>
    <col min="5092" max="5093" width="4.140625" style="43" customWidth="1"/>
    <col min="5094" max="5108" width="4.7109375" style="43" customWidth="1"/>
    <col min="5109" max="5111" width="3.7109375" style="43" customWidth="1"/>
    <col min="5112" max="5112" width="4.28515625" style="43" customWidth="1"/>
    <col min="5113" max="5124" width="3.7109375" style="43" customWidth="1"/>
    <col min="5125" max="5125" width="5.42578125" style="43" customWidth="1"/>
    <col min="5126" max="5126" width="4.7109375" style="43" customWidth="1"/>
    <col min="5127" max="5127" width="3.7109375" style="43" customWidth="1"/>
    <col min="5128" max="5128" width="5.42578125" style="43" customWidth="1"/>
    <col min="5129" max="5129" width="4.7109375" style="43" customWidth="1"/>
    <col min="5130" max="5130" width="3.7109375" style="43" customWidth="1"/>
    <col min="5131" max="5131" width="5.42578125" style="43" customWidth="1"/>
    <col min="5132" max="5132" width="4.7109375" style="43" customWidth="1"/>
    <col min="5133" max="5133" width="3.7109375" style="43" customWidth="1"/>
    <col min="5134" max="5134" width="5.42578125" style="43" customWidth="1"/>
    <col min="5135" max="5135" width="4.7109375" style="43" customWidth="1"/>
    <col min="5136" max="5136" width="3.7109375" style="43" customWidth="1"/>
    <col min="5137" max="5137" width="5.42578125" style="43" customWidth="1"/>
    <col min="5138" max="5138" width="4.7109375" style="43" customWidth="1"/>
    <col min="5139" max="5139" width="3.7109375" style="43" customWidth="1"/>
    <col min="5140" max="5140" width="5.42578125" style="43" customWidth="1"/>
    <col min="5141" max="5141" width="4.7109375" style="43" customWidth="1"/>
    <col min="5142" max="5142" width="3.7109375" style="43" customWidth="1"/>
    <col min="5143" max="5143" width="5.42578125" style="43" customWidth="1"/>
    <col min="5144" max="5144" width="4.7109375" style="43" customWidth="1"/>
    <col min="5145" max="5147" width="4.140625" style="43" customWidth="1"/>
    <col min="5148" max="5151" width="3.7109375" style="43" customWidth="1"/>
    <col min="5152" max="5152" width="4.7109375" style="43" customWidth="1"/>
    <col min="5153" max="5153" width="5.140625" style="43" customWidth="1"/>
    <col min="5154" max="5154" width="4.5703125" style="43" customWidth="1"/>
    <col min="5155" max="5347" width="9.140625" style="43"/>
    <col min="5348" max="5349" width="4.140625" style="43" customWidth="1"/>
    <col min="5350" max="5364" width="4.7109375" style="43" customWidth="1"/>
    <col min="5365" max="5367" width="3.7109375" style="43" customWidth="1"/>
    <col min="5368" max="5368" width="4.28515625" style="43" customWidth="1"/>
    <col min="5369" max="5380" width="3.7109375" style="43" customWidth="1"/>
    <col min="5381" max="5381" width="5.42578125" style="43" customWidth="1"/>
    <col min="5382" max="5382" width="4.7109375" style="43" customWidth="1"/>
    <col min="5383" max="5383" width="3.7109375" style="43" customWidth="1"/>
    <col min="5384" max="5384" width="5.42578125" style="43" customWidth="1"/>
    <col min="5385" max="5385" width="4.7109375" style="43" customWidth="1"/>
    <col min="5386" max="5386" width="3.7109375" style="43" customWidth="1"/>
    <col min="5387" max="5387" width="5.42578125" style="43" customWidth="1"/>
    <col min="5388" max="5388" width="4.7109375" style="43" customWidth="1"/>
    <col min="5389" max="5389" width="3.7109375" style="43" customWidth="1"/>
    <col min="5390" max="5390" width="5.42578125" style="43" customWidth="1"/>
    <col min="5391" max="5391" width="4.7109375" style="43" customWidth="1"/>
    <col min="5392" max="5392" width="3.7109375" style="43" customWidth="1"/>
    <col min="5393" max="5393" width="5.42578125" style="43" customWidth="1"/>
    <col min="5394" max="5394" width="4.7109375" style="43" customWidth="1"/>
    <col min="5395" max="5395" width="3.7109375" style="43" customWidth="1"/>
    <col min="5396" max="5396" width="5.42578125" style="43" customWidth="1"/>
    <col min="5397" max="5397" width="4.7109375" style="43" customWidth="1"/>
    <col min="5398" max="5398" width="3.7109375" style="43" customWidth="1"/>
    <col min="5399" max="5399" width="5.42578125" style="43" customWidth="1"/>
    <col min="5400" max="5400" width="4.7109375" style="43" customWidth="1"/>
    <col min="5401" max="5403" width="4.140625" style="43" customWidth="1"/>
    <col min="5404" max="5407" width="3.7109375" style="43" customWidth="1"/>
    <col min="5408" max="5408" width="4.7109375" style="43" customWidth="1"/>
    <col min="5409" max="5409" width="5.140625" style="43" customWidth="1"/>
    <col min="5410" max="5410" width="4.5703125" style="43" customWidth="1"/>
    <col min="5411" max="5603" width="9.140625" style="43"/>
    <col min="5604" max="5605" width="4.140625" style="43" customWidth="1"/>
    <col min="5606" max="5620" width="4.7109375" style="43" customWidth="1"/>
    <col min="5621" max="5623" width="3.7109375" style="43" customWidth="1"/>
    <col min="5624" max="5624" width="4.28515625" style="43" customWidth="1"/>
    <col min="5625" max="5636" width="3.7109375" style="43" customWidth="1"/>
    <col min="5637" max="5637" width="5.42578125" style="43" customWidth="1"/>
    <col min="5638" max="5638" width="4.7109375" style="43" customWidth="1"/>
    <col min="5639" max="5639" width="3.7109375" style="43" customWidth="1"/>
    <col min="5640" max="5640" width="5.42578125" style="43" customWidth="1"/>
    <col min="5641" max="5641" width="4.7109375" style="43" customWidth="1"/>
    <col min="5642" max="5642" width="3.7109375" style="43" customWidth="1"/>
    <col min="5643" max="5643" width="5.42578125" style="43" customWidth="1"/>
    <col min="5644" max="5644" width="4.7109375" style="43" customWidth="1"/>
    <col min="5645" max="5645" width="3.7109375" style="43" customWidth="1"/>
    <col min="5646" max="5646" width="5.42578125" style="43" customWidth="1"/>
    <col min="5647" max="5647" width="4.7109375" style="43" customWidth="1"/>
    <col min="5648" max="5648" width="3.7109375" style="43" customWidth="1"/>
    <col min="5649" max="5649" width="5.42578125" style="43" customWidth="1"/>
    <col min="5650" max="5650" width="4.7109375" style="43" customWidth="1"/>
    <col min="5651" max="5651" width="3.7109375" style="43" customWidth="1"/>
    <col min="5652" max="5652" width="5.42578125" style="43" customWidth="1"/>
    <col min="5653" max="5653" width="4.7109375" style="43" customWidth="1"/>
    <col min="5654" max="5654" width="3.7109375" style="43" customWidth="1"/>
    <col min="5655" max="5655" width="5.42578125" style="43" customWidth="1"/>
    <col min="5656" max="5656" width="4.7109375" style="43" customWidth="1"/>
    <col min="5657" max="5659" width="4.140625" style="43" customWidth="1"/>
    <col min="5660" max="5663" width="3.7109375" style="43" customWidth="1"/>
    <col min="5664" max="5664" width="4.7109375" style="43" customWidth="1"/>
    <col min="5665" max="5665" width="5.140625" style="43" customWidth="1"/>
    <col min="5666" max="5666" width="4.5703125" style="43" customWidth="1"/>
    <col min="5667" max="5859" width="9.140625" style="43"/>
    <col min="5860" max="5861" width="4.140625" style="43" customWidth="1"/>
    <col min="5862" max="5876" width="4.7109375" style="43" customWidth="1"/>
    <col min="5877" max="5879" width="3.7109375" style="43" customWidth="1"/>
    <col min="5880" max="5880" width="4.28515625" style="43" customWidth="1"/>
    <col min="5881" max="5892" width="3.7109375" style="43" customWidth="1"/>
    <col min="5893" max="5893" width="5.42578125" style="43" customWidth="1"/>
    <col min="5894" max="5894" width="4.7109375" style="43" customWidth="1"/>
    <col min="5895" max="5895" width="3.7109375" style="43" customWidth="1"/>
    <col min="5896" max="5896" width="5.42578125" style="43" customWidth="1"/>
    <col min="5897" max="5897" width="4.7109375" style="43" customWidth="1"/>
    <col min="5898" max="5898" width="3.7109375" style="43" customWidth="1"/>
    <col min="5899" max="5899" width="5.42578125" style="43" customWidth="1"/>
    <col min="5900" max="5900" width="4.7109375" style="43" customWidth="1"/>
    <col min="5901" max="5901" width="3.7109375" style="43" customWidth="1"/>
    <col min="5902" max="5902" width="5.42578125" style="43" customWidth="1"/>
    <col min="5903" max="5903" width="4.7109375" style="43" customWidth="1"/>
    <col min="5904" max="5904" width="3.7109375" style="43" customWidth="1"/>
    <col min="5905" max="5905" width="5.42578125" style="43" customWidth="1"/>
    <col min="5906" max="5906" width="4.7109375" style="43" customWidth="1"/>
    <col min="5907" max="5907" width="3.7109375" style="43" customWidth="1"/>
    <col min="5908" max="5908" width="5.42578125" style="43" customWidth="1"/>
    <col min="5909" max="5909" width="4.7109375" style="43" customWidth="1"/>
    <col min="5910" max="5910" width="3.7109375" style="43" customWidth="1"/>
    <col min="5911" max="5911" width="5.42578125" style="43" customWidth="1"/>
    <col min="5912" max="5912" width="4.7109375" style="43" customWidth="1"/>
    <col min="5913" max="5915" width="4.140625" style="43" customWidth="1"/>
    <col min="5916" max="5919" width="3.7109375" style="43" customWidth="1"/>
    <col min="5920" max="5920" width="4.7109375" style="43" customWidth="1"/>
    <col min="5921" max="5921" width="5.140625" style="43" customWidth="1"/>
    <col min="5922" max="5922" width="4.5703125" style="43" customWidth="1"/>
    <col min="5923" max="6115" width="9.140625" style="43"/>
    <col min="6116" max="6117" width="4.140625" style="43" customWidth="1"/>
    <col min="6118" max="6132" width="4.7109375" style="43" customWidth="1"/>
    <col min="6133" max="6135" width="3.7109375" style="43" customWidth="1"/>
    <col min="6136" max="6136" width="4.28515625" style="43" customWidth="1"/>
    <col min="6137" max="6148" width="3.7109375" style="43" customWidth="1"/>
    <col min="6149" max="6149" width="5.42578125" style="43" customWidth="1"/>
    <col min="6150" max="6150" width="4.7109375" style="43" customWidth="1"/>
    <col min="6151" max="6151" width="3.7109375" style="43" customWidth="1"/>
    <col min="6152" max="6152" width="5.42578125" style="43" customWidth="1"/>
    <col min="6153" max="6153" width="4.7109375" style="43" customWidth="1"/>
    <col min="6154" max="6154" width="3.7109375" style="43" customWidth="1"/>
    <col min="6155" max="6155" width="5.42578125" style="43" customWidth="1"/>
    <col min="6156" max="6156" width="4.7109375" style="43" customWidth="1"/>
    <col min="6157" max="6157" width="3.7109375" style="43" customWidth="1"/>
    <col min="6158" max="6158" width="5.42578125" style="43" customWidth="1"/>
    <col min="6159" max="6159" width="4.7109375" style="43" customWidth="1"/>
    <col min="6160" max="6160" width="3.7109375" style="43" customWidth="1"/>
    <col min="6161" max="6161" width="5.42578125" style="43" customWidth="1"/>
    <col min="6162" max="6162" width="4.7109375" style="43" customWidth="1"/>
    <col min="6163" max="6163" width="3.7109375" style="43" customWidth="1"/>
    <col min="6164" max="6164" width="5.42578125" style="43" customWidth="1"/>
    <col min="6165" max="6165" width="4.7109375" style="43" customWidth="1"/>
    <col min="6166" max="6166" width="3.7109375" style="43" customWidth="1"/>
    <col min="6167" max="6167" width="5.42578125" style="43" customWidth="1"/>
    <col min="6168" max="6168" width="4.7109375" style="43" customWidth="1"/>
    <col min="6169" max="6171" width="4.140625" style="43" customWidth="1"/>
    <col min="6172" max="6175" width="3.7109375" style="43" customWidth="1"/>
    <col min="6176" max="6176" width="4.7109375" style="43" customWidth="1"/>
    <col min="6177" max="6177" width="5.140625" style="43" customWidth="1"/>
    <col min="6178" max="6178" width="4.5703125" style="43" customWidth="1"/>
    <col min="6179" max="6371" width="9.140625" style="43"/>
    <col min="6372" max="6373" width="4.140625" style="43" customWidth="1"/>
    <col min="6374" max="6388" width="4.7109375" style="43" customWidth="1"/>
    <col min="6389" max="6391" width="3.7109375" style="43" customWidth="1"/>
    <col min="6392" max="6392" width="4.28515625" style="43" customWidth="1"/>
    <col min="6393" max="6404" width="3.7109375" style="43" customWidth="1"/>
    <col min="6405" max="6405" width="5.42578125" style="43" customWidth="1"/>
    <col min="6406" max="6406" width="4.7109375" style="43" customWidth="1"/>
    <col min="6407" max="6407" width="3.7109375" style="43" customWidth="1"/>
    <col min="6408" max="6408" width="5.42578125" style="43" customWidth="1"/>
    <col min="6409" max="6409" width="4.7109375" style="43" customWidth="1"/>
    <col min="6410" max="6410" width="3.7109375" style="43" customWidth="1"/>
    <col min="6411" max="6411" width="5.42578125" style="43" customWidth="1"/>
    <col min="6412" max="6412" width="4.7109375" style="43" customWidth="1"/>
    <col min="6413" max="6413" width="3.7109375" style="43" customWidth="1"/>
    <col min="6414" max="6414" width="5.42578125" style="43" customWidth="1"/>
    <col min="6415" max="6415" width="4.7109375" style="43" customWidth="1"/>
    <col min="6416" max="6416" width="3.7109375" style="43" customWidth="1"/>
    <col min="6417" max="6417" width="5.42578125" style="43" customWidth="1"/>
    <col min="6418" max="6418" width="4.7109375" style="43" customWidth="1"/>
    <col min="6419" max="6419" width="3.7109375" style="43" customWidth="1"/>
    <col min="6420" max="6420" width="5.42578125" style="43" customWidth="1"/>
    <col min="6421" max="6421" width="4.7109375" style="43" customWidth="1"/>
    <col min="6422" max="6422" width="3.7109375" style="43" customWidth="1"/>
    <col min="6423" max="6423" width="5.42578125" style="43" customWidth="1"/>
    <col min="6424" max="6424" width="4.7109375" style="43" customWidth="1"/>
    <col min="6425" max="6427" width="4.140625" style="43" customWidth="1"/>
    <col min="6428" max="6431" width="3.7109375" style="43" customWidth="1"/>
    <col min="6432" max="6432" width="4.7109375" style="43" customWidth="1"/>
    <col min="6433" max="6433" width="5.140625" style="43" customWidth="1"/>
    <col min="6434" max="6434" width="4.5703125" style="43" customWidth="1"/>
    <col min="6435" max="6627" width="9.140625" style="43"/>
    <col min="6628" max="6629" width="4.140625" style="43" customWidth="1"/>
    <col min="6630" max="6644" width="4.7109375" style="43" customWidth="1"/>
    <col min="6645" max="6647" width="3.7109375" style="43" customWidth="1"/>
    <col min="6648" max="6648" width="4.28515625" style="43" customWidth="1"/>
    <col min="6649" max="6660" width="3.7109375" style="43" customWidth="1"/>
    <col min="6661" max="6661" width="5.42578125" style="43" customWidth="1"/>
    <col min="6662" max="6662" width="4.7109375" style="43" customWidth="1"/>
    <col min="6663" max="6663" width="3.7109375" style="43" customWidth="1"/>
    <col min="6664" max="6664" width="5.42578125" style="43" customWidth="1"/>
    <col min="6665" max="6665" width="4.7109375" style="43" customWidth="1"/>
    <col min="6666" max="6666" width="3.7109375" style="43" customWidth="1"/>
    <col min="6667" max="6667" width="5.42578125" style="43" customWidth="1"/>
    <col min="6668" max="6668" width="4.7109375" style="43" customWidth="1"/>
    <col min="6669" max="6669" width="3.7109375" style="43" customWidth="1"/>
    <col min="6670" max="6670" width="5.42578125" style="43" customWidth="1"/>
    <col min="6671" max="6671" width="4.7109375" style="43" customWidth="1"/>
    <col min="6672" max="6672" width="3.7109375" style="43" customWidth="1"/>
    <col min="6673" max="6673" width="5.42578125" style="43" customWidth="1"/>
    <col min="6674" max="6674" width="4.7109375" style="43" customWidth="1"/>
    <col min="6675" max="6675" width="3.7109375" style="43" customWidth="1"/>
    <col min="6676" max="6676" width="5.42578125" style="43" customWidth="1"/>
    <col min="6677" max="6677" width="4.7109375" style="43" customWidth="1"/>
    <col min="6678" max="6678" width="3.7109375" style="43" customWidth="1"/>
    <col min="6679" max="6679" width="5.42578125" style="43" customWidth="1"/>
    <col min="6680" max="6680" width="4.7109375" style="43" customWidth="1"/>
    <col min="6681" max="6683" width="4.140625" style="43" customWidth="1"/>
    <col min="6684" max="6687" width="3.7109375" style="43" customWidth="1"/>
    <col min="6688" max="6688" width="4.7109375" style="43" customWidth="1"/>
    <col min="6689" max="6689" width="5.140625" style="43" customWidth="1"/>
    <col min="6690" max="6690" width="4.5703125" style="43" customWidth="1"/>
    <col min="6691" max="6883" width="9.140625" style="43"/>
    <col min="6884" max="6885" width="4.140625" style="43" customWidth="1"/>
    <col min="6886" max="6900" width="4.7109375" style="43" customWidth="1"/>
    <col min="6901" max="6903" width="3.7109375" style="43" customWidth="1"/>
    <col min="6904" max="6904" width="4.28515625" style="43" customWidth="1"/>
    <col min="6905" max="6916" width="3.7109375" style="43" customWidth="1"/>
    <col min="6917" max="6917" width="5.42578125" style="43" customWidth="1"/>
    <col min="6918" max="6918" width="4.7109375" style="43" customWidth="1"/>
    <col min="6919" max="6919" width="3.7109375" style="43" customWidth="1"/>
    <col min="6920" max="6920" width="5.42578125" style="43" customWidth="1"/>
    <col min="6921" max="6921" width="4.7109375" style="43" customWidth="1"/>
    <col min="6922" max="6922" width="3.7109375" style="43" customWidth="1"/>
    <col min="6923" max="6923" width="5.42578125" style="43" customWidth="1"/>
    <col min="6924" max="6924" width="4.7109375" style="43" customWidth="1"/>
    <col min="6925" max="6925" width="3.7109375" style="43" customWidth="1"/>
    <col min="6926" max="6926" width="5.42578125" style="43" customWidth="1"/>
    <col min="6927" max="6927" width="4.7109375" style="43" customWidth="1"/>
    <col min="6928" max="6928" width="3.7109375" style="43" customWidth="1"/>
    <col min="6929" max="6929" width="5.42578125" style="43" customWidth="1"/>
    <col min="6930" max="6930" width="4.7109375" style="43" customWidth="1"/>
    <col min="6931" max="6931" width="3.7109375" style="43" customWidth="1"/>
    <col min="6932" max="6932" width="5.42578125" style="43" customWidth="1"/>
    <col min="6933" max="6933" width="4.7109375" style="43" customWidth="1"/>
    <col min="6934" max="6934" width="3.7109375" style="43" customWidth="1"/>
    <col min="6935" max="6935" width="5.42578125" style="43" customWidth="1"/>
    <col min="6936" max="6936" width="4.7109375" style="43" customWidth="1"/>
    <col min="6937" max="6939" width="4.140625" style="43" customWidth="1"/>
    <col min="6940" max="6943" width="3.7109375" style="43" customWidth="1"/>
    <col min="6944" max="6944" width="4.7109375" style="43" customWidth="1"/>
    <col min="6945" max="6945" width="5.140625" style="43" customWidth="1"/>
    <col min="6946" max="6946" width="4.5703125" style="43" customWidth="1"/>
    <col min="6947" max="7139" width="9.140625" style="43"/>
    <col min="7140" max="7141" width="4.140625" style="43" customWidth="1"/>
    <col min="7142" max="7156" width="4.7109375" style="43" customWidth="1"/>
    <col min="7157" max="7159" width="3.7109375" style="43" customWidth="1"/>
    <col min="7160" max="7160" width="4.28515625" style="43" customWidth="1"/>
    <col min="7161" max="7172" width="3.7109375" style="43" customWidth="1"/>
    <col min="7173" max="7173" width="5.42578125" style="43" customWidth="1"/>
    <col min="7174" max="7174" width="4.7109375" style="43" customWidth="1"/>
    <col min="7175" max="7175" width="3.7109375" style="43" customWidth="1"/>
    <col min="7176" max="7176" width="5.42578125" style="43" customWidth="1"/>
    <col min="7177" max="7177" width="4.7109375" style="43" customWidth="1"/>
    <col min="7178" max="7178" width="3.7109375" style="43" customWidth="1"/>
    <col min="7179" max="7179" width="5.42578125" style="43" customWidth="1"/>
    <col min="7180" max="7180" width="4.7109375" style="43" customWidth="1"/>
    <col min="7181" max="7181" width="3.7109375" style="43" customWidth="1"/>
    <col min="7182" max="7182" width="5.42578125" style="43" customWidth="1"/>
    <col min="7183" max="7183" width="4.7109375" style="43" customWidth="1"/>
    <col min="7184" max="7184" width="3.7109375" style="43" customWidth="1"/>
    <col min="7185" max="7185" width="5.42578125" style="43" customWidth="1"/>
    <col min="7186" max="7186" width="4.7109375" style="43" customWidth="1"/>
    <col min="7187" max="7187" width="3.7109375" style="43" customWidth="1"/>
    <col min="7188" max="7188" width="5.42578125" style="43" customWidth="1"/>
    <col min="7189" max="7189" width="4.7109375" style="43" customWidth="1"/>
    <col min="7190" max="7190" width="3.7109375" style="43" customWidth="1"/>
    <col min="7191" max="7191" width="5.42578125" style="43" customWidth="1"/>
    <col min="7192" max="7192" width="4.7109375" style="43" customWidth="1"/>
    <col min="7193" max="7195" width="4.140625" style="43" customWidth="1"/>
    <col min="7196" max="7199" width="3.7109375" style="43" customWidth="1"/>
    <col min="7200" max="7200" width="4.7109375" style="43" customWidth="1"/>
    <col min="7201" max="7201" width="5.140625" style="43" customWidth="1"/>
    <col min="7202" max="7202" width="4.5703125" style="43" customWidth="1"/>
    <col min="7203" max="7395" width="9.140625" style="43"/>
    <col min="7396" max="7397" width="4.140625" style="43" customWidth="1"/>
    <col min="7398" max="7412" width="4.7109375" style="43" customWidth="1"/>
    <col min="7413" max="7415" width="3.7109375" style="43" customWidth="1"/>
    <col min="7416" max="7416" width="4.28515625" style="43" customWidth="1"/>
    <col min="7417" max="7428" width="3.7109375" style="43" customWidth="1"/>
    <col min="7429" max="7429" width="5.42578125" style="43" customWidth="1"/>
    <col min="7430" max="7430" width="4.7109375" style="43" customWidth="1"/>
    <col min="7431" max="7431" width="3.7109375" style="43" customWidth="1"/>
    <col min="7432" max="7432" width="5.42578125" style="43" customWidth="1"/>
    <col min="7433" max="7433" width="4.7109375" style="43" customWidth="1"/>
    <col min="7434" max="7434" width="3.7109375" style="43" customWidth="1"/>
    <col min="7435" max="7435" width="5.42578125" style="43" customWidth="1"/>
    <col min="7436" max="7436" width="4.7109375" style="43" customWidth="1"/>
    <col min="7437" max="7437" width="3.7109375" style="43" customWidth="1"/>
    <col min="7438" max="7438" width="5.42578125" style="43" customWidth="1"/>
    <col min="7439" max="7439" width="4.7109375" style="43" customWidth="1"/>
    <col min="7440" max="7440" width="3.7109375" style="43" customWidth="1"/>
    <col min="7441" max="7441" width="5.42578125" style="43" customWidth="1"/>
    <col min="7442" max="7442" width="4.7109375" style="43" customWidth="1"/>
    <col min="7443" max="7443" width="3.7109375" style="43" customWidth="1"/>
    <col min="7444" max="7444" width="5.42578125" style="43" customWidth="1"/>
    <col min="7445" max="7445" width="4.7109375" style="43" customWidth="1"/>
    <col min="7446" max="7446" width="3.7109375" style="43" customWidth="1"/>
    <col min="7447" max="7447" width="5.42578125" style="43" customWidth="1"/>
    <col min="7448" max="7448" width="4.7109375" style="43" customWidth="1"/>
    <col min="7449" max="7451" width="4.140625" style="43" customWidth="1"/>
    <col min="7452" max="7455" width="3.7109375" style="43" customWidth="1"/>
    <col min="7456" max="7456" width="4.7109375" style="43" customWidth="1"/>
    <col min="7457" max="7457" width="5.140625" style="43" customWidth="1"/>
    <col min="7458" max="7458" width="4.5703125" style="43" customWidth="1"/>
    <col min="7459" max="7651" width="9.140625" style="43"/>
    <col min="7652" max="7653" width="4.140625" style="43" customWidth="1"/>
    <col min="7654" max="7668" width="4.7109375" style="43" customWidth="1"/>
    <col min="7669" max="7671" width="3.7109375" style="43" customWidth="1"/>
    <col min="7672" max="7672" width="4.28515625" style="43" customWidth="1"/>
    <col min="7673" max="7684" width="3.7109375" style="43" customWidth="1"/>
    <col min="7685" max="7685" width="5.42578125" style="43" customWidth="1"/>
    <col min="7686" max="7686" width="4.7109375" style="43" customWidth="1"/>
    <col min="7687" max="7687" width="3.7109375" style="43" customWidth="1"/>
    <col min="7688" max="7688" width="5.42578125" style="43" customWidth="1"/>
    <col min="7689" max="7689" width="4.7109375" style="43" customWidth="1"/>
    <col min="7690" max="7690" width="3.7109375" style="43" customWidth="1"/>
    <col min="7691" max="7691" width="5.42578125" style="43" customWidth="1"/>
    <col min="7692" max="7692" width="4.7109375" style="43" customWidth="1"/>
    <col min="7693" max="7693" width="3.7109375" style="43" customWidth="1"/>
    <col min="7694" max="7694" width="5.42578125" style="43" customWidth="1"/>
    <col min="7695" max="7695" width="4.7109375" style="43" customWidth="1"/>
    <col min="7696" max="7696" width="3.7109375" style="43" customWidth="1"/>
    <col min="7697" max="7697" width="5.42578125" style="43" customWidth="1"/>
    <col min="7698" max="7698" width="4.7109375" style="43" customWidth="1"/>
    <col min="7699" max="7699" width="3.7109375" style="43" customWidth="1"/>
    <col min="7700" max="7700" width="5.42578125" style="43" customWidth="1"/>
    <col min="7701" max="7701" width="4.7109375" style="43" customWidth="1"/>
    <col min="7702" max="7702" width="3.7109375" style="43" customWidth="1"/>
    <col min="7703" max="7703" width="5.42578125" style="43" customWidth="1"/>
    <col min="7704" max="7704" width="4.7109375" style="43" customWidth="1"/>
    <col min="7705" max="7707" width="4.140625" style="43" customWidth="1"/>
    <col min="7708" max="7711" width="3.7109375" style="43" customWidth="1"/>
    <col min="7712" max="7712" width="4.7109375" style="43" customWidth="1"/>
    <col min="7713" max="7713" width="5.140625" style="43" customWidth="1"/>
    <col min="7714" max="7714" width="4.5703125" style="43" customWidth="1"/>
    <col min="7715" max="7907" width="9.140625" style="43"/>
    <col min="7908" max="7909" width="4.140625" style="43" customWidth="1"/>
    <col min="7910" max="7924" width="4.7109375" style="43" customWidth="1"/>
    <col min="7925" max="7927" width="3.7109375" style="43" customWidth="1"/>
    <col min="7928" max="7928" width="4.28515625" style="43" customWidth="1"/>
    <col min="7929" max="7940" width="3.7109375" style="43" customWidth="1"/>
    <col min="7941" max="7941" width="5.42578125" style="43" customWidth="1"/>
    <col min="7942" max="7942" width="4.7109375" style="43" customWidth="1"/>
    <col min="7943" max="7943" width="3.7109375" style="43" customWidth="1"/>
    <col min="7944" max="7944" width="5.42578125" style="43" customWidth="1"/>
    <col min="7945" max="7945" width="4.7109375" style="43" customWidth="1"/>
    <col min="7946" max="7946" width="3.7109375" style="43" customWidth="1"/>
    <col min="7947" max="7947" width="5.42578125" style="43" customWidth="1"/>
    <col min="7948" max="7948" width="4.7109375" style="43" customWidth="1"/>
    <col min="7949" max="7949" width="3.7109375" style="43" customWidth="1"/>
    <col min="7950" max="7950" width="5.42578125" style="43" customWidth="1"/>
    <col min="7951" max="7951" width="4.7109375" style="43" customWidth="1"/>
    <col min="7952" max="7952" width="3.7109375" style="43" customWidth="1"/>
    <col min="7953" max="7953" width="5.42578125" style="43" customWidth="1"/>
    <col min="7954" max="7954" width="4.7109375" style="43" customWidth="1"/>
    <col min="7955" max="7955" width="3.7109375" style="43" customWidth="1"/>
    <col min="7956" max="7956" width="5.42578125" style="43" customWidth="1"/>
    <col min="7957" max="7957" width="4.7109375" style="43" customWidth="1"/>
    <col min="7958" max="7958" width="3.7109375" style="43" customWidth="1"/>
    <col min="7959" max="7959" width="5.42578125" style="43" customWidth="1"/>
    <col min="7960" max="7960" width="4.7109375" style="43" customWidth="1"/>
    <col min="7961" max="7963" width="4.140625" style="43" customWidth="1"/>
    <col min="7964" max="7967" width="3.7109375" style="43" customWidth="1"/>
    <col min="7968" max="7968" width="4.7109375" style="43" customWidth="1"/>
    <col min="7969" max="7969" width="5.140625" style="43" customWidth="1"/>
    <col min="7970" max="7970" width="4.5703125" style="43" customWidth="1"/>
    <col min="7971" max="8163" width="9.140625" style="43"/>
    <col min="8164" max="8165" width="4.140625" style="43" customWidth="1"/>
    <col min="8166" max="8180" width="4.7109375" style="43" customWidth="1"/>
    <col min="8181" max="8183" width="3.7109375" style="43" customWidth="1"/>
    <col min="8184" max="8184" width="4.28515625" style="43" customWidth="1"/>
    <col min="8185" max="8196" width="3.7109375" style="43" customWidth="1"/>
    <col min="8197" max="8197" width="5.42578125" style="43" customWidth="1"/>
    <col min="8198" max="8198" width="4.7109375" style="43" customWidth="1"/>
    <col min="8199" max="8199" width="3.7109375" style="43" customWidth="1"/>
    <col min="8200" max="8200" width="5.42578125" style="43" customWidth="1"/>
    <col min="8201" max="8201" width="4.7109375" style="43" customWidth="1"/>
    <col min="8202" max="8202" width="3.7109375" style="43" customWidth="1"/>
    <col min="8203" max="8203" width="5.42578125" style="43" customWidth="1"/>
    <col min="8204" max="8204" width="4.7109375" style="43" customWidth="1"/>
    <col min="8205" max="8205" width="3.7109375" style="43" customWidth="1"/>
    <col min="8206" max="8206" width="5.42578125" style="43" customWidth="1"/>
    <col min="8207" max="8207" width="4.7109375" style="43" customWidth="1"/>
    <col min="8208" max="8208" width="3.7109375" style="43" customWidth="1"/>
    <col min="8209" max="8209" width="5.42578125" style="43" customWidth="1"/>
    <col min="8210" max="8210" width="4.7109375" style="43" customWidth="1"/>
    <col min="8211" max="8211" width="3.7109375" style="43" customWidth="1"/>
    <col min="8212" max="8212" width="5.42578125" style="43" customWidth="1"/>
    <col min="8213" max="8213" width="4.7109375" style="43" customWidth="1"/>
    <col min="8214" max="8214" width="3.7109375" style="43" customWidth="1"/>
    <col min="8215" max="8215" width="5.42578125" style="43" customWidth="1"/>
    <col min="8216" max="8216" width="4.7109375" style="43" customWidth="1"/>
    <col min="8217" max="8219" width="4.140625" style="43" customWidth="1"/>
    <col min="8220" max="8223" width="3.7109375" style="43" customWidth="1"/>
    <col min="8224" max="8224" width="4.7109375" style="43" customWidth="1"/>
    <col min="8225" max="8225" width="5.140625" style="43" customWidth="1"/>
    <col min="8226" max="8226" width="4.5703125" style="43" customWidth="1"/>
    <col min="8227" max="8419" width="9.140625" style="43"/>
    <col min="8420" max="8421" width="4.140625" style="43" customWidth="1"/>
    <col min="8422" max="8436" width="4.7109375" style="43" customWidth="1"/>
    <col min="8437" max="8439" width="3.7109375" style="43" customWidth="1"/>
    <col min="8440" max="8440" width="4.28515625" style="43" customWidth="1"/>
    <col min="8441" max="8452" width="3.7109375" style="43" customWidth="1"/>
    <col min="8453" max="8453" width="5.42578125" style="43" customWidth="1"/>
    <col min="8454" max="8454" width="4.7109375" style="43" customWidth="1"/>
    <col min="8455" max="8455" width="3.7109375" style="43" customWidth="1"/>
    <col min="8456" max="8456" width="5.42578125" style="43" customWidth="1"/>
    <col min="8457" max="8457" width="4.7109375" style="43" customWidth="1"/>
    <col min="8458" max="8458" width="3.7109375" style="43" customWidth="1"/>
    <col min="8459" max="8459" width="5.42578125" style="43" customWidth="1"/>
    <col min="8460" max="8460" width="4.7109375" style="43" customWidth="1"/>
    <col min="8461" max="8461" width="3.7109375" style="43" customWidth="1"/>
    <col min="8462" max="8462" width="5.42578125" style="43" customWidth="1"/>
    <col min="8463" max="8463" width="4.7109375" style="43" customWidth="1"/>
    <col min="8464" max="8464" width="3.7109375" style="43" customWidth="1"/>
    <col min="8465" max="8465" width="5.42578125" style="43" customWidth="1"/>
    <col min="8466" max="8466" width="4.7109375" style="43" customWidth="1"/>
    <col min="8467" max="8467" width="3.7109375" style="43" customWidth="1"/>
    <col min="8468" max="8468" width="5.42578125" style="43" customWidth="1"/>
    <col min="8469" max="8469" width="4.7109375" style="43" customWidth="1"/>
    <col min="8470" max="8470" width="3.7109375" style="43" customWidth="1"/>
    <col min="8471" max="8471" width="5.42578125" style="43" customWidth="1"/>
    <col min="8472" max="8472" width="4.7109375" style="43" customWidth="1"/>
    <col min="8473" max="8475" width="4.140625" style="43" customWidth="1"/>
    <col min="8476" max="8479" width="3.7109375" style="43" customWidth="1"/>
    <col min="8480" max="8480" width="4.7109375" style="43" customWidth="1"/>
    <col min="8481" max="8481" width="5.140625" style="43" customWidth="1"/>
    <col min="8482" max="8482" width="4.5703125" style="43" customWidth="1"/>
    <col min="8483" max="8675" width="9.140625" style="43"/>
    <col min="8676" max="8677" width="4.140625" style="43" customWidth="1"/>
    <col min="8678" max="8692" width="4.7109375" style="43" customWidth="1"/>
    <col min="8693" max="8695" width="3.7109375" style="43" customWidth="1"/>
    <col min="8696" max="8696" width="4.28515625" style="43" customWidth="1"/>
    <col min="8697" max="8708" width="3.7109375" style="43" customWidth="1"/>
    <col min="8709" max="8709" width="5.42578125" style="43" customWidth="1"/>
    <col min="8710" max="8710" width="4.7109375" style="43" customWidth="1"/>
    <col min="8711" max="8711" width="3.7109375" style="43" customWidth="1"/>
    <col min="8712" max="8712" width="5.42578125" style="43" customWidth="1"/>
    <col min="8713" max="8713" width="4.7109375" style="43" customWidth="1"/>
    <col min="8714" max="8714" width="3.7109375" style="43" customWidth="1"/>
    <col min="8715" max="8715" width="5.42578125" style="43" customWidth="1"/>
    <col min="8716" max="8716" width="4.7109375" style="43" customWidth="1"/>
    <col min="8717" max="8717" width="3.7109375" style="43" customWidth="1"/>
    <col min="8718" max="8718" width="5.42578125" style="43" customWidth="1"/>
    <col min="8719" max="8719" width="4.7109375" style="43" customWidth="1"/>
    <col min="8720" max="8720" width="3.7109375" style="43" customWidth="1"/>
    <col min="8721" max="8721" width="5.42578125" style="43" customWidth="1"/>
    <col min="8722" max="8722" width="4.7109375" style="43" customWidth="1"/>
    <col min="8723" max="8723" width="3.7109375" style="43" customWidth="1"/>
    <col min="8724" max="8724" width="5.42578125" style="43" customWidth="1"/>
    <col min="8725" max="8725" width="4.7109375" style="43" customWidth="1"/>
    <col min="8726" max="8726" width="3.7109375" style="43" customWidth="1"/>
    <col min="8727" max="8727" width="5.42578125" style="43" customWidth="1"/>
    <col min="8728" max="8728" width="4.7109375" style="43" customWidth="1"/>
    <col min="8729" max="8731" width="4.140625" style="43" customWidth="1"/>
    <col min="8732" max="8735" width="3.7109375" style="43" customWidth="1"/>
    <col min="8736" max="8736" width="4.7109375" style="43" customWidth="1"/>
    <col min="8737" max="8737" width="5.140625" style="43" customWidth="1"/>
    <col min="8738" max="8738" width="4.5703125" style="43" customWidth="1"/>
    <col min="8739" max="8931" width="9.140625" style="43"/>
    <col min="8932" max="8933" width="4.140625" style="43" customWidth="1"/>
    <col min="8934" max="8948" width="4.7109375" style="43" customWidth="1"/>
    <col min="8949" max="8951" width="3.7109375" style="43" customWidth="1"/>
    <col min="8952" max="8952" width="4.28515625" style="43" customWidth="1"/>
    <col min="8953" max="8964" width="3.7109375" style="43" customWidth="1"/>
    <col min="8965" max="8965" width="5.42578125" style="43" customWidth="1"/>
    <col min="8966" max="8966" width="4.7109375" style="43" customWidth="1"/>
    <col min="8967" max="8967" width="3.7109375" style="43" customWidth="1"/>
    <col min="8968" max="8968" width="5.42578125" style="43" customWidth="1"/>
    <col min="8969" max="8969" width="4.7109375" style="43" customWidth="1"/>
    <col min="8970" max="8970" width="3.7109375" style="43" customWidth="1"/>
    <col min="8971" max="8971" width="5.42578125" style="43" customWidth="1"/>
    <col min="8972" max="8972" width="4.7109375" style="43" customWidth="1"/>
    <col min="8973" max="8973" width="3.7109375" style="43" customWidth="1"/>
    <col min="8974" max="8974" width="5.42578125" style="43" customWidth="1"/>
    <col min="8975" max="8975" width="4.7109375" style="43" customWidth="1"/>
    <col min="8976" max="8976" width="3.7109375" style="43" customWidth="1"/>
    <col min="8977" max="8977" width="5.42578125" style="43" customWidth="1"/>
    <col min="8978" max="8978" width="4.7109375" style="43" customWidth="1"/>
    <col min="8979" max="8979" width="3.7109375" style="43" customWidth="1"/>
    <col min="8980" max="8980" width="5.42578125" style="43" customWidth="1"/>
    <col min="8981" max="8981" width="4.7109375" style="43" customWidth="1"/>
    <col min="8982" max="8982" width="3.7109375" style="43" customWidth="1"/>
    <col min="8983" max="8983" width="5.42578125" style="43" customWidth="1"/>
    <col min="8984" max="8984" width="4.7109375" style="43" customWidth="1"/>
    <col min="8985" max="8987" width="4.140625" style="43" customWidth="1"/>
    <col min="8988" max="8991" width="3.7109375" style="43" customWidth="1"/>
    <col min="8992" max="8992" width="4.7109375" style="43" customWidth="1"/>
    <col min="8993" max="8993" width="5.140625" style="43" customWidth="1"/>
    <col min="8994" max="8994" width="4.5703125" style="43" customWidth="1"/>
    <col min="8995" max="9187" width="9.140625" style="43"/>
    <col min="9188" max="9189" width="4.140625" style="43" customWidth="1"/>
    <col min="9190" max="9204" width="4.7109375" style="43" customWidth="1"/>
    <col min="9205" max="9207" width="3.7109375" style="43" customWidth="1"/>
    <col min="9208" max="9208" width="4.28515625" style="43" customWidth="1"/>
    <col min="9209" max="9220" width="3.7109375" style="43" customWidth="1"/>
    <col min="9221" max="9221" width="5.42578125" style="43" customWidth="1"/>
    <col min="9222" max="9222" width="4.7109375" style="43" customWidth="1"/>
    <col min="9223" max="9223" width="3.7109375" style="43" customWidth="1"/>
    <col min="9224" max="9224" width="5.42578125" style="43" customWidth="1"/>
    <col min="9225" max="9225" width="4.7109375" style="43" customWidth="1"/>
    <col min="9226" max="9226" width="3.7109375" style="43" customWidth="1"/>
    <col min="9227" max="9227" width="5.42578125" style="43" customWidth="1"/>
    <col min="9228" max="9228" width="4.7109375" style="43" customWidth="1"/>
    <col min="9229" max="9229" width="3.7109375" style="43" customWidth="1"/>
    <col min="9230" max="9230" width="5.42578125" style="43" customWidth="1"/>
    <col min="9231" max="9231" width="4.7109375" style="43" customWidth="1"/>
    <col min="9232" max="9232" width="3.7109375" style="43" customWidth="1"/>
    <col min="9233" max="9233" width="5.42578125" style="43" customWidth="1"/>
    <col min="9234" max="9234" width="4.7109375" style="43" customWidth="1"/>
    <col min="9235" max="9235" width="3.7109375" style="43" customWidth="1"/>
    <col min="9236" max="9236" width="5.42578125" style="43" customWidth="1"/>
    <col min="9237" max="9237" width="4.7109375" style="43" customWidth="1"/>
    <col min="9238" max="9238" width="3.7109375" style="43" customWidth="1"/>
    <col min="9239" max="9239" width="5.42578125" style="43" customWidth="1"/>
    <col min="9240" max="9240" width="4.7109375" style="43" customWidth="1"/>
    <col min="9241" max="9243" width="4.140625" style="43" customWidth="1"/>
    <col min="9244" max="9247" width="3.7109375" style="43" customWidth="1"/>
    <col min="9248" max="9248" width="4.7109375" style="43" customWidth="1"/>
    <col min="9249" max="9249" width="5.140625" style="43" customWidth="1"/>
    <col min="9250" max="9250" width="4.5703125" style="43" customWidth="1"/>
    <col min="9251" max="9443" width="9.140625" style="43"/>
    <col min="9444" max="9445" width="4.140625" style="43" customWidth="1"/>
    <col min="9446" max="9460" width="4.7109375" style="43" customWidth="1"/>
    <col min="9461" max="9463" width="3.7109375" style="43" customWidth="1"/>
    <col min="9464" max="9464" width="4.28515625" style="43" customWidth="1"/>
    <col min="9465" max="9476" width="3.7109375" style="43" customWidth="1"/>
    <col min="9477" max="9477" width="5.42578125" style="43" customWidth="1"/>
    <col min="9478" max="9478" width="4.7109375" style="43" customWidth="1"/>
    <col min="9479" max="9479" width="3.7109375" style="43" customWidth="1"/>
    <col min="9480" max="9480" width="5.42578125" style="43" customWidth="1"/>
    <col min="9481" max="9481" width="4.7109375" style="43" customWidth="1"/>
    <col min="9482" max="9482" width="3.7109375" style="43" customWidth="1"/>
    <col min="9483" max="9483" width="5.42578125" style="43" customWidth="1"/>
    <col min="9484" max="9484" width="4.7109375" style="43" customWidth="1"/>
    <col min="9485" max="9485" width="3.7109375" style="43" customWidth="1"/>
    <col min="9486" max="9486" width="5.42578125" style="43" customWidth="1"/>
    <col min="9487" max="9487" width="4.7109375" style="43" customWidth="1"/>
    <col min="9488" max="9488" width="3.7109375" style="43" customWidth="1"/>
    <col min="9489" max="9489" width="5.42578125" style="43" customWidth="1"/>
    <col min="9490" max="9490" width="4.7109375" style="43" customWidth="1"/>
    <col min="9491" max="9491" width="3.7109375" style="43" customWidth="1"/>
    <col min="9492" max="9492" width="5.42578125" style="43" customWidth="1"/>
    <col min="9493" max="9493" width="4.7109375" style="43" customWidth="1"/>
    <col min="9494" max="9494" width="3.7109375" style="43" customWidth="1"/>
    <col min="9495" max="9495" width="5.42578125" style="43" customWidth="1"/>
    <col min="9496" max="9496" width="4.7109375" style="43" customWidth="1"/>
    <col min="9497" max="9499" width="4.140625" style="43" customWidth="1"/>
    <col min="9500" max="9503" width="3.7109375" style="43" customWidth="1"/>
    <col min="9504" max="9504" width="4.7109375" style="43" customWidth="1"/>
    <col min="9505" max="9505" width="5.140625" style="43" customWidth="1"/>
    <col min="9506" max="9506" width="4.5703125" style="43" customWidth="1"/>
    <col min="9507" max="9699" width="9.140625" style="43"/>
    <col min="9700" max="9701" width="4.140625" style="43" customWidth="1"/>
    <col min="9702" max="9716" width="4.7109375" style="43" customWidth="1"/>
    <col min="9717" max="9719" width="3.7109375" style="43" customWidth="1"/>
    <col min="9720" max="9720" width="4.28515625" style="43" customWidth="1"/>
    <col min="9721" max="9732" width="3.7109375" style="43" customWidth="1"/>
    <col min="9733" max="9733" width="5.42578125" style="43" customWidth="1"/>
    <col min="9734" max="9734" width="4.7109375" style="43" customWidth="1"/>
    <col min="9735" max="9735" width="3.7109375" style="43" customWidth="1"/>
    <col min="9736" max="9736" width="5.42578125" style="43" customWidth="1"/>
    <col min="9737" max="9737" width="4.7109375" style="43" customWidth="1"/>
    <col min="9738" max="9738" width="3.7109375" style="43" customWidth="1"/>
    <col min="9739" max="9739" width="5.42578125" style="43" customWidth="1"/>
    <col min="9740" max="9740" width="4.7109375" style="43" customWidth="1"/>
    <col min="9741" max="9741" width="3.7109375" style="43" customWidth="1"/>
    <col min="9742" max="9742" width="5.42578125" style="43" customWidth="1"/>
    <col min="9743" max="9743" width="4.7109375" style="43" customWidth="1"/>
    <col min="9744" max="9744" width="3.7109375" style="43" customWidth="1"/>
    <col min="9745" max="9745" width="5.42578125" style="43" customWidth="1"/>
    <col min="9746" max="9746" width="4.7109375" style="43" customWidth="1"/>
    <col min="9747" max="9747" width="3.7109375" style="43" customWidth="1"/>
    <col min="9748" max="9748" width="5.42578125" style="43" customWidth="1"/>
    <col min="9749" max="9749" width="4.7109375" style="43" customWidth="1"/>
    <col min="9750" max="9750" width="3.7109375" style="43" customWidth="1"/>
    <col min="9751" max="9751" width="5.42578125" style="43" customWidth="1"/>
    <col min="9752" max="9752" width="4.7109375" style="43" customWidth="1"/>
    <col min="9753" max="9755" width="4.140625" style="43" customWidth="1"/>
    <col min="9756" max="9759" width="3.7109375" style="43" customWidth="1"/>
    <col min="9760" max="9760" width="4.7109375" style="43" customWidth="1"/>
    <col min="9761" max="9761" width="5.140625" style="43" customWidth="1"/>
    <col min="9762" max="9762" width="4.5703125" style="43" customWidth="1"/>
    <col min="9763" max="9955" width="9.140625" style="43"/>
    <col min="9956" max="9957" width="4.140625" style="43" customWidth="1"/>
    <col min="9958" max="9972" width="4.7109375" style="43" customWidth="1"/>
    <col min="9973" max="9975" width="3.7109375" style="43" customWidth="1"/>
    <col min="9976" max="9976" width="4.28515625" style="43" customWidth="1"/>
    <col min="9977" max="9988" width="3.7109375" style="43" customWidth="1"/>
    <col min="9989" max="9989" width="5.42578125" style="43" customWidth="1"/>
    <col min="9990" max="9990" width="4.7109375" style="43" customWidth="1"/>
    <col min="9991" max="9991" width="3.7109375" style="43" customWidth="1"/>
    <col min="9992" max="9992" width="5.42578125" style="43" customWidth="1"/>
    <col min="9993" max="9993" width="4.7109375" style="43" customWidth="1"/>
    <col min="9994" max="9994" width="3.7109375" style="43" customWidth="1"/>
    <col min="9995" max="9995" width="5.42578125" style="43" customWidth="1"/>
    <col min="9996" max="9996" width="4.7109375" style="43" customWidth="1"/>
    <col min="9997" max="9997" width="3.7109375" style="43" customWidth="1"/>
    <col min="9998" max="9998" width="5.42578125" style="43" customWidth="1"/>
    <col min="9999" max="9999" width="4.7109375" style="43" customWidth="1"/>
    <col min="10000" max="10000" width="3.7109375" style="43" customWidth="1"/>
    <col min="10001" max="10001" width="5.42578125" style="43" customWidth="1"/>
    <col min="10002" max="10002" width="4.7109375" style="43" customWidth="1"/>
    <col min="10003" max="10003" width="3.7109375" style="43" customWidth="1"/>
    <col min="10004" max="10004" width="5.42578125" style="43" customWidth="1"/>
    <col min="10005" max="10005" width="4.7109375" style="43" customWidth="1"/>
    <col min="10006" max="10006" width="3.7109375" style="43" customWidth="1"/>
    <col min="10007" max="10007" width="5.42578125" style="43" customWidth="1"/>
    <col min="10008" max="10008" width="4.7109375" style="43" customWidth="1"/>
    <col min="10009" max="10011" width="4.140625" style="43" customWidth="1"/>
    <col min="10012" max="10015" width="3.7109375" style="43" customWidth="1"/>
    <col min="10016" max="10016" width="4.7109375" style="43" customWidth="1"/>
    <col min="10017" max="10017" width="5.140625" style="43" customWidth="1"/>
    <col min="10018" max="10018" width="4.5703125" style="43" customWidth="1"/>
    <col min="10019" max="10211" width="9.140625" style="43"/>
    <col min="10212" max="10213" width="4.140625" style="43" customWidth="1"/>
    <col min="10214" max="10228" width="4.7109375" style="43" customWidth="1"/>
    <col min="10229" max="10231" width="3.7109375" style="43" customWidth="1"/>
    <col min="10232" max="10232" width="4.28515625" style="43" customWidth="1"/>
    <col min="10233" max="10244" width="3.7109375" style="43" customWidth="1"/>
    <col min="10245" max="10245" width="5.42578125" style="43" customWidth="1"/>
    <col min="10246" max="10246" width="4.7109375" style="43" customWidth="1"/>
    <col min="10247" max="10247" width="3.7109375" style="43" customWidth="1"/>
    <col min="10248" max="10248" width="5.42578125" style="43" customWidth="1"/>
    <col min="10249" max="10249" width="4.7109375" style="43" customWidth="1"/>
    <col min="10250" max="10250" width="3.7109375" style="43" customWidth="1"/>
    <col min="10251" max="10251" width="5.42578125" style="43" customWidth="1"/>
    <col min="10252" max="10252" width="4.7109375" style="43" customWidth="1"/>
    <col min="10253" max="10253" width="3.7109375" style="43" customWidth="1"/>
    <col min="10254" max="10254" width="5.42578125" style="43" customWidth="1"/>
    <col min="10255" max="10255" width="4.7109375" style="43" customWidth="1"/>
    <col min="10256" max="10256" width="3.7109375" style="43" customWidth="1"/>
    <col min="10257" max="10257" width="5.42578125" style="43" customWidth="1"/>
    <col min="10258" max="10258" width="4.7109375" style="43" customWidth="1"/>
    <col min="10259" max="10259" width="3.7109375" style="43" customWidth="1"/>
    <col min="10260" max="10260" width="5.42578125" style="43" customWidth="1"/>
    <col min="10261" max="10261" width="4.7109375" style="43" customWidth="1"/>
    <col min="10262" max="10262" width="3.7109375" style="43" customWidth="1"/>
    <col min="10263" max="10263" width="5.42578125" style="43" customWidth="1"/>
    <col min="10264" max="10264" width="4.7109375" style="43" customWidth="1"/>
    <col min="10265" max="10267" width="4.140625" style="43" customWidth="1"/>
    <col min="10268" max="10271" width="3.7109375" style="43" customWidth="1"/>
    <col min="10272" max="10272" width="4.7109375" style="43" customWidth="1"/>
    <col min="10273" max="10273" width="5.140625" style="43" customWidth="1"/>
    <col min="10274" max="10274" width="4.5703125" style="43" customWidth="1"/>
    <col min="10275" max="10467" width="9.140625" style="43"/>
    <col min="10468" max="10469" width="4.140625" style="43" customWidth="1"/>
    <col min="10470" max="10484" width="4.7109375" style="43" customWidth="1"/>
    <col min="10485" max="10487" width="3.7109375" style="43" customWidth="1"/>
    <col min="10488" max="10488" width="4.28515625" style="43" customWidth="1"/>
    <col min="10489" max="10500" width="3.7109375" style="43" customWidth="1"/>
    <col min="10501" max="10501" width="5.42578125" style="43" customWidth="1"/>
    <col min="10502" max="10502" width="4.7109375" style="43" customWidth="1"/>
    <col min="10503" max="10503" width="3.7109375" style="43" customWidth="1"/>
    <col min="10504" max="10504" width="5.42578125" style="43" customWidth="1"/>
    <col min="10505" max="10505" width="4.7109375" style="43" customWidth="1"/>
    <col min="10506" max="10506" width="3.7109375" style="43" customWidth="1"/>
    <col min="10507" max="10507" width="5.42578125" style="43" customWidth="1"/>
    <col min="10508" max="10508" width="4.7109375" style="43" customWidth="1"/>
    <col min="10509" max="10509" width="3.7109375" style="43" customWidth="1"/>
    <col min="10510" max="10510" width="5.42578125" style="43" customWidth="1"/>
    <col min="10511" max="10511" width="4.7109375" style="43" customWidth="1"/>
    <col min="10512" max="10512" width="3.7109375" style="43" customWidth="1"/>
    <col min="10513" max="10513" width="5.42578125" style="43" customWidth="1"/>
    <col min="10514" max="10514" width="4.7109375" style="43" customWidth="1"/>
    <col min="10515" max="10515" width="3.7109375" style="43" customWidth="1"/>
    <col min="10516" max="10516" width="5.42578125" style="43" customWidth="1"/>
    <col min="10517" max="10517" width="4.7109375" style="43" customWidth="1"/>
    <col min="10518" max="10518" width="3.7109375" style="43" customWidth="1"/>
    <col min="10519" max="10519" width="5.42578125" style="43" customWidth="1"/>
    <col min="10520" max="10520" width="4.7109375" style="43" customWidth="1"/>
    <col min="10521" max="10523" width="4.140625" style="43" customWidth="1"/>
    <col min="10524" max="10527" width="3.7109375" style="43" customWidth="1"/>
    <col min="10528" max="10528" width="4.7109375" style="43" customWidth="1"/>
    <col min="10529" max="10529" width="5.140625" style="43" customWidth="1"/>
    <col min="10530" max="10530" width="4.5703125" style="43" customWidth="1"/>
    <col min="10531" max="10723" width="9.140625" style="43"/>
    <col min="10724" max="10725" width="4.140625" style="43" customWidth="1"/>
    <col min="10726" max="10740" width="4.7109375" style="43" customWidth="1"/>
    <col min="10741" max="10743" width="3.7109375" style="43" customWidth="1"/>
    <col min="10744" max="10744" width="4.28515625" style="43" customWidth="1"/>
    <col min="10745" max="10756" width="3.7109375" style="43" customWidth="1"/>
    <col min="10757" max="10757" width="5.42578125" style="43" customWidth="1"/>
    <col min="10758" max="10758" width="4.7109375" style="43" customWidth="1"/>
    <col min="10759" max="10759" width="3.7109375" style="43" customWidth="1"/>
    <col min="10760" max="10760" width="5.42578125" style="43" customWidth="1"/>
    <col min="10761" max="10761" width="4.7109375" style="43" customWidth="1"/>
    <col min="10762" max="10762" width="3.7109375" style="43" customWidth="1"/>
    <col min="10763" max="10763" width="5.42578125" style="43" customWidth="1"/>
    <col min="10764" max="10764" width="4.7109375" style="43" customWidth="1"/>
    <col min="10765" max="10765" width="3.7109375" style="43" customWidth="1"/>
    <col min="10766" max="10766" width="5.42578125" style="43" customWidth="1"/>
    <col min="10767" max="10767" width="4.7109375" style="43" customWidth="1"/>
    <col min="10768" max="10768" width="3.7109375" style="43" customWidth="1"/>
    <col min="10769" max="10769" width="5.42578125" style="43" customWidth="1"/>
    <col min="10770" max="10770" width="4.7109375" style="43" customWidth="1"/>
    <col min="10771" max="10771" width="3.7109375" style="43" customWidth="1"/>
    <col min="10772" max="10772" width="5.42578125" style="43" customWidth="1"/>
    <col min="10773" max="10773" width="4.7109375" style="43" customWidth="1"/>
    <col min="10774" max="10774" width="3.7109375" style="43" customWidth="1"/>
    <col min="10775" max="10775" width="5.42578125" style="43" customWidth="1"/>
    <col min="10776" max="10776" width="4.7109375" style="43" customWidth="1"/>
    <col min="10777" max="10779" width="4.140625" style="43" customWidth="1"/>
    <col min="10780" max="10783" width="3.7109375" style="43" customWidth="1"/>
    <col min="10784" max="10784" width="4.7109375" style="43" customWidth="1"/>
    <col min="10785" max="10785" width="5.140625" style="43" customWidth="1"/>
    <col min="10786" max="10786" width="4.5703125" style="43" customWidth="1"/>
    <col min="10787" max="10979" width="9.140625" style="43"/>
    <col min="10980" max="10981" width="4.140625" style="43" customWidth="1"/>
    <col min="10982" max="10996" width="4.7109375" style="43" customWidth="1"/>
    <col min="10997" max="10999" width="3.7109375" style="43" customWidth="1"/>
    <col min="11000" max="11000" width="4.28515625" style="43" customWidth="1"/>
    <col min="11001" max="11012" width="3.7109375" style="43" customWidth="1"/>
    <col min="11013" max="11013" width="5.42578125" style="43" customWidth="1"/>
    <col min="11014" max="11014" width="4.7109375" style="43" customWidth="1"/>
    <col min="11015" max="11015" width="3.7109375" style="43" customWidth="1"/>
    <col min="11016" max="11016" width="5.42578125" style="43" customWidth="1"/>
    <col min="11017" max="11017" width="4.7109375" style="43" customWidth="1"/>
    <col min="11018" max="11018" width="3.7109375" style="43" customWidth="1"/>
    <col min="11019" max="11019" width="5.42578125" style="43" customWidth="1"/>
    <col min="11020" max="11020" width="4.7109375" style="43" customWidth="1"/>
    <col min="11021" max="11021" width="3.7109375" style="43" customWidth="1"/>
    <col min="11022" max="11022" width="5.42578125" style="43" customWidth="1"/>
    <col min="11023" max="11023" width="4.7109375" style="43" customWidth="1"/>
    <col min="11024" max="11024" width="3.7109375" style="43" customWidth="1"/>
    <col min="11025" max="11025" width="5.42578125" style="43" customWidth="1"/>
    <col min="11026" max="11026" width="4.7109375" style="43" customWidth="1"/>
    <col min="11027" max="11027" width="3.7109375" style="43" customWidth="1"/>
    <col min="11028" max="11028" width="5.42578125" style="43" customWidth="1"/>
    <col min="11029" max="11029" width="4.7109375" style="43" customWidth="1"/>
    <col min="11030" max="11030" width="3.7109375" style="43" customWidth="1"/>
    <col min="11031" max="11031" width="5.42578125" style="43" customWidth="1"/>
    <col min="11032" max="11032" width="4.7109375" style="43" customWidth="1"/>
    <col min="11033" max="11035" width="4.140625" style="43" customWidth="1"/>
    <col min="11036" max="11039" width="3.7109375" style="43" customWidth="1"/>
    <col min="11040" max="11040" width="4.7109375" style="43" customWidth="1"/>
    <col min="11041" max="11041" width="5.140625" style="43" customWidth="1"/>
    <col min="11042" max="11042" width="4.5703125" style="43" customWidth="1"/>
    <col min="11043" max="11235" width="9.140625" style="43"/>
    <col min="11236" max="11237" width="4.140625" style="43" customWidth="1"/>
    <col min="11238" max="11252" width="4.7109375" style="43" customWidth="1"/>
    <col min="11253" max="11255" width="3.7109375" style="43" customWidth="1"/>
    <col min="11256" max="11256" width="4.28515625" style="43" customWidth="1"/>
    <col min="11257" max="11268" width="3.7109375" style="43" customWidth="1"/>
    <col min="11269" max="11269" width="5.42578125" style="43" customWidth="1"/>
    <col min="11270" max="11270" width="4.7109375" style="43" customWidth="1"/>
    <col min="11271" max="11271" width="3.7109375" style="43" customWidth="1"/>
    <col min="11272" max="11272" width="5.42578125" style="43" customWidth="1"/>
    <col min="11273" max="11273" width="4.7109375" style="43" customWidth="1"/>
    <col min="11274" max="11274" width="3.7109375" style="43" customWidth="1"/>
    <col min="11275" max="11275" width="5.42578125" style="43" customWidth="1"/>
    <col min="11276" max="11276" width="4.7109375" style="43" customWidth="1"/>
    <col min="11277" max="11277" width="3.7109375" style="43" customWidth="1"/>
    <col min="11278" max="11278" width="5.42578125" style="43" customWidth="1"/>
    <col min="11279" max="11279" width="4.7109375" style="43" customWidth="1"/>
    <col min="11280" max="11280" width="3.7109375" style="43" customWidth="1"/>
    <col min="11281" max="11281" width="5.42578125" style="43" customWidth="1"/>
    <col min="11282" max="11282" width="4.7109375" style="43" customWidth="1"/>
    <col min="11283" max="11283" width="3.7109375" style="43" customWidth="1"/>
    <col min="11284" max="11284" width="5.42578125" style="43" customWidth="1"/>
    <col min="11285" max="11285" width="4.7109375" style="43" customWidth="1"/>
    <col min="11286" max="11286" width="3.7109375" style="43" customWidth="1"/>
    <col min="11287" max="11287" width="5.42578125" style="43" customWidth="1"/>
    <col min="11288" max="11288" width="4.7109375" style="43" customWidth="1"/>
    <col min="11289" max="11291" width="4.140625" style="43" customWidth="1"/>
    <col min="11292" max="11295" width="3.7109375" style="43" customWidth="1"/>
    <col min="11296" max="11296" width="4.7109375" style="43" customWidth="1"/>
    <col min="11297" max="11297" width="5.140625" style="43" customWidth="1"/>
    <col min="11298" max="11298" width="4.5703125" style="43" customWidth="1"/>
    <col min="11299" max="11491" width="9.140625" style="43"/>
    <col min="11492" max="11493" width="4.140625" style="43" customWidth="1"/>
    <col min="11494" max="11508" width="4.7109375" style="43" customWidth="1"/>
    <col min="11509" max="11511" width="3.7109375" style="43" customWidth="1"/>
    <col min="11512" max="11512" width="4.28515625" style="43" customWidth="1"/>
    <col min="11513" max="11524" width="3.7109375" style="43" customWidth="1"/>
    <col min="11525" max="11525" width="5.42578125" style="43" customWidth="1"/>
    <col min="11526" max="11526" width="4.7109375" style="43" customWidth="1"/>
    <col min="11527" max="11527" width="3.7109375" style="43" customWidth="1"/>
    <col min="11528" max="11528" width="5.42578125" style="43" customWidth="1"/>
    <col min="11529" max="11529" width="4.7109375" style="43" customWidth="1"/>
    <col min="11530" max="11530" width="3.7109375" style="43" customWidth="1"/>
    <col min="11531" max="11531" width="5.42578125" style="43" customWidth="1"/>
    <col min="11532" max="11532" width="4.7109375" style="43" customWidth="1"/>
    <col min="11533" max="11533" width="3.7109375" style="43" customWidth="1"/>
    <col min="11534" max="11534" width="5.42578125" style="43" customWidth="1"/>
    <col min="11535" max="11535" width="4.7109375" style="43" customWidth="1"/>
    <col min="11536" max="11536" width="3.7109375" style="43" customWidth="1"/>
    <col min="11537" max="11537" width="5.42578125" style="43" customWidth="1"/>
    <col min="11538" max="11538" width="4.7109375" style="43" customWidth="1"/>
    <col min="11539" max="11539" width="3.7109375" style="43" customWidth="1"/>
    <col min="11540" max="11540" width="5.42578125" style="43" customWidth="1"/>
    <col min="11541" max="11541" width="4.7109375" style="43" customWidth="1"/>
    <col min="11542" max="11542" width="3.7109375" style="43" customWidth="1"/>
    <col min="11543" max="11543" width="5.42578125" style="43" customWidth="1"/>
    <col min="11544" max="11544" width="4.7109375" style="43" customWidth="1"/>
    <col min="11545" max="11547" width="4.140625" style="43" customWidth="1"/>
    <col min="11548" max="11551" width="3.7109375" style="43" customWidth="1"/>
    <col min="11552" max="11552" width="4.7109375" style="43" customWidth="1"/>
    <col min="11553" max="11553" width="5.140625" style="43" customWidth="1"/>
    <col min="11554" max="11554" width="4.5703125" style="43" customWidth="1"/>
    <col min="11555" max="11747" width="9.140625" style="43"/>
    <col min="11748" max="11749" width="4.140625" style="43" customWidth="1"/>
    <col min="11750" max="11764" width="4.7109375" style="43" customWidth="1"/>
    <col min="11765" max="11767" width="3.7109375" style="43" customWidth="1"/>
    <col min="11768" max="11768" width="4.28515625" style="43" customWidth="1"/>
    <col min="11769" max="11780" width="3.7109375" style="43" customWidth="1"/>
    <col min="11781" max="11781" width="5.42578125" style="43" customWidth="1"/>
    <col min="11782" max="11782" width="4.7109375" style="43" customWidth="1"/>
    <col min="11783" max="11783" width="3.7109375" style="43" customWidth="1"/>
    <col min="11784" max="11784" width="5.42578125" style="43" customWidth="1"/>
    <col min="11785" max="11785" width="4.7109375" style="43" customWidth="1"/>
    <col min="11786" max="11786" width="3.7109375" style="43" customWidth="1"/>
    <col min="11787" max="11787" width="5.42578125" style="43" customWidth="1"/>
    <col min="11788" max="11788" width="4.7109375" style="43" customWidth="1"/>
    <col min="11789" max="11789" width="3.7109375" style="43" customWidth="1"/>
    <col min="11790" max="11790" width="5.42578125" style="43" customWidth="1"/>
    <col min="11791" max="11791" width="4.7109375" style="43" customWidth="1"/>
    <col min="11792" max="11792" width="3.7109375" style="43" customWidth="1"/>
    <col min="11793" max="11793" width="5.42578125" style="43" customWidth="1"/>
    <col min="11794" max="11794" width="4.7109375" style="43" customWidth="1"/>
    <col min="11795" max="11795" width="3.7109375" style="43" customWidth="1"/>
    <col min="11796" max="11796" width="5.42578125" style="43" customWidth="1"/>
    <col min="11797" max="11797" width="4.7109375" style="43" customWidth="1"/>
    <col min="11798" max="11798" width="3.7109375" style="43" customWidth="1"/>
    <col min="11799" max="11799" width="5.42578125" style="43" customWidth="1"/>
    <col min="11800" max="11800" width="4.7109375" style="43" customWidth="1"/>
    <col min="11801" max="11803" width="4.140625" style="43" customWidth="1"/>
    <col min="11804" max="11807" width="3.7109375" style="43" customWidth="1"/>
    <col min="11808" max="11808" width="4.7109375" style="43" customWidth="1"/>
    <col min="11809" max="11809" width="5.140625" style="43" customWidth="1"/>
    <col min="11810" max="11810" width="4.5703125" style="43" customWidth="1"/>
    <col min="11811" max="12003" width="9.140625" style="43"/>
    <col min="12004" max="12005" width="4.140625" style="43" customWidth="1"/>
    <col min="12006" max="12020" width="4.7109375" style="43" customWidth="1"/>
    <col min="12021" max="12023" width="3.7109375" style="43" customWidth="1"/>
    <col min="12024" max="12024" width="4.28515625" style="43" customWidth="1"/>
    <col min="12025" max="12036" width="3.7109375" style="43" customWidth="1"/>
    <col min="12037" max="12037" width="5.42578125" style="43" customWidth="1"/>
    <col min="12038" max="12038" width="4.7109375" style="43" customWidth="1"/>
    <col min="12039" max="12039" width="3.7109375" style="43" customWidth="1"/>
    <col min="12040" max="12040" width="5.42578125" style="43" customWidth="1"/>
    <col min="12041" max="12041" width="4.7109375" style="43" customWidth="1"/>
    <col min="12042" max="12042" width="3.7109375" style="43" customWidth="1"/>
    <col min="12043" max="12043" width="5.42578125" style="43" customWidth="1"/>
    <col min="12044" max="12044" width="4.7109375" style="43" customWidth="1"/>
    <col min="12045" max="12045" width="3.7109375" style="43" customWidth="1"/>
    <col min="12046" max="12046" width="5.42578125" style="43" customWidth="1"/>
    <col min="12047" max="12047" width="4.7109375" style="43" customWidth="1"/>
    <col min="12048" max="12048" width="3.7109375" style="43" customWidth="1"/>
    <col min="12049" max="12049" width="5.42578125" style="43" customWidth="1"/>
    <col min="12050" max="12050" width="4.7109375" style="43" customWidth="1"/>
    <col min="12051" max="12051" width="3.7109375" style="43" customWidth="1"/>
    <col min="12052" max="12052" width="5.42578125" style="43" customWidth="1"/>
    <col min="12053" max="12053" width="4.7109375" style="43" customWidth="1"/>
    <col min="12054" max="12054" width="3.7109375" style="43" customWidth="1"/>
    <col min="12055" max="12055" width="5.42578125" style="43" customWidth="1"/>
    <col min="12056" max="12056" width="4.7109375" style="43" customWidth="1"/>
    <col min="12057" max="12059" width="4.140625" style="43" customWidth="1"/>
    <col min="12060" max="12063" width="3.7109375" style="43" customWidth="1"/>
    <col min="12064" max="12064" width="4.7109375" style="43" customWidth="1"/>
    <col min="12065" max="12065" width="5.140625" style="43" customWidth="1"/>
    <col min="12066" max="12066" width="4.5703125" style="43" customWidth="1"/>
    <col min="12067" max="12259" width="9.140625" style="43"/>
    <col min="12260" max="12261" width="4.140625" style="43" customWidth="1"/>
    <col min="12262" max="12276" width="4.7109375" style="43" customWidth="1"/>
    <col min="12277" max="12279" width="3.7109375" style="43" customWidth="1"/>
    <col min="12280" max="12280" width="4.28515625" style="43" customWidth="1"/>
    <col min="12281" max="12292" width="3.7109375" style="43" customWidth="1"/>
    <col min="12293" max="12293" width="5.42578125" style="43" customWidth="1"/>
    <col min="12294" max="12294" width="4.7109375" style="43" customWidth="1"/>
    <col min="12295" max="12295" width="3.7109375" style="43" customWidth="1"/>
    <col min="12296" max="12296" width="5.42578125" style="43" customWidth="1"/>
    <col min="12297" max="12297" width="4.7109375" style="43" customWidth="1"/>
    <col min="12298" max="12298" width="3.7109375" style="43" customWidth="1"/>
    <col min="12299" max="12299" width="5.42578125" style="43" customWidth="1"/>
    <col min="12300" max="12300" width="4.7109375" style="43" customWidth="1"/>
    <col min="12301" max="12301" width="3.7109375" style="43" customWidth="1"/>
    <col min="12302" max="12302" width="5.42578125" style="43" customWidth="1"/>
    <col min="12303" max="12303" width="4.7109375" style="43" customWidth="1"/>
    <col min="12304" max="12304" width="3.7109375" style="43" customWidth="1"/>
    <col min="12305" max="12305" width="5.42578125" style="43" customWidth="1"/>
    <col min="12306" max="12306" width="4.7109375" style="43" customWidth="1"/>
    <col min="12307" max="12307" width="3.7109375" style="43" customWidth="1"/>
    <col min="12308" max="12308" width="5.42578125" style="43" customWidth="1"/>
    <col min="12309" max="12309" width="4.7109375" style="43" customWidth="1"/>
    <col min="12310" max="12310" width="3.7109375" style="43" customWidth="1"/>
    <col min="12311" max="12311" width="5.42578125" style="43" customWidth="1"/>
    <col min="12312" max="12312" width="4.7109375" style="43" customWidth="1"/>
    <col min="12313" max="12315" width="4.140625" style="43" customWidth="1"/>
    <col min="12316" max="12319" width="3.7109375" style="43" customWidth="1"/>
    <col min="12320" max="12320" width="4.7109375" style="43" customWidth="1"/>
    <col min="12321" max="12321" width="5.140625" style="43" customWidth="1"/>
    <col min="12322" max="12322" width="4.5703125" style="43" customWidth="1"/>
    <col min="12323" max="12515" width="9.140625" style="43"/>
    <col min="12516" max="12517" width="4.140625" style="43" customWidth="1"/>
    <col min="12518" max="12532" width="4.7109375" style="43" customWidth="1"/>
    <col min="12533" max="12535" width="3.7109375" style="43" customWidth="1"/>
    <col min="12536" max="12536" width="4.28515625" style="43" customWidth="1"/>
    <col min="12537" max="12548" width="3.7109375" style="43" customWidth="1"/>
    <col min="12549" max="12549" width="5.42578125" style="43" customWidth="1"/>
    <col min="12550" max="12550" width="4.7109375" style="43" customWidth="1"/>
    <col min="12551" max="12551" width="3.7109375" style="43" customWidth="1"/>
    <col min="12552" max="12552" width="5.42578125" style="43" customWidth="1"/>
    <col min="12553" max="12553" width="4.7109375" style="43" customWidth="1"/>
    <col min="12554" max="12554" width="3.7109375" style="43" customWidth="1"/>
    <col min="12555" max="12555" width="5.42578125" style="43" customWidth="1"/>
    <col min="12556" max="12556" width="4.7109375" style="43" customWidth="1"/>
    <col min="12557" max="12557" width="3.7109375" style="43" customWidth="1"/>
    <col min="12558" max="12558" width="5.42578125" style="43" customWidth="1"/>
    <col min="12559" max="12559" width="4.7109375" style="43" customWidth="1"/>
    <col min="12560" max="12560" width="3.7109375" style="43" customWidth="1"/>
    <col min="12561" max="12561" width="5.42578125" style="43" customWidth="1"/>
    <col min="12562" max="12562" width="4.7109375" style="43" customWidth="1"/>
    <col min="12563" max="12563" width="3.7109375" style="43" customWidth="1"/>
    <col min="12564" max="12564" width="5.42578125" style="43" customWidth="1"/>
    <col min="12565" max="12565" width="4.7109375" style="43" customWidth="1"/>
    <col min="12566" max="12566" width="3.7109375" style="43" customWidth="1"/>
    <col min="12567" max="12567" width="5.42578125" style="43" customWidth="1"/>
    <col min="12568" max="12568" width="4.7109375" style="43" customWidth="1"/>
    <col min="12569" max="12571" width="4.140625" style="43" customWidth="1"/>
    <col min="12572" max="12575" width="3.7109375" style="43" customWidth="1"/>
    <col min="12576" max="12576" width="4.7109375" style="43" customWidth="1"/>
    <col min="12577" max="12577" width="5.140625" style="43" customWidth="1"/>
    <col min="12578" max="12578" width="4.5703125" style="43" customWidth="1"/>
    <col min="12579" max="12771" width="9.140625" style="43"/>
    <col min="12772" max="12773" width="4.140625" style="43" customWidth="1"/>
    <col min="12774" max="12788" width="4.7109375" style="43" customWidth="1"/>
    <col min="12789" max="12791" width="3.7109375" style="43" customWidth="1"/>
    <col min="12792" max="12792" width="4.28515625" style="43" customWidth="1"/>
    <col min="12793" max="12804" width="3.7109375" style="43" customWidth="1"/>
    <col min="12805" max="12805" width="5.42578125" style="43" customWidth="1"/>
    <col min="12806" max="12806" width="4.7109375" style="43" customWidth="1"/>
    <col min="12807" max="12807" width="3.7109375" style="43" customWidth="1"/>
    <col min="12808" max="12808" width="5.42578125" style="43" customWidth="1"/>
    <col min="12809" max="12809" width="4.7109375" style="43" customWidth="1"/>
    <col min="12810" max="12810" width="3.7109375" style="43" customWidth="1"/>
    <col min="12811" max="12811" width="5.42578125" style="43" customWidth="1"/>
    <col min="12812" max="12812" width="4.7109375" style="43" customWidth="1"/>
    <col min="12813" max="12813" width="3.7109375" style="43" customWidth="1"/>
    <col min="12814" max="12814" width="5.42578125" style="43" customWidth="1"/>
    <col min="12815" max="12815" width="4.7109375" style="43" customWidth="1"/>
    <col min="12816" max="12816" width="3.7109375" style="43" customWidth="1"/>
    <col min="12817" max="12817" width="5.42578125" style="43" customWidth="1"/>
    <col min="12818" max="12818" width="4.7109375" style="43" customWidth="1"/>
    <col min="12819" max="12819" width="3.7109375" style="43" customWidth="1"/>
    <col min="12820" max="12820" width="5.42578125" style="43" customWidth="1"/>
    <col min="12821" max="12821" width="4.7109375" style="43" customWidth="1"/>
    <col min="12822" max="12822" width="3.7109375" style="43" customWidth="1"/>
    <col min="12823" max="12823" width="5.42578125" style="43" customWidth="1"/>
    <col min="12824" max="12824" width="4.7109375" style="43" customWidth="1"/>
    <col min="12825" max="12827" width="4.140625" style="43" customWidth="1"/>
    <col min="12828" max="12831" width="3.7109375" style="43" customWidth="1"/>
    <col min="12832" max="12832" width="4.7109375" style="43" customWidth="1"/>
    <col min="12833" max="12833" width="5.140625" style="43" customWidth="1"/>
    <col min="12834" max="12834" width="4.5703125" style="43" customWidth="1"/>
    <col min="12835" max="13027" width="9.140625" style="43"/>
    <col min="13028" max="13029" width="4.140625" style="43" customWidth="1"/>
    <col min="13030" max="13044" width="4.7109375" style="43" customWidth="1"/>
    <col min="13045" max="13047" width="3.7109375" style="43" customWidth="1"/>
    <col min="13048" max="13048" width="4.28515625" style="43" customWidth="1"/>
    <col min="13049" max="13060" width="3.7109375" style="43" customWidth="1"/>
    <col min="13061" max="13061" width="5.42578125" style="43" customWidth="1"/>
    <col min="13062" max="13062" width="4.7109375" style="43" customWidth="1"/>
    <col min="13063" max="13063" width="3.7109375" style="43" customWidth="1"/>
    <col min="13064" max="13064" width="5.42578125" style="43" customWidth="1"/>
    <col min="13065" max="13065" width="4.7109375" style="43" customWidth="1"/>
    <col min="13066" max="13066" width="3.7109375" style="43" customWidth="1"/>
    <col min="13067" max="13067" width="5.42578125" style="43" customWidth="1"/>
    <col min="13068" max="13068" width="4.7109375" style="43" customWidth="1"/>
    <col min="13069" max="13069" width="3.7109375" style="43" customWidth="1"/>
    <col min="13070" max="13070" width="5.42578125" style="43" customWidth="1"/>
    <col min="13071" max="13071" width="4.7109375" style="43" customWidth="1"/>
    <col min="13072" max="13072" width="3.7109375" style="43" customWidth="1"/>
    <col min="13073" max="13073" width="5.42578125" style="43" customWidth="1"/>
    <col min="13074" max="13074" width="4.7109375" style="43" customWidth="1"/>
    <col min="13075" max="13075" width="3.7109375" style="43" customWidth="1"/>
    <col min="13076" max="13076" width="5.42578125" style="43" customWidth="1"/>
    <col min="13077" max="13077" width="4.7109375" style="43" customWidth="1"/>
    <col min="13078" max="13078" width="3.7109375" style="43" customWidth="1"/>
    <col min="13079" max="13079" width="5.42578125" style="43" customWidth="1"/>
    <col min="13080" max="13080" width="4.7109375" style="43" customWidth="1"/>
    <col min="13081" max="13083" width="4.140625" style="43" customWidth="1"/>
    <col min="13084" max="13087" width="3.7109375" style="43" customWidth="1"/>
    <col min="13088" max="13088" width="4.7109375" style="43" customWidth="1"/>
    <col min="13089" max="13089" width="5.140625" style="43" customWidth="1"/>
    <col min="13090" max="13090" width="4.5703125" style="43" customWidth="1"/>
    <col min="13091" max="13283" width="9.140625" style="43"/>
    <col min="13284" max="13285" width="4.140625" style="43" customWidth="1"/>
    <col min="13286" max="13300" width="4.7109375" style="43" customWidth="1"/>
    <col min="13301" max="13303" width="3.7109375" style="43" customWidth="1"/>
    <col min="13304" max="13304" width="4.28515625" style="43" customWidth="1"/>
    <col min="13305" max="13316" width="3.7109375" style="43" customWidth="1"/>
    <col min="13317" max="13317" width="5.42578125" style="43" customWidth="1"/>
    <col min="13318" max="13318" width="4.7109375" style="43" customWidth="1"/>
    <col min="13319" max="13319" width="3.7109375" style="43" customWidth="1"/>
    <col min="13320" max="13320" width="5.42578125" style="43" customWidth="1"/>
    <col min="13321" max="13321" width="4.7109375" style="43" customWidth="1"/>
    <col min="13322" max="13322" width="3.7109375" style="43" customWidth="1"/>
    <col min="13323" max="13323" width="5.42578125" style="43" customWidth="1"/>
    <col min="13324" max="13324" width="4.7109375" style="43" customWidth="1"/>
    <col min="13325" max="13325" width="3.7109375" style="43" customWidth="1"/>
    <col min="13326" max="13326" width="5.42578125" style="43" customWidth="1"/>
    <col min="13327" max="13327" width="4.7109375" style="43" customWidth="1"/>
    <col min="13328" max="13328" width="3.7109375" style="43" customWidth="1"/>
    <col min="13329" max="13329" width="5.42578125" style="43" customWidth="1"/>
    <col min="13330" max="13330" width="4.7109375" style="43" customWidth="1"/>
    <col min="13331" max="13331" width="3.7109375" style="43" customWidth="1"/>
    <col min="13332" max="13332" width="5.42578125" style="43" customWidth="1"/>
    <col min="13333" max="13333" width="4.7109375" style="43" customWidth="1"/>
    <col min="13334" max="13334" width="3.7109375" style="43" customWidth="1"/>
    <col min="13335" max="13335" width="5.42578125" style="43" customWidth="1"/>
    <col min="13336" max="13336" width="4.7109375" style="43" customWidth="1"/>
    <col min="13337" max="13339" width="4.140625" style="43" customWidth="1"/>
    <col min="13340" max="13343" width="3.7109375" style="43" customWidth="1"/>
    <col min="13344" max="13344" width="4.7109375" style="43" customWidth="1"/>
    <col min="13345" max="13345" width="5.140625" style="43" customWidth="1"/>
    <col min="13346" max="13346" width="4.5703125" style="43" customWidth="1"/>
    <col min="13347" max="13539" width="9.140625" style="43"/>
    <col min="13540" max="13541" width="4.140625" style="43" customWidth="1"/>
    <col min="13542" max="13556" width="4.7109375" style="43" customWidth="1"/>
    <col min="13557" max="13559" width="3.7109375" style="43" customWidth="1"/>
    <col min="13560" max="13560" width="4.28515625" style="43" customWidth="1"/>
    <col min="13561" max="13572" width="3.7109375" style="43" customWidth="1"/>
    <col min="13573" max="13573" width="5.42578125" style="43" customWidth="1"/>
    <col min="13574" max="13574" width="4.7109375" style="43" customWidth="1"/>
    <col min="13575" max="13575" width="3.7109375" style="43" customWidth="1"/>
    <col min="13576" max="13576" width="5.42578125" style="43" customWidth="1"/>
    <col min="13577" max="13577" width="4.7109375" style="43" customWidth="1"/>
    <col min="13578" max="13578" width="3.7109375" style="43" customWidth="1"/>
    <col min="13579" max="13579" width="5.42578125" style="43" customWidth="1"/>
    <col min="13580" max="13580" width="4.7109375" style="43" customWidth="1"/>
    <col min="13581" max="13581" width="3.7109375" style="43" customWidth="1"/>
    <col min="13582" max="13582" width="5.42578125" style="43" customWidth="1"/>
    <col min="13583" max="13583" width="4.7109375" style="43" customWidth="1"/>
    <col min="13584" max="13584" width="3.7109375" style="43" customWidth="1"/>
    <col min="13585" max="13585" width="5.42578125" style="43" customWidth="1"/>
    <col min="13586" max="13586" width="4.7109375" style="43" customWidth="1"/>
    <col min="13587" max="13587" width="3.7109375" style="43" customWidth="1"/>
    <col min="13588" max="13588" width="5.42578125" style="43" customWidth="1"/>
    <col min="13589" max="13589" width="4.7109375" style="43" customWidth="1"/>
    <col min="13590" max="13590" width="3.7109375" style="43" customWidth="1"/>
    <col min="13591" max="13591" width="5.42578125" style="43" customWidth="1"/>
    <col min="13592" max="13592" width="4.7109375" style="43" customWidth="1"/>
    <col min="13593" max="13595" width="4.140625" style="43" customWidth="1"/>
    <col min="13596" max="13599" width="3.7109375" style="43" customWidth="1"/>
    <col min="13600" max="13600" width="4.7109375" style="43" customWidth="1"/>
    <col min="13601" max="13601" width="5.140625" style="43" customWidth="1"/>
    <col min="13602" max="13602" width="4.5703125" style="43" customWidth="1"/>
    <col min="13603" max="13795" width="9.140625" style="43"/>
    <col min="13796" max="13797" width="4.140625" style="43" customWidth="1"/>
    <col min="13798" max="13812" width="4.7109375" style="43" customWidth="1"/>
    <col min="13813" max="13815" width="3.7109375" style="43" customWidth="1"/>
    <col min="13816" max="13816" width="4.28515625" style="43" customWidth="1"/>
    <col min="13817" max="13828" width="3.7109375" style="43" customWidth="1"/>
    <col min="13829" max="13829" width="5.42578125" style="43" customWidth="1"/>
    <col min="13830" max="13830" width="4.7109375" style="43" customWidth="1"/>
    <col min="13831" max="13831" width="3.7109375" style="43" customWidth="1"/>
    <col min="13832" max="13832" width="5.42578125" style="43" customWidth="1"/>
    <col min="13833" max="13833" width="4.7109375" style="43" customWidth="1"/>
    <col min="13834" max="13834" width="3.7109375" style="43" customWidth="1"/>
    <col min="13835" max="13835" width="5.42578125" style="43" customWidth="1"/>
    <col min="13836" max="13836" width="4.7109375" style="43" customWidth="1"/>
    <col min="13837" max="13837" width="3.7109375" style="43" customWidth="1"/>
    <col min="13838" max="13838" width="5.42578125" style="43" customWidth="1"/>
    <col min="13839" max="13839" width="4.7109375" style="43" customWidth="1"/>
    <col min="13840" max="13840" width="3.7109375" style="43" customWidth="1"/>
    <col min="13841" max="13841" width="5.42578125" style="43" customWidth="1"/>
    <col min="13842" max="13842" width="4.7109375" style="43" customWidth="1"/>
    <col min="13843" max="13843" width="3.7109375" style="43" customWidth="1"/>
    <col min="13844" max="13844" width="5.42578125" style="43" customWidth="1"/>
    <col min="13845" max="13845" width="4.7109375" style="43" customWidth="1"/>
    <col min="13846" max="13846" width="3.7109375" style="43" customWidth="1"/>
    <col min="13847" max="13847" width="5.42578125" style="43" customWidth="1"/>
    <col min="13848" max="13848" width="4.7109375" style="43" customWidth="1"/>
    <col min="13849" max="13851" width="4.140625" style="43" customWidth="1"/>
    <col min="13852" max="13855" width="3.7109375" style="43" customWidth="1"/>
    <col min="13856" max="13856" width="4.7109375" style="43" customWidth="1"/>
    <col min="13857" max="13857" width="5.140625" style="43" customWidth="1"/>
    <col min="13858" max="13858" width="4.5703125" style="43" customWidth="1"/>
    <col min="13859" max="14051" width="9.140625" style="43"/>
    <col min="14052" max="14053" width="4.140625" style="43" customWidth="1"/>
    <col min="14054" max="14068" width="4.7109375" style="43" customWidth="1"/>
    <col min="14069" max="14071" width="3.7109375" style="43" customWidth="1"/>
    <col min="14072" max="14072" width="4.28515625" style="43" customWidth="1"/>
    <col min="14073" max="14084" width="3.7109375" style="43" customWidth="1"/>
    <col min="14085" max="14085" width="5.42578125" style="43" customWidth="1"/>
    <col min="14086" max="14086" width="4.7109375" style="43" customWidth="1"/>
    <col min="14087" max="14087" width="3.7109375" style="43" customWidth="1"/>
    <col min="14088" max="14088" width="5.42578125" style="43" customWidth="1"/>
    <col min="14089" max="14089" width="4.7109375" style="43" customWidth="1"/>
    <col min="14090" max="14090" width="3.7109375" style="43" customWidth="1"/>
    <col min="14091" max="14091" width="5.42578125" style="43" customWidth="1"/>
    <col min="14092" max="14092" width="4.7109375" style="43" customWidth="1"/>
    <col min="14093" max="14093" width="3.7109375" style="43" customWidth="1"/>
    <col min="14094" max="14094" width="5.42578125" style="43" customWidth="1"/>
    <col min="14095" max="14095" width="4.7109375" style="43" customWidth="1"/>
    <col min="14096" max="14096" width="3.7109375" style="43" customWidth="1"/>
    <col min="14097" max="14097" width="5.42578125" style="43" customWidth="1"/>
    <col min="14098" max="14098" width="4.7109375" style="43" customWidth="1"/>
    <col min="14099" max="14099" width="3.7109375" style="43" customWidth="1"/>
    <col min="14100" max="14100" width="5.42578125" style="43" customWidth="1"/>
    <col min="14101" max="14101" width="4.7109375" style="43" customWidth="1"/>
    <col min="14102" max="14102" width="3.7109375" style="43" customWidth="1"/>
    <col min="14103" max="14103" width="5.42578125" style="43" customWidth="1"/>
    <col min="14104" max="14104" width="4.7109375" style="43" customWidth="1"/>
    <col min="14105" max="14107" width="4.140625" style="43" customWidth="1"/>
    <col min="14108" max="14111" width="3.7109375" style="43" customWidth="1"/>
    <col min="14112" max="14112" width="4.7109375" style="43" customWidth="1"/>
    <col min="14113" max="14113" width="5.140625" style="43" customWidth="1"/>
    <col min="14114" max="14114" width="4.5703125" style="43" customWidth="1"/>
    <col min="14115" max="14307" width="9.140625" style="43"/>
    <col min="14308" max="14309" width="4.140625" style="43" customWidth="1"/>
    <col min="14310" max="14324" width="4.7109375" style="43" customWidth="1"/>
    <col min="14325" max="14327" width="3.7109375" style="43" customWidth="1"/>
    <col min="14328" max="14328" width="4.28515625" style="43" customWidth="1"/>
    <col min="14329" max="14340" width="3.7109375" style="43" customWidth="1"/>
    <col min="14341" max="14341" width="5.42578125" style="43" customWidth="1"/>
    <col min="14342" max="14342" width="4.7109375" style="43" customWidth="1"/>
    <col min="14343" max="14343" width="3.7109375" style="43" customWidth="1"/>
    <col min="14344" max="14344" width="5.42578125" style="43" customWidth="1"/>
    <col min="14345" max="14345" width="4.7109375" style="43" customWidth="1"/>
    <col min="14346" max="14346" width="3.7109375" style="43" customWidth="1"/>
    <col min="14347" max="14347" width="5.42578125" style="43" customWidth="1"/>
    <col min="14348" max="14348" width="4.7109375" style="43" customWidth="1"/>
    <col min="14349" max="14349" width="3.7109375" style="43" customWidth="1"/>
    <col min="14350" max="14350" width="5.42578125" style="43" customWidth="1"/>
    <col min="14351" max="14351" width="4.7109375" style="43" customWidth="1"/>
    <col min="14352" max="14352" width="3.7109375" style="43" customWidth="1"/>
    <col min="14353" max="14353" width="5.42578125" style="43" customWidth="1"/>
    <col min="14354" max="14354" width="4.7109375" style="43" customWidth="1"/>
    <col min="14355" max="14355" width="3.7109375" style="43" customWidth="1"/>
    <col min="14356" max="14356" width="5.42578125" style="43" customWidth="1"/>
    <col min="14357" max="14357" width="4.7109375" style="43" customWidth="1"/>
    <col min="14358" max="14358" width="3.7109375" style="43" customWidth="1"/>
    <col min="14359" max="14359" width="5.42578125" style="43" customWidth="1"/>
    <col min="14360" max="14360" width="4.7109375" style="43" customWidth="1"/>
    <col min="14361" max="14363" width="4.140625" style="43" customWidth="1"/>
    <col min="14364" max="14367" width="3.7109375" style="43" customWidth="1"/>
    <col min="14368" max="14368" width="4.7109375" style="43" customWidth="1"/>
    <col min="14369" max="14369" width="5.140625" style="43" customWidth="1"/>
    <col min="14370" max="14370" width="4.5703125" style="43" customWidth="1"/>
    <col min="14371" max="14563" width="9.140625" style="43"/>
    <col min="14564" max="14565" width="4.140625" style="43" customWidth="1"/>
    <col min="14566" max="14580" width="4.7109375" style="43" customWidth="1"/>
    <col min="14581" max="14583" width="3.7109375" style="43" customWidth="1"/>
    <col min="14584" max="14584" width="4.28515625" style="43" customWidth="1"/>
    <col min="14585" max="14596" width="3.7109375" style="43" customWidth="1"/>
    <col min="14597" max="14597" width="5.42578125" style="43" customWidth="1"/>
    <col min="14598" max="14598" width="4.7109375" style="43" customWidth="1"/>
    <col min="14599" max="14599" width="3.7109375" style="43" customWidth="1"/>
    <col min="14600" max="14600" width="5.42578125" style="43" customWidth="1"/>
    <col min="14601" max="14601" width="4.7109375" style="43" customWidth="1"/>
    <col min="14602" max="14602" width="3.7109375" style="43" customWidth="1"/>
    <col min="14603" max="14603" width="5.42578125" style="43" customWidth="1"/>
    <col min="14604" max="14604" width="4.7109375" style="43" customWidth="1"/>
    <col min="14605" max="14605" width="3.7109375" style="43" customWidth="1"/>
    <col min="14606" max="14606" width="5.42578125" style="43" customWidth="1"/>
    <col min="14607" max="14607" width="4.7109375" style="43" customWidth="1"/>
    <col min="14608" max="14608" width="3.7109375" style="43" customWidth="1"/>
    <col min="14609" max="14609" width="5.42578125" style="43" customWidth="1"/>
    <col min="14610" max="14610" width="4.7109375" style="43" customWidth="1"/>
    <col min="14611" max="14611" width="3.7109375" style="43" customWidth="1"/>
    <col min="14612" max="14612" width="5.42578125" style="43" customWidth="1"/>
    <col min="14613" max="14613" width="4.7109375" style="43" customWidth="1"/>
    <col min="14614" max="14614" width="3.7109375" style="43" customWidth="1"/>
    <col min="14615" max="14615" width="5.42578125" style="43" customWidth="1"/>
    <col min="14616" max="14616" width="4.7109375" style="43" customWidth="1"/>
    <col min="14617" max="14619" width="4.140625" style="43" customWidth="1"/>
    <col min="14620" max="14623" width="3.7109375" style="43" customWidth="1"/>
    <col min="14624" max="14624" width="4.7109375" style="43" customWidth="1"/>
    <col min="14625" max="14625" width="5.140625" style="43" customWidth="1"/>
    <col min="14626" max="14626" width="4.5703125" style="43" customWidth="1"/>
    <col min="14627" max="14819" width="9.140625" style="43"/>
    <col min="14820" max="14821" width="4.140625" style="43" customWidth="1"/>
    <col min="14822" max="14836" width="4.7109375" style="43" customWidth="1"/>
    <col min="14837" max="14839" width="3.7109375" style="43" customWidth="1"/>
    <col min="14840" max="14840" width="4.28515625" style="43" customWidth="1"/>
    <col min="14841" max="14852" width="3.7109375" style="43" customWidth="1"/>
    <col min="14853" max="14853" width="5.42578125" style="43" customWidth="1"/>
    <col min="14854" max="14854" width="4.7109375" style="43" customWidth="1"/>
    <col min="14855" max="14855" width="3.7109375" style="43" customWidth="1"/>
    <col min="14856" max="14856" width="5.42578125" style="43" customWidth="1"/>
    <col min="14857" max="14857" width="4.7109375" style="43" customWidth="1"/>
    <col min="14858" max="14858" width="3.7109375" style="43" customWidth="1"/>
    <col min="14859" max="14859" width="5.42578125" style="43" customWidth="1"/>
    <col min="14860" max="14860" width="4.7109375" style="43" customWidth="1"/>
    <col min="14861" max="14861" width="3.7109375" style="43" customWidth="1"/>
    <col min="14862" max="14862" width="5.42578125" style="43" customWidth="1"/>
    <col min="14863" max="14863" width="4.7109375" style="43" customWidth="1"/>
    <col min="14864" max="14864" width="3.7109375" style="43" customWidth="1"/>
    <col min="14865" max="14865" width="5.42578125" style="43" customWidth="1"/>
    <col min="14866" max="14866" width="4.7109375" style="43" customWidth="1"/>
    <col min="14867" max="14867" width="3.7109375" style="43" customWidth="1"/>
    <col min="14868" max="14868" width="5.42578125" style="43" customWidth="1"/>
    <col min="14869" max="14869" width="4.7109375" style="43" customWidth="1"/>
    <col min="14870" max="14870" width="3.7109375" style="43" customWidth="1"/>
    <col min="14871" max="14871" width="5.42578125" style="43" customWidth="1"/>
    <col min="14872" max="14872" width="4.7109375" style="43" customWidth="1"/>
    <col min="14873" max="14875" width="4.140625" style="43" customWidth="1"/>
    <col min="14876" max="14879" width="3.7109375" style="43" customWidth="1"/>
    <col min="14880" max="14880" width="4.7109375" style="43" customWidth="1"/>
    <col min="14881" max="14881" width="5.140625" style="43" customWidth="1"/>
    <col min="14882" max="14882" width="4.5703125" style="43" customWidth="1"/>
    <col min="14883" max="15075" width="9.140625" style="43"/>
    <col min="15076" max="15077" width="4.140625" style="43" customWidth="1"/>
    <col min="15078" max="15092" width="4.7109375" style="43" customWidth="1"/>
    <col min="15093" max="15095" width="3.7109375" style="43" customWidth="1"/>
    <col min="15096" max="15096" width="4.28515625" style="43" customWidth="1"/>
    <col min="15097" max="15108" width="3.7109375" style="43" customWidth="1"/>
    <col min="15109" max="15109" width="5.42578125" style="43" customWidth="1"/>
    <col min="15110" max="15110" width="4.7109375" style="43" customWidth="1"/>
    <col min="15111" max="15111" width="3.7109375" style="43" customWidth="1"/>
    <col min="15112" max="15112" width="5.42578125" style="43" customWidth="1"/>
    <col min="15113" max="15113" width="4.7109375" style="43" customWidth="1"/>
    <col min="15114" max="15114" width="3.7109375" style="43" customWidth="1"/>
    <col min="15115" max="15115" width="5.42578125" style="43" customWidth="1"/>
    <col min="15116" max="15116" width="4.7109375" style="43" customWidth="1"/>
    <col min="15117" max="15117" width="3.7109375" style="43" customWidth="1"/>
    <col min="15118" max="15118" width="5.42578125" style="43" customWidth="1"/>
    <col min="15119" max="15119" width="4.7109375" style="43" customWidth="1"/>
    <col min="15120" max="15120" width="3.7109375" style="43" customWidth="1"/>
    <col min="15121" max="15121" width="5.42578125" style="43" customWidth="1"/>
    <col min="15122" max="15122" width="4.7109375" style="43" customWidth="1"/>
    <col min="15123" max="15123" width="3.7109375" style="43" customWidth="1"/>
    <col min="15124" max="15124" width="5.42578125" style="43" customWidth="1"/>
    <col min="15125" max="15125" width="4.7109375" style="43" customWidth="1"/>
    <col min="15126" max="15126" width="3.7109375" style="43" customWidth="1"/>
    <col min="15127" max="15127" width="5.42578125" style="43" customWidth="1"/>
    <col min="15128" max="15128" width="4.7109375" style="43" customWidth="1"/>
    <col min="15129" max="15131" width="4.140625" style="43" customWidth="1"/>
    <col min="15132" max="15135" width="3.7109375" style="43" customWidth="1"/>
    <col min="15136" max="15136" width="4.7109375" style="43" customWidth="1"/>
    <col min="15137" max="15137" width="5.140625" style="43" customWidth="1"/>
    <col min="15138" max="15138" width="4.5703125" style="43" customWidth="1"/>
    <col min="15139" max="15331" width="9.140625" style="43"/>
    <col min="15332" max="15333" width="4.140625" style="43" customWidth="1"/>
    <col min="15334" max="15348" width="4.7109375" style="43" customWidth="1"/>
    <col min="15349" max="15351" width="3.7109375" style="43" customWidth="1"/>
    <col min="15352" max="15352" width="4.28515625" style="43" customWidth="1"/>
    <col min="15353" max="15364" width="3.7109375" style="43" customWidth="1"/>
    <col min="15365" max="15365" width="5.42578125" style="43" customWidth="1"/>
    <col min="15366" max="15366" width="4.7109375" style="43" customWidth="1"/>
    <col min="15367" max="15367" width="3.7109375" style="43" customWidth="1"/>
    <col min="15368" max="15368" width="5.42578125" style="43" customWidth="1"/>
    <col min="15369" max="15369" width="4.7109375" style="43" customWidth="1"/>
    <col min="15370" max="15370" width="3.7109375" style="43" customWidth="1"/>
    <col min="15371" max="15371" width="5.42578125" style="43" customWidth="1"/>
    <col min="15372" max="15372" width="4.7109375" style="43" customWidth="1"/>
    <col min="15373" max="15373" width="3.7109375" style="43" customWidth="1"/>
    <col min="15374" max="15374" width="5.42578125" style="43" customWidth="1"/>
    <col min="15375" max="15375" width="4.7109375" style="43" customWidth="1"/>
    <col min="15376" max="15376" width="3.7109375" style="43" customWidth="1"/>
    <col min="15377" max="15377" width="5.42578125" style="43" customWidth="1"/>
    <col min="15378" max="15378" width="4.7109375" style="43" customWidth="1"/>
    <col min="15379" max="15379" width="3.7109375" style="43" customWidth="1"/>
    <col min="15380" max="15380" width="5.42578125" style="43" customWidth="1"/>
    <col min="15381" max="15381" width="4.7109375" style="43" customWidth="1"/>
    <col min="15382" max="15382" width="3.7109375" style="43" customWidth="1"/>
    <col min="15383" max="15383" width="5.42578125" style="43" customWidth="1"/>
    <col min="15384" max="15384" width="4.7109375" style="43" customWidth="1"/>
    <col min="15385" max="15387" width="4.140625" style="43" customWidth="1"/>
    <col min="15388" max="15391" width="3.7109375" style="43" customWidth="1"/>
    <col min="15392" max="15392" width="4.7109375" style="43" customWidth="1"/>
    <col min="15393" max="15393" width="5.140625" style="43" customWidth="1"/>
    <col min="15394" max="15394" width="4.5703125" style="43" customWidth="1"/>
    <col min="15395" max="15587" width="9.140625" style="43"/>
    <col min="15588" max="15589" width="4.140625" style="43" customWidth="1"/>
    <col min="15590" max="15604" width="4.7109375" style="43" customWidth="1"/>
    <col min="15605" max="15607" width="3.7109375" style="43" customWidth="1"/>
    <col min="15608" max="15608" width="4.28515625" style="43" customWidth="1"/>
    <col min="15609" max="15620" width="3.7109375" style="43" customWidth="1"/>
    <col min="15621" max="15621" width="5.42578125" style="43" customWidth="1"/>
    <col min="15622" max="15622" width="4.7109375" style="43" customWidth="1"/>
    <col min="15623" max="15623" width="3.7109375" style="43" customWidth="1"/>
    <col min="15624" max="15624" width="5.42578125" style="43" customWidth="1"/>
    <col min="15625" max="15625" width="4.7109375" style="43" customWidth="1"/>
    <col min="15626" max="15626" width="3.7109375" style="43" customWidth="1"/>
    <col min="15627" max="15627" width="5.42578125" style="43" customWidth="1"/>
    <col min="15628" max="15628" width="4.7109375" style="43" customWidth="1"/>
    <col min="15629" max="15629" width="3.7109375" style="43" customWidth="1"/>
    <col min="15630" max="15630" width="5.42578125" style="43" customWidth="1"/>
    <col min="15631" max="15631" width="4.7109375" style="43" customWidth="1"/>
    <col min="15632" max="15632" width="3.7109375" style="43" customWidth="1"/>
    <col min="15633" max="15633" width="5.42578125" style="43" customWidth="1"/>
    <col min="15634" max="15634" width="4.7109375" style="43" customWidth="1"/>
    <col min="15635" max="15635" width="3.7109375" style="43" customWidth="1"/>
    <col min="15636" max="15636" width="5.42578125" style="43" customWidth="1"/>
    <col min="15637" max="15637" width="4.7109375" style="43" customWidth="1"/>
    <col min="15638" max="15638" width="3.7109375" style="43" customWidth="1"/>
    <col min="15639" max="15639" width="5.42578125" style="43" customWidth="1"/>
    <col min="15640" max="15640" width="4.7109375" style="43" customWidth="1"/>
    <col min="15641" max="15643" width="4.140625" style="43" customWidth="1"/>
    <col min="15644" max="15647" width="3.7109375" style="43" customWidth="1"/>
    <col min="15648" max="15648" width="4.7109375" style="43" customWidth="1"/>
    <col min="15649" max="15649" width="5.140625" style="43" customWidth="1"/>
    <col min="15650" max="15650" width="4.5703125" style="43" customWidth="1"/>
    <col min="15651" max="15843" width="9.140625" style="43"/>
    <col min="15844" max="15845" width="4.140625" style="43" customWidth="1"/>
    <col min="15846" max="15860" width="4.7109375" style="43" customWidth="1"/>
    <col min="15861" max="15863" width="3.7109375" style="43" customWidth="1"/>
    <col min="15864" max="15864" width="4.28515625" style="43" customWidth="1"/>
    <col min="15865" max="15876" width="3.7109375" style="43" customWidth="1"/>
    <col min="15877" max="15877" width="5.42578125" style="43" customWidth="1"/>
    <col min="15878" max="15878" width="4.7109375" style="43" customWidth="1"/>
    <col min="15879" max="15879" width="3.7109375" style="43" customWidth="1"/>
    <col min="15880" max="15880" width="5.42578125" style="43" customWidth="1"/>
    <col min="15881" max="15881" width="4.7109375" style="43" customWidth="1"/>
    <col min="15882" max="15882" width="3.7109375" style="43" customWidth="1"/>
    <col min="15883" max="15883" width="5.42578125" style="43" customWidth="1"/>
    <col min="15884" max="15884" width="4.7109375" style="43" customWidth="1"/>
    <col min="15885" max="15885" width="3.7109375" style="43" customWidth="1"/>
    <col min="15886" max="15886" width="5.42578125" style="43" customWidth="1"/>
    <col min="15887" max="15887" width="4.7109375" style="43" customWidth="1"/>
    <col min="15888" max="15888" width="3.7109375" style="43" customWidth="1"/>
    <col min="15889" max="15889" width="5.42578125" style="43" customWidth="1"/>
    <col min="15890" max="15890" width="4.7109375" style="43" customWidth="1"/>
    <col min="15891" max="15891" width="3.7109375" style="43" customWidth="1"/>
    <col min="15892" max="15892" width="5.42578125" style="43" customWidth="1"/>
    <col min="15893" max="15893" width="4.7109375" style="43" customWidth="1"/>
    <col min="15894" max="15894" width="3.7109375" style="43" customWidth="1"/>
    <col min="15895" max="15895" width="5.42578125" style="43" customWidth="1"/>
    <col min="15896" max="15896" width="4.7109375" style="43" customWidth="1"/>
    <col min="15897" max="15899" width="4.140625" style="43" customWidth="1"/>
    <col min="15900" max="15903" width="3.7109375" style="43" customWidth="1"/>
    <col min="15904" max="15904" width="4.7109375" style="43" customWidth="1"/>
    <col min="15905" max="15905" width="5.140625" style="43" customWidth="1"/>
    <col min="15906" max="15906" width="4.5703125" style="43" customWidth="1"/>
    <col min="15907" max="16099" width="9.140625" style="43"/>
    <col min="16100" max="16101" width="4.140625" style="43" customWidth="1"/>
    <col min="16102" max="16116" width="4.7109375" style="43" customWidth="1"/>
    <col min="16117" max="16119" width="3.7109375" style="43" customWidth="1"/>
    <col min="16120" max="16120" width="4.28515625" style="43" customWidth="1"/>
    <col min="16121" max="16132" width="3.7109375" style="43" customWidth="1"/>
    <col min="16133" max="16133" width="5.42578125" style="43" customWidth="1"/>
    <col min="16134" max="16134" width="4.7109375" style="43" customWidth="1"/>
    <col min="16135" max="16135" width="3.7109375" style="43" customWidth="1"/>
    <col min="16136" max="16136" width="5.42578125" style="43" customWidth="1"/>
    <col min="16137" max="16137" width="4.7109375" style="43" customWidth="1"/>
    <col min="16138" max="16138" width="3.7109375" style="43" customWidth="1"/>
    <col min="16139" max="16139" width="5.42578125" style="43" customWidth="1"/>
    <col min="16140" max="16140" width="4.7109375" style="43" customWidth="1"/>
    <col min="16141" max="16141" width="3.7109375" style="43" customWidth="1"/>
    <col min="16142" max="16142" width="5.42578125" style="43" customWidth="1"/>
    <col min="16143" max="16143" width="4.7109375" style="43" customWidth="1"/>
    <col min="16144" max="16144" width="3.7109375" style="43" customWidth="1"/>
    <col min="16145" max="16145" width="5.42578125" style="43" customWidth="1"/>
    <col min="16146" max="16146" width="4.7109375" style="43" customWidth="1"/>
    <col min="16147" max="16147" width="3.7109375" style="43" customWidth="1"/>
    <col min="16148" max="16148" width="5.42578125" style="43" customWidth="1"/>
    <col min="16149" max="16149" width="4.7109375" style="43" customWidth="1"/>
    <col min="16150" max="16150" width="3.7109375" style="43" customWidth="1"/>
    <col min="16151" max="16151" width="5.42578125" style="43" customWidth="1"/>
    <col min="16152" max="16152" width="4.7109375" style="43" customWidth="1"/>
    <col min="16153" max="16155" width="4.140625" style="43" customWidth="1"/>
    <col min="16156" max="16159" width="3.7109375" style="43" customWidth="1"/>
    <col min="16160" max="16160" width="4.7109375" style="43" customWidth="1"/>
    <col min="16161" max="16161" width="5.140625" style="43" customWidth="1"/>
    <col min="16162" max="16162" width="4.5703125" style="43" customWidth="1"/>
    <col min="16163" max="16384" width="9.140625" style="43"/>
  </cols>
  <sheetData>
    <row r="2" spans="1:68" s="11" customFormat="1" ht="34.5" x14ac:dyDescent="0.25">
      <c r="A2" s="122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49"/>
      <c r="P2" s="412" t="s">
        <v>64</v>
      </c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78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2"/>
      <c r="BN2" s="49"/>
      <c r="BO2" s="82"/>
      <c r="BP2" s="82"/>
    </row>
    <row r="3" spans="1:68" s="11" customFormat="1" ht="30" customHeight="1" x14ac:dyDescent="0.4">
      <c r="A3" s="123" t="s">
        <v>65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0"/>
      <c r="P3" s="10"/>
      <c r="Q3" s="10"/>
      <c r="R3" s="10"/>
      <c r="S3" s="10"/>
      <c r="T3" s="10"/>
      <c r="U3" s="15"/>
      <c r="V3" s="10"/>
      <c r="W3" s="10"/>
      <c r="X3" s="10"/>
      <c r="Y3" s="10"/>
      <c r="Z3" s="82"/>
      <c r="AA3" s="16"/>
      <c r="AB3" s="82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6"/>
      <c r="BM3" s="12"/>
      <c r="BN3" s="13"/>
      <c r="BO3" s="82"/>
      <c r="BP3" s="82"/>
    </row>
    <row r="4" spans="1:68" s="11" customFormat="1" ht="42.6" customHeight="1" x14ac:dyDescent="0.5">
      <c r="A4" s="123" t="s">
        <v>66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4"/>
      <c r="P4" s="425" t="s">
        <v>96</v>
      </c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18"/>
      <c r="BN4" s="13"/>
      <c r="BO4" s="82"/>
      <c r="BP4" s="82"/>
    </row>
    <row r="5" spans="1:68" s="11" customFormat="1" ht="35.450000000000003" customHeight="1" x14ac:dyDescent="0.35">
      <c r="A5" s="123" t="s">
        <v>67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83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83"/>
      <c r="BN5" s="13"/>
      <c r="BO5" s="82"/>
      <c r="BP5" s="82"/>
    </row>
    <row r="6" spans="1:68" s="11" customFormat="1" ht="45" customHeight="1" x14ac:dyDescent="0.4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4"/>
      <c r="P6" s="14"/>
      <c r="Q6" s="14"/>
      <c r="R6" s="227" t="s">
        <v>214</v>
      </c>
      <c r="S6" s="149"/>
      <c r="T6" s="149"/>
      <c r="U6" s="177"/>
      <c r="V6" s="177"/>
      <c r="W6" s="149"/>
      <c r="X6" s="149"/>
      <c r="Z6" s="426" t="s">
        <v>120</v>
      </c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226"/>
      <c r="BA6" s="226"/>
      <c r="BB6" s="226"/>
      <c r="BC6" s="226"/>
      <c r="BD6" s="82"/>
      <c r="BE6" s="225" t="s">
        <v>99</v>
      </c>
      <c r="BF6" s="122"/>
      <c r="BG6" s="122"/>
      <c r="BH6" s="122"/>
      <c r="BI6" s="127"/>
      <c r="BJ6" s="126"/>
      <c r="BK6" s="126"/>
      <c r="BL6" s="126"/>
      <c r="BM6" s="127"/>
      <c r="BN6" s="82"/>
      <c r="BO6" s="82"/>
      <c r="BP6" s="82"/>
    </row>
    <row r="7" spans="1:68" s="22" customFormat="1" ht="31.5" customHeight="1" x14ac:dyDescent="0.4">
      <c r="A7" s="123" t="s">
        <v>213</v>
      </c>
      <c r="B7" s="123"/>
      <c r="C7" s="123"/>
      <c r="D7" s="123"/>
      <c r="E7" s="123"/>
      <c r="F7" s="123"/>
      <c r="G7" s="123"/>
      <c r="H7" s="123"/>
      <c r="I7" s="125"/>
      <c r="J7" s="125"/>
      <c r="K7" s="125"/>
      <c r="L7" s="125"/>
      <c r="M7" s="125"/>
      <c r="N7" s="125"/>
      <c r="O7" s="125"/>
      <c r="P7" s="125"/>
      <c r="Q7" s="125"/>
      <c r="R7" s="84"/>
      <c r="S7" s="21"/>
      <c r="T7" s="21"/>
      <c r="U7" s="21"/>
      <c r="V7" s="21"/>
      <c r="W7" s="21"/>
      <c r="X7" s="21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52"/>
      <c r="BE7" s="20"/>
      <c r="BF7" s="128"/>
      <c r="BG7" s="129"/>
      <c r="BH7" s="129"/>
      <c r="BI7" s="127"/>
      <c r="BJ7" s="126"/>
      <c r="BK7" s="126"/>
      <c r="BL7" s="126"/>
      <c r="BM7" s="127"/>
      <c r="BN7" s="52"/>
      <c r="BO7" s="52"/>
      <c r="BP7" s="52"/>
    </row>
    <row r="8" spans="1:68" s="22" customFormat="1" ht="38.25" customHeight="1" x14ac:dyDescent="0.25">
      <c r="A8" s="123" t="s">
        <v>209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0"/>
      <c r="P8" s="10"/>
      <c r="Q8" s="10"/>
      <c r="R8" s="413"/>
      <c r="S8" s="413"/>
      <c r="T8" s="413"/>
      <c r="U8" s="413"/>
      <c r="V8" s="413"/>
      <c r="W8" s="413"/>
      <c r="X8" s="413"/>
      <c r="Y8" s="68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52"/>
      <c r="BE8" s="430" t="s">
        <v>102</v>
      </c>
      <c r="BF8" s="430"/>
      <c r="BG8" s="430"/>
      <c r="BH8" s="430"/>
      <c r="BI8" s="430"/>
      <c r="BJ8" s="430"/>
      <c r="BK8" s="451" t="s">
        <v>121</v>
      </c>
      <c r="BL8" s="452"/>
      <c r="BM8" s="452"/>
      <c r="BN8" s="52"/>
      <c r="BO8" s="52"/>
      <c r="BP8" s="52"/>
    </row>
    <row r="9" spans="1:68" s="22" customFormat="1" ht="48" customHeight="1" x14ac:dyDescent="0.35">
      <c r="A9" s="124" t="s">
        <v>95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3"/>
      <c r="AA9" s="10"/>
      <c r="AB9" s="10"/>
      <c r="AC9" s="10"/>
      <c r="AD9" s="10"/>
      <c r="AE9" s="10"/>
      <c r="AF9" s="19"/>
      <c r="AG9" s="10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52"/>
      <c r="BN9" s="13"/>
      <c r="BO9" s="52"/>
      <c r="BP9" s="52"/>
    </row>
    <row r="10" spans="1:68" s="26" customFormat="1" ht="12.6" customHeight="1" x14ac:dyDescent="0.3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3"/>
      <c r="Y10" s="23"/>
      <c r="Z10" s="25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7"/>
      <c r="BP10" s="27"/>
    </row>
    <row r="11" spans="1:68" s="29" customFormat="1" ht="7.15" customHeight="1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33"/>
      <c r="BP11" s="33"/>
    </row>
    <row r="12" spans="1:68" s="159" customFormat="1" ht="39" customHeight="1" thickBot="1" x14ac:dyDescent="0.45">
      <c r="A12" s="155"/>
      <c r="B12" s="155"/>
      <c r="C12" s="155"/>
      <c r="D12" s="155"/>
      <c r="E12" s="155"/>
      <c r="F12" s="155"/>
      <c r="G12" s="155"/>
      <c r="H12" s="155" t="s">
        <v>80</v>
      </c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6"/>
      <c r="AL12" s="156"/>
      <c r="AM12" s="156"/>
      <c r="AN12" s="156"/>
      <c r="AO12" s="156"/>
      <c r="AP12" s="156"/>
      <c r="AQ12" s="156"/>
      <c r="AR12" s="156"/>
      <c r="AS12" s="156"/>
      <c r="AT12" s="157"/>
      <c r="AU12" s="157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 t="s">
        <v>81</v>
      </c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</row>
    <row r="13" spans="1:68" s="164" customFormat="1" ht="42.6" customHeight="1" thickTop="1" x14ac:dyDescent="0.35">
      <c r="A13" s="505" t="s">
        <v>31</v>
      </c>
      <c r="B13" s="411" t="s">
        <v>82</v>
      </c>
      <c r="C13" s="437"/>
      <c r="D13" s="437"/>
      <c r="E13" s="437"/>
      <c r="F13" s="160"/>
      <c r="G13" s="409" t="s">
        <v>83</v>
      </c>
      <c r="H13" s="410"/>
      <c r="I13" s="410"/>
      <c r="J13" s="161"/>
      <c r="K13" s="437" t="s">
        <v>84</v>
      </c>
      <c r="L13" s="437"/>
      <c r="M13" s="437"/>
      <c r="N13" s="437"/>
      <c r="O13" s="437" t="s">
        <v>85</v>
      </c>
      <c r="P13" s="437"/>
      <c r="Q13" s="437"/>
      <c r="R13" s="437"/>
      <c r="S13" s="162"/>
      <c r="T13" s="437" t="s">
        <v>86</v>
      </c>
      <c r="U13" s="437"/>
      <c r="V13" s="437"/>
      <c r="W13" s="163"/>
      <c r="X13" s="437" t="s">
        <v>87</v>
      </c>
      <c r="Y13" s="437"/>
      <c r="Z13" s="437"/>
      <c r="AA13" s="163"/>
      <c r="AB13" s="437" t="s">
        <v>88</v>
      </c>
      <c r="AC13" s="437"/>
      <c r="AD13" s="437"/>
      <c r="AE13" s="437"/>
      <c r="AF13" s="163"/>
      <c r="AG13" s="437" t="s">
        <v>89</v>
      </c>
      <c r="AH13" s="437"/>
      <c r="AI13" s="437"/>
      <c r="AJ13" s="163"/>
      <c r="AK13" s="437" t="s">
        <v>90</v>
      </c>
      <c r="AL13" s="437"/>
      <c r="AM13" s="437"/>
      <c r="AN13" s="437"/>
      <c r="AO13" s="437" t="s">
        <v>91</v>
      </c>
      <c r="AP13" s="437"/>
      <c r="AQ13" s="437"/>
      <c r="AR13" s="437"/>
      <c r="AS13" s="406"/>
      <c r="AT13" s="408"/>
      <c r="AU13" s="409" t="s">
        <v>92</v>
      </c>
      <c r="AV13" s="410"/>
      <c r="AW13" s="410"/>
      <c r="AX13" s="410"/>
      <c r="AY13" s="410"/>
      <c r="AZ13" s="411"/>
      <c r="BA13" s="406"/>
      <c r="BB13" s="408"/>
      <c r="BC13" s="406" t="s">
        <v>93</v>
      </c>
      <c r="BD13" s="407"/>
      <c r="BE13" s="407"/>
      <c r="BF13" s="407"/>
      <c r="BG13" s="407"/>
      <c r="BH13" s="497" t="s">
        <v>32</v>
      </c>
      <c r="BI13" s="448" t="s">
        <v>33</v>
      </c>
      <c r="BJ13" s="448" t="s">
        <v>34</v>
      </c>
      <c r="BK13" s="448" t="s">
        <v>100</v>
      </c>
      <c r="BL13" s="448" t="s">
        <v>35</v>
      </c>
      <c r="BM13" s="448" t="s">
        <v>36</v>
      </c>
      <c r="BN13" s="471" t="s">
        <v>8</v>
      </c>
      <c r="BO13" s="13"/>
      <c r="BP13" s="13"/>
    </row>
    <row r="14" spans="1:68" s="22" customFormat="1" ht="111.6" customHeight="1" x14ac:dyDescent="0.25">
      <c r="A14" s="506"/>
      <c r="B14" s="85">
        <v>1</v>
      </c>
      <c r="C14" s="86">
        <v>8</v>
      </c>
      <c r="D14" s="86">
        <v>15</v>
      </c>
      <c r="E14" s="86">
        <v>22</v>
      </c>
      <c r="F14" s="87">
        <v>29</v>
      </c>
      <c r="G14" s="86">
        <v>6</v>
      </c>
      <c r="H14" s="86">
        <v>13</v>
      </c>
      <c r="I14" s="86">
        <v>20</v>
      </c>
      <c r="J14" s="87">
        <v>27</v>
      </c>
      <c r="K14" s="86">
        <v>3</v>
      </c>
      <c r="L14" s="86">
        <v>10</v>
      </c>
      <c r="M14" s="86">
        <v>17</v>
      </c>
      <c r="N14" s="86">
        <v>24</v>
      </c>
      <c r="O14" s="86">
        <v>1</v>
      </c>
      <c r="P14" s="86">
        <v>8</v>
      </c>
      <c r="Q14" s="86">
        <v>15</v>
      </c>
      <c r="R14" s="86">
        <v>22</v>
      </c>
      <c r="S14" s="142">
        <v>29</v>
      </c>
      <c r="T14" s="86">
        <v>5</v>
      </c>
      <c r="U14" s="86">
        <v>12</v>
      </c>
      <c r="V14" s="86">
        <v>19</v>
      </c>
      <c r="W14" s="87">
        <v>26</v>
      </c>
      <c r="X14" s="86">
        <v>2</v>
      </c>
      <c r="Y14" s="86">
        <v>9</v>
      </c>
      <c r="Z14" s="86">
        <v>16</v>
      </c>
      <c r="AA14" s="87">
        <v>23</v>
      </c>
      <c r="AB14" s="86">
        <v>2</v>
      </c>
      <c r="AC14" s="86">
        <v>9</v>
      </c>
      <c r="AD14" s="86">
        <v>16</v>
      </c>
      <c r="AE14" s="86">
        <v>23</v>
      </c>
      <c r="AF14" s="87">
        <v>30</v>
      </c>
      <c r="AG14" s="86">
        <v>6</v>
      </c>
      <c r="AH14" s="86">
        <v>13</v>
      </c>
      <c r="AI14" s="86">
        <v>20</v>
      </c>
      <c r="AJ14" s="87">
        <v>27</v>
      </c>
      <c r="AK14" s="86">
        <v>4</v>
      </c>
      <c r="AL14" s="86">
        <v>11</v>
      </c>
      <c r="AM14" s="86">
        <v>18</v>
      </c>
      <c r="AN14" s="86">
        <v>25</v>
      </c>
      <c r="AO14" s="86">
        <v>1</v>
      </c>
      <c r="AP14" s="86">
        <v>8</v>
      </c>
      <c r="AQ14" s="86">
        <v>15</v>
      </c>
      <c r="AR14" s="86">
        <v>22</v>
      </c>
      <c r="AS14" s="427">
        <v>29</v>
      </c>
      <c r="AT14" s="428"/>
      <c r="AU14" s="446">
        <v>6</v>
      </c>
      <c r="AV14" s="447"/>
      <c r="AW14" s="446">
        <v>13</v>
      </c>
      <c r="AX14" s="447"/>
      <c r="AY14" s="446">
        <v>20</v>
      </c>
      <c r="AZ14" s="447"/>
      <c r="BA14" s="427">
        <v>27</v>
      </c>
      <c r="BB14" s="428"/>
      <c r="BC14" s="446">
        <v>3</v>
      </c>
      <c r="BD14" s="447"/>
      <c r="BE14" s="86">
        <v>10</v>
      </c>
      <c r="BF14" s="86">
        <v>17</v>
      </c>
      <c r="BG14" s="88">
        <v>24</v>
      </c>
      <c r="BH14" s="498"/>
      <c r="BI14" s="449"/>
      <c r="BJ14" s="449"/>
      <c r="BK14" s="449"/>
      <c r="BL14" s="449"/>
      <c r="BM14" s="449"/>
      <c r="BN14" s="472"/>
      <c r="BO14" s="52"/>
      <c r="BP14" s="52"/>
    </row>
    <row r="15" spans="1:68" s="22" customFormat="1" ht="87.6" customHeight="1" x14ac:dyDescent="0.25">
      <c r="A15" s="506"/>
      <c r="B15" s="263">
        <v>7</v>
      </c>
      <c r="C15" s="89">
        <v>14</v>
      </c>
      <c r="D15" s="89">
        <v>21</v>
      </c>
      <c r="E15" s="89">
        <v>28</v>
      </c>
      <c r="F15" s="89">
        <v>5</v>
      </c>
      <c r="G15" s="89">
        <v>12</v>
      </c>
      <c r="H15" s="89">
        <v>19</v>
      </c>
      <c r="I15" s="89">
        <v>26</v>
      </c>
      <c r="J15" s="89">
        <v>2</v>
      </c>
      <c r="K15" s="89">
        <v>9</v>
      </c>
      <c r="L15" s="89">
        <v>16</v>
      </c>
      <c r="M15" s="89">
        <v>23</v>
      </c>
      <c r="N15" s="89">
        <v>30</v>
      </c>
      <c r="O15" s="89">
        <v>7</v>
      </c>
      <c r="P15" s="89">
        <v>14</v>
      </c>
      <c r="Q15" s="89">
        <v>21</v>
      </c>
      <c r="R15" s="89">
        <v>28</v>
      </c>
      <c r="S15" s="89">
        <v>4</v>
      </c>
      <c r="T15" s="89">
        <v>11</v>
      </c>
      <c r="U15" s="89">
        <v>18</v>
      </c>
      <c r="V15" s="89">
        <v>25</v>
      </c>
      <c r="W15" s="89">
        <v>1</v>
      </c>
      <c r="X15" s="89">
        <v>8</v>
      </c>
      <c r="Y15" s="89">
        <v>15</v>
      </c>
      <c r="Z15" s="89">
        <v>22</v>
      </c>
      <c r="AA15" s="89">
        <v>1</v>
      </c>
      <c r="AB15" s="89">
        <v>8</v>
      </c>
      <c r="AC15" s="89">
        <v>15</v>
      </c>
      <c r="AD15" s="89">
        <v>22</v>
      </c>
      <c r="AE15" s="89">
        <v>29</v>
      </c>
      <c r="AF15" s="89">
        <v>5</v>
      </c>
      <c r="AG15" s="89">
        <v>12</v>
      </c>
      <c r="AH15" s="89">
        <v>19</v>
      </c>
      <c r="AI15" s="89">
        <v>26</v>
      </c>
      <c r="AJ15" s="89">
        <v>3</v>
      </c>
      <c r="AK15" s="89">
        <v>10</v>
      </c>
      <c r="AL15" s="89">
        <v>17</v>
      </c>
      <c r="AM15" s="89">
        <v>24</v>
      </c>
      <c r="AN15" s="89">
        <v>31</v>
      </c>
      <c r="AO15" s="89">
        <v>7</v>
      </c>
      <c r="AP15" s="89">
        <v>14</v>
      </c>
      <c r="AQ15" s="89">
        <v>21</v>
      </c>
      <c r="AR15" s="89">
        <v>28</v>
      </c>
      <c r="AS15" s="404">
        <v>5</v>
      </c>
      <c r="AT15" s="405"/>
      <c r="AU15" s="404">
        <v>12</v>
      </c>
      <c r="AV15" s="405"/>
      <c r="AW15" s="404">
        <v>19</v>
      </c>
      <c r="AX15" s="405"/>
      <c r="AY15" s="404">
        <v>26</v>
      </c>
      <c r="AZ15" s="405"/>
      <c r="BA15" s="404">
        <v>2</v>
      </c>
      <c r="BB15" s="405"/>
      <c r="BC15" s="404">
        <v>9</v>
      </c>
      <c r="BD15" s="405"/>
      <c r="BE15" s="89">
        <v>16</v>
      </c>
      <c r="BF15" s="89">
        <v>23</v>
      </c>
      <c r="BG15" s="143">
        <v>31</v>
      </c>
      <c r="BH15" s="498"/>
      <c r="BI15" s="449"/>
      <c r="BJ15" s="449"/>
      <c r="BK15" s="449"/>
      <c r="BL15" s="449"/>
      <c r="BM15" s="449"/>
      <c r="BN15" s="472"/>
      <c r="BO15" s="52"/>
      <c r="BP15" s="52"/>
    </row>
    <row r="16" spans="1:68" s="22" customFormat="1" ht="33.950000000000003" customHeight="1" thickBot="1" x14ac:dyDescent="0.3">
      <c r="A16" s="507"/>
      <c r="B16" s="130">
        <v>1</v>
      </c>
      <c r="C16" s="131">
        <f t="shared" ref="C16:H16" si="0">B16+1</f>
        <v>2</v>
      </c>
      <c r="D16" s="131">
        <f t="shared" si="0"/>
        <v>3</v>
      </c>
      <c r="E16" s="131">
        <f t="shared" si="0"/>
        <v>4</v>
      </c>
      <c r="F16" s="131">
        <f t="shared" si="0"/>
        <v>5</v>
      </c>
      <c r="G16" s="131">
        <f t="shared" si="0"/>
        <v>6</v>
      </c>
      <c r="H16" s="131">
        <f t="shared" si="0"/>
        <v>7</v>
      </c>
      <c r="I16" s="131">
        <f t="shared" ref="I16" si="1">H16+1</f>
        <v>8</v>
      </c>
      <c r="J16" s="131">
        <f t="shared" ref="J16" si="2">I16+1</f>
        <v>9</v>
      </c>
      <c r="K16" s="131">
        <f t="shared" ref="K16" si="3">J16+1</f>
        <v>10</v>
      </c>
      <c r="L16" s="131">
        <f t="shared" ref="L16" si="4">K16+1</f>
        <v>11</v>
      </c>
      <c r="M16" s="131">
        <f t="shared" ref="M16" si="5">L16+1</f>
        <v>12</v>
      </c>
      <c r="N16" s="131">
        <f t="shared" ref="N16" si="6">M16+1</f>
        <v>13</v>
      </c>
      <c r="O16" s="131">
        <f t="shared" ref="O16" si="7">N16+1</f>
        <v>14</v>
      </c>
      <c r="P16" s="131">
        <f t="shared" ref="P16" si="8">O16+1</f>
        <v>15</v>
      </c>
      <c r="Q16" s="131">
        <f t="shared" ref="Q16" si="9">P16+1</f>
        <v>16</v>
      </c>
      <c r="R16" s="131">
        <f t="shared" ref="R16" si="10">Q16+1</f>
        <v>17</v>
      </c>
      <c r="S16" s="131">
        <f t="shared" ref="S16" si="11">R16+1</f>
        <v>18</v>
      </c>
      <c r="T16" s="131">
        <f t="shared" ref="T16" si="12">S16+1</f>
        <v>19</v>
      </c>
      <c r="U16" s="131">
        <f t="shared" ref="U16" si="13">T16+1</f>
        <v>20</v>
      </c>
      <c r="V16" s="131">
        <f t="shared" ref="V16" si="14">U16+1</f>
        <v>21</v>
      </c>
      <c r="W16" s="131">
        <f t="shared" ref="W16" si="15">V16+1</f>
        <v>22</v>
      </c>
      <c r="X16" s="131">
        <f t="shared" ref="X16" si="16">W16+1</f>
        <v>23</v>
      </c>
      <c r="Y16" s="131">
        <f t="shared" ref="Y16" si="17">X16+1</f>
        <v>24</v>
      </c>
      <c r="Z16" s="131">
        <f t="shared" ref="Z16" si="18">Y16+1</f>
        <v>25</v>
      </c>
      <c r="AA16" s="131">
        <f t="shared" ref="AA16" si="19">Z16+1</f>
        <v>26</v>
      </c>
      <c r="AB16" s="131">
        <f t="shared" ref="AB16" si="20">AA16+1</f>
        <v>27</v>
      </c>
      <c r="AC16" s="131">
        <f t="shared" ref="AC16" si="21">AB16+1</f>
        <v>28</v>
      </c>
      <c r="AD16" s="131">
        <f t="shared" ref="AD16" si="22">AC16+1</f>
        <v>29</v>
      </c>
      <c r="AE16" s="131">
        <f t="shared" ref="AE16" si="23">AD16+1</f>
        <v>30</v>
      </c>
      <c r="AF16" s="131">
        <f t="shared" ref="AF16" si="24">AE16+1</f>
        <v>31</v>
      </c>
      <c r="AG16" s="131">
        <f t="shared" ref="AG16" si="25">AF16+1</f>
        <v>32</v>
      </c>
      <c r="AH16" s="131">
        <f t="shared" ref="AH16" si="26">AG16+1</f>
        <v>33</v>
      </c>
      <c r="AI16" s="131">
        <f t="shared" ref="AI16" si="27">AH16+1</f>
        <v>34</v>
      </c>
      <c r="AJ16" s="131">
        <f t="shared" ref="AJ16" si="28">AI16+1</f>
        <v>35</v>
      </c>
      <c r="AK16" s="131">
        <f t="shared" ref="AK16" si="29">AJ16+1</f>
        <v>36</v>
      </c>
      <c r="AL16" s="131">
        <f t="shared" ref="AL16" si="30">AK16+1</f>
        <v>37</v>
      </c>
      <c r="AM16" s="131">
        <f t="shared" ref="AM16" si="31">AL16+1</f>
        <v>38</v>
      </c>
      <c r="AN16" s="131">
        <f t="shared" ref="AN16" si="32">AM16+1</f>
        <v>39</v>
      </c>
      <c r="AO16" s="131">
        <f t="shared" ref="AO16" si="33">AN16+1</f>
        <v>40</v>
      </c>
      <c r="AP16" s="131">
        <f t="shared" ref="AP16" si="34">AO16+1</f>
        <v>41</v>
      </c>
      <c r="AQ16" s="131">
        <f t="shared" ref="AQ16" si="35">AP16+1</f>
        <v>42</v>
      </c>
      <c r="AR16" s="131">
        <f t="shared" ref="AR16" si="36">AQ16+1</f>
        <v>43</v>
      </c>
      <c r="AS16" s="385">
        <f>AR16+1</f>
        <v>44</v>
      </c>
      <c r="AT16" s="386"/>
      <c r="AU16" s="385">
        <f>AS16+1</f>
        <v>45</v>
      </c>
      <c r="AV16" s="386"/>
      <c r="AW16" s="385">
        <f>AU16+1</f>
        <v>46</v>
      </c>
      <c r="AX16" s="386"/>
      <c r="AY16" s="385">
        <f>AW16+1</f>
        <v>47</v>
      </c>
      <c r="AZ16" s="386"/>
      <c r="BA16" s="385">
        <f>AY16+1</f>
        <v>48</v>
      </c>
      <c r="BB16" s="386"/>
      <c r="BC16" s="385">
        <f>BA16+1</f>
        <v>49</v>
      </c>
      <c r="BD16" s="386"/>
      <c r="BE16" s="131">
        <f>BC16+1</f>
        <v>50</v>
      </c>
      <c r="BF16" s="131">
        <f t="shared" ref="BF16" si="37">BE16+1</f>
        <v>51</v>
      </c>
      <c r="BG16" s="144">
        <f t="shared" ref="BG16" si="38">BF16+1</f>
        <v>52</v>
      </c>
      <c r="BH16" s="499"/>
      <c r="BI16" s="450"/>
      <c r="BJ16" s="450"/>
      <c r="BK16" s="450"/>
      <c r="BL16" s="450"/>
      <c r="BM16" s="450"/>
      <c r="BN16" s="473"/>
      <c r="BO16" s="52"/>
      <c r="BP16" s="52"/>
    </row>
    <row r="17" spans="1:91" s="22" customFormat="1" ht="39" customHeight="1" thickTop="1" x14ac:dyDescent="0.25">
      <c r="A17" s="272" t="s">
        <v>37</v>
      </c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4" t="s">
        <v>38</v>
      </c>
      <c r="U17" s="134" t="s">
        <v>38</v>
      </c>
      <c r="V17" s="134" t="s">
        <v>39</v>
      </c>
      <c r="W17" s="134" t="s">
        <v>39</v>
      </c>
      <c r="X17" s="135"/>
      <c r="Y17" s="133"/>
      <c r="Z17" s="133"/>
      <c r="AA17" s="133"/>
      <c r="AB17" s="133"/>
      <c r="AC17" s="133"/>
      <c r="AD17" s="136"/>
      <c r="AE17" s="136"/>
      <c r="AF17" s="136"/>
      <c r="AG17" s="136"/>
      <c r="AH17" s="136"/>
      <c r="AI17" s="133"/>
      <c r="AJ17" s="133"/>
      <c r="AK17" s="133"/>
      <c r="AL17" s="133"/>
      <c r="AM17" s="133"/>
      <c r="AN17" s="133"/>
      <c r="AO17" s="133"/>
      <c r="AP17" s="134" t="s">
        <v>38</v>
      </c>
      <c r="AQ17" s="134" t="s">
        <v>38</v>
      </c>
      <c r="AR17" s="134" t="s">
        <v>41</v>
      </c>
      <c r="AS17" s="389" t="s">
        <v>41</v>
      </c>
      <c r="AT17" s="390"/>
      <c r="AU17" s="389" t="s">
        <v>41</v>
      </c>
      <c r="AV17" s="390"/>
      <c r="AW17" s="389" t="s">
        <v>41</v>
      </c>
      <c r="AX17" s="390"/>
      <c r="AY17" s="389" t="s">
        <v>39</v>
      </c>
      <c r="AZ17" s="390"/>
      <c r="BA17" s="389" t="s">
        <v>39</v>
      </c>
      <c r="BB17" s="390"/>
      <c r="BC17" s="389" t="s">
        <v>39</v>
      </c>
      <c r="BD17" s="390"/>
      <c r="BE17" s="134" t="s">
        <v>39</v>
      </c>
      <c r="BF17" s="134" t="s">
        <v>39</v>
      </c>
      <c r="BG17" s="141" t="s">
        <v>39</v>
      </c>
      <c r="BH17" s="165">
        <v>36</v>
      </c>
      <c r="BI17" s="166">
        <v>4</v>
      </c>
      <c r="BJ17" s="166">
        <v>4</v>
      </c>
      <c r="BK17" s="166"/>
      <c r="BL17" s="166"/>
      <c r="BM17" s="166">
        <v>8</v>
      </c>
      <c r="BN17" s="233">
        <v>52</v>
      </c>
      <c r="BO17" s="52"/>
      <c r="BP17" s="52"/>
    </row>
    <row r="18" spans="1:91" s="30" customFormat="1" ht="46.9" customHeight="1" thickBot="1" x14ac:dyDescent="0.3">
      <c r="A18" s="273" t="s">
        <v>40</v>
      </c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9" t="s">
        <v>38</v>
      </c>
      <c r="O18" s="140" t="s">
        <v>43</v>
      </c>
      <c r="P18" s="140" t="s">
        <v>43</v>
      </c>
      <c r="Q18" s="140" t="s">
        <v>43</v>
      </c>
      <c r="R18" s="140" t="s">
        <v>43</v>
      </c>
      <c r="S18" s="140" t="s">
        <v>43</v>
      </c>
      <c r="T18" s="140" t="s">
        <v>43</v>
      </c>
      <c r="U18" s="140" t="s">
        <v>43</v>
      </c>
      <c r="V18" s="140" t="s">
        <v>43</v>
      </c>
      <c r="W18" s="140" t="s">
        <v>42</v>
      </c>
      <c r="X18" s="393"/>
      <c r="Y18" s="394"/>
      <c r="Z18" s="394"/>
      <c r="AA18" s="394"/>
      <c r="AB18" s="394"/>
      <c r="AC18" s="394"/>
      <c r="AD18" s="394"/>
      <c r="AE18" s="394"/>
      <c r="AF18" s="394"/>
      <c r="AG18" s="394"/>
      <c r="AH18" s="394"/>
      <c r="AI18" s="394"/>
      <c r="AJ18" s="394"/>
      <c r="AK18" s="394"/>
      <c r="AL18" s="394"/>
      <c r="AM18" s="394"/>
      <c r="AN18" s="394"/>
      <c r="AO18" s="394"/>
      <c r="AP18" s="394"/>
      <c r="AQ18" s="394"/>
      <c r="AR18" s="394"/>
      <c r="AS18" s="394"/>
      <c r="AT18" s="394"/>
      <c r="AU18" s="394"/>
      <c r="AV18" s="394"/>
      <c r="AW18" s="394"/>
      <c r="AX18" s="394"/>
      <c r="AY18" s="394"/>
      <c r="AZ18" s="394"/>
      <c r="BA18" s="394"/>
      <c r="BB18" s="394"/>
      <c r="BC18" s="394"/>
      <c r="BD18" s="394"/>
      <c r="BE18" s="394"/>
      <c r="BF18" s="394"/>
      <c r="BG18" s="395"/>
      <c r="BH18" s="167">
        <v>12</v>
      </c>
      <c r="BI18" s="168">
        <v>1</v>
      </c>
      <c r="BJ18" s="168"/>
      <c r="BK18" s="168">
        <v>8</v>
      </c>
      <c r="BL18" s="168">
        <v>1</v>
      </c>
      <c r="BM18" s="168"/>
      <c r="BN18" s="234">
        <v>22</v>
      </c>
      <c r="BO18" s="53"/>
      <c r="BP18" s="53"/>
    </row>
    <row r="19" spans="1:91" s="22" customFormat="1" ht="36" customHeight="1" thickTop="1" thickBot="1" x14ac:dyDescent="0.3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1"/>
      <c r="BH19" s="235">
        <v>48</v>
      </c>
      <c r="BI19" s="236">
        <v>5</v>
      </c>
      <c r="BJ19" s="236">
        <v>4</v>
      </c>
      <c r="BK19" s="236">
        <v>8</v>
      </c>
      <c r="BL19" s="236">
        <v>1</v>
      </c>
      <c r="BM19" s="236">
        <v>8</v>
      </c>
      <c r="BN19" s="237">
        <v>74</v>
      </c>
      <c r="BO19" s="52"/>
      <c r="BP19" s="52"/>
    </row>
    <row r="20" spans="1:91" s="164" customFormat="1" ht="36" customHeight="1" thickTop="1" x14ac:dyDescent="0.35">
      <c r="A20" s="169" t="s">
        <v>44</v>
      </c>
      <c r="B20" s="18"/>
      <c r="C20" s="169"/>
      <c r="D20" s="169"/>
      <c r="E20" s="169"/>
      <c r="F20" s="18"/>
      <c r="G20" s="18"/>
      <c r="H20" s="170"/>
      <c r="I20" s="150" t="s">
        <v>45</v>
      </c>
      <c r="J20" s="169" t="s">
        <v>46</v>
      </c>
      <c r="K20" s="169"/>
      <c r="L20" s="169"/>
      <c r="M20" s="169"/>
      <c r="N20" s="169"/>
      <c r="O20" s="169"/>
      <c r="P20" s="169"/>
      <c r="Q20" s="169"/>
      <c r="R20" s="150"/>
      <c r="S20" s="150"/>
      <c r="T20" s="13"/>
      <c r="U20" s="13"/>
      <c r="V20" s="13"/>
      <c r="W20" s="13"/>
      <c r="X20" s="13"/>
      <c r="Y20" s="13"/>
      <c r="Z20" s="13"/>
      <c r="AA20" s="13"/>
      <c r="AB20" s="18"/>
      <c r="AC20" s="18"/>
      <c r="AD20" s="171" t="s">
        <v>41</v>
      </c>
      <c r="AE20" s="150" t="s">
        <v>45</v>
      </c>
      <c r="AF20" s="169" t="s">
        <v>49</v>
      </c>
      <c r="AG20" s="169"/>
      <c r="AH20" s="169"/>
      <c r="AI20" s="169"/>
      <c r="AJ20" s="169"/>
      <c r="AK20" s="169"/>
      <c r="AL20" s="169"/>
      <c r="AM20" s="169"/>
      <c r="AN20" s="169"/>
      <c r="AO20" s="18"/>
      <c r="AP20" s="18"/>
      <c r="AQ20" s="172" t="s">
        <v>42</v>
      </c>
      <c r="AR20" s="150" t="s">
        <v>45</v>
      </c>
      <c r="AS20" s="169" t="s">
        <v>50</v>
      </c>
      <c r="AT20" s="169"/>
      <c r="AU20" s="169"/>
      <c r="AV20" s="169"/>
      <c r="AW20" s="169"/>
      <c r="AX20" s="169"/>
      <c r="AY20" s="173"/>
      <c r="AZ20" s="173"/>
      <c r="BA20" s="173"/>
      <c r="BB20" s="173"/>
      <c r="BC20" s="173"/>
      <c r="BD20" s="13"/>
      <c r="BE20" s="13"/>
      <c r="BF20" s="18"/>
      <c r="BG20" s="18"/>
      <c r="BH20" s="18"/>
      <c r="BI20" s="13"/>
      <c r="BJ20" s="13"/>
      <c r="BK20" s="13"/>
      <c r="BL20" s="13"/>
      <c r="BM20" s="13"/>
      <c r="BN20" s="169"/>
      <c r="BO20" s="13"/>
      <c r="BP20" s="13"/>
    </row>
    <row r="21" spans="1:91" s="164" customFormat="1" ht="21" customHeight="1" x14ac:dyDescent="0.35">
      <c r="A21" s="169"/>
      <c r="B21" s="1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3"/>
      <c r="U21" s="13"/>
      <c r="V21" s="13"/>
      <c r="W21" s="13"/>
      <c r="X21" s="13"/>
      <c r="Y21" s="13"/>
      <c r="Z21" s="13"/>
      <c r="AA21" s="13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8"/>
      <c r="BF21" s="18"/>
      <c r="BG21" s="18"/>
      <c r="BH21" s="18"/>
      <c r="BI21" s="150"/>
      <c r="BJ21" s="150"/>
      <c r="BK21" s="169"/>
      <c r="BL21" s="169"/>
      <c r="BM21" s="169"/>
      <c r="BN21" s="169"/>
      <c r="BO21" s="13"/>
      <c r="BP21" s="13"/>
    </row>
    <row r="22" spans="1:91" s="164" customFormat="1" ht="33" customHeight="1" x14ac:dyDescent="0.35">
      <c r="A22" s="169"/>
      <c r="B22" s="169"/>
      <c r="C22" s="169"/>
      <c r="D22" s="169"/>
      <c r="E22" s="169"/>
      <c r="F22" s="18"/>
      <c r="G22" s="18"/>
      <c r="H22" s="171" t="s">
        <v>38</v>
      </c>
      <c r="I22" s="150" t="s">
        <v>45</v>
      </c>
      <c r="J22" s="169" t="s">
        <v>48</v>
      </c>
      <c r="K22" s="169"/>
      <c r="L22" s="169"/>
      <c r="M22" s="169"/>
      <c r="N22" s="169"/>
      <c r="O22" s="169"/>
      <c r="P22" s="169"/>
      <c r="Q22" s="169"/>
      <c r="R22" s="150"/>
      <c r="S22" s="150"/>
      <c r="T22" s="13"/>
      <c r="U22" s="13"/>
      <c r="V22" s="13"/>
      <c r="W22" s="13"/>
      <c r="X22" s="13"/>
      <c r="Y22" s="13"/>
      <c r="Z22" s="13"/>
      <c r="AA22" s="13"/>
      <c r="AB22" s="18"/>
      <c r="AC22" s="18"/>
      <c r="AD22" s="172" t="s">
        <v>43</v>
      </c>
      <c r="AE22" s="150" t="s">
        <v>45</v>
      </c>
      <c r="AF22" s="169" t="s">
        <v>101</v>
      </c>
      <c r="AG22" s="169"/>
      <c r="AH22" s="169"/>
      <c r="AI22" s="173"/>
      <c r="AJ22" s="173"/>
      <c r="AK22" s="173"/>
      <c r="AL22" s="173"/>
      <c r="AM22" s="18"/>
      <c r="AN22" s="13"/>
      <c r="AO22" s="13"/>
      <c r="AP22" s="18"/>
      <c r="AQ22" s="171" t="s">
        <v>39</v>
      </c>
      <c r="AR22" s="150" t="s">
        <v>45</v>
      </c>
      <c r="AS22" s="169" t="s">
        <v>47</v>
      </c>
      <c r="AT22" s="169"/>
      <c r="AU22" s="169"/>
      <c r="AV22" s="169"/>
      <c r="AW22" s="169"/>
      <c r="AX22" s="169"/>
      <c r="AY22" s="13"/>
      <c r="AZ22" s="13"/>
      <c r="BA22" s="13"/>
      <c r="BB22" s="13"/>
      <c r="BC22" s="13"/>
      <c r="BD22" s="173"/>
      <c r="BE22" s="173"/>
      <c r="BF22" s="173"/>
      <c r="BG22" s="173"/>
      <c r="BH22" s="173"/>
      <c r="BI22" s="173"/>
      <c r="BJ22" s="169"/>
      <c r="BK22" s="169"/>
      <c r="BL22" s="169"/>
      <c r="BM22" s="169"/>
      <c r="BN22" s="169"/>
      <c r="BO22" s="13"/>
      <c r="BP22" s="13"/>
    </row>
    <row r="23" spans="1:91" s="36" customFormat="1" ht="15" customHeight="1" x14ac:dyDescent="0.35">
      <c r="A23" s="28"/>
      <c r="B23" s="28"/>
      <c r="C23" s="28"/>
      <c r="D23" s="28"/>
      <c r="E23" s="28"/>
      <c r="F23" s="33"/>
      <c r="G23" s="33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28"/>
      <c r="U23" s="28"/>
      <c r="V23" s="28"/>
      <c r="W23" s="28"/>
      <c r="X23" s="28"/>
      <c r="Y23" s="28"/>
      <c r="Z23" s="28"/>
      <c r="AA23" s="28"/>
      <c r="AB23" s="33"/>
      <c r="AC23" s="33"/>
      <c r="AD23" s="34"/>
      <c r="AE23" s="34"/>
      <c r="AF23" s="28"/>
      <c r="AG23" s="28"/>
      <c r="AH23" s="28"/>
      <c r="AI23" s="28"/>
      <c r="AJ23" s="28"/>
      <c r="AK23" s="28"/>
      <c r="AL23" s="28"/>
      <c r="AM23" s="28"/>
      <c r="AN23" s="28"/>
      <c r="AO23" s="33"/>
      <c r="AP23" s="33"/>
      <c r="AQ23" s="37"/>
      <c r="AR23" s="34"/>
      <c r="AS23" s="28"/>
      <c r="AT23" s="28"/>
      <c r="AU23" s="28"/>
      <c r="AV23" s="28"/>
      <c r="AW23" s="28"/>
      <c r="AX23" s="28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28"/>
      <c r="BK23" s="28"/>
      <c r="BL23" s="28"/>
      <c r="BM23" s="28"/>
      <c r="BN23" s="28"/>
      <c r="BO23" s="90"/>
      <c r="BP23" s="90"/>
    </row>
    <row r="24" spans="1:91" s="174" customFormat="1" ht="47.25" customHeight="1" thickBot="1" x14ac:dyDescent="0.45">
      <c r="A24" s="474" t="s">
        <v>94</v>
      </c>
      <c r="B24" s="474"/>
      <c r="C24" s="474"/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127"/>
      <c r="BP24" s="127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</row>
    <row r="25" spans="1:91" s="38" customFormat="1" ht="54.6" customHeight="1" thickTop="1" x14ac:dyDescent="0.25">
      <c r="A25" s="475" t="s">
        <v>1</v>
      </c>
      <c r="B25" s="476"/>
      <c r="C25" s="479" t="s">
        <v>2</v>
      </c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480"/>
      <c r="W25" s="480"/>
      <c r="X25" s="480"/>
      <c r="Y25" s="480"/>
      <c r="Z25" s="480"/>
      <c r="AA25" s="480"/>
      <c r="AB25" s="481"/>
      <c r="AC25" s="488" t="s">
        <v>3</v>
      </c>
      <c r="AD25" s="489"/>
      <c r="AE25" s="492" t="s">
        <v>4</v>
      </c>
      <c r="AF25" s="493"/>
      <c r="AG25" s="494" t="s">
        <v>5</v>
      </c>
      <c r="AH25" s="495"/>
      <c r="AI25" s="495"/>
      <c r="AJ25" s="495"/>
      <c r="AK25" s="495"/>
      <c r="AL25" s="495"/>
      <c r="AM25" s="495"/>
      <c r="AN25" s="495"/>
      <c r="AO25" s="495"/>
      <c r="AP25" s="495"/>
      <c r="AQ25" s="495"/>
      <c r="AR25" s="496"/>
      <c r="AS25" s="443" t="s">
        <v>6</v>
      </c>
      <c r="AT25" s="444"/>
      <c r="AU25" s="444"/>
      <c r="AV25" s="444"/>
      <c r="AW25" s="444"/>
      <c r="AX25" s="444"/>
      <c r="AY25" s="444"/>
      <c r="AZ25" s="444"/>
      <c r="BA25" s="444"/>
      <c r="BB25" s="444"/>
      <c r="BC25" s="444"/>
      <c r="BD25" s="444"/>
      <c r="BE25" s="444"/>
      <c r="BF25" s="444"/>
      <c r="BG25" s="444"/>
      <c r="BH25" s="444"/>
      <c r="BI25" s="444"/>
      <c r="BJ25" s="445"/>
      <c r="BK25" s="414" t="s">
        <v>7</v>
      </c>
      <c r="BL25" s="415"/>
      <c r="BM25" s="416"/>
      <c r="BN25" s="51"/>
      <c r="BO25" s="52"/>
      <c r="BP25" s="5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1:91" s="38" customFormat="1" ht="30" customHeight="1" x14ac:dyDescent="0.25">
      <c r="A26" s="345"/>
      <c r="B26" s="346"/>
      <c r="C26" s="482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  <c r="S26" s="483"/>
      <c r="T26" s="483"/>
      <c r="U26" s="483"/>
      <c r="V26" s="483"/>
      <c r="W26" s="483"/>
      <c r="X26" s="483"/>
      <c r="Y26" s="483"/>
      <c r="Z26" s="483"/>
      <c r="AA26" s="483"/>
      <c r="AB26" s="484"/>
      <c r="AC26" s="463"/>
      <c r="AD26" s="490"/>
      <c r="AE26" s="439"/>
      <c r="AF26" s="464"/>
      <c r="AG26" s="463" t="s">
        <v>8</v>
      </c>
      <c r="AH26" s="464"/>
      <c r="AI26" s="467" t="s">
        <v>9</v>
      </c>
      <c r="AJ26" s="468"/>
      <c r="AK26" s="336" t="s">
        <v>10</v>
      </c>
      <c r="AL26" s="423"/>
      <c r="AM26" s="423"/>
      <c r="AN26" s="423"/>
      <c r="AO26" s="423"/>
      <c r="AP26" s="423"/>
      <c r="AQ26" s="423"/>
      <c r="AR26" s="346"/>
      <c r="AS26" s="282" t="s">
        <v>11</v>
      </c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283"/>
      <c r="BE26" s="345" t="s">
        <v>12</v>
      </c>
      <c r="BF26" s="423"/>
      <c r="BG26" s="423"/>
      <c r="BH26" s="423"/>
      <c r="BI26" s="423"/>
      <c r="BJ26" s="337"/>
      <c r="BK26" s="417"/>
      <c r="BL26" s="418"/>
      <c r="BM26" s="419"/>
      <c r="BN26" s="52"/>
      <c r="BO26" s="52"/>
      <c r="BP26" s="5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</row>
    <row r="27" spans="1:91" s="38" customFormat="1" ht="36.75" customHeight="1" x14ac:dyDescent="0.25">
      <c r="A27" s="345"/>
      <c r="B27" s="346"/>
      <c r="C27" s="482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P27" s="483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4"/>
      <c r="AC27" s="463"/>
      <c r="AD27" s="490"/>
      <c r="AE27" s="439"/>
      <c r="AF27" s="464"/>
      <c r="AG27" s="463"/>
      <c r="AH27" s="464"/>
      <c r="AI27" s="467"/>
      <c r="AJ27" s="468"/>
      <c r="AK27" s="439" t="s">
        <v>13</v>
      </c>
      <c r="AL27" s="440"/>
      <c r="AM27" s="402" t="s">
        <v>14</v>
      </c>
      <c r="AN27" s="402"/>
      <c r="AO27" s="402" t="s">
        <v>15</v>
      </c>
      <c r="AP27" s="402"/>
      <c r="AQ27" s="402" t="s">
        <v>16</v>
      </c>
      <c r="AR27" s="503"/>
      <c r="AS27" s="282" t="s">
        <v>17</v>
      </c>
      <c r="AT27" s="338"/>
      <c r="AU27" s="338"/>
      <c r="AV27" s="338"/>
      <c r="AW27" s="338"/>
      <c r="AX27" s="339"/>
      <c r="AY27" s="338" t="s">
        <v>18</v>
      </c>
      <c r="AZ27" s="338"/>
      <c r="BA27" s="338"/>
      <c r="BB27" s="338"/>
      <c r="BC27" s="338"/>
      <c r="BD27" s="283"/>
      <c r="BE27" s="345" t="s">
        <v>19</v>
      </c>
      <c r="BF27" s="423"/>
      <c r="BG27" s="424"/>
      <c r="BH27" s="336"/>
      <c r="BI27" s="423"/>
      <c r="BJ27" s="337"/>
      <c r="BK27" s="417"/>
      <c r="BL27" s="418"/>
      <c r="BM27" s="419"/>
      <c r="BN27" s="52"/>
      <c r="BO27" s="52"/>
      <c r="BP27" s="5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</row>
    <row r="28" spans="1:91" s="38" customFormat="1" ht="36.75" customHeight="1" x14ac:dyDescent="0.25">
      <c r="A28" s="345"/>
      <c r="B28" s="346"/>
      <c r="C28" s="482"/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3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4"/>
      <c r="AC28" s="463"/>
      <c r="AD28" s="490"/>
      <c r="AE28" s="439"/>
      <c r="AF28" s="464"/>
      <c r="AG28" s="463"/>
      <c r="AH28" s="464"/>
      <c r="AI28" s="467"/>
      <c r="AJ28" s="468"/>
      <c r="AK28" s="439"/>
      <c r="AL28" s="440"/>
      <c r="AM28" s="402"/>
      <c r="AN28" s="402"/>
      <c r="AO28" s="402"/>
      <c r="AP28" s="402"/>
      <c r="AQ28" s="402"/>
      <c r="AR28" s="503"/>
      <c r="AS28" s="282">
        <v>18</v>
      </c>
      <c r="AT28" s="336"/>
      <c r="AU28" s="337" t="s">
        <v>20</v>
      </c>
      <c r="AV28" s="338"/>
      <c r="AW28" s="338"/>
      <c r="AX28" s="339"/>
      <c r="AY28" s="338">
        <v>18</v>
      </c>
      <c r="AZ28" s="336"/>
      <c r="BA28" s="337" t="s">
        <v>20</v>
      </c>
      <c r="BB28" s="338"/>
      <c r="BC28" s="338"/>
      <c r="BD28" s="283"/>
      <c r="BE28" s="221">
        <v>12</v>
      </c>
      <c r="BF28" s="500" t="s">
        <v>20</v>
      </c>
      <c r="BG28" s="501"/>
      <c r="BH28" s="47"/>
      <c r="BI28" s="500" t="s">
        <v>20</v>
      </c>
      <c r="BJ28" s="502"/>
      <c r="BK28" s="417"/>
      <c r="BL28" s="418"/>
      <c r="BM28" s="419"/>
      <c r="BN28" s="52"/>
      <c r="BO28" s="52"/>
      <c r="BP28" s="5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</row>
    <row r="29" spans="1:91" s="38" customFormat="1" ht="105.75" customHeight="1" thickBot="1" x14ac:dyDescent="0.3">
      <c r="A29" s="477"/>
      <c r="B29" s="478"/>
      <c r="C29" s="485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  <c r="AA29" s="486"/>
      <c r="AB29" s="487"/>
      <c r="AC29" s="465"/>
      <c r="AD29" s="491"/>
      <c r="AE29" s="441"/>
      <c r="AF29" s="466"/>
      <c r="AG29" s="465"/>
      <c r="AH29" s="466"/>
      <c r="AI29" s="469"/>
      <c r="AJ29" s="470"/>
      <c r="AK29" s="441"/>
      <c r="AL29" s="442"/>
      <c r="AM29" s="403"/>
      <c r="AN29" s="403"/>
      <c r="AO29" s="403"/>
      <c r="AP29" s="403"/>
      <c r="AQ29" s="403"/>
      <c r="AR29" s="504"/>
      <c r="AS29" s="387" t="s">
        <v>21</v>
      </c>
      <c r="AT29" s="388"/>
      <c r="AU29" s="392" t="s">
        <v>63</v>
      </c>
      <c r="AV29" s="388"/>
      <c r="AW29" s="392" t="s">
        <v>62</v>
      </c>
      <c r="AX29" s="429"/>
      <c r="AY29" s="646" t="s">
        <v>21</v>
      </c>
      <c r="AZ29" s="388"/>
      <c r="BA29" s="392" t="s">
        <v>63</v>
      </c>
      <c r="BB29" s="388"/>
      <c r="BC29" s="392" t="s">
        <v>62</v>
      </c>
      <c r="BD29" s="397"/>
      <c r="BE29" s="54" t="s">
        <v>21</v>
      </c>
      <c r="BF29" s="55" t="s">
        <v>63</v>
      </c>
      <c r="BG29" s="56" t="s">
        <v>62</v>
      </c>
      <c r="BH29" s="57" t="s">
        <v>21</v>
      </c>
      <c r="BI29" s="55" t="s">
        <v>63</v>
      </c>
      <c r="BJ29" s="58" t="s">
        <v>62</v>
      </c>
      <c r="BK29" s="420"/>
      <c r="BL29" s="421"/>
      <c r="BM29" s="422"/>
      <c r="BN29" s="52"/>
      <c r="BO29" s="52"/>
      <c r="BP29" s="5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</row>
    <row r="30" spans="1:91" s="106" customFormat="1" ht="39.6" customHeight="1" thickTop="1" thickBot="1" x14ac:dyDescent="0.4">
      <c r="A30" s="458">
        <v>1</v>
      </c>
      <c r="B30" s="459"/>
      <c r="C30" s="460" t="s">
        <v>0</v>
      </c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1"/>
      <c r="X30" s="461"/>
      <c r="Y30" s="461"/>
      <c r="Z30" s="461"/>
      <c r="AA30" s="461"/>
      <c r="AB30" s="462"/>
      <c r="AC30" s="145"/>
      <c r="AD30" s="146"/>
      <c r="AE30" s="147"/>
      <c r="AF30" s="147"/>
      <c r="AG30" s="364">
        <f>AG31+AG34+AG38</f>
        <v>1026</v>
      </c>
      <c r="AH30" s="363"/>
      <c r="AI30" s="362">
        <f>AI31+AI34+AI38</f>
        <v>346</v>
      </c>
      <c r="AJ30" s="363"/>
      <c r="AK30" s="362">
        <f>AK31+AK34+AK38</f>
        <v>198</v>
      </c>
      <c r="AL30" s="363"/>
      <c r="AM30" s="362">
        <f>AM31+AM34+AM38</f>
        <v>54</v>
      </c>
      <c r="AN30" s="363"/>
      <c r="AO30" s="362">
        <f>AO31+AO34+AO38</f>
        <v>94</v>
      </c>
      <c r="AP30" s="363"/>
      <c r="AQ30" s="362">
        <f>AQ31+AQ34+AQ38</f>
        <v>0</v>
      </c>
      <c r="AR30" s="401"/>
      <c r="AS30" s="364">
        <f>AS31+AS34+AS38</f>
        <v>630</v>
      </c>
      <c r="AT30" s="363"/>
      <c r="AU30" s="362">
        <f>AU31+AU34+AU38</f>
        <v>274</v>
      </c>
      <c r="AV30" s="363"/>
      <c r="AW30" s="362">
        <f>AW31+AW34+AW38</f>
        <v>18</v>
      </c>
      <c r="AX30" s="642"/>
      <c r="AY30" s="645">
        <f>AY31+AY34+AY38</f>
        <v>306</v>
      </c>
      <c r="AZ30" s="363"/>
      <c r="BA30" s="362">
        <f>BA31+BA34+BA38</f>
        <v>72</v>
      </c>
      <c r="BB30" s="363"/>
      <c r="BC30" s="362">
        <f>BC31+BC34+BC38</f>
        <v>9</v>
      </c>
      <c r="BD30" s="401"/>
      <c r="BE30" s="91">
        <f>BE31+BE34+BE38</f>
        <v>90</v>
      </c>
      <c r="BF30" s="214">
        <f t="shared" ref="BF30:BG30" si="39">BF31+BF34+BF38</f>
        <v>0</v>
      </c>
      <c r="BG30" s="223">
        <f t="shared" si="39"/>
        <v>3</v>
      </c>
      <c r="BH30" s="228">
        <f>SUM(BH31:BH40)</f>
        <v>0</v>
      </c>
      <c r="BI30" s="92">
        <f>SUM(BI31:BI40)</f>
        <v>0</v>
      </c>
      <c r="BJ30" s="93">
        <f>SUM(BJ31:BJ40)</f>
        <v>0</v>
      </c>
      <c r="BK30" s="434"/>
      <c r="BL30" s="435"/>
      <c r="BM30" s="436"/>
      <c r="BN30" s="25"/>
      <c r="BO30" s="25"/>
      <c r="BP30" s="2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</row>
    <row r="31" spans="1:91" s="41" customFormat="1" ht="38.25" customHeight="1" thickTop="1" x14ac:dyDescent="0.35">
      <c r="A31" s="454" t="s">
        <v>103</v>
      </c>
      <c r="B31" s="455"/>
      <c r="C31" s="456" t="s">
        <v>122</v>
      </c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6"/>
      <c r="S31" s="456"/>
      <c r="T31" s="456"/>
      <c r="U31" s="456"/>
      <c r="V31" s="456"/>
      <c r="W31" s="456"/>
      <c r="X31" s="456"/>
      <c r="Y31" s="456"/>
      <c r="Z31" s="456"/>
      <c r="AA31" s="456"/>
      <c r="AB31" s="457"/>
      <c r="AC31" s="44"/>
      <c r="AD31" s="45"/>
      <c r="AE31" s="46"/>
      <c r="AF31" s="46"/>
      <c r="AG31" s="375">
        <f>AG32+AG33</f>
        <v>324</v>
      </c>
      <c r="AH31" s="376"/>
      <c r="AI31" s="376">
        <f>AI32+AI33</f>
        <v>126</v>
      </c>
      <c r="AJ31" s="376"/>
      <c r="AK31" s="376">
        <f>AK32+AK33</f>
        <v>72</v>
      </c>
      <c r="AL31" s="376"/>
      <c r="AM31" s="376">
        <f>AM32+AM33</f>
        <v>54</v>
      </c>
      <c r="AN31" s="376"/>
      <c r="AO31" s="376">
        <f>AO32+AO33</f>
        <v>0</v>
      </c>
      <c r="AP31" s="376"/>
      <c r="AQ31" s="376">
        <f>AQ32+AQ33</f>
        <v>0</v>
      </c>
      <c r="AR31" s="438"/>
      <c r="AS31" s="375">
        <f>AS32+AS33</f>
        <v>108</v>
      </c>
      <c r="AT31" s="376"/>
      <c r="AU31" s="376">
        <f>AU32+AU33</f>
        <v>54</v>
      </c>
      <c r="AV31" s="376"/>
      <c r="AW31" s="376">
        <f>AW32+AW33</f>
        <v>3</v>
      </c>
      <c r="AX31" s="391"/>
      <c r="AY31" s="644">
        <f>AY32+AY33</f>
        <v>216</v>
      </c>
      <c r="AZ31" s="376"/>
      <c r="BA31" s="376">
        <f>BA32+BA33</f>
        <v>72</v>
      </c>
      <c r="BB31" s="376"/>
      <c r="BC31" s="376">
        <f>BC32+BC33</f>
        <v>6</v>
      </c>
      <c r="BD31" s="438"/>
      <c r="BE31" s="238"/>
      <c r="BF31" s="80"/>
      <c r="BG31" s="229"/>
      <c r="BH31" s="239"/>
      <c r="BI31" s="80"/>
      <c r="BJ31" s="81"/>
      <c r="BK31" s="431"/>
      <c r="BL31" s="432"/>
      <c r="BM31" s="433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</row>
    <row r="32" spans="1:91" s="41" customFormat="1" ht="39.6" customHeight="1" x14ac:dyDescent="0.35">
      <c r="A32" s="508" t="s">
        <v>57</v>
      </c>
      <c r="B32" s="509"/>
      <c r="C32" s="313" t="s">
        <v>123</v>
      </c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3"/>
      <c r="AB32" s="319"/>
      <c r="AC32" s="345">
        <v>1</v>
      </c>
      <c r="AD32" s="346"/>
      <c r="AE32" s="282"/>
      <c r="AF32" s="283"/>
      <c r="AG32" s="279">
        <f>AS32+AZ32+BE32+BH32</f>
        <v>108</v>
      </c>
      <c r="AH32" s="280"/>
      <c r="AI32" s="349">
        <f>AK32+AM32+AO32+AQ32</f>
        <v>54</v>
      </c>
      <c r="AJ32" s="349"/>
      <c r="AK32" s="281">
        <v>36</v>
      </c>
      <c r="AL32" s="281"/>
      <c r="AM32" s="281">
        <v>18</v>
      </c>
      <c r="AN32" s="281"/>
      <c r="AO32" s="281"/>
      <c r="AP32" s="281"/>
      <c r="AQ32" s="281"/>
      <c r="AR32" s="284"/>
      <c r="AS32" s="377">
        <f>AW32*36</f>
        <v>108</v>
      </c>
      <c r="AT32" s="349"/>
      <c r="AU32" s="281">
        <f>AI32</f>
        <v>54</v>
      </c>
      <c r="AV32" s="281"/>
      <c r="AW32" s="281">
        <v>3</v>
      </c>
      <c r="AX32" s="374"/>
      <c r="AY32" s="274"/>
      <c r="AZ32" s="358"/>
      <c r="BA32" s="349"/>
      <c r="BB32" s="349"/>
      <c r="BC32" s="281"/>
      <c r="BD32" s="284"/>
      <c r="BE32" s="240"/>
      <c r="BF32" s="59"/>
      <c r="BG32" s="60"/>
      <c r="BH32" s="241"/>
      <c r="BI32" s="59"/>
      <c r="BJ32" s="61"/>
      <c r="BK32" s="359" t="s">
        <v>109</v>
      </c>
      <c r="BL32" s="274"/>
      <c r="BM32" s="360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</row>
    <row r="33" spans="1:90" s="41" customFormat="1" ht="44.25" customHeight="1" x14ac:dyDescent="0.35">
      <c r="A33" s="508" t="s">
        <v>58</v>
      </c>
      <c r="B33" s="509"/>
      <c r="C33" s="313" t="s">
        <v>124</v>
      </c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  <c r="AB33" s="319"/>
      <c r="AC33" s="345"/>
      <c r="AD33" s="346"/>
      <c r="AE33" s="282">
        <v>2</v>
      </c>
      <c r="AF33" s="373"/>
      <c r="AG33" s="279">
        <f>AS33+AY33+BE33</f>
        <v>216</v>
      </c>
      <c r="AH33" s="280"/>
      <c r="AI33" s="349">
        <f t="shared" ref="AI33" si="40">AK33+AM33+AO33+AQ33</f>
        <v>72</v>
      </c>
      <c r="AJ33" s="349"/>
      <c r="AK33" s="281">
        <v>36</v>
      </c>
      <c r="AL33" s="281"/>
      <c r="AM33" s="281">
        <v>36</v>
      </c>
      <c r="AN33" s="281"/>
      <c r="AO33" s="281"/>
      <c r="AP33" s="281"/>
      <c r="AQ33" s="281"/>
      <c r="AR33" s="284"/>
      <c r="AS33" s="350"/>
      <c r="AT33" s="281"/>
      <c r="AU33" s="281"/>
      <c r="AV33" s="281"/>
      <c r="AW33" s="398"/>
      <c r="AX33" s="399"/>
      <c r="AY33" s="356">
        <f>BC33*36</f>
        <v>216</v>
      </c>
      <c r="AZ33" s="349"/>
      <c r="BA33" s="281">
        <f>AI33</f>
        <v>72</v>
      </c>
      <c r="BB33" s="281"/>
      <c r="BC33" s="281">
        <v>6</v>
      </c>
      <c r="BD33" s="284"/>
      <c r="BE33" s="240"/>
      <c r="BF33" s="59"/>
      <c r="BG33" s="60"/>
      <c r="BH33" s="241"/>
      <c r="BI33" s="59"/>
      <c r="BJ33" s="61"/>
      <c r="BK33" s="359" t="s">
        <v>110</v>
      </c>
      <c r="BL33" s="274"/>
      <c r="BM33" s="360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</row>
    <row r="34" spans="1:90" s="108" customFormat="1" ht="40.9" customHeight="1" x14ac:dyDescent="0.35">
      <c r="A34" s="510" t="s">
        <v>98</v>
      </c>
      <c r="B34" s="511"/>
      <c r="C34" s="324" t="s">
        <v>125</v>
      </c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  <c r="Y34" s="324"/>
      <c r="Z34" s="324"/>
      <c r="AA34" s="324"/>
      <c r="AB34" s="325"/>
      <c r="AC34" s="282"/>
      <c r="AD34" s="283"/>
      <c r="AE34" s="282"/>
      <c r="AF34" s="283"/>
      <c r="AG34" s="453">
        <f>AG35+AG36+AG37</f>
        <v>324</v>
      </c>
      <c r="AH34" s="370"/>
      <c r="AI34" s="370">
        <f>AI35+AI36+AI37</f>
        <v>168</v>
      </c>
      <c r="AJ34" s="370"/>
      <c r="AK34" s="370">
        <f>AK35+AK36+AK37</f>
        <v>102</v>
      </c>
      <c r="AL34" s="370"/>
      <c r="AM34" s="370">
        <f>AM35+AM36+AM37</f>
        <v>0</v>
      </c>
      <c r="AN34" s="370"/>
      <c r="AO34" s="370">
        <f>AO35+AO36+AO37</f>
        <v>66</v>
      </c>
      <c r="AP34" s="370"/>
      <c r="AQ34" s="370">
        <f>AQ35+AQ36+AQ37</f>
        <v>0</v>
      </c>
      <c r="AR34" s="384"/>
      <c r="AS34" s="562">
        <f>AS35+AS36+AS37</f>
        <v>324</v>
      </c>
      <c r="AT34" s="340"/>
      <c r="AU34" s="340">
        <f>AU35+AU36+AU37</f>
        <v>168</v>
      </c>
      <c r="AV34" s="340"/>
      <c r="AW34" s="340">
        <f>AW35+AW36+AW37</f>
        <v>9</v>
      </c>
      <c r="AX34" s="400"/>
      <c r="AY34" s="358"/>
      <c r="AZ34" s="281"/>
      <c r="BA34" s="349"/>
      <c r="BB34" s="349"/>
      <c r="BC34" s="281"/>
      <c r="BD34" s="284"/>
      <c r="BE34" s="240"/>
      <c r="BF34" s="59"/>
      <c r="BG34" s="60"/>
      <c r="BH34" s="241"/>
      <c r="BI34" s="59"/>
      <c r="BJ34" s="61"/>
      <c r="BK34" s="333"/>
      <c r="BL34" s="334"/>
      <c r="BM34" s="335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</row>
    <row r="35" spans="1:90" s="108" customFormat="1" ht="45.75" customHeight="1" x14ac:dyDescent="0.35">
      <c r="A35" s="508" t="s">
        <v>104</v>
      </c>
      <c r="B35" s="509"/>
      <c r="C35" s="313" t="s">
        <v>126</v>
      </c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9"/>
      <c r="AC35" s="345">
        <v>1</v>
      </c>
      <c r="AD35" s="346"/>
      <c r="AE35" s="282"/>
      <c r="AF35" s="283"/>
      <c r="AG35" s="279">
        <f>AS35+AY35+BE35</f>
        <v>108</v>
      </c>
      <c r="AH35" s="280"/>
      <c r="AI35" s="349">
        <f t="shared" ref="AI35:AI37" si="41">AK35+AM35+AO35+AQ35</f>
        <v>60</v>
      </c>
      <c r="AJ35" s="349"/>
      <c r="AK35" s="340">
        <v>30</v>
      </c>
      <c r="AL35" s="340"/>
      <c r="AM35" s="340"/>
      <c r="AN35" s="340"/>
      <c r="AO35" s="281">
        <v>30</v>
      </c>
      <c r="AP35" s="281"/>
      <c r="AQ35" s="340"/>
      <c r="AR35" s="361"/>
      <c r="AS35" s="562">
        <f>AW35*36</f>
        <v>108</v>
      </c>
      <c r="AT35" s="340"/>
      <c r="AU35" s="281">
        <f t="shared" ref="AU35:AU40" si="42">AI35</f>
        <v>60</v>
      </c>
      <c r="AV35" s="281"/>
      <c r="AW35" s="281">
        <v>3</v>
      </c>
      <c r="AX35" s="374"/>
      <c r="AY35" s="396"/>
      <c r="AZ35" s="340"/>
      <c r="BA35" s="370"/>
      <c r="BB35" s="370"/>
      <c r="BC35" s="340"/>
      <c r="BD35" s="361"/>
      <c r="BE35" s="242"/>
      <c r="BF35" s="62"/>
      <c r="BG35" s="63"/>
      <c r="BH35" s="243"/>
      <c r="BI35" s="62"/>
      <c r="BJ35" s="64"/>
      <c r="BK35" s="359" t="s">
        <v>111</v>
      </c>
      <c r="BL35" s="274"/>
      <c r="BM35" s="360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</row>
    <row r="36" spans="1:90" s="41" customFormat="1" ht="44.25" customHeight="1" x14ac:dyDescent="0.35">
      <c r="A36" s="508" t="s">
        <v>105</v>
      </c>
      <c r="B36" s="509"/>
      <c r="C36" s="313" t="s">
        <v>211</v>
      </c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9"/>
      <c r="AC36" s="345"/>
      <c r="AD36" s="346"/>
      <c r="AE36" s="282">
        <v>1</v>
      </c>
      <c r="AF36" s="373"/>
      <c r="AG36" s="279">
        <f t="shared" ref="AG36:AG37" si="43">AS36+AY36+BE36</f>
        <v>108</v>
      </c>
      <c r="AH36" s="280"/>
      <c r="AI36" s="349">
        <f t="shared" si="41"/>
        <v>54</v>
      </c>
      <c r="AJ36" s="349"/>
      <c r="AK36" s="281">
        <v>36</v>
      </c>
      <c r="AL36" s="281"/>
      <c r="AM36" s="281"/>
      <c r="AN36" s="281"/>
      <c r="AO36" s="281">
        <v>18</v>
      </c>
      <c r="AP36" s="281"/>
      <c r="AQ36" s="281"/>
      <c r="AR36" s="284"/>
      <c r="AS36" s="562">
        <f t="shared" ref="AS36:AS37" si="44">AW36*36</f>
        <v>108</v>
      </c>
      <c r="AT36" s="340"/>
      <c r="AU36" s="281">
        <f t="shared" si="42"/>
        <v>54</v>
      </c>
      <c r="AV36" s="281"/>
      <c r="AW36" s="281">
        <v>3</v>
      </c>
      <c r="AX36" s="374"/>
      <c r="AY36" s="358"/>
      <c r="AZ36" s="281"/>
      <c r="BA36" s="349"/>
      <c r="BB36" s="349"/>
      <c r="BC36" s="281"/>
      <c r="BD36" s="284"/>
      <c r="BE36" s="240"/>
      <c r="BF36" s="59"/>
      <c r="BG36" s="60"/>
      <c r="BH36" s="241"/>
      <c r="BI36" s="59"/>
      <c r="BJ36" s="61"/>
      <c r="BK36" s="359" t="s">
        <v>169</v>
      </c>
      <c r="BL36" s="274"/>
      <c r="BM36" s="360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</row>
    <row r="37" spans="1:90" s="41" customFormat="1" ht="44.25" customHeight="1" x14ac:dyDescent="0.35">
      <c r="A37" s="508" t="s">
        <v>127</v>
      </c>
      <c r="B37" s="509"/>
      <c r="C37" s="313" t="s">
        <v>168</v>
      </c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9"/>
      <c r="AC37" s="345"/>
      <c r="AD37" s="346"/>
      <c r="AE37" s="282">
        <v>1</v>
      </c>
      <c r="AF37" s="373"/>
      <c r="AG37" s="279">
        <f t="shared" si="43"/>
        <v>108</v>
      </c>
      <c r="AH37" s="280"/>
      <c r="AI37" s="349">
        <f t="shared" si="41"/>
        <v>54</v>
      </c>
      <c r="AJ37" s="349"/>
      <c r="AK37" s="281">
        <v>36</v>
      </c>
      <c r="AL37" s="281"/>
      <c r="AM37" s="281"/>
      <c r="AN37" s="281"/>
      <c r="AO37" s="281">
        <v>18</v>
      </c>
      <c r="AP37" s="281"/>
      <c r="AQ37" s="281"/>
      <c r="AR37" s="284"/>
      <c r="AS37" s="562">
        <f t="shared" si="44"/>
        <v>108</v>
      </c>
      <c r="AT37" s="340"/>
      <c r="AU37" s="281">
        <f t="shared" si="42"/>
        <v>54</v>
      </c>
      <c r="AV37" s="281"/>
      <c r="AW37" s="281">
        <v>3</v>
      </c>
      <c r="AX37" s="374"/>
      <c r="AY37" s="358"/>
      <c r="AZ37" s="281"/>
      <c r="BA37" s="349"/>
      <c r="BB37" s="349"/>
      <c r="BC37" s="281"/>
      <c r="BD37" s="284"/>
      <c r="BE37" s="240"/>
      <c r="BF37" s="59"/>
      <c r="BG37" s="60"/>
      <c r="BH37" s="241"/>
      <c r="BI37" s="59"/>
      <c r="BJ37" s="61"/>
      <c r="BK37" s="359" t="s">
        <v>170</v>
      </c>
      <c r="BL37" s="274"/>
      <c r="BM37" s="360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</row>
    <row r="38" spans="1:90" s="109" customFormat="1" ht="41.25" customHeight="1" x14ac:dyDescent="0.35">
      <c r="A38" s="512" t="s">
        <v>128</v>
      </c>
      <c r="B38" s="513"/>
      <c r="C38" s="324" t="s">
        <v>129</v>
      </c>
      <c r="D38" s="324"/>
      <c r="E38" s="324"/>
      <c r="F38" s="324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5"/>
      <c r="AC38" s="345"/>
      <c r="AD38" s="346"/>
      <c r="AE38" s="282"/>
      <c r="AF38" s="283"/>
      <c r="AG38" s="514">
        <v>378</v>
      </c>
      <c r="AH38" s="515"/>
      <c r="AI38" s="370">
        <f t="shared" ref="AI38:AI40" si="45">AK38+AM38+AO38+AQ38</f>
        <v>52</v>
      </c>
      <c r="AJ38" s="370"/>
      <c r="AK38" s="340">
        <f>AK40</f>
        <v>24</v>
      </c>
      <c r="AL38" s="340"/>
      <c r="AM38" s="340">
        <f>AM40</f>
        <v>0</v>
      </c>
      <c r="AN38" s="340"/>
      <c r="AO38" s="340">
        <f>AO40</f>
        <v>28</v>
      </c>
      <c r="AP38" s="340"/>
      <c r="AQ38" s="340">
        <f>AQ40</f>
        <v>0</v>
      </c>
      <c r="AR38" s="361"/>
      <c r="AS38" s="562">
        <f>AS39+AS40</f>
        <v>198</v>
      </c>
      <c r="AT38" s="340"/>
      <c r="AU38" s="340">
        <f>AU39+AU40</f>
        <v>52</v>
      </c>
      <c r="AV38" s="340"/>
      <c r="AW38" s="340">
        <f>AW39+AW40</f>
        <v>6</v>
      </c>
      <c r="AX38" s="400"/>
      <c r="AY38" s="396">
        <f>AY39+AY40</f>
        <v>90</v>
      </c>
      <c r="AZ38" s="340"/>
      <c r="BA38" s="340">
        <f>BA40</f>
        <v>0</v>
      </c>
      <c r="BB38" s="340"/>
      <c r="BC38" s="340">
        <f>BC39+BC40</f>
        <v>3</v>
      </c>
      <c r="BD38" s="361"/>
      <c r="BE38" s="218">
        <f>BE39+BE40</f>
        <v>90</v>
      </c>
      <c r="BF38" s="209">
        <f>BF40</f>
        <v>0</v>
      </c>
      <c r="BG38" s="208">
        <f>BG39+BG40</f>
        <v>3</v>
      </c>
      <c r="BH38" s="241"/>
      <c r="BI38" s="59"/>
      <c r="BJ38" s="61"/>
      <c r="BK38" s="333"/>
      <c r="BL38" s="334"/>
      <c r="BM38" s="335"/>
      <c r="BN38" s="25"/>
      <c r="BO38" s="25"/>
      <c r="BP38" s="2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</row>
    <row r="39" spans="1:90" s="109" customFormat="1" ht="38.25" customHeight="1" x14ac:dyDescent="0.35">
      <c r="A39" s="309" t="s">
        <v>130</v>
      </c>
      <c r="B39" s="310"/>
      <c r="C39" s="313" t="s">
        <v>131</v>
      </c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4"/>
      <c r="AC39" s="347"/>
      <c r="AD39" s="348"/>
      <c r="AE39" s="282" t="s">
        <v>205</v>
      </c>
      <c r="AF39" s="283"/>
      <c r="AG39" s="279">
        <v>270</v>
      </c>
      <c r="AH39" s="280"/>
      <c r="AI39" s="349"/>
      <c r="AJ39" s="349"/>
      <c r="AK39" s="340"/>
      <c r="AL39" s="340"/>
      <c r="AM39" s="340"/>
      <c r="AN39" s="340"/>
      <c r="AO39" s="340"/>
      <c r="AP39" s="340"/>
      <c r="AQ39" s="340"/>
      <c r="AR39" s="361"/>
      <c r="AS39" s="350">
        <v>90</v>
      </c>
      <c r="AT39" s="281"/>
      <c r="AU39" s="281">
        <f>AI39</f>
        <v>0</v>
      </c>
      <c r="AV39" s="281"/>
      <c r="AW39" s="357">
        <v>3</v>
      </c>
      <c r="AX39" s="351"/>
      <c r="AY39" s="358">
        <v>90</v>
      </c>
      <c r="AZ39" s="281"/>
      <c r="BA39" s="340"/>
      <c r="BB39" s="340"/>
      <c r="BC39" s="281">
        <v>3</v>
      </c>
      <c r="BD39" s="284"/>
      <c r="BE39" s="244">
        <v>90</v>
      </c>
      <c r="BF39" s="220"/>
      <c r="BG39" s="219">
        <v>3</v>
      </c>
      <c r="BH39" s="245"/>
      <c r="BI39" s="111"/>
      <c r="BJ39" s="112"/>
      <c r="BK39" s="359" t="s">
        <v>224</v>
      </c>
      <c r="BL39" s="274"/>
      <c r="BM39" s="360"/>
      <c r="BN39" s="25"/>
      <c r="BO39" s="25"/>
      <c r="BP39" s="2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</row>
    <row r="40" spans="1:90" s="65" customFormat="1" ht="54.6" customHeight="1" thickBot="1" x14ac:dyDescent="0.4">
      <c r="A40" s="320" t="s">
        <v>132</v>
      </c>
      <c r="B40" s="321"/>
      <c r="C40" s="277" t="s">
        <v>133</v>
      </c>
      <c r="D40" s="277"/>
      <c r="E40" s="277"/>
      <c r="F40" s="277"/>
      <c r="G40" s="277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8"/>
      <c r="AC40" s="345"/>
      <c r="AD40" s="346"/>
      <c r="AE40" s="282">
        <v>1</v>
      </c>
      <c r="AF40" s="373"/>
      <c r="AG40" s="378">
        <f>AW40*36</f>
        <v>108</v>
      </c>
      <c r="AH40" s="379"/>
      <c r="AI40" s="380">
        <f t="shared" si="45"/>
        <v>52</v>
      </c>
      <c r="AJ40" s="380"/>
      <c r="AK40" s="381">
        <v>24</v>
      </c>
      <c r="AL40" s="381"/>
      <c r="AM40" s="381"/>
      <c r="AN40" s="381"/>
      <c r="AO40" s="381">
        <v>28</v>
      </c>
      <c r="AP40" s="381"/>
      <c r="AQ40" s="381"/>
      <c r="AR40" s="382"/>
      <c r="AS40" s="383">
        <f>AW40*36</f>
        <v>108</v>
      </c>
      <c r="AT40" s="381"/>
      <c r="AU40" s="381">
        <f t="shared" si="42"/>
        <v>52</v>
      </c>
      <c r="AV40" s="381"/>
      <c r="AW40" s="381">
        <v>3</v>
      </c>
      <c r="AX40" s="641"/>
      <c r="AY40" s="647"/>
      <c r="AZ40" s="381"/>
      <c r="BA40" s="380"/>
      <c r="BB40" s="380"/>
      <c r="BC40" s="381"/>
      <c r="BD40" s="382"/>
      <c r="BE40" s="246"/>
      <c r="BF40" s="98"/>
      <c r="BG40" s="230"/>
      <c r="BH40" s="247"/>
      <c r="BI40" s="98"/>
      <c r="BJ40" s="99"/>
      <c r="BK40" s="352" t="s">
        <v>225</v>
      </c>
      <c r="BL40" s="353"/>
      <c r="BM40" s="354"/>
      <c r="BN40" s="25"/>
      <c r="BO40" s="25"/>
      <c r="BP40" s="25"/>
    </row>
    <row r="41" spans="1:90" s="110" customFormat="1" ht="41.45" customHeight="1" thickTop="1" thickBot="1" x14ac:dyDescent="0.4">
      <c r="A41" s="458" t="s">
        <v>59</v>
      </c>
      <c r="B41" s="459"/>
      <c r="C41" s="460" t="s">
        <v>97</v>
      </c>
      <c r="D41" s="461"/>
      <c r="E41" s="461"/>
      <c r="F41" s="461"/>
      <c r="G41" s="461"/>
      <c r="H41" s="461"/>
      <c r="I41" s="461"/>
      <c r="J41" s="461"/>
      <c r="K41" s="461"/>
      <c r="L41" s="461"/>
      <c r="M41" s="461"/>
      <c r="N41" s="461"/>
      <c r="O41" s="461"/>
      <c r="P41" s="461"/>
      <c r="Q41" s="461"/>
      <c r="R41" s="461"/>
      <c r="S41" s="461"/>
      <c r="T41" s="461"/>
      <c r="U41" s="461"/>
      <c r="V41" s="461"/>
      <c r="W41" s="461"/>
      <c r="X41" s="461"/>
      <c r="Y41" s="461"/>
      <c r="Z41" s="461"/>
      <c r="AA41" s="461"/>
      <c r="AB41" s="462"/>
      <c r="AC41" s="145"/>
      <c r="AD41" s="146"/>
      <c r="AE41" s="147"/>
      <c r="AF41" s="147"/>
      <c r="AG41" s="364">
        <f>AG42+AG43+AG46+AG49+AG52+AG55+AG58</f>
        <v>1512</v>
      </c>
      <c r="AH41" s="363"/>
      <c r="AI41" s="362">
        <f>AI42+AI43+AI46+AI49+AI52+AI55+AI58</f>
        <v>802</v>
      </c>
      <c r="AJ41" s="363"/>
      <c r="AK41" s="362">
        <f t="shared" ref="AK41" si="46">AK42+AK43+AK46+AK49+AK52+AK55+AK58</f>
        <v>412</v>
      </c>
      <c r="AL41" s="363"/>
      <c r="AM41" s="362">
        <f t="shared" ref="AM41" si="47">AM42+AM43+AM46+AM49+AM52+AM55+AM58</f>
        <v>170</v>
      </c>
      <c r="AN41" s="363"/>
      <c r="AO41" s="362">
        <f t="shared" ref="AO41" si="48">AO42+AO43+AO46+AO49+AO52+AO55+AO58</f>
        <v>220</v>
      </c>
      <c r="AP41" s="363"/>
      <c r="AQ41" s="362">
        <f t="shared" ref="AQ41" si="49">AQ42+AQ43+AQ46+AQ49+AQ52+AQ55+AQ58</f>
        <v>0</v>
      </c>
      <c r="AR41" s="401"/>
      <c r="AS41" s="364">
        <f t="shared" ref="AS41" si="50">AS42+AS43+AS46+AS49+AS52+AS55+AS58</f>
        <v>324</v>
      </c>
      <c r="AT41" s="363"/>
      <c r="AU41" s="362">
        <f t="shared" ref="AU41" si="51">AU42+AU43+AU46+AU49+AU52+AU55+AU58</f>
        <v>166</v>
      </c>
      <c r="AV41" s="363"/>
      <c r="AW41" s="362">
        <f t="shared" ref="AW41" si="52">AW42+AW43+AW46+AW49+AW52+AW55+AW58</f>
        <v>9</v>
      </c>
      <c r="AX41" s="642"/>
      <c r="AY41" s="645">
        <f t="shared" ref="AY41" si="53">AY42+AY43+AY46+AY49+AY52+AY55+AY58</f>
        <v>648</v>
      </c>
      <c r="AZ41" s="363"/>
      <c r="BA41" s="362">
        <f t="shared" ref="BA41" si="54">BA42+BA43+BA46+BA49+BA52+BA55+BA58</f>
        <v>366</v>
      </c>
      <c r="BB41" s="363"/>
      <c r="BC41" s="362">
        <f t="shared" ref="BC41" si="55">BC42+BC43+BC46+BC49+BC52+BC55+BC58</f>
        <v>18</v>
      </c>
      <c r="BD41" s="401"/>
      <c r="BE41" s="222">
        <f>BE42+BE43+BE46+BE49+BE52+BE55+BE58</f>
        <v>540</v>
      </c>
      <c r="BF41" s="214">
        <f>BF42+BF43+BF46+BF49+BF52+BF55+BF58</f>
        <v>270</v>
      </c>
      <c r="BG41" s="223">
        <f t="shared" ref="BG41" si="56">BG42+BG43+BG46+BG49+BG52+BG55+BG58</f>
        <v>15</v>
      </c>
      <c r="BH41" s="228"/>
      <c r="BI41" s="92"/>
      <c r="BJ41" s="93"/>
      <c r="BK41" s="526"/>
      <c r="BL41" s="527"/>
      <c r="BM41" s="528"/>
      <c r="BN41" s="25"/>
      <c r="BO41" s="25"/>
      <c r="BP41" s="2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</row>
    <row r="42" spans="1:90" s="110" customFormat="1" ht="46.5" customHeight="1" thickTop="1" x14ac:dyDescent="0.35">
      <c r="A42" s="667" t="s">
        <v>60</v>
      </c>
      <c r="B42" s="668"/>
      <c r="C42" s="669" t="s">
        <v>119</v>
      </c>
      <c r="D42" s="669"/>
      <c r="E42" s="669"/>
      <c r="F42" s="669"/>
      <c r="G42" s="669"/>
      <c r="H42" s="669"/>
      <c r="I42" s="669"/>
      <c r="J42" s="669"/>
      <c r="K42" s="669"/>
      <c r="L42" s="669"/>
      <c r="M42" s="669"/>
      <c r="N42" s="669"/>
      <c r="O42" s="669"/>
      <c r="P42" s="669"/>
      <c r="Q42" s="669"/>
      <c r="R42" s="669"/>
      <c r="S42" s="669"/>
      <c r="T42" s="669"/>
      <c r="U42" s="669"/>
      <c r="V42" s="669"/>
      <c r="W42" s="669"/>
      <c r="X42" s="669"/>
      <c r="Y42" s="669"/>
      <c r="Z42" s="669"/>
      <c r="AA42" s="669"/>
      <c r="AB42" s="670"/>
      <c r="AC42" s="66"/>
      <c r="AD42" s="67"/>
      <c r="AE42" s="282">
        <v>1</v>
      </c>
      <c r="AF42" s="283"/>
      <c r="AG42" s="375">
        <f>AS42+AZ42+BE42+BH42</f>
        <v>108</v>
      </c>
      <c r="AH42" s="376"/>
      <c r="AI42" s="671">
        <f>AK42+AM42+AO42+AQ42</f>
        <v>52</v>
      </c>
      <c r="AJ42" s="671"/>
      <c r="AK42" s="376"/>
      <c r="AL42" s="376"/>
      <c r="AM42" s="376"/>
      <c r="AN42" s="376"/>
      <c r="AO42" s="376">
        <v>52</v>
      </c>
      <c r="AP42" s="376"/>
      <c r="AQ42" s="376"/>
      <c r="AR42" s="438"/>
      <c r="AS42" s="371">
        <f>AW42*36</f>
        <v>108</v>
      </c>
      <c r="AT42" s="371"/>
      <c r="AU42" s="659">
        <f>AI42</f>
        <v>52</v>
      </c>
      <c r="AV42" s="660"/>
      <c r="AW42" s="661">
        <v>3</v>
      </c>
      <c r="AX42" s="662"/>
      <c r="AY42" s="201"/>
      <c r="AZ42" s="201"/>
      <c r="BA42" s="663"/>
      <c r="BB42" s="664"/>
      <c r="BC42" s="661"/>
      <c r="BD42" s="665"/>
      <c r="BE42" s="248"/>
      <c r="BF42" s="94"/>
      <c r="BG42" s="95"/>
      <c r="BH42" s="202"/>
      <c r="BI42" s="94"/>
      <c r="BJ42" s="96"/>
      <c r="BK42" s="656" t="s">
        <v>24</v>
      </c>
      <c r="BL42" s="657"/>
      <c r="BM42" s="658"/>
      <c r="BN42" s="25"/>
      <c r="BO42" s="25"/>
      <c r="BP42" s="2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</row>
    <row r="43" spans="1:90" s="106" customFormat="1" ht="42.75" customHeight="1" x14ac:dyDescent="0.35">
      <c r="A43" s="529" t="s">
        <v>116</v>
      </c>
      <c r="B43" s="530"/>
      <c r="C43" s="456" t="s">
        <v>134</v>
      </c>
      <c r="D43" s="456"/>
      <c r="E43" s="456"/>
      <c r="F43" s="456"/>
      <c r="G43" s="456"/>
      <c r="H43" s="456"/>
      <c r="I43" s="456"/>
      <c r="J43" s="456"/>
      <c r="K43" s="456"/>
      <c r="L43" s="456"/>
      <c r="M43" s="456"/>
      <c r="N43" s="456"/>
      <c r="O43" s="456"/>
      <c r="P43" s="456"/>
      <c r="Q43" s="456"/>
      <c r="R43" s="456"/>
      <c r="S43" s="456"/>
      <c r="T43" s="456"/>
      <c r="U43" s="456"/>
      <c r="V43" s="456"/>
      <c r="W43" s="456"/>
      <c r="X43" s="456"/>
      <c r="Y43" s="456"/>
      <c r="Z43" s="456"/>
      <c r="AA43" s="456"/>
      <c r="AB43" s="457"/>
      <c r="AC43" s="345"/>
      <c r="AD43" s="346"/>
      <c r="AE43" s="282"/>
      <c r="AF43" s="283"/>
      <c r="AG43" s="531">
        <f>AG44+AG45</f>
        <v>216</v>
      </c>
      <c r="AH43" s="532"/>
      <c r="AI43" s="532">
        <f>AI44+AI45</f>
        <v>124</v>
      </c>
      <c r="AJ43" s="532"/>
      <c r="AK43" s="533">
        <f t="shared" ref="AK43" si="57">AK44+AK45</f>
        <v>56</v>
      </c>
      <c r="AL43" s="533"/>
      <c r="AM43" s="533">
        <f t="shared" ref="AM43" si="58">AM44+AM45</f>
        <v>68</v>
      </c>
      <c r="AN43" s="533"/>
      <c r="AO43" s="533">
        <f t="shared" ref="AO43" si="59">AO44+AO45</f>
        <v>0</v>
      </c>
      <c r="AP43" s="533"/>
      <c r="AQ43" s="533">
        <f t="shared" ref="AQ43" si="60">AQ44+AQ45</f>
        <v>0</v>
      </c>
      <c r="AR43" s="534"/>
      <c r="AS43" s="524">
        <f t="shared" ref="AS43" si="61">AS44+AS45</f>
        <v>0</v>
      </c>
      <c r="AT43" s="525"/>
      <c r="AU43" s="533">
        <f t="shared" ref="AU43" si="62">AU44+AU45</f>
        <v>0</v>
      </c>
      <c r="AV43" s="533"/>
      <c r="AW43" s="524">
        <f t="shared" ref="AW43" si="63">AW44+AW45</f>
        <v>0</v>
      </c>
      <c r="AX43" s="643"/>
      <c r="AY43" s="524">
        <f t="shared" ref="AY43" si="64">AY44+AY45</f>
        <v>108</v>
      </c>
      <c r="AZ43" s="525"/>
      <c r="BA43" s="533">
        <f t="shared" ref="BA43" si="65">BA44+BA45</f>
        <v>64</v>
      </c>
      <c r="BB43" s="533"/>
      <c r="BC43" s="524">
        <f t="shared" ref="BC43" si="66">BC44+BC45</f>
        <v>3</v>
      </c>
      <c r="BD43" s="643"/>
      <c r="BE43" s="242">
        <v>108</v>
      </c>
      <c r="BF43" s="62">
        <f>BF44+BF45</f>
        <v>60</v>
      </c>
      <c r="BG43" s="63">
        <v>3</v>
      </c>
      <c r="BH43" s="241"/>
      <c r="BI43" s="59"/>
      <c r="BJ43" s="61"/>
      <c r="BK43" s="516"/>
      <c r="BL43" s="517"/>
      <c r="BM43" s="518"/>
      <c r="BN43" s="25"/>
      <c r="BO43" s="25"/>
      <c r="BP43" s="2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</row>
    <row r="44" spans="1:90" s="106" customFormat="1" ht="36" customHeight="1" x14ac:dyDescent="0.35">
      <c r="A44" s="326" t="s">
        <v>117</v>
      </c>
      <c r="B44" s="327"/>
      <c r="C44" s="313" t="s">
        <v>135</v>
      </c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9"/>
      <c r="AC44" s="365"/>
      <c r="AD44" s="366"/>
      <c r="AE44" s="282">
        <v>2</v>
      </c>
      <c r="AF44" s="283"/>
      <c r="AG44" s="279">
        <f>AS44+AY44+BE44</f>
        <v>108</v>
      </c>
      <c r="AH44" s="280"/>
      <c r="AI44" s="349">
        <f t="shared" ref="AI44" si="67">AK44+AM44+AO44+AQ44</f>
        <v>64</v>
      </c>
      <c r="AJ44" s="349"/>
      <c r="AK44" s="281">
        <v>32</v>
      </c>
      <c r="AL44" s="281"/>
      <c r="AM44" s="281">
        <v>32</v>
      </c>
      <c r="AN44" s="281"/>
      <c r="AO44" s="281"/>
      <c r="AP44" s="281"/>
      <c r="AQ44" s="281"/>
      <c r="AR44" s="284"/>
      <c r="AS44" s="274">
        <f>AW44*36</f>
        <v>0</v>
      </c>
      <c r="AT44" s="274"/>
      <c r="AU44" s="357"/>
      <c r="AV44" s="358"/>
      <c r="AW44" s="274"/>
      <c r="AX44" s="351"/>
      <c r="AY44" s="274">
        <f>BC44*36</f>
        <v>108</v>
      </c>
      <c r="AZ44" s="274"/>
      <c r="BA44" s="355">
        <f>AI44</f>
        <v>64</v>
      </c>
      <c r="BB44" s="356"/>
      <c r="BC44" s="274">
        <v>3</v>
      </c>
      <c r="BD44" s="360"/>
      <c r="BE44" s="240">
        <f>BG44*36</f>
        <v>0</v>
      </c>
      <c r="BF44" s="59"/>
      <c r="BG44" s="60"/>
      <c r="BH44" s="241"/>
      <c r="BI44" s="59"/>
      <c r="BJ44" s="61"/>
      <c r="BK44" s="352" t="s">
        <v>68</v>
      </c>
      <c r="BL44" s="353"/>
      <c r="BM44" s="354"/>
      <c r="BN44" s="25"/>
      <c r="BO44" s="25"/>
      <c r="BP44" s="2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</row>
    <row r="45" spans="1:90" s="106" customFormat="1" ht="36" customHeight="1" x14ac:dyDescent="0.35">
      <c r="A45" s="326" t="s">
        <v>118</v>
      </c>
      <c r="B45" s="327"/>
      <c r="C45" s="313" t="s">
        <v>167</v>
      </c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9"/>
      <c r="AC45" s="282">
        <v>3</v>
      </c>
      <c r="AD45" s="283"/>
      <c r="AE45" s="365"/>
      <c r="AF45" s="366"/>
      <c r="AG45" s="279">
        <f>AS45+AY45+BE45</f>
        <v>108</v>
      </c>
      <c r="AH45" s="280"/>
      <c r="AI45" s="349">
        <f t="shared" ref="AI45" si="68">AK45+AM45+AO45+AQ45</f>
        <v>60</v>
      </c>
      <c r="AJ45" s="349"/>
      <c r="AK45" s="281">
        <v>24</v>
      </c>
      <c r="AL45" s="281"/>
      <c r="AM45" s="281">
        <v>36</v>
      </c>
      <c r="AN45" s="281"/>
      <c r="AO45" s="281"/>
      <c r="AP45" s="281"/>
      <c r="AQ45" s="281"/>
      <c r="AR45" s="284"/>
      <c r="AS45" s="274">
        <f t="shared" ref="AS45:AS60" si="69">AW45*36</f>
        <v>0</v>
      </c>
      <c r="AT45" s="274"/>
      <c r="AU45" s="357"/>
      <c r="AV45" s="358"/>
      <c r="AW45" s="274"/>
      <c r="AX45" s="351"/>
      <c r="AY45" s="274"/>
      <c r="AZ45" s="274"/>
      <c r="BA45" s="355"/>
      <c r="BB45" s="356"/>
      <c r="BC45" s="274"/>
      <c r="BD45" s="360"/>
      <c r="BE45" s="240">
        <f t="shared" ref="BE45:BE60" si="70">BG45*36</f>
        <v>108</v>
      </c>
      <c r="BF45" s="59">
        <f>AI45</f>
        <v>60</v>
      </c>
      <c r="BG45" s="60">
        <v>3</v>
      </c>
      <c r="BH45" s="241"/>
      <c r="BI45" s="59"/>
      <c r="BJ45" s="61"/>
      <c r="BK45" s="352" t="s">
        <v>69</v>
      </c>
      <c r="BL45" s="353"/>
      <c r="BM45" s="354"/>
      <c r="BN45" s="25"/>
      <c r="BO45" s="25"/>
      <c r="BP45" s="2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</row>
    <row r="46" spans="1:90" s="106" customFormat="1" ht="38.25" customHeight="1" x14ac:dyDescent="0.35">
      <c r="A46" s="322" t="s">
        <v>136</v>
      </c>
      <c r="B46" s="323"/>
      <c r="C46" s="324" t="s">
        <v>137</v>
      </c>
      <c r="D46" s="324"/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5"/>
      <c r="AC46" s="365"/>
      <c r="AD46" s="366"/>
      <c r="AE46" s="365"/>
      <c r="AF46" s="366"/>
      <c r="AG46" s="514">
        <f>AG47+AG48</f>
        <v>216</v>
      </c>
      <c r="AH46" s="515"/>
      <c r="AI46" s="370">
        <f>AI47+AI48</f>
        <v>120</v>
      </c>
      <c r="AJ46" s="370"/>
      <c r="AK46" s="370">
        <f t="shared" ref="AK46" si="71">AK47+AK48</f>
        <v>62</v>
      </c>
      <c r="AL46" s="370"/>
      <c r="AM46" s="370">
        <f t="shared" ref="AM46" si="72">AM47+AM48</f>
        <v>48</v>
      </c>
      <c r="AN46" s="370"/>
      <c r="AO46" s="370">
        <f t="shared" ref="AO46" si="73">AO47+AO48</f>
        <v>10</v>
      </c>
      <c r="AP46" s="370"/>
      <c r="AQ46" s="370">
        <f t="shared" ref="AQ46" si="74">AQ47+AQ48</f>
        <v>0</v>
      </c>
      <c r="AR46" s="384"/>
      <c r="AS46" s="369">
        <f t="shared" si="69"/>
        <v>108</v>
      </c>
      <c r="AT46" s="369"/>
      <c r="AU46" s="370">
        <f t="shared" ref="AU46" si="75">AU47+AU48</f>
        <v>60</v>
      </c>
      <c r="AV46" s="370"/>
      <c r="AW46" s="367">
        <f t="shared" ref="AW46" si="76">AW47+AW48</f>
        <v>3</v>
      </c>
      <c r="AX46" s="368"/>
      <c r="AY46" s="369">
        <f t="shared" ref="AY46:AY60" si="77">BC46*36</f>
        <v>108</v>
      </c>
      <c r="AZ46" s="369"/>
      <c r="BA46" s="370">
        <f t="shared" ref="BA46" si="78">BA47+BA48</f>
        <v>60</v>
      </c>
      <c r="BB46" s="370"/>
      <c r="BC46" s="367">
        <f t="shared" ref="BC46" si="79">BC47+BC48</f>
        <v>3</v>
      </c>
      <c r="BD46" s="368"/>
      <c r="BE46" s="240">
        <f t="shared" si="70"/>
        <v>0</v>
      </c>
      <c r="BF46" s="62"/>
      <c r="BG46" s="63"/>
      <c r="BH46" s="243"/>
      <c r="BI46" s="62"/>
      <c r="BJ46" s="64"/>
      <c r="BK46" s="522"/>
      <c r="BL46" s="371"/>
      <c r="BM46" s="523"/>
      <c r="BN46" s="25"/>
      <c r="BO46" s="25"/>
      <c r="BP46" s="2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</row>
    <row r="47" spans="1:90" s="106" customFormat="1" ht="34.9" customHeight="1" x14ac:dyDescent="0.35">
      <c r="A47" s="317" t="s">
        <v>138</v>
      </c>
      <c r="B47" s="318"/>
      <c r="C47" s="313" t="s">
        <v>139</v>
      </c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9"/>
      <c r="AC47" s="282">
        <v>1</v>
      </c>
      <c r="AD47" s="283"/>
      <c r="AE47" s="282"/>
      <c r="AF47" s="283"/>
      <c r="AG47" s="279">
        <f>AS47+AY47+BE47</f>
        <v>108</v>
      </c>
      <c r="AH47" s="280"/>
      <c r="AI47" s="281">
        <f>AK47+AM47+AO47</f>
        <v>60</v>
      </c>
      <c r="AJ47" s="281"/>
      <c r="AK47" s="281">
        <v>30</v>
      </c>
      <c r="AL47" s="281"/>
      <c r="AM47" s="281">
        <v>30</v>
      </c>
      <c r="AN47" s="281"/>
      <c r="AO47" s="281"/>
      <c r="AP47" s="281"/>
      <c r="AQ47" s="281"/>
      <c r="AR47" s="284"/>
      <c r="AS47" s="274">
        <f t="shared" si="69"/>
        <v>108</v>
      </c>
      <c r="AT47" s="274"/>
      <c r="AU47" s="357">
        <f>AI47</f>
        <v>60</v>
      </c>
      <c r="AV47" s="358"/>
      <c r="AW47" s="274">
        <v>3</v>
      </c>
      <c r="AX47" s="351"/>
      <c r="AY47" s="274">
        <f t="shared" si="77"/>
        <v>0</v>
      </c>
      <c r="AZ47" s="274"/>
      <c r="BA47" s="355"/>
      <c r="BB47" s="356"/>
      <c r="BC47" s="274"/>
      <c r="BD47" s="360"/>
      <c r="BE47" s="240">
        <f t="shared" si="70"/>
        <v>0</v>
      </c>
      <c r="BF47" s="59"/>
      <c r="BG47" s="60"/>
      <c r="BH47" s="241"/>
      <c r="BI47" s="59"/>
      <c r="BJ47" s="61"/>
      <c r="BK47" s="352" t="s">
        <v>70</v>
      </c>
      <c r="BL47" s="353"/>
      <c r="BM47" s="354"/>
      <c r="BN47" s="25"/>
      <c r="BO47" s="25"/>
      <c r="BP47" s="2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</row>
    <row r="48" spans="1:90" s="106" customFormat="1" ht="31.9" customHeight="1" x14ac:dyDescent="0.35">
      <c r="A48" s="317" t="s">
        <v>140</v>
      </c>
      <c r="B48" s="318"/>
      <c r="C48" s="313" t="s">
        <v>141</v>
      </c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9"/>
      <c r="AC48" s="282"/>
      <c r="AD48" s="283"/>
      <c r="AE48" s="282">
        <v>2</v>
      </c>
      <c r="AF48" s="283"/>
      <c r="AG48" s="279">
        <f>AS48+AY48+BE48</f>
        <v>108</v>
      </c>
      <c r="AH48" s="280"/>
      <c r="AI48" s="281">
        <f>AK48+AM48+AO48</f>
        <v>60</v>
      </c>
      <c r="AJ48" s="281"/>
      <c r="AK48" s="281">
        <v>32</v>
      </c>
      <c r="AL48" s="281"/>
      <c r="AM48" s="281">
        <v>18</v>
      </c>
      <c r="AN48" s="281"/>
      <c r="AO48" s="281">
        <v>10</v>
      </c>
      <c r="AP48" s="281"/>
      <c r="AQ48" s="281"/>
      <c r="AR48" s="284"/>
      <c r="AS48" s="274">
        <f t="shared" si="69"/>
        <v>0</v>
      </c>
      <c r="AT48" s="274"/>
      <c r="AU48" s="357"/>
      <c r="AV48" s="358"/>
      <c r="AW48" s="274"/>
      <c r="AX48" s="351"/>
      <c r="AY48" s="274">
        <f t="shared" si="77"/>
        <v>108</v>
      </c>
      <c r="AZ48" s="274"/>
      <c r="BA48" s="355">
        <f>AI48</f>
        <v>60</v>
      </c>
      <c r="BB48" s="356"/>
      <c r="BC48" s="274">
        <v>3</v>
      </c>
      <c r="BD48" s="360"/>
      <c r="BE48" s="240">
        <f t="shared" si="70"/>
        <v>0</v>
      </c>
      <c r="BF48" s="59"/>
      <c r="BG48" s="60"/>
      <c r="BH48" s="241"/>
      <c r="BI48" s="59"/>
      <c r="BJ48" s="61"/>
      <c r="BK48" s="352" t="s">
        <v>172</v>
      </c>
      <c r="BL48" s="353"/>
      <c r="BM48" s="354"/>
      <c r="BN48" s="25"/>
      <c r="BO48" s="25"/>
      <c r="BP48" s="2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</row>
    <row r="49" spans="1:90" s="106" customFormat="1" ht="41.45" customHeight="1" x14ac:dyDescent="0.35">
      <c r="A49" s="535" t="s">
        <v>142</v>
      </c>
      <c r="B49" s="536"/>
      <c r="C49" s="324" t="s">
        <v>143</v>
      </c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5"/>
      <c r="AC49" s="282"/>
      <c r="AD49" s="283"/>
      <c r="AE49" s="282"/>
      <c r="AF49" s="283"/>
      <c r="AG49" s="514">
        <f>AG50+AG51</f>
        <v>324</v>
      </c>
      <c r="AH49" s="515"/>
      <c r="AI49" s="370">
        <f>AI50+AI51</f>
        <v>142</v>
      </c>
      <c r="AJ49" s="370"/>
      <c r="AK49" s="370">
        <f t="shared" ref="AK49" si="80">AK50+AK51</f>
        <v>86</v>
      </c>
      <c r="AL49" s="370"/>
      <c r="AM49" s="370">
        <f t="shared" ref="AM49" si="81">AM50+AM51</f>
        <v>0</v>
      </c>
      <c r="AN49" s="370"/>
      <c r="AO49" s="370">
        <f t="shared" ref="AO49" si="82">AO50+AO51</f>
        <v>56</v>
      </c>
      <c r="AP49" s="370"/>
      <c r="AQ49" s="370">
        <f t="shared" ref="AQ49" si="83">AQ50+AQ51</f>
        <v>0</v>
      </c>
      <c r="AR49" s="384"/>
      <c r="AS49" s="274">
        <f t="shared" si="69"/>
        <v>0</v>
      </c>
      <c r="AT49" s="274"/>
      <c r="AU49" s="370">
        <f t="shared" ref="AU49" si="84">AU50+AU51</f>
        <v>0</v>
      </c>
      <c r="AV49" s="370"/>
      <c r="AW49" s="367">
        <f t="shared" ref="AW49" si="85">AW50+AW51</f>
        <v>0</v>
      </c>
      <c r="AX49" s="368"/>
      <c r="AY49" s="369">
        <f t="shared" si="77"/>
        <v>108</v>
      </c>
      <c r="AZ49" s="369"/>
      <c r="BA49" s="370">
        <f t="shared" ref="BA49" si="86">BA50+BA51</f>
        <v>64</v>
      </c>
      <c r="BB49" s="370"/>
      <c r="BC49" s="367">
        <f t="shared" ref="BC49" si="87">BC50+BC51</f>
        <v>3</v>
      </c>
      <c r="BD49" s="368"/>
      <c r="BE49" s="242">
        <f>BE50+BE51</f>
        <v>216</v>
      </c>
      <c r="BF49" s="62">
        <f>BF50+BF51</f>
        <v>78</v>
      </c>
      <c r="BG49" s="63">
        <v>6</v>
      </c>
      <c r="BH49" s="241"/>
      <c r="BI49" s="59"/>
      <c r="BJ49" s="61"/>
      <c r="BK49" s="352"/>
      <c r="BL49" s="353"/>
      <c r="BM49" s="354"/>
      <c r="BN49" s="25"/>
      <c r="BO49" s="25"/>
      <c r="BP49" s="2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</row>
    <row r="50" spans="1:90" s="106" customFormat="1" ht="37.15" customHeight="1" x14ac:dyDescent="0.35">
      <c r="A50" s="317" t="s">
        <v>144</v>
      </c>
      <c r="B50" s="318"/>
      <c r="C50" s="313" t="s">
        <v>145</v>
      </c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9"/>
      <c r="AC50" s="282"/>
      <c r="AD50" s="283"/>
      <c r="AE50" s="282">
        <v>2</v>
      </c>
      <c r="AF50" s="283"/>
      <c r="AG50" s="279">
        <f>AS50+AY50+BE50</f>
        <v>108</v>
      </c>
      <c r="AH50" s="280"/>
      <c r="AI50" s="281">
        <f>AK50+AM50+AO50</f>
        <v>64</v>
      </c>
      <c r="AJ50" s="281"/>
      <c r="AK50" s="281">
        <v>32</v>
      </c>
      <c r="AL50" s="281"/>
      <c r="AM50" s="281"/>
      <c r="AN50" s="281"/>
      <c r="AO50" s="281">
        <v>32</v>
      </c>
      <c r="AP50" s="281"/>
      <c r="AQ50" s="281"/>
      <c r="AR50" s="284"/>
      <c r="AS50" s="274">
        <f t="shared" si="69"/>
        <v>0</v>
      </c>
      <c r="AT50" s="274"/>
      <c r="AU50" s="357"/>
      <c r="AV50" s="358"/>
      <c r="AW50" s="274"/>
      <c r="AX50" s="351"/>
      <c r="AY50" s="274">
        <f t="shared" si="77"/>
        <v>108</v>
      </c>
      <c r="AZ50" s="274"/>
      <c r="BA50" s="355">
        <f>AI50</f>
        <v>64</v>
      </c>
      <c r="BB50" s="356"/>
      <c r="BC50" s="274">
        <v>3</v>
      </c>
      <c r="BD50" s="360"/>
      <c r="BE50" s="240">
        <f t="shared" si="70"/>
        <v>0</v>
      </c>
      <c r="BF50" s="59"/>
      <c r="BG50" s="60"/>
      <c r="BH50" s="241"/>
      <c r="BI50" s="59"/>
      <c r="BJ50" s="61"/>
      <c r="BK50" s="352" t="s">
        <v>173</v>
      </c>
      <c r="BL50" s="353"/>
      <c r="BM50" s="354"/>
      <c r="BN50" s="25"/>
      <c r="BO50" s="25"/>
      <c r="BP50" s="2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</row>
    <row r="51" spans="1:90" s="106" customFormat="1" ht="37.15" customHeight="1" x14ac:dyDescent="0.35">
      <c r="A51" s="317" t="s">
        <v>146</v>
      </c>
      <c r="B51" s="318"/>
      <c r="C51" s="313" t="s">
        <v>147</v>
      </c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9"/>
      <c r="AC51" s="282"/>
      <c r="AD51" s="283"/>
      <c r="AE51" s="282">
        <v>3</v>
      </c>
      <c r="AF51" s="283"/>
      <c r="AG51" s="279">
        <f>AS51+AY51+BE51</f>
        <v>216</v>
      </c>
      <c r="AH51" s="280"/>
      <c r="AI51" s="281">
        <f>AK51+AM51+AO51</f>
        <v>78</v>
      </c>
      <c r="AJ51" s="281"/>
      <c r="AK51" s="281">
        <v>54</v>
      </c>
      <c r="AL51" s="281"/>
      <c r="AM51" s="281"/>
      <c r="AN51" s="281"/>
      <c r="AO51" s="281">
        <v>24</v>
      </c>
      <c r="AP51" s="281"/>
      <c r="AQ51" s="281"/>
      <c r="AR51" s="284"/>
      <c r="AS51" s="274">
        <f t="shared" si="69"/>
        <v>0</v>
      </c>
      <c r="AT51" s="274"/>
      <c r="AU51" s="357"/>
      <c r="AV51" s="358"/>
      <c r="AW51" s="274"/>
      <c r="AX51" s="351"/>
      <c r="AY51" s="274"/>
      <c r="AZ51" s="274"/>
      <c r="BA51" s="355"/>
      <c r="BB51" s="356"/>
      <c r="BC51" s="274"/>
      <c r="BD51" s="360"/>
      <c r="BE51" s="240">
        <f t="shared" si="70"/>
        <v>216</v>
      </c>
      <c r="BF51" s="59">
        <f>AI51</f>
        <v>78</v>
      </c>
      <c r="BG51" s="60">
        <v>6</v>
      </c>
      <c r="BH51" s="241"/>
      <c r="BI51" s="59"/>
      <c r="BJ51" s="61"/>
      <c r="BK51" s="352" t="s">
        <v>174</v>
      </c>
      <c r="BL51" s="353"/>
      <c r="BM51" s="354"/>
      <c r="BN51" s="25"/>
      <c r="BO51" s="25"/>
      <c r="BP51" s="2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</row>
    <row r="52" spans="1:90" s="106" customFormat="1" ht="31.9" customHeight="1" x14ac:dyDescent="0.35">
      <c r="A52" s="311" t="s">
        <v>148</v>
      </c>
      <c r="B52" s="312"/>
      <c r="C52" s="552" t="s">
        <v>149</v>
      </c>
      <c r="D52" s="552"/>
      <c r="E52" s="552"/>
      <c r="F52" s="552"/>
      <c r="G52" s="552"/>
      <c r="H52" s="552"/>
      <c r="I52" s="552"/>
      <c r="J52" s="552"/>
      <c r="K52" s="552"/>
      <c r="L52" s="552"/>
      <c r="M52" s="552"/>
      <c r="N52" s="552"/>
      <c r="O52" s="552"/>
      <c r="P52" s="552"/>
      <c r="Q52" s="552"/>
      <c r="R52" s="552"/>
      <c r="S52" s="552"/>
      <c r="T52" s="552"/>
      <c r="U52" s="552"/>
      <c r="V52" s="552"/>
      <c r="W52" s="552"/>
      <c r="X52" s="552"/>
      <c r="Y52" s="552"/>
      <c r="Z52" s="552"/>
      <c r="AA52" s="552"/>
      <c r="AB52" s="553"/>
      <c r="AC52" s="282"/>
      <c r="AD52" s="283"/>
      <c r="AE52" s="282"/>
      <c r="AF52" s="283"/>
      <c r="AG52" s="514">
        <f>AG53+AG54</f>
        <v>216</v>
      </c>
      <c r="AH52" s="515"/>
      <c r="AI52" s="370">
        <f>AI53+AI54</f>
        <v>132</v>
      </c>
      <c r="AJ52" s="370"/>
      <c r="AK52" s="370">
        <f t="shared" ref="AK52" si="88">AK53+AK54</f>
        <v>68</v>
      </c>
      <c r="AL52" s="370"/>
      <c r="AM52" s="370">
        <f t="shared" ref="AM52" si="89">AM53+AM54</f>
        <v>54</v>
      </c>
      <c r="AN52" s="370"/>
      <c r="AO52" s="370">
        <f t="shared" ref="AO52" si="90">AO53+AO54</f>
        <v>10</v>
      </c>
      <c r="AP52" s="370"/>
      <c r="AQ52" s="370">
        <f t="shared" ref="AQ52" si="91">AQ53+AQ54</f>
        <v>0</v>
      </c>
      <c r="AR52" s="384"/>
      <c r="AS52" s="274">
        <f t="shared" si="69"/>
        <v>0</v>
      </c>
      <c r="AT52" s="274"/>
      <c r="AU52" s="370">
        <f t="shared" ref="AU52" si="92">AU53+AU54</f>
        <v>0</v>
      </c>
      <c r="AV52" s="370"/>
      <c r="AW52" s="367">
        <f t="shared" ref="AW52" si="93">AW53+AW54</f>
        <v>0</v>
      </c>
      <c r="AX52" s="368"/>
      <c r="AY52" s="369">
        <f t="shared" si="77"/>
        <v>108</v>
      </c>
      <c r="AZ52" s="369"/>
      <c r="BA52" s="370">
        <f t="shared" ref="BA52" si="94">BA53+BA54</f>
        <v>60</v>
      </c>
      <c r="BB52" s="370"/>
      <c r="BC52" s="367">
        <f t="shared" ref="BC52" si="95">BC53+BC54</f>
        <v>3</v>
      </c>
      <c r="BD52" s="368"/>
      <c r="BE52" s="242">
        <v>108</v>
      </c>
      <c r="BF52" s="62">
        <f>BF53+BF54</f>
        <v>72</v>
      </c>
      <c r="BG52" s="63">
        <v>3</v>
      </c>
      <c r="BH52" s="241"/>
      <c r="BI52" s="59"/>
      <c r="BJ52" s="61"/>
      <c r="BK52" s="352"/>
      <c r="BL52" s="353"/>
      <c r="BM52" s="354"/>
      <c r="BN52" s="25"/>
      <c r="BO52" s="25"/>
      <c r="BP52" s="2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</row>
    <row r="53" spans="1:90" s="106" customFormat="1" ht="49.5" customHeight="1" x14ac:dyDescent="0.35">
      <c r="A53" s="275" t="s">
        <v>150</v>
      </c>
      <c r="B53" s="276"/>
      <c r="C53" s="277" t="s">
        <v>151</v>
      </c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8"/>
      <c r="AC53" s="282">
        <v>2</v>
      </c>
      <c r="AD53" s="283"/>
      <c r="AE53" s="282"/>
      <c r="AF53" s="283"/>
      <c r="AG53" s="279">
        <f>AS53+AY53+BE53</f>
        <v>108</v>
      </c>
      <c r="AH53" s="280"/>
      <c r="AI53" s="281">
        <f>AK53+AM53+AO53</f>
        <v>60</v>
      </c>
      <c r="AJ53" s="281"/>
      <c r="AK53" s="281">
        <v>32</v>
      </c>
      <c r="AL53" s="281"/>
      <c r="AM53" s="281">
        <v>18</v>
      </c>
      <c r="AN53" s="281"/>
      <c r="AO53" s="281">
        <v>10</v>
      </c>
      <c r="AP53" s="281"/>
      <c r="AQ53" s="281"/>
      <c r="AR53" s="284"/>
      <c r="AS53" s="274">
        <f t="shared" si="69"/>
        <v>0</v>
      </c>
      <c r="AT53" s="274"/>
      <c r="AU53" s="357"/>
      <c r="AV53" s="358"/>
      <c r="AW53" s="274"/>
      <c r="AX53" s="351"/>
      <c r="AY53" s="274">
        <f>BC53*36</f>
        <v>108</v>
      </c>
      <c r="AZ53" s="274"/>
      <c r="BA53" s="355">
        <f>AI53</f>
        <v>60</v>
      </c>
      <c r="BB53" s="356"/>
      <c r="BC53" s="274">
        <v>3</v>
      </c>
      <c r="BD53" s="360"/>
      <c r="BE53" s="240">
        <f t="shared" si="70"/>
        <v>0</v>
      </c>
      <c r="BF53" s="59"/>
      <c r="BG53" s="60"/>
      <c r="BH53" s="241"/>
      <c r="BI53" s="59"/>
      <c r="BJ53" s="61"/>
      <c r="BK53" s="352" t="s">
        <v>175</v>
      </c>
      <c r="BL53" s="353"/>
      <c r="BM53" s="354"/>
      <c r="BN53" s="25"/>
      <c r="BO53" s="25"/>
      <c r="BP53" s="2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</row>
    <row r="54" spans="1:90" s="106" customFormat="1" ht="42.75" customHeight="1" x14ac:dyDescent="0.35">
      <c r="A54" s="275" t="s">
        <v>152</v>
      </c>
      <c r="B54" s="276"/>
      <c r="C54" s="277" t="s">
        <v>153</v>
      </c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8"/>
      <c r="AC54" s="282"/>
      <c r="AD54" s="283"/>
      <c r="AE54" s="282">
        <v>3</v>
      </c>
      <c r="AF54" s="283"/>
      <c r="AG54" s="279">
        <f>AS54+AY54+BE54</f>
        <v>108</v>
      </c>
      <c r="AH54" s="280"/>
      <c r="AI54" s="281">
        <f>AK54+AM54+AO54</f>
        <v>72</v>
      </c>
      <c r="AJ54" s="281"/>
      <c r="AK54" s="281">
        <v>36</v>
      </c>
      <c r="AL54" s="281"/>
      <c r="AM54" s="281">
        <v>36</v>
      </c>
      <c r="AN54" s="281"/>
      <c r="AO54" s="281"/>
      <c r="AP54" s="281"/>
      <c r="AQ54" s="281"/>
      <c r="AR54" s="284"/>
      <c r="AS54" s="274">
        <f t="shared" si="69"/>
        <v>0</v>
      </c>
      <c r="AT54" s="274"/>
      <c r="AU54" s="357"/>
      <c r="AV54" s="358"/>
      <c r="AW54" s="274"/>
      <c r="AX54" s="351"/>
      <c r="AY54" s="274">
        <f t="shared" si="77"/>
        <v>0</v>
      </c>
      <c r="AZ54" s="274"/>
      <c r="BA54" s="355"/>
      <c r="BB54" s="356"/>
      <c r="BC54" s="274"/>
      <c r="BD54" s="360"/>
      <c r="BE54" s="240">
        <f t="shared" si="70"/>
        <v>108</v>
      </c>
      <c r="BF54" s="59">
        <f>AI54</f>
        <v>72</v>
      </c>
      <c r="BG54" s="60">
        <v>3</v>
      </c>
      <c r="BH54" s="241"/>
      <c r="BI54" s="59"/>
      <c r="BJ54" s="61"/>
      <c r="BK54" s="352" t="s">
        <v>176</v>
      </c>
      <c r="BL54" s="353"/>
      <c r="BM54" s="354"/>
      <c r="BN54" s="25"/>
      <c r="BO54" s="25"/>
      <c r="BP54" s="2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</row>
    <row r="55" spans="1:90" s="106" customFormat="1" ht="49.5" customHeight="1" x14ac:dyDescent="0.35">
      <c r="A55" s="311" t="s">
        <v>154</v>
      </c>
      <c r="B55" s="312"/>
      <c r="C55" s="315" t="s">
        <v>155</v>
      </c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6"/>
      <c r="AC55" s="345"/>
      <c r="AD55" s="346"/>
      <c r="AE55" s="282"/>
      <c r="AF55" s="283"/>
      <c r="AG55" s="514">
        <f>AG56+AG57</f>
        <v>216</v>
      </c>
      <c r="AH55" s="515"/>
      <c r="AI55" s="370">
        <f>AI56+AI57</f>
        <v>114</v>
      </c>
      <c r="AJ55" s="370"/>
      <c r="AK55" s="370">
        <f t="shared" ref="AK55" si="96">AK56+AK57</f>
        <v>72</v>
      </c>
      <c r="AL55" s="370"/>
      <c r="AM55" s="370">
        <f t="shared" ref="AM55" si="97">AM56+AM57</f>
        <v>0</v>
      </c>
      <c r="AN55" s="370"/>
      <c r="AO55" s="370">
        <f>AO56+AO57</f>
        <v>42</v>
      </c>
      <c r="AP55" s="370"/>
      <c r="AQ55" s="370">
        <f t="shared" ref="AQ55" si="98">AQ56+AQ57</f>
        <v>0</v>
      </c>
      <c r="AR55" s="384"/>
      <c r="AS55" s="274">
        <f t="shared" si="69"/>
        <v>0</v>
      </c>
      <c r="AT55" s="274"/>
      <c r="AU55" s="370">
        <f t="shared" ref="AU55" si="99">AU56+AU57</f>
        <v>0</v>
      </c>
      <c r="AV55" s="370"/>
      <c r="AW55" s="367">
        <f t="shared" ref="AW55" si="100">AW56+AW57</f>
        <v>0</v>
      </c>
      <c r="AX55" s="368"/>
      <c r="AY55" s="369">
        <f t="shared" si="77"/>
        <v>108</v>
      </c>
      <c r="AZ55" s="369"/>
      <c r="BA55" s="370">
        <f t="shared" ref="BA55" si="101">BA56+BA57</f>
        <v>54</v>
      </c>
      <c r="BB55" s="370"/>
      <c r="BC55" s="371">
        <f>BC56+BC57</f>
        <v>3</v>
      </c>
      <c r="BD55" s="372"/>
      <c r="BE55" s="242">
        <f t="shared" si="70"/>
        <v>108</v>
      </c>
      <c r="BF55" s="209">
        <f>BF56+BF57</f>
        <v>60</v>
      </c>
      <c r="BG55" s="208">
        <f>BG56+BG57</f>
        <v>3</v>
      </c>
      <c r="BH55" s="241"/>
      <c r="BI55" s="59"/>
      <c r="BJ55" s="61"/>
      <c r="BK55" s="352"/>
      <c r="BL55" s="353"/>
      <c r="BM55" s="354"/>
      <c r="BN55" s="25"/>
      <c r="BO55" s="25"/>
      <c r="BP55" s="2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</row>
    <row r="56" spans="1:90" s="106" customFormat="1" ht="44.25" customHeight="1" x14ac:dyDescent="0.35">
      <c r="A56" s="275" t="s">
        <v>156</v>
      </c>
      <c r="B56" s="276"/>
      <c r="C56" s="277" t="s">
        <v>157</v>
      </c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8"/>
      <c r="AC56" s="365"/>
      <c r="AD56" s="366"/>
      <c r="AE56" s="282">
        <v>3</v>
      </c>
      <c r="AF56" s="283"/>
      <c r="AG56" s="279">
        <f>AS56+AY56+BE56</f>
        <v>108</v>
      </c>
      <c r="AH56" s="280"/>
      <c r="AI56" s="281">
        <f>AK56+AM56+AO56</f>
        <v>60</v>
      </c>
      <c r="AJ56" s="281"/>
      <c r="AK56" s="281">
        <v>36</v>
      </c>
      <c r="AL56" s="281"/>
      <c r="AM56" s="281"/>
      <c r="AN56" s="281"/>
      <c r="AO56" s="281">
        <v>24</v>
      </c>
      <c r="AP56" s="281"/>
      <c r="AQ56" s="281"/>
      <c r="AR56" s="284"/>
      <c r="AS56" s="274">
        <f t="shared" si="69"/>
        <v>0</v>
      </c>
      <c r="AT56" s="274"/>
      <c r="AU56" s="357"/>
      <c r="AV56" s="358"/>
      <c r="AW56" s="274"/>
      <c r="AX56" s="351"/>
      <c r="AY56" s="274">
        <f t="shared" si="77"/>
        <v>0</v>
      </c>
      <c r="AZ56" s="274"/>
      <c r="BA56" s="355"/>
      <c r="BB56" s="356"/>
      <c r="BC56" s="274"/>
      <c r="BD56" s="360"/>
      <c r="BE56" s="240">
        <f t="shared" si="70"/>
        <v>108</v>
      </c>
      <c r="BF56" s="59">
        <v>60</v>
      </c>
      <c r="BG56" s="60">
        <v>3</v>
      </c>
      <c r="BH56" s="241"/>
      <c r="BI56" s="59"/>
      <c r="BJ56" s="61"/>
      <c r="BK56" s="352" t="s">
        <v>177</v>
      </c>
      <c r="BL56" s="353"/>
      <c r="BM56" s="354"/>
      <c r="BN56" s="25"/>
      <c r="BO56" s="25"/>
      <c r="BP56" s="2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</row>
    <row r="57" spans="1:90" s="106" customFormat="1" ht="42.75" customHeight="1" x14ac:dyDescent="0.35">
      <c r="A57" s="554" t="s">
        <v>158</v>
      </c>
      <c r="B57" s="555"/>
      <c r="C57" s="277" t="s">
        <v>165</v>
      </c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556"/>
      <c r="O57" s="556"/>
      <c r="P57" s="556"/>
      <c r="Q57" s="556"/>
      <c r="R57" s="556"/>
      <c r="S57" s="556"/>
      <c r="T57" s="556"/>
      <c r="U57" s="556"/>
      <c r="V57" s="556"/>
      <c r="W57" s="556"/>
      <c r="X57" s="556"/>
      <c r="Y57" s="556"/>
      <c r="Z57" s="556"/>
      <c r="AA57" s="556"/>
      <c r="AB57" s="557"/>
      <c r="AC57" s="365"/>
      <c r="AD57" s="366"/>
      <c r="AE57" s="282">
        <v>2</v>
      </c>
      <c r="AF57" s="283"/>
      <c r="AG57" s="279">
        <f>AS57+AY57+BE57</f>
        <v>108</v>
      </c>
      <c r="AH57" s="280"/>
      <c r="AI57" s="281">
        <f>AK57+AM57+AO57</f>
        <v>54</v>
      </c>
      <c r="AJ57" s="281"/>
      <c r="AK57" s="281">
        <v>36</v>
      </c>
      <c r="AL57" s="281"/>
      <c r="AM57" s="281"/>
      <c r="AN57" s="281"/>
      <c r="AO57" s="281">
        <v>18</v>
      </c>
      <c r="AP57" s="281"/>
      <c r="AQ57" s="281"/>
      <c r="AR57" s="284"/>
      <c r="AS57" s="274">
        <f t="shared" si="69"/>
        <v>0</v>
      </c>
      <c r="AT57" s="274"/>
      <c r="AU57" s="357"/>
      <c r="AV57" s="358"/>
      <c r="AW57" s="274"/>
      <c r="AX57" s="351"/>
      <c r="AY57" s="274">
        <f t="shared" si="77"/>
        <v>108</v>
      </c>
      <c r="AZ57" s="274"/>
      <c r="BA57" s="355">
        <f>AI57</f>
        <v>54</v>
      </c>
      <c r="BB57" s="356"/>
      <c r="BC57" s="274">
        <v>3</v>
      </c>
      <c r="BD57" s="360"/>
      <c r="BE57" s="240">
        <f t="shared" si="70"/>
        <v>0</v>
      </c>
      <c r="BF57" s="59"/>
      <c r="BG57" s="60"/>
      <c r="BH57" s="241"/>
      <c r="BI57" s="59"/>
      <c r="BJ57" s="61"/>
      <c r="BK57" s="352" t="s">
        <v>178</v>
      </c>
      <c r="BL57" s="353"/>
      <c r="BM57" s="354"/>
      <c r="BN57" s="25"/>
      <c r="BO57" s="25"/>
      <c r="BP57" s="2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</row>
    <row r="58" spans="1:90" s="106" customFormat="1" ht="55.9" customHeight="1" x14ac:dyDescent="0.35">
      <c r="A58" s="328" t="s">
        <v>159</v>
      </c>
      <c r="B58" s="329"/>
      <c r="C58" s="330" t="s">
        <v>160</v>
      </c>
      <c r="D58" s="331"/>
      <c r="E58" s="331"/>
      <c r="F58" s="331"/>
      <c r="G58" s="331"/>
      <c r="H58" s="331"/>
      <c r="I58" s="331"/>
      <c r="J58" s="331"/>
      <c r="K58" s="331"/>
      <c r="L58" s="331"/>
      <c r="M58" s="331"/>
      <c r="N58" s="331"/>
      <c r="O58" s="331"/>
      <c r="P58" s="331"/>
      <c r="Q58" s="331"/>
      <c r="R58" s="331"/>
      <c r="S58" s="331"/>
      <c r="T58" s="331"/>
      <c r="U58" s="331"/>
      <c r="V58" s="331"/>
      <c r="W58" s="331"/>
      <c r="X58" s="331"/>
      <c r="Y58" s="331"/>
      <c r="Z58" s="331"/>
      <c r="AA58" s="331"/>
      <c r="AB58" s="332"/>
      <c r="AC58" s="558"/>
      <c r="AD58" s="559"/>
      <c r="AE58" s="560"/>
      <c r="AF58" s="561"/>
      <c r="AG58" s="562">
        <f>AG59+AG60</f>
        <v>216</v>
      </c>
      <c r="AH58" s="340"/>
      <c r="AI58" s="340">
        <f>AI59+AI60</f>
        <v>118</v>
      </c>
      <c r="AJ58" s="340"/>
      <c r="AK58" s="340">
        <f t="shared" ref="AK58" si="102">AK59+AK60</f>
        <v>68</v>
      </c>
      <c r="AL58" s="340"/>
      <c r="AM58" s="340">
        <f t="shared" ref="AM58" si="103">AM59+AM60</f>
        <v>0</v>
      </c>
      <c r="AN58" s="340"/>
      <c r="AO58" s="340">
        <f t="shared" ref="AO58" si="104">AO59+AO60</f>
        <v>50</v>
      </c>
      <c r="AP58" s="340"/>
      <c r="AQ58" s="340">
        <f t="shared" ref="AQ58" si="105">AQ59+AQ60</f>
        <v>0</v>
      </c>
      <c r="AR58" s="361"/>
      <c r="AS58" s="274">
        <f t="shared" si="69"/>
        <v>108</v>
      </c>
      <c r="AT58" s="274"/>
      <c r="AU58" s="340">
        <f t="shared" ref="AU58" si="106">AU59+AU60</f>
        <v>54</v>
      </c>
      <c r="AV58" s="340"/>
      <c r="AW58" s="396">
        <f t="shared" ref="AW58" si="107">AW59+AW60</f>
        <v>3</v>
      </c>
      <c r="AX58" s="400"/>
      <c r="AY58" s="369">
        <f t="shared" si="77"/>
        <v>108</v>
      </c>
      <c r="AZ58" s="369"/>
      <c r="BA58" s="340">
        <f t="shared" ref="BA58" si="108">BA59+BA60</f>
        <v>64</v>
      </c>
      <c r="BB58" s="340"/>
      <c r="BC58" s="396">
        <f t="shared" ref="BC58" si="109">BC59+BC60</f>
        <v>3</v>
      </c>
      <c r="BD58" s="400"/>
      <c r="BE58" s="240">
        <f t="shared" si="70"/>
        <v>0</v>
      </c>
      <c r="BF58" s="206"/>
      <c r="BG58" s="219"/>
      <c r="BH58" s="211"/>
      <c r="BI58" s="206"/>
      <c r="BJ58" s="213"/>
      <c r="BK58" s="519"/>
      <c r="BL58" s="520"/>
      <c r="BM58" s="521"/>
      <c r="BN58" s="25"/>
      <c r="BO58" s="25"/>
      <c r="BP58" s="2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</row>
    <row r="59" spans="1:90" s="106" customFormat="1" ht="33.6" customHeight="1" x14ac:dyDescent="0.35">
      <c r="A59" s="550" t="s">
        <v>161</v>
      </c>
      <c r="B59" s="551"/>
      <c r="C59" s="313" t="s">
        <v>162</v>
      </c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9"/>
      <c r="AC59" s="345"/>
      <c r="AD59" s="346"/>
      <c r="AE59" s="336">
        <v>1</v>
      </c>
      <c r="AF59" s="337"/>
      <c r="AG59" s="350">
        <f>AS59+AY59+BE59</f>
        <v>108</v>
      </c>
      <c r="AH59" s="281"/>
      <c r="AI59" s="281">
        <f>AK59+AM59+AO59</f>
        <v>54</v>
      </c>
      <c r="AJ59" s="281"/>
      <c r="AK59" s="281">
        <v>36</v>
      </c>
      <c r="AL59" s="281"/>
      <c r="AM59" s="281"/>
      <c r="AN59" s="281"/>
      <c r="AO59" s="281">
        <v>18</v>
      </c>
      <c r="AP59" s="281"/>
      <c r="AQ59" s="281"/>
      <c r="AR59" s="284"/>
      <c r="AS59" s="274">
        <f t="shared" si="69"/>
        <v>108</v>
      </c>
      <c r="AT59" s="358"/>
      <c r="AU59" s="357">
        <v>54</v>
      </c>
      <c r="AV59" s="358"/>
      <c r="AW59" s="357">
        <v>3</v>
      </c>
      <c r="AX59" s="351"/>
      <c r="AY59" s="274">
        <f t="shared" si="77"/>
        <v>0</v>
      </c>
      <c r="AZ59" s="274"/>
      <c r="BA59" s="357"/>
      <c r="BB59" s="358"/>
      <c r="BC59" s="274"/>
      <c r="BD59" s="360"/>
      <c r="BE59" s="240">
        <f t="shared" si="70"/>
        <v>0</v>
      </c>
      <c r="BF59" s="206"/>
      <c r="BG59" s="219"/>
      <c r="BH59" s="211"/>
      <c r="BI59" s="206"/>
      <c r="BJ59" s="213"/>
      <c r="BK59" s="359" t="s">
        <v>179</v>
      </c>
      <c r="BL59" s="274"/>
      <c r="BM59" s="360"/>
      <c r="BN59" s="25"/>
      <c r="BO59" s="25"/>
      <c r="BP59" s="2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</row>
    <row r="60" spans="1:90" s="106" customFormat="1" ht="36.6" customHeight="1" x14ac:dyDescent="0.35">
      <c r="A60" s="550" t="s">
        <v>163</v>
      </c>
      <c r="B60" s="551"/>
      <c r="C60" s="313" t="s">
        <v>164</v>
      </c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9"/>
      <c r="AC60" s="345">
        <v>2</v>
      </c>
      <c r="AD60" s="346"/>
      <c r="AE60" s="336"/>
      <c r="AF60" s="337"/>
      <c r="AG60" s="350">
        <f>AS60+AY60+BE60</f>
        <v>108</v>
      </c>
      <c r="AH60" s="281"/>
      <c r="AI60" s="281">
        <f>AK60+AM60+AO60</f>
        <v>64</v>
      </c>
      <c r="AJ60" s="281"/>
      <c r="AK60" s="281">
        <v>32</v>
      </c>
      <c r="AL60" s="281"/>
      <c r="AM60" s="281"/>
      <c r="AN60" s="281"/>
      <c r="AO60" s="281">
        <v>32</v>
      </c>
      <c r="AP60" s="281"/>
      <c r="AQ60" s="281"/>
      <c r="AR60" s="284"/>
      <c r="AS60" s="274">
        <f t="shared" si="69"/>
        <v>0</v>
      </c>
      <c r="AT60" s="358"/>
      <c r="AU60" s="357"/>
      <c r="AV60" s="358"/>
      <c r="AW60" s="357"/>
      <c r="AX60" s="351"/>
      <c r="AY60" s="274">
        <f t="shared" si="77"/>
        <v>108</v>
      </c>
      <c r="AZ60" s="274"/>
      <c r="BA60" s="357">
        <f>AI60</f>
        <v>64</v>
      </c>
      <c r="BB60" s="358"/>
      <c r="BC60" s="274">
        <v>3</v>
      </c>
      <c r="BD60" s="360"/>
      <c r="BE60" s="240">
        <f t="shared" si="70"/>
        <v>0</v>
      </c>
      <c r="BF60" s="206"/>
      <c r="BG60" s="219"/>
      <c r="BH60" s="211"/>
      <c r="BI60" s="206"/>
      <c r="BJ60" s="213"/>
      <c r="BK60" s="359" t="s">
        <v>180</v>
      </c>
      <c r="BL60" s="274"/>
      <c r="BM60" s="360"/>
      <c r="BN60" s="25"/>
      <c r="BO60" s="25"/>
      <c r="BP60" s="2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</row>
    <row r="61" spans="1:90" s="106" customFormat="1" ht="39.75" customHeight="1" x14ac:dyDescent="0.35">
      <c r="A61" s="569" t="s">
        <v>186</v>
      </c>
      <c r="B61" s="570"/>
      <c r="C61" s="571" t="s">
        <v>215</v>
      </c>
      <c r="D61" s="571"/>
      <c r="E61" s="571"/>
      <c r="F61" s="571"/>
      <c r="G61" s="571"/>
      <c r="H61" s="571"/>
      <c r="I61" s="571"/>
      <c r="J61" s="571"/>
      <c r="K61" s="571"/>
      <c r="L61" s="571"/>
      <c r="M61" s="571"/>
      <c r="N61" s="571"/>
      <c r="O61" s="571"/>
      <c r="P61" s="571"/>
      <c r="Q61" s="571"/>
      <c r="R61" s="571"/>
      <c r="S61" s="571"/>
      <c r="T61" s="571"/>
      <c r="U61" s="571"/>
      <c r="V61" s="571"/>
      <c r="W61" s="571"/>
      <c r="X61" s="571"/>
      <c r="Y61" s="571"/>
      <c r="Z61" s="571"/>
      <c r="AA61" s="571"/>
      <c r="AB61" s="572"/>
      <c r="AC61" s="573"/>
      <c r="AD61" s="574"/>
      <c r="AE61" s="575"/>
      <c r="AF61" s="575"/>
      <c r="AG61" s="71" t="s">
        <v>43</v>
      </c>
      <c r="AH61" s="249">
        <f>SUM(AG62:AH64)</f>
        <v>337.9</v>
      </c>
      <c r="AI61" s="119" t="s">
        <v>43</v>
      </c>
      <c r="AJ61" s="250">
        <f>SUM(AI62:AJ64)</f>
        <v>218</v>
      </c>
      <c r="AK61" s="119" t="s">
        <v>43</v>
      </c>
      <c r="AL61" s="100">
        <f>SUM(AK62:AL64)</f>
        <v>66</v>
      </c>
      <c r="AM61" s="120" t="s">
        <v>43</v>
      </c>
      <c r="AN61" s="100">
        <f>SUM(AM62:AN64)</f>
        <v>24</v>
      </c>
      <c r="AO61" s="119" t="s">
        <v>43</v>
      </c>
      <c r="AP61" s="100">
        <f>SUM(AO62:AP64)</f>
        <v>96</v>
      </c>
      <c r="AQ61" s="120" t="s">
        <v>43</v>
      </c>
      <c r="AR61" s="116">
        <f>SUM(AQ62:AR64)</f>
        <v>32</v>
      </c>
      <c r="AS61" s="105" t="s">
        <v>43</v>
      </c>
      <c r="AT61" s="100">
        <f>SUM(AS62:AT64)</f>
        <v>72</v>
      </c>
      <c r="AU61" s="121" t="s">
        <v>43</v>
      </c>
      <c r="AV61" s="100">
        <f>SUM(AU62:AV64)</f>
        <v>50</v>
      </c>
      <c r="AW61" s="119" t="s">
        <v>43</v>
      </c>
      <c r="AX61" s="101">
        <f>SUM(AW62:AX64)</f>
        <v>2</v>
      </c>
      <c r="AY61" s="251" t="s">
        <v>43</v>
      </c>
      <c r="AZ61" s="252">
        <f>SUM(AY62:AZ64)</f>
        <v>265.89999999999998</v>
      </c>
      <c r="BA61" s="210" t="s">
        <v>43</v>
      </c>
      <c r="BB61" s="102">
        <f>SUM(BA62:BB64)</f>
        <v>168</v>
      </c>
      <c r="BC61" s="204" t="s">
        <v>43</v>
      </c>
      <c r="BD61" s="103">
        <f>SUM(BC62:BD64)</f>
        <v>7</v>
      </c>
      <c r="BE61" s="218"/>
      <c r="BF61" s="209"/>
      <c r="BG61" s="208"/>
      <c r="BH61" s="207"/>
      <c r="BI61" s="209"/>
      <c r="BJ61" s="212"/>
      <c r="BK61" s="543"/>
      <c r="BL61" s="369"/>
      <c r="BM61" s="544"/>
      <c r="BN61" s="25"/>
      <c r="BO61" s="25"/>
      <c r="BP61" s="2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</row>
    <row r="62" spans="1:90" s="106" customFormat="1" ht="39.75" customHeight="1" x14ac:dyDescent="0.35">
      <c r="A62" s="567" t="s">
        <v>187</v>
      </c>
      <c r="B62" s="568"/>
      <c r="C62" s="666" t="s">
        <v>216</v>
      </c>
      <c r="D62" s="666"/>
      <c r="E62" s="666"/>
      <c r="F62" s="666"/>
      <c r="G62" s="666"/>
      <c r="H62" s="666"/>
      <c r="I62" s="666"/>
      <c r="J62" s="666"/>
      <c r="K62" s="666"/>
      <c r="L62" s="666"/>
      <c r="M62" s="666"/>
      <c r="N62" s="666"/>
      <c r="O62" s="666"/>
      <c r="P62" s="666"/>
      <c r="Q62" s="666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6"/>
      <c r="AC62" s="70" t="s">
        <v>43</v>
      </c>
      <c r="AD62" s="104">
        <v>2</v>
      </c>
      <c r="AE62" s="576"/>
      <c r="AF62" s="577"/>
      <c r="AG62" s="71" t="s">
        <v>43</v>
      </c>
      <c r="AH62" s="72">
        <f>AT62+AZ62</f>
        <v>123.89999999999999</v>
      </c>
      <c r="AI62" s="119" t="s">
        <v>43</v>
      </c>
      <c r="AJ62" s="72">
        <f>AL62+AR62+AN62+AP62</f>
        <v>72</v>
      </c>
      <c r="AK62" s="74" t="s">
        <v>43</v>
      </c>
      <c r="AL62" s="72">
        <v>40</v>
      </c>
      <c r="AM62" s="73"/>
      <c r="AN62" s="72"/>
      <c r="AO62" s="73"/>
      <c r="AP62" s="72"/>
      <c r="AQ62" s="74" t="s">
        <v>43</v>
      </c>
      <c r="AR62" s="75">
        <v>32</v>
      </c>
      <c r="AS62" s="253"/>
      <c r="AT62" s="211"/>
      <c r="AU62" s="210"/>
      <c r="AV62" s="211"/>
      <c r="AW62" s="210"/>
      <c r="AX62" s="215"/>
      <c r="AY62" s="254" t="s">
        <v>43</v>
      </c>
      <c r="AZ62" s="204">
        <f>BD62*41.3</f>
        <v>123.89999999999999</v>
      </c>
      <c r="BA62" s="210" t="s">
        <v>43</v>
      </c>
      <c r="BB62" s="211">
        <f>AJ62</f>
        <v>72</v>
      </c>
      <c r="BC62" s="204" t="s">
        <v>43</v>
      </c>
      <c r="BD62" s="205">
        <v>3</v>
      </c>
      <c r="BE62" s="255"/>
      <c r="BF62" s="206"/>
      <c r="BG62" s="219"/>
      <c r="BH62" s="256"/>
      <c r="BI62" s="206"/>
      <c r="BJ62" s="213"/>
      <c r="BK62" s="519" t="s">
        <v>22</v>
      </c>
      <c r="BL62" s="520"/>
      <c r="BM62" s="521"/>
      <c r="BN62" s="25"/>
      <c r="BO62" s="25"/>
      <c r="BP62" s="2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</row>
    <row r="63" spans="1:90" s="106" customFormat="1" ht="44.25" customHeight="1" x14ac:dyDescent="0.35">
      <c r="A63" s="567" t="s">
        <v>188</v>
      </c>
      <c r="B63" s="568"/>
      <c r="C63" s="563" t="s">
        <v>217</v>
      </c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  <c r="P63" s="563"/>
      <c r="Q63" s="563"/>
      <c r="R63" s="563"/>
      <c r="S63" s="563"/>
      <c r="T63" s="563"/>
      <c r="U63" s="563"/>
      <c r="V63" s="563"/>
      <c r="W63" s="563"/>
      <c r="X63" s="563"/>
      <c r="Y63" s="563"/>
      <c r="Z63" s="563"/>
      <c r="AA63" s="563"/>
      <c r="AB63" s="564"/>
      <c r="AC63" s="71" t="s">
        <v>43</v>
      </c>
      <c r="AD63" s="77">
        <v>2</v>
      </c>
      <c r="AE63" s="336"/>
      <c r="AF63" s="337"/>
      <c r="AG63" s="71" t="s">
        <v>43</v>
      </c>
      <c r="AH63" s="72">
        <f>AT63+AZ63</f>
        <v>142</v>
      </c>
      <c r="AI63" s="119" t="s">
        <v>43</v>
      </c>
      <c r="AJ63" s="72">
        <f>AL63+AR63+AN63+AP63</f>
        <v>96</v>
      </c>
      <c r="AK63" s="74"/>
      <c r="AL63" s="72"/>
      <c r="AM63" s="73"/>
      <c r="AN63" s="72"/>
      <c r="AO63" s="74" t="s">
        <v>43</v>
      </c>
      <c r="AP63" s="72">
        <v>96</v>
      </c>
      <c r="AQ63" s="73"/>
      <c r="AR63" s="75"/>
      <c r="AS63" s="253"/>
      <c r="AT63" s="211"/>
      <c r="AU63" s="210"/>
      <c r="AV63" s="211"/>
      <c r="AW63" s="210"/>
      <c r="AX63" s="215"/>
      <c r="AY63" s="254" t="s">
        <v>43</v>
      </c>
      <c r="AZ63" s="204">
        <f>BD63*35.5</f>
        <v>142</v>
      </c>
      <c r="BA63" s="210" t="s">
        <v>43</v>
      </c>
      <c r="BB63" s="211">
        <f>AJ63</f>
        <v>96</v>
      </c>
      <c r="BC63" s="204" t="s">
        <v>43</v>
      </c>
      <c r="BD63" s="205">
        <v>4</v>
      </c>
      <c r="BE63" s="255"/>
      <c r="BF63" s="206"/>
      <c r="BG63" s="219"/>
      <c r="BH63" s="211"/>
      <c r="BI63" s="206"/>
      <c r="BJ63" s="213"/>
      <c r="BK63" s="359" t="s">
        <v>24</v>
      </c>
      <c r="BL63" s="274"/>
      <c r="BM63" s="360"/>
      <c r="BN63" s="25"/>
      <c r="BO63" s="25"/>
      <c r="BP63" s="2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</row>
    <row r="64" spans="1:90" s="106" customFormat="1" ht="41.25" customHeight="1" thickBot="1" x14ac:dyDescent="0.4">
      <c r="A64" s="565" t="s">
        <v>189</v>
      </c>
      <c r="B64" s="566"/>
      <c r="C64" s="584" t="s">
        <v>218</v>
      </c>
      <c r="D64" s="584"/>
      <c r="E64" s="584"/>
      <c r="F64" s="584"/>
      <c r="G64" s="584"/>
      <c r="H64" s="584"/>
      <c r="I64" s="584"/>
      <c r="J64" s="584"/>
      <c r="K64" s="584"/>
      <c r="L64" s="584"/>
      <c r="M64" s="584"/>
      <c r="N64" s="584"/>
      <c r="O64" s="584"/>
      <c r="P64" s="584"/>
      <c r="Q64" s="584"/>
      <c r="R64" s="584"/>
      <c r="S64" s="584"/>
      <c r="T64" s="584"/>
      <c r="U64" s="584"/>
      <c r="V64" s="584"/>
      <c r="W64" s="584"/>
      <c r="X64" s="584"/>
      <c r="Y64" s="584"/>
      <c r="Z64" s="584"/>
      <c r="AA64" s="584"/>
      <c r="AB64" s="585"/>
      <c r="AC64" s="76"/>
      <c r="AD64" s="77"/>
      <c r="AE64" s="105" t="s">
        <v>43</v>
      </c>
      <c r="AF64" s="216" t="s">
        <v>219</v>
      </c>
      <c r="AG64" s="257" t="s">
        <v>43</v>
      </c>
      <c r="AH64" s="258">
        <f>AT64+AZ64</f>
        <v>72</v>
      </c>
      <c r="AI64" s="259" t="s">
        <v>43</v>
      </c>
      <c r="AJ64" s="258">
        <f>AL64+AR64+AN64+AP64</f>
        <v>50</v>
      </c>
      <c r="AK64" s="113" t="s">
        <v>43</v>
      </c>
      <c r="AL64" s="114">
        <v>26</v>
      </c>
      <c r="AM64" s="113" t="s">
        <v>43</v>
      </c>
      <c r="AN64" s="114">
        <v>24</v>
      </c>
      <c r="AO64" s="115"/>
      <c r="AP64" s="114"/>
      <c r="AQ64" s="115"/>
      <c r="AR64" s="117"/>
      <c r="AS64" s="204" t="s">
        <v>43</v>
      </c>
      <c r="AT64" s="211">
        <f>AX64*36</f>
        <v>72</v>
      </c>
      <c r="AU64" s="210" t="s">
        <v>43</v>
      </c>
      <c r="AV64" s="211">
        <f>AJ64</f>
        <v>50</v>
      </c>
      <c r="AW64" s="210" t="s">
        <v>43</v>
      </c>
      <c r="AX64" s="215">
        <v>2</v>
      </c>
      <c r="AY64" s="254"/>
      <c r="AZ64" s="204"/>
      <c r="BA64" s="115"/>
      <c r="BB64" s="114"/>
      <c r="BC64" s="204"/>
      <c r="BD64" s="205"/>
      <c r="BE64" s="255"/>
      <c r="BF64" s="206"/>
      <c r="BG64" s="219"/>
      <c r="BH64" s="211"/>
      <c r="BI64" s="206"/>
      <c r="BJ64" s="213"/>
      <c r="BK64" s="359" t="s">
        <v>23</v>
      </c>
      <c r="BL64" s="274"/>
      <c r="BM64" s="360"/>
      <c r="BN64" s="25"/>
      <c r="BO64" s="25"/>
      <c r="BP64" s="2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</row>
    <row r="65" spans="1:91" s="30" customFormat="1" ht="42.75" customHeight="1" thickTop="1" x14ac:dyDescent="0.35">
      <c r="A65" s="586" t="s">
        <v>61</v>
      </c>
      <c r="B65" s="587"/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7"/>
      <c r="O65" s="587"/>
      <c r="P65" s="587"/>
      <c r="Q65" s="587"/>
      <c r="R65" s="587"/>
      <c r="S65" s="587"/>
      <c r="T65" s="587"/>
      <c r="U65" s="587"/>
      <c r="V65" s="587"/>
      <c r="W65" s="587"/>
      <c r="X65" s="587"/>
      <c r="Y65" s="587"/>
      <c r="Z65" s="587"/>
      <c r="AA65" s="587"/>
      <c r="AB65" s="587"/>
      <c r="AC65" s="587"/>
      <c r="AD65" s="587"/>
      <c r="AE65" s="587"/>
      <c r="AF65" s="588"/>
      <c r="AG65" s="343">
        <f>AG41+AG30</f>
        <v>2538</v>
      </c>
      <c r="AH65" s="344"/>
      <c r="AI65" s="344">
        <f>AI41+AI30</f>
        <v>1148</v>
      </c>
      <c r="AJ65" s="344"/>
      <c r="AK65" s="344">
        <f>AK41+AK30</f>
        <v>610</v>
      </c>
      <c r="AL65" s="344"/>
      <c r="AM65" s="344">
        <f>AM41+AM30</f>
        <v>224</v>
      </c>
      <c r="AN65" s="344"/>
      <c r="AO65" s="344">
        <f>AO41+AO30</f>
        <v>314</v>
      </c>
      <c r="AP65" s="344"/>
      <c r="AQ65" s="344">
        <f>AQ41+AQ30</f>
        <v>0</v>
      </c>
      <c r="AR65" s="545"/>
      <c r="AS65" s="343">
        <f>AS41+AS30</f>
        <v>954</v>
      </c>
      <c r="AT65" s="344"/>
      <c r="AU65" s="344">
        <f>AU41+AU30</f>
        <v>440</v>
      </c>
      <c r="AV65" s="344"/>
      <c r="AW65" s="344">
        <f>AW41+AW30</f>
        <v>27</v>
      </c>
      <c r="AX65" s="344"/>
      <c r="AY65" s="344">
        <f>AY41+AY30</f>
        <v>954</v>
      </c>
      <c r="AZ65" s="344"/>
      <c r="BA65" s="344">
        <f>BA41+BA30</f>
        <v>438</v>
      </c>
      <c r="BB65" s="344"/>
      <c r="BC65" s="344">
        <f>BC41+BC30</f>
        <v>27</v>
      </c>
      <c r="BD65" s="545"/>
      <c r="BE65" s="260">
        <f>BE30+BE41</f>
        <v>630</v>
      </c>
      <c r="BF65" s="261">
        <f>BF30+BF41</f>
        <v>270</v>
      </c>
      <c r="BG65" s="261">
        <f>BG41+BG30</f>
        <v>18</v>
      </c>
      <c r="BH65" s="262"/>
      <c r="BI65" s="203"/>
      <c r="BJ65" s="217"/>
      <c r="BK65" s="547"/>
      <c r="BL65" s="548"/>
      <c r="BM65" s="549"/>
      <c r="BN65" s="52"/>
      <c r="BO65" s="52"/>
      <c r="BP65" s="52"/>
      <c r="BQ65" s="22"/>
      <c r="BR65" s="22"/>
      <c r="BS65" s="22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</row>
    <row r="66" spans="1:91" s="22" customFormat="1" ht="42.75" customHeight="1" x14ac:dyDescent="0.35">
      <c r="A66" s="589" t="s">
        <v>25</v>
      </c>
      <c r="B66" s="590"/>
      <c r="C66" s="590"/>
      <c r="D66" s="590"/>
      <c r="E66" s="590"/>
      <c r="F66" s="590"/>
      <c r="G66" s="590"/>
      <c r="H66" s="590"/>
      <c r="I66" s="590"/>
      <c r="J66" s="590"/>
      <c r="K66" s="590"/>
      <c r="L66" s="590"/>
      <c r="M66" s="590"/>
      <c r="N66" s="590"/>
      <c r="O66" s="590"/>
      <c r="P66" s="590"/>
      <c r="Q66" s="590"/>
      <c r="R66" s="590"/>
      <c r="S66" s="590"/>
      <c r="T66" s="590"/>
      <c r="U66" s="590"/>
      <c r="V66" s="590"/>
      <c r="W66" s="590"/>
      <c r="X66" s="590"/>
      <c r="Y66" s="590"/>
      <c r="Z66" s="590"/>
      <c r="AA66" s="590"/>
      <c r="AB66" s="590"/>
      <c r="AC66" s="590"/>
      <c r="AD66" s="590"/>
      <c r="AE66" s="590"/>
      <c r="AF66" s="591"/>
      <c r="AG66" s="592"/>
      <c r="AH66" s="593"/>
      <c r="AI66" s="593"/>
      <c r="AJ66" s="593"/>
      <c r="AK66" s="593"/>
      <c r="AL66" s="593"/>
      <c r="AM66" s="593"/>
      <c r="AN66" s="593"/>
      <c r="AO66" s="593"/>
      <c r="AP66" s="593"/>
      <c r="AQ66" s="593"/>
      <c r="AR66" s="594"/>
      <c r="AS66" s="540">
        <f>AU65/AS28</f>
        <v>24.444444444444443</v>
      </c>
      <c r="AT66" s="541"/>
      <c r="AU66" s="541"/>
      <c r="AV66" s="541"/>
      <c r="AW66" s="541"/>
      <c r="AX66" s="541"/>
      <c r="AY66" s="541">
        <f>BA65/18</f>
        <v>24.333333333333332</v>
      </c>
      <c r="AZ66" s="541"/>
      <c r="BA66" s="541"/>
      <c r="BB66" s="541"/>
      <c r="BC66" s="541"/>
      <c r="BD66" s="546"/>
      <c r="BE66" s="540">
        <f>BF65/12</f>
        <v>22.5</v>
      </c>
      <c r="BF66" s="541"/>
      <c r="BG66" s="541"/>
      <c r="BH66" s="542"/>
      <c r="BI66" s="538"/>
      <c r="BJ66" s="539"/>
      <c r="BK66" s="537"/>
      <c r="BL66" s="538"/>
      <c r="BM66" s="539"/>
      <c r="BN66" s="52"/>
      <c r="BO66" s="52"/>
      <c r="BP66" s="52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</row>
    <row r="67" spans="1:91" s="30" customFormat="1" ht="42.75" hidden="1" customHeight="1" x14ac:dyDescent="0.35">
      <c r="A67" s="578" t="s">
        <v>26</v>
      </c>
      <c r="B67" s="579"/>
      <c r="C67" s="579"/>
      <c r="D67" s="579"/>
      <c r="E67" s="579"/>
      <c r="F67" s="579"/>
      <c r="G67" s="579"/>
      <c r="H67" s="579"/>
      <c r="I67" s="579"/>
      <c r="J67" s="579"/>
      <c r="K67" s="579"/>
      <c r="L67" s="579"/>
      <c r="M67" s="579"/>
      <c r="N67" s="579"/>
      <c r="O67" s="579"/>
      <c r="P67" s="579"/>
      <c r="Q67" s="579"/>
      <c r="R67" s="579"/>
      <c r="S67" s="579"/>
      <c r="T67" s="579"/>
      <c r="U67" s="579"/>
      <c r="V67" s="579"/>
      <c r="W67" s="579"/>
      <c r="X67" s="579"/>
      <c r="Y67" s="579"/>
      <c r="Z67" s="579"/>
      <c r="AA67" s="579"/>
      <c r="AB67" s="579"/>
      <c r="AC67" s="579"/>
      <c r="AD67" s="579"/>
      <c r="AE67" s="579"/>
      <c r="AF67" s="580"/>
      <c r="AG67" s="581"/>
      <c r="AH67" s="582"/>
      <c r="AI67" s="582"/>
      <c r="AJ67" s="582"/>
      <c r="AK67" s="582"/>
      <c r="AL67" s="582"/>
      <c r="AM67" s="582"/>
      <c r="AN67" s="582"/>
      <c r="AO67" s="582"/>
      <c r="AP67" s="582"/>
      <c r="AQ67" s="582"/>
      <c r="AR67" s="583"/>
      <c r="AS67" s="118"/>
      <c r="AT67" s="582"/>
      <c r="AU67" s="582"/>
      <c r="AV67" s="582"/>
      <c r="AW67" s="582"/>
      <c r="AX67" s="582"/>
      <c r="AY67" s="582"/>
      <c r="AZ67" s="582"/>
      <c r="BA67" s="582"/>
      <c r="BB67" s="582"/>
      <c r="BC67" s="582"/>
      <c r="BD67" s="583"/>
      <c r="BE67" s="581"/>
      <c r="BF67" s="582"/>
      <c r="BG67" s="582"/>
      <c r="BH67" s="597"/>
      <c r="BI67" s="515"/>
      <c r="BJ67" s="598"/>
      <c r="BK67" s="514"/>
      <c r="BL67" s="515"/>
      <c r="BM67" s="598"/>
      <c r="BN67" s="52"/>
      <c r="BO67" s="52"/>
      <c r="BP67" s="52"/>
      <c r="BQ67" s="22"/>
      <c r="BR67" s="22"/>
      <c r="BS67" s="22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</row>
    <row r="68" spans="1:91" s="30" customFormat="1" ht="42.75" hidden="1" customHeight="1" x14ac:dyDescent="0.35">
      <c r="A68" s="578" t="s">
        <v>27</v>
      </c>
      <c r="B68" s="579"/>
      <c r="C68" s="579"/>
      <c r="D68" s="579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80"/>
      <c r="AG68" s="581"/>
      <c r="AH68" s="582"/>
      <c r="AI68" s="582"/>
      <c r="AJ68" s="582"/>
      <c r="AK68" s="582"/>
      <c r="AL68" s="582"/>
      <c r="AM68" s="582"/>
      <c r="AN68" s="582"/>
      <c r="AO68" s="582"/>
      <c r="AP68" s="582"/>
      <c r="AQ68" s="582"/>
      <c r="AR68" s="583"/>
      <c r="AS68" s="118"/>
      <c r="AT68" s="582"/>
      <c r="AU68" s="582"/>
      <c r="AV68" s="582"/>
      <c r="AW68" s="582"/>
      <c r="AX68" s="582"/>
      <c r="AY68" s="582"/>
      <c r="AZ68" s="582"/>
      <c r="BA68" s="582"/>
      <c r="BB68" s="582"/>
      <c r="BC68" s="582"/>
      <c r="BD68" s="583"/>
      <c r="BE68" s="581"/>
      <c r="BF68" s="582"/>
      <c r="BG68" s="582"/>
      <c r="BH68" s="597"/>
      <c r="BI68" s="515"/>
      <c r="BJ68" s="598"/>
      <c r="BK68" s="514"/>
      <c r="BL68" s="515"/>
      <c r="BM68" s="598"/>
      <c r="BN68" s="52"/>
      <c r="BO68" s="52"/>
      <c r="BP68" s="52"/>
      <c r="BQ68" s="22"/>
      <c r="BR68" s="22"/>
      <c r="BS68" s="22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</row>
    <row r="69" spans="1:91" s="30" customFormat="1" ht="42.75" customHeight="1" x14ac:dyDescent="0.35">
      <c r="A69" s="578" t="s">
        <v>28</v>
      </c>
      <c r="B69" s="579"/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79"/>
      <c r="O69" s="579"/>
      <c r="P69" s="579"/>
      <c r="Q69" s="579"/>
      <c r="R69" s="579"/>
      <c r="S69" s="579"/>
      <c r="T69" s="579"/>
      <c r="U69" s="579"/>
      <c r="V69" s="579"/>
      <c r="W69" s="579"/>
      <c r="X69" s="579"/>
      <c r="Y69" s="579"/>
      <c r="Z69" s="579"/>
      <c r="AA69" s="579"/>
      <c r="AB69" s="579"/>
      <c r="AC69" s="579"/>
      <c r="AD69" s="579"/>
      <c r="AE69" s="579"/>
      <c r="AF69" s="580"/>
      <c r="AG69" s="581">
        <v>6</v>
      </c>
      <c r="AH69" s="582"/>
      <c r="AI69" s="582"/>
      <c r="AJ69" s="582"/>
      <c r="AK69" s="582"/>
      <c r="AL69" s="582"/>
      <c r="AM69" s="582"/>
      <c r="AN69" s="582"/>
      <c r="AO69" s="582"/>
      <c r="AP69" s="582"/>
      <c r="AQ69" s="582"/>
      <c r="AR69" s="583"/>
      <c r="AS69" s="581">
        <f>COUNTIF($AC$31:$AD$60,1)</f>
        <v>3</v>
      </c>
      <c r="AT69" s="599"/>
      <c r="AU69" s="599"/>
      <c r="AV69" s="599"/>
      <c r="AW69" s="599"/>
      <c r="AX69" s="599"/>
      <c r="AY69" s="582">
        <f>COUNTIF($AC$31:$AD$60,2)</f>
        <v>2</v>
      </c>
      <c r="AZ69" s="599"/>
      <c r="BA69" s="599"/>
      <c r="BB69" s="599"/>
      <c r="BC69" s="599"/>
      <c r="BD69" s="600"/>
      <c r="BE69" s="581">
        <f>COUNTIF($AC$31:$AD$60,3)</f>
        <v>1</v>
      </c>
      <c r="BF69" s="582"/>
      <c r="BG69" s="582"/>
      <c r="BH69" s="597"/>
      <c r="BI69" s="515"/>
      <c r="BJ69" s="598"/>
      <c r="BK69" s="514"/>
      <c r="BL69" s="515"/>
      <c r="BM69" s="598"/>
      <c r="BN69" s="52"/>
      <c r="BO69" s="52"/>
      <c r="BP69" s="52"/>
      <c r="BQ69" s="22"/>
      <c r="BR69" s="22"/>
      <c r="BS69" s="2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</row>
    <row r="70" spans="1:91" s="39" customFormat="1" ht="42.75" customHeight="1" thickBot="1" x14ac:dyDescent="0.35">
      <c r="A70" s="613" t="s">
        <v>29</v>
      </c>
      <c r="B70" s="614"/>
      <c r="C70" s="614"/>
      <c r="D70" s="614"/>
      <c r="E70" s="614"/>
      <c r="F70" s="614"/>
      <c r="G70" s="614"/>
      <c r="H70" s="614"/>
      <c r="I70" s="614"/>
      <c r="J70" s="614"/>
      <c r="K70" s="614"/>
      <c r="L70" s="614"/>
      <c r="M70" s="614"/>
      <c r="N70" s="614"/>
      <c r="O70" s="614"/>
      <c r="P70" s="614"/>
      <c r="Q70" s="614"/>
      <c r="R70" s="614"/>
      <c r="S70" s="614"/>
      <c r="T70" s="614"/>
      <c r="U70" s="614"/>
      <c r="V70" s="614"/>
      <c r="W70" s="614"/>
      <c r="X70" s="614"/>
      <c r="Y70" s="614"/>
      <c r="Z70" s="614"/>
      <c r="AA70" s="614"/>
      <c r="AB70" s="614"/>
      <c r="AC70" s="614"/>
      <c r="AD70" s="614"/>
      <c r="AE70" s="614"/>
      <c r="AF70" s="615"/>
      <c r="AG70" s="341">
        <v>16</v>
      </c>
      <c r="AH70" s="595"/>
      <c r="AI70" s="595"/>
      <c r="AJ70" s="595"/>
      <c r="AK70" s="595"/>
      <c r="AL70" s="595"/>
      <c r="AM70" s="595"/>
      <c r="AN70" s="595"/>
      <c r="AO70" s="595"/>
      <c r="AP70" s="595"/>
      <c r="AQ70" s="595"/>
      <c r="AR70" s="616"/>
      <c r="AS70" s="341">
        <v>6</v>
      </c>
      <c r="AT70" s="342"/>
      <c r="AU70" s="342"/>
      <c r="AV70" s="342"/>
      <c r="AW70" s="342"/>
      <c r="AX70" s="342"/>
      <c r="AY70" s="595">
        <v>6</v>
      </c>
      <c r="AZ70" s="342"/>
      <c r="BA70" s="342"/>
      <c r="BB70" s="342"/>
      <c r="BC70" s="342"/>
      <c r="BD70" s="596"/>
      <c r="BE70" s="341">
        <v>4</v>
      </c>
      <c r="BF70" s="595"/>
      <c r="BG70" s="595"/>
      <c r="BH70" s="609"/>
      <c r="BI70" s="610"/>
      <c r="BJ70" s="611"/>
      <c r="BK70" s="612"/>
      <c r="BL70" s="610"/>
      <c r="BM70" s="611"/>
      <c r="BN70" s="52"/>
      <c r="BO70" s="52"/>
      <c r="BP70" s="5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</row>
    <row r="71" spans="1:91" s="40" customFormat="1" ht="21" customHeight="1" thickTop="1" thickBot="1" x14ac:dyDescent="0.4">
      <c r="BN71" s="25"/>
      <c r="BO71" s="25"/>
      <c r="BP71" s="25"/>
      <c r="BQ71" s="25"/>
      <c r="BR71" s="25"/>
      <c r="BS71" s="25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</row>
    <row r="72" spans="1:91" s="153" customFormat="1" ht="42.75" customHeight="1" thickTop="1" thickBot="1" x14ac:dyDescent="0.45">
      <c r="A72" s="601" t="s">
        <v>106</v>
      </c>
      <c r="B72" s="602"/>
      <c r="C72" s="602"/>
      <c r="D72" s="602"/>
      <c r="E72" s="602"/>
      <c r="F72" s="602"/>
      <c r="G72" s="602"/>
      <c r="H72" s="602"/>
      <c r="I72" s="602"/>
      <c r="J72" s="602"/>
      <c r="K72" s="602"/>
      <c r="L72" s="602"/>
      <c r="M72" s="602"/>
      <c r="N72" s="602"/>
      <c r="O72" s="602"/>
      <c r="P72" s="602"/>
      <c r="Q72" s="602"/>
      <c r="R72" s="602"/>
      <c r="S72" s="602"/>
      <c r="T72" s="602"/>
      <c r="U72" s="602"/>
      <c r="V72" s="602"/>
      <c r="W72" s="602"/>
      <c r="X72" s="602"/>
      <c r="Y72" s="602"/>
      <c r="Z72" s="602"/>
      <c r="AA72" s="602"/>
      <c r="AB72" s="603"/>
      <c r="AC72" s="604" t="s">
        <v>107</v>
      </c>
      <c r="AD72" s="602"/>
      <c r="AE72" s="602"/>
      <c r="AF72" s="602"/>
      <c r="AG72" s="602"/>
      <c r="AH72" s="602"/>
      <c r="AI72" s="602"/>
      <c r="AJ72" s="602"/>
      <c r="AK72" s="602"/>
      <c r="AL72" s="602"/>
      <c r="AM72" s="602"/>
      <c r="AN72" s="602"/>
      <c r="AO72" s="602"/>
      <c r="AP72" s="602"/>
      <c r="AQ72" s="602"/>
      <c r="AR72" s="602"/>
      <c r="AS72" s="602"/>
      <c r="AT72" s="602"/>
      <c r="AU72" s="602"/>
      <c r="AV72" s="602"/>
      <c r="AW72" s="605"/>
      <c r="AX72" s="605"/>
      <c r="AY72" s="152"/>
      <c r="AZ72" s="606" t="s">
        <v>108</v>
      </c>
      <c r="BA72" s="607"/>
      <c r="BB72" s="607"/>
      <c r="BC72" s="607"/>
      <c r="BD72" s="607"/>
      <c r="BE72" s="607"/>
      <c r="BF72" s="607"/>
      <c r="BG72" s="607"/>
      <c r="BH72" s="607"/>
      <c r="BI72" s="607"/>
      <c r="BJ72" s="607"/>
      <c r="BK72" s="607"/>
      <c r="BL72" s="607"/>
      <c r="BM72" s="608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54"/>
      <c r="CJ72" s="154"/>
      <c r="CK72" s="154"/>
      <c r="CL72" s="154"/>
      <c r="CM72" s="154"/>
    </row>
    <row r="73" spans="1:91" s="224" customFormat="1" ht="47.25" customHeight="1" thickTop="1" thickBot="1" x14ac:dyDescent="0.4">
      <c r="A73" s="288" t="s">
        <v>53</v>
      </c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289"/>
      <c r="M73" s="290"/>
      <c r="N73" s="291" t="s">
        <v>54</v>
      </c>
      <c r="O73" s="289"/>
      <c r="P73" s="289"/>
      <c r="Q73" s="289"/>
      <c r="R73" s="290"/>
      <c r="S73" s="292" t="s">
        <v>55</v>
      </c>
      <c r="T73" s="293"/>
      <c r="U73" s="293"/>
      <c r="V73" s="294"/>
      <c r="W73" s="286" t="s">
        <v>56</v>
      </c>
      <c r="X73" s="286"/>
      <c r="Y73" s="286"/>
      <c r="Z73" s="286"/>
      <c r="AA73" s="286"/>
      <c r="AB73" s="287"/>
      <c r="AC73" s="626" t="s">
        <v>54</v>
      </c>
      <c r="AD73" s="627"/>
      <c r="AE73" s="627"/>
      <c r="AF73" s="627"/>
      <c r="AG73" s="627"/>
      <c r="AH73" s="627"/>
      <c r="AI73" s="627"/>
      <c r="AJ73" s="627"/>
      <c r="AK73" s="627"/>
      <c r="AL73" s="628"/>
      <c r="AM73" s="293" t="s">
        <v>55</v>
      </c>
      <c r="AN73" s="293"/>
      <c r="AO73" s="293"/>
      <c r="AP73" s="293"/>
      <c r="AQ73" s="294"/>
      <c r="AR73" s="285" t="s">
        <v>56</v>
      </c>
      <c r="AS73" s="286"/>
      <c r="AT73" s="286"/>
      <c r="AU73" s="286"/>
      <c r="AV73" s="286"/>
      <c r="AW73" s="286"/>
      <c r="AX73" s="286"/>
      <c r="AY73" s="287"/>
      <c r="AZ73" s="617" t="s">
        <v>112</v>
      </c>
      <c r="BA73" s="618"/>
      <c r="BB73" s="618"/>
      <c r="BC73" s="618"/>
      <c r="BD73" s="618"/>
      <c r="BE73" s="618"/>
      <c r="BF73" s="618"/>
      <c r="BG73" s="618"/>
      <c r="BH73" s="618"/>
      <c r="BI73" s="618"/>
      <c r="BJ73" s="618"/>
      <c r="BK73" s="618"/>
      <c r="BL73" s="618"/>
      <c r="BM73" s="619"/>
      <c r="BT73" s="164"/>
      <c r="BU73" s="164"/>
      <c r="BV73" s="164"/>
      <c r="BW73" s="164"/>
      <c r="BX73" s="164"/>
      <c r="BY73" s="164"/>
      <c r="BZ73" s="164"/>
      <c r="CA73" s="164"/>
      <c r="CB73" s="164"/>
      <c r="CC73" s="164"/>
      <c r="CD73" s="164"/>
      <c r="CE73" s="164"/>
      <c r="CF73" s="164"/>
      <c r="CG73" s="164"/>
      <c r="CH73" s="164"/>
      <c r="CI73" s="164"/>
      <c r="CJ73" s="164"/>
      <c r="CK73" s="164"/>
      <c r="CL73" s="164"/>
      <c r="CM73" s="164"/>
    </row>
    <row r="74" spans="1:91" s="224" customFormat="1" ht="30" customHeight="1" thickTop="1" x14ac:dyDescent="0.35">
      <c r="A74" s="295" t="s">
        <v>166</v>
      </c>
      <c r="B74" s="296"/>
      <c r="C74" s="296"/>
      <c r="D74" s="296"/>
      <c r="E74" s="296"/>
      <c r="F74" s="296"/>
      <c r="G74" s="296"/>
      <c r="H74" s="296"/>
      <c r="I74" s="296"/>
      <c r="J74" s="296"/>
      <c r="K74" s="296"/>
      <c r="L74" s="296"/>
      <c r="M74" s="296"/>
      <c r="N74" s="296" t="s">
        <v>59</v>
      </c>
      <c r="O74" s="296"/>
      <c r="P74" s="296"/>
      <c r="Q74" s="296"/>
      <c r="R74" s="296"/>
      <c r="S74" s="299">
        <v>4</v>
      </c>
      <c r="T74" s="300"/>
      <c r="U74" s="300"/>
      <c r="V74" s="301"/>
      <c r="W74" s="305">
        <v>6</v>
      </c>
      <c r="X74" s="305"/>
      <c r="Y74" s="305"/>
      <c r="Z74" s="305"/>
      <c r="AA74" s="305"/>
      <c r="AB74" s="306"/>
      <c r="AC74" s="633">
        <v>3</v>
      </c>
      <c r="AD74" s="634"/>
      <c r="AE74" s="634"/>
      <c r="AF74" s="634"/>
      <c r="AG74" s="634"/>
      <c r="AH74" s="634"/>
      <c r="AI74" s="634"/>
      <c r="AJ74" s="634"/>
      <c r="AK74" s="634"/>
      <c r="AL74" s="635"/>
      <c r="AM74" s="629">
        <v>8</v>
      </c>
      <c r="AN74" s="629"/>
      <c r="AO74" s="629"/>
      <c r="AP74" s="629"/>
      <c r="AQ74" s="630"/>
      <c r="AR74" s="639">
        <v>12</v>
      </c>
      <c r="AS74" s="305"/>
      <c r="AT74" s="305"/>
      <c r="AU74" s="305"/>
      <c r="AV74" s="305"/>
      <c r="AW74" s="305"/>
      <c r="AX74" s="305"/>
      <c r="AY74" s="306"/>
      <c r="AZ74" s="620"/>
      <c r="BA74" s="621"/>
      <c r="BB74" s="621"/>
      <c r="BC74" s="621"/>
      <c r="BD74" s="621"/>
      <c r="BE74" s="621"/>
      <c r="BF74" s="621"/>
      <c r="BG74" s="621"/>
      <c r="BH74" s="621"/>
      <c r="BI74" s="621"/>
      <c r="BJ74" s="621"/>
      <c r="BK74" s="621"/>
      <c r="BL74" s="621"/>
      <c r="BM74" s="622"/>
      <c r="BT74" s="164"/>
      <c r="BU74" s="164"/>
      <c r="BV74" s="164"/>
      <c r="BW74" s="164"/>
      <c r="BX74" s="164"/>
      <c r="BY74" s="164"/>
      <c r="BZ74" s="164"/>
      <c r="CA74" s="164"/>
      <c r="CB74" s="164"/>
      <c r="CC74" s="164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</row>
    <row r="75" spans="1:91" s="224" customFormat="1" ht="36" customHeight="1" thickBot="1" x14ac:dyDescent="0.4">
      <c r="A75" s="297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302"/>
      <c r="T75" s="303"/>
      <c r="U75" s="303"/>
      <c r="V75" s="304"/>
      <c r="W75" s="307"/>
      <c r="X75" s="307"/>
      <c r="Y75" s="307"/>
      <c r="Z75" s="307"/>
      <c r="AA75" s="307"/>
      <c r="AB75" s="308"/>
      <c r="AC75" s="636"/>
      <c r="AD75" s="637"/>
      <c r="AE75" s="637"/>
      <c r="AF75" s="637"/>
      <c r="AG75" s="637"/>
      <c r="AH75" s="637"/>
      <c r="AI75" s="637"/>
      <c r="AJ75" s="637"/>
      <c r="AK75" s="637"/>
      <c r="AL75" s="638"/>
      <c r="AM75" s="631"/>
      <c r="AN75" s="631"/>
      <c r="AO75" s="631"/>
      <c r="AP75" s="631"/>
      <c r="AQ75" s="632"/>
      <c r="AR75" s="640"/>
      <c r="AS75" s="307"/>
      <c r="AT75" s="307"/>
      <c r="AU75" s="307"/>
      <c r="AV75" s="307"/>
      <c r="AW75" s="307"/>
      <c r="AX75" s="307"/>
      <c r="AY75" s="308"/>
      <c r="AZ75" s="623"/>
      <c r="BA75" s="624"/>
      <c r="BB75" s="624"/>
      <c r="BC75" s="624"/>
      <c r="BD75" s="624"/>
      <c r="BE75" s="624"/>
      <c r="BF75" s="624"/>
      <c r="BG75" s="624"/>
      <c r="BH75" s="624"/>
      <c r="BI75" s="624"/>
      <c r="BJ75" s="624"/>
      <c r="BK75" s="624"/>
      <c r="BL75" s="624"/>
      <c r="BM75" s="625"/>
      <c r="BT75" s="164"/>
      <c r="BU75" s="164"/>
      <c r="BV75" s="164"/>
      <c r="BW75" s="164"/>
      <c r="BX75" s="164"/>
      <c r="BY75" s="164"/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</row>
    <row r="76" spans="1:91" s="1" customFormat="1" ht="36" customHeight="1" thickTop="1" x14ac:dyDescent="0.35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</row>
    <row r="77" spans="1:91" s="151" customFormat="1" ht="58.9" customHeight="1" thickBot="1" x14ac:dyDescent="0.45">
      <c r="A77" s="648" t="s">
        <v>212</v>
      </c>
      <c r="B77" s="648"/>
      <c r="C77" s="648"/>
      <c r="D77" s="648"/>
      <c r="E77" s="648"/>
      <c r="F77" s="648"/>
      <c r="G77" s="648"/>
      <c r="H77" s="648"/>
      <c r="I77" s="648"/>
      <c r="J77" s="648"/>
      <c r="K77" s="648"/>
      <c r="L77" s="648"/>
      <c r="M77" s="648"/>
      <c r="N77" s="648"/>
      <c r="O77" s="648"/>
      <c r="P77" s="648"/>
      <c r="Q77" s="648"/>
      <c r="R77" s="648"/>
      <c r="S77" s="648"/>
      <c r="T77" s="648"/>
      <c r="U77" s="648"/>
      <c r="V77" s="648"/>
      <c r="W77" s="648"/>
      <c r="X77" s="648"/>
      <c r="Y77" s="648"/>
      <c r="Z77" s="648"/>
      <c r="AA77" s="648"/>
      <c r="AB77" s="648"/>
      <c r="AC77" s="648"/>
      <c r="AD77" s="648"/>
      <c r="AE77" s="648"/>
      <c r="AF77" s="648"/>
      <c r="AG77" s="648"/>
      <c r="AH77" s="648"/>
      <c r="AI77" s="648"/>
      <c r="AJ77" s="648"/>
      <c r="AK77" s="648"/>
      <c r="AL77" s="648"/>
      <c r="AM77" s="648"/>
      <c r="AN77" s="648"/>
      <c r="AO77" s="648"/>
      <c r="AP77" s="648"/>
      <c r="AQ77" s="648"/>
      <c r="AR77" s="648"/>
      <c r="AS77" s="648"/>
      <c r="AT77" s="648"/>
      <c r="AU77" s="648"/>
      <c r="AV77" s="648"/>
      <c r="AW77" s="648"/>
      <c r="AX77" s="648"/>
      <c r="AY77" s="648"/>
      <c r="AZ77" s="648"/>
      <c r="BA77" s="648"/>
      <c r="BB77" s="648"/>
      <c r="BC77" s="648"/>
      <c r="BD77" s="648"/>
      <c r="BE77" s="648"/>
      <c r="BF77" s="648"/>
      <c r="BG77" s="648"/>
      <c r="BH77" s="648"/>
      <c r="BI77" s="648"/>
    </row>
    <row r="78" spans="1:91" s="200" customFormat="1" ht="81.599999999999994" customHeight="1" thickTop="1" thickBot="1" x14ac:dyDescent="0.4">
      <c r="A78" s="649" t="s">
        <v>7</v>
      </c>
      <c r="B78" s="649"/>
      <c r="C78" s="649"/>
      <c r="D78" s="649"/>
      <c r="E78" s="649"/>
      <c r="F78" s="649"/>
      <c r="G78" s="689" t="s">
        <v>51</v>
      </c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689"/>
      <c r="Y78" s="689"/>
      <c r="Z78" s="689"/>
      <c r="AA78" s="689"/>
      <c r="AB78" s="689"/>
      <c r="AC78" s="689"/>
      <c r="AD78" s="689"/>
      <c r="AE78" s="689"/>
      <c r="AF78" s="689"/>
      <c r="AG78" s="689"/>
      <c r="AH78" s="689"/>
      <c r="AI78" s="689"/>
      <c r="AJ78" s="689"/>
      <c r="AK78" s="689"/>
      <c r="AL78" s="689"/>
      <c r="AM78" s="689"/>
      <c r="AN78" s="689"/>
      <c r="AO78" s="689"/>
      <c r="AP78" s="689"/>
      <c r="AQ78" s="689"/>
      <c r="AR78" s="689"/>
      <c r="AS78" s="689"/>
      <c r="AT78" s="689"/>
      <c r="AU78" s="689"/>
      <c r="AV78" s="689"/>
      <c r="AW78" s="689"/>
      <c r="AX78" s="689"/>
      <c r="AY78" s="689"/>
      <c r="AZ78" s="689"/>
      <c r="BA78" s="689"/>
      <c r="BB78" s="689"/>
      <c r="BC78" s="689"/>
      <c r="BD78" s="689"/>
      <c r="BE78" s="689"/>
      <c r="BF78" s="689"/>
      <c r="BG78" s="689"/>
      <c r="BH78" s="690"/>
      <c r="BI78" s="649" t="s">
        <v>52</v>
      </c>
      <c r="BJ78" s="649"/>
      <c r="BK78" s="649"/>
      <c r="BL78" s="649"/>
      <c r="BM78" s="649"/>
    </row>
    <row r="79" spans="1:91" s="3" customFormat="1" ht="63" customHeight="1" thickTop="1" x14ac:dyDescent="0.35">
      <c r="A79" s="695" t="s">
        <v>22</v>
      </c>
      <c r="B79" s="696"/>
      <c r="C79" s="696"/>
      <c r="D79" s="696"/>
      <c r="E79" s="696"/>
      <c r="F79" s="697"/>
      <c r="G79" s="691" t="s">
        <v>115</v>
      </c>
      <c r="H79" s="692"/>
      <c r="I79" s="692"/>
      <c r="J79" s="692"/>
      <c r="K79" s="692"/>
      <c r="L79" s="692"/>
      <c r="M79" s="692"/>
      <c r="N79" s="692"/>
      <c r="O79" s="692"/>
      <c r="P79" s="692"/>
      <c r="Q79" s="692"/>
      <c r="R79" s="692"/>
      <c r="S79" s="692"/>
      <c r="T79" s="692"/>
      <c r="U79" s="692"/>
      <c r="V79" s="692"/>
      <c r="W79" s="692"/>
      <c r="X79" s="692"/>
      <c r="Y79" s="692"/>
      <c r="Z79" s="692"/>
      <c r="AA79" s="692"/>
      <c r="AB79" s="692"/>
      <c r="AC79" s="692"/>
      <c r="AD79" s="692"/>
      <c r="AE79" s="692"/>
      <c r="AF79" s="692"/>
      <c r="AG79" s="692"/>
      <c r="AH79" s="692"/>
      <c r="AI79" s="692"/>
      <c r="AJ79" s="692"/>
      <c r="AK79" s="692"/>
      <c r="AL79" s="692"/>
      <c r="AM79" s="692"/>
      <c r="AN79" s="692"/>
      <c r="AO79" s="692"/>
      <c r="AP79" s="692"/>
      <c r="AQ79" s="692"/>
      <c r="AR79" s="692"/>
      <c r="AS79" s="692"/>
      <c r="AT79" s="692"/>
      <c r="AU79" s="692"/>
      <c r="AV79" s="692"/>
      <c r="AW79" s="692"/>
      <c r="AX79" s="692"/>
      <c r="AY79" s="692"/>
      <c r="AZ79" s="692"/>
      <c r="BA79" s="692"/>
      <c r="BB79" s="692"/>
      <c r="BC79" s="692"/>
      <c r="BD79" s="692"/>
      <c r="BE79" s="692"/>
      <c r="BF79" s="692"/>
      <c r="BG79" s="692"/>
      <c r="BH79" s="692"/>
      <c r="BI79" s="650" t="s">
        <v>210</v>
      </c>
      <c r="BJ79" s="651"/>
      <c r="BK79" s="651"/>
      <c r="BL79" s="651"/>
      <c r="BM79" s="652"/>
    </row>
    <row r="80" spans="1:91" s="3" customFormat="1" ht="63" customHeight="1" x14ac:dyDescent="0.35">
      <c r="A80" s="674" t="s">
        <v>23</v>
      </c>
      <c r="B80" s="675"/>
      <c r="C80" s="675"/>
      <c r="D80" s="675"/>
      <c r="E80" s="675"/>
      <c r="F80" s="676"/>
      <c r="G80" s="672" t="s">
        <v>114</v>
      </c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673"/>
      <c r="Y80" s="673"/>
      <c r="Z80" s="673"/>
      <c r="AA80" s="673"/>
      <c r="AB80" s="673"/>
      <c r="AC80" s="673"/>
      <c r="AD80" s="673"/>
      <c r="AE80" s="673"/>
      <c r="AF80" s="673"/>
      <c r="AG80" s="673"/>
      <c r="AH80" s="673"/>
      <c r="AI80" s="673"/>
      <c r="AJ80" s="673"/>
      <c r="AK80" s="673"/>
      <c r="AL80" s="673"/>
      <c r="AM80" s="673"/>
      <c r="AN80" s="673"/>
      <c r="AO80" s="673"/>
      <c r="AP80" s="673"/>
      <c r="AQ80" s="673"/>
      <c r="AR80" s="673"/>
      <c r="AS80" s="673"/>
      <c r="AT80" s="673"/>
      <c r="AU80" s="673"/>
      <c r="AV80" s="673"/>
      <c r="AW80" s="673"/>
      <c r="AX80" s="673"/>
      <c r="AY80" s="673"/>
      <c r="AZ80" s="673"/>
      <c r="BA80" s="673"/>
      <c r="BB80" s="673"/>
      <c r="BC80" s="673"/>
      <c r="BD80" s="673"/>
      <c r="BE80" s="673"/>
      <c r="BF80" s="673"/>
      <c r="BG80" s="673"/>
      <c r="BH80" s="673"/>
      <c r="BI80" s="653" t="s">
        <v>189</v>
      </c>
      <c r="BJ80" s="654"/>
      <c r="BK80" s="654"/>
      <c r="BL80" s="654"/>
      <c r="BM80" s="655"/>
    </row>
    <row r="81" spans="1:65" s="3" customFormat="1" ht="63" customHeight="1" x14ac:dyDescent="0.35">
      <c r="A81" s="674" t="s">
        <v>24</v>
      </c>
      <c r="B81" s="675"/>
      <c r="C81" s="675"/>
      <c r="D81" s="675"/>
      <c r="E81" s="675"/>
      <c r="F81" s="676"/>
      <c r="G81" s="672" t="s">
        <v>113</v>
      </c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  <c r="X81" s="673"/>
      <c r="Y81" s="673"/>
      <c r="Z81" s="673"/>
      <c r="AA81" s="673"/>
      <c r="AB81" s="673"/>
      <c r="AC81" s="673"/>
      <c r="AD81" s="673"/>
      <c r="AE81" s="673"/>
      <c r="AF81" s="673"/>
      <c r="AG81" s="673"/>
      <c r="AH81" s="673"/>
      <c r="AI81" s="673"/>
      <c r="AJ81" s="673"/>
      <c r="AK81" s="673"/>
      <c r="AL81" s="673"/>
      <c r="AM81" s="673"/>
      <c r="AN81" s="673"/>
      <c r="AO81" s="673"/>
      <c r="AP81" s="673"/>
      <c r="AQ81" s="673"/>
      <c r="AR81" s="673"/>
      <c r="AS81" s="673"/>
      <c r="AT81" s="673"/>
      <c r="AU81" s="673"/>
      <c r="AV81" s="673"/>
      <c r="AW81" s="673"/>
      <c r="AX81" s="673"/>
      <c r="AY81" s="673"/>
      <c r="AZ81" s="673"/>
      <c r="BA81" s="673"/>
      <c r="BB81" s="673"/>
      <c r="BC81" s="673"/>
      <c r="BD81" s="673"/>
      <c r="BE81" s="673"/>
      <c r="BF81" s="673"/>
      <c r="BG81" s="673"/>
      <c r="BH81" s="673"/>
      <c r="BI81" s="653" t="s">
        <v>208</v>
      </c>
      <c r="BJ81" s="654"/>
      <c r="BK81" s="654"/>
      <c r="BL81" s="654"/>
      <c r="BM81" s="655"/>
    </row>
    <row r="82" spans="1:65" s="3" customFormat="1" ht="63" customHeight="1" x14ac:dyDescent="0.35">
      <c r="A82" s="674" t="s">
        <v>181</v>
      </c>
      <c r="B82" s="675"/>
      <c r="C82" s="675"/>
      <c r="D82" s="675"/>
      <c r="E82" s="675"/>
      <c r="F82" s="676"/>
      <c r="G82" s="672" t="s">
        <v>206</v>
      </c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  <c r="X82" s="673"/>
      <c r="Y82" s="673"/>
      <c r="Z82" s="673"/>
      <c r="AA82" s="673"/>
      <c r="AB82" s="673"/>
      <c r="AC82" s="673"/>
      <c r="AD82" s="673"/>
      <c r="AE82" s="673"/>
      <c r="AF82" s="673"/>
      <c r="AG82" s="673"/>
      <c r="AH82" s="673"/>
      <c r="AI82" s="673"/>
      <c r="AJ82" s="673"/>
      <c r="AK82" s="673"/>
      <c r="AL82" s="673"/>
      <c r="AM82" s="673"/>
      <c r="AN82" s="673"/>
      <c r="AO82" s="673"/>
      <c r="AP82" s="673"/>
      <c r="AQ82" s="673"/>
      <c r="AR82" s="673"/>
      <c r="AS82" s="673"/>
      <c r="AT82" s="673"/>
      <c r="AU82" s="673"/>
      <c r="AV82" s="673"/>
      <c r="AW82" s="673"/>
      <c r="AX82" s="673"/>
      <c r="AY82" s="673"/>
      <c r="AZ82" s="673"/>
      <c r="BA82" s="673"/>
      <c r="BB82" s="673"/>
      <c r="BC82" s="673"/>
      <c r="BD82" s="673"/>
      <c r="BE82" s="673"/>
      <c r="BF82" s="673"/>
      <c r="BG82" s="673"/>
      <c r="BH82" s="673"/>
      <c r="BI82" s="653" t="s">
        <v>130</v>
      </c>
      <c r="BJ82" s="654"/>
      <c r="BK82" s="654"/>
      <c r="BL82" s="654"/>
      <c r="BM82" s="655"/>
    </row>
    <row r="83" spans="1:65" s="3" customFormat="1" ht="63" customHeight="1" x14ac:dyDescent="0.35">
      <c r="A83" s="674" t="s">
        <v>182</v>
      </c>
      <c r="B83" s="675"/>
      <c r="C83" s="675"/>
      <c r="D83" s="675"/>
      <c r="E83" s="675"/>
      <c r="F83" s="676"/>
      <c r="G83" s="672" t="s">
        <v>207</v>
      </c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  <c r="X83" s="673"/>
      <c r="Y83" s="673"/>
      <c r="Z83" s="673"/>
      <c r="AA83" s="673"/>
      <c r="AB83" s="673"/>
      <c r="AC83" s="673"/>
      <c r="AD83" s="673"/>
      <c r="AE83" s="673"/>
      <c r="AF83" s="673"/>
      <c r="AG83" s="673"/>
      <c r="AH83" s="673"/>
      <c r="AI83" s="673"/>
      <c r="AJ83" s="673"/>
      <c r="AK83" s="673"/>
      <c r="AL83" s="673"/>
      <c r="AM83" s="673"/>
      <c r="AN83" s="673"/>
      <c r="AO83" s="673"/>
      <c r="AP83" s="673"/>
      <c r="AQ83" s="673"/>
      <c r="AR83" s="673"/>
      <c r="AS83" s="673"/>
      <c r="AT83" s="673"/>
      <c r="AU83" s="673"/>
      <c r="AV83" s="673"/>
      <c r="AW83" s="673"/>
      <c r="AX83" s="673"/>
      <c r="AY83" s="673"/>
      <c r="AZ83" s="673"/>
      <c r="BA83" s="673"/>
      <c r="BB83" s="673"/>
      <c r="BC83" s="673"/>
      <c r="BD83" s="673"/>
      <c r="BE83" s="673"/>
      <c r="BF83" s="673"/>
      <c r="BG83" s="673"/>
      <c r="BH83" s="673"/>
      <c r="BI83" s="653" t="s">
        <v>130</v>
      </c>
      <c r="BJ83" s="654"/>
      <c r="BK83" s="654"/>
      <c r="BL83" s="654"/>
      <c r="BM83" s="655"/>
    </row>
    <row r="84" spans="1:65" s="3" customFormat="1" ht="63" customHeight="1" x14ac:dyDescent="0.35">
      <c r="A84" s="674" t="s">
        <v>220</v>
      </c>
      <c r="B84" s="675"/>
      <c r="C84" s="675"/>
      <c r="D84" s="675"/>
      <c r="E84" s="675"/>
      <c r="F84" s="676"/>
      <c r="G84" s="693" t="s">
        <v>221</v>
      </c>
      <c r="H84" s="694"/>
      <c r="I84" s="694"/>
      <c r="J84" s="694"/>
      <c r="K84" s="694"/>
      <c r="L84" s="694"/>
      <c r="M84" s="694"/>
      <c r="N84" s="694"/>
      <c r="O84" s="694"/>
      <c r="P84" s="694"/>
      <c r="Q84" s="694"/>
      <c r="R84" s="694"/>
      <c r="S84" s="694"/>
      <c r="T84" s="694"/>
      <c r="U84" s="694"/>
      <c r="V84" s="694"/>
      <c r="W84" s="694"/>
      <c r="X84" s="694"/>
      <c r="Y84" s="694"/>
      <c r="Z84" s="694"/>
      <c r="AA84" s="694"/>
      <c r="AB84" s="694"/>
      <c r="AC84" s="694"/>
      <c r="AD84" s="694"/>
      <c r="AE84" s="694"/>
      <c r="AF84" s="694"/>
      <c r="AG84" s="694"/>
      <c r="AH84" s="694"/>
      <c r="AI84" s="694"/>
      <c r="AJ84" s="694"/>
      <c r="AK84" s="694"/>
      <c r="AL84" s="694"/>
      <c r="AM84" s="694"/>
      <c r="AN84" s="694"/>
      <c r="AO84" s="694"/>
      <c r="AP84" s="694"/>
      <c r="AQ84" s="694"/>
      <c r="AR84" s="694"/>
      <c r="AS84" s="694"/>
      <c r="AT84" s="694"/>
      <c r="AU84" s="694"/>
      <c r="AV84" s="694"/>
      <c r="AW84" s="694"/>
      <c r="AX84" s="694"/>
      <c r="AY84" s="694"/>
      <c r="AZ84" s="694"/>
      <c r="BA84" s="694"/>
      <c r="BB84" s="694"/>
      <c r="BC84" s="694"/>
      <c r="BD84" s="694"/>
      <c r="BE84" s="694"/>
      <c r="BF84" s="694"/>
      <c r="BG84" s="694"/>
      <c r="BH84" s="694"/>
      <c r="BI84" s="653" t="s">
        <v>130</v>
      </c>
      <c r="BJ84" s="654"/>
      <c r="BK84" s="654"/>
      <c r="BL84" s="654"/>
      <c r="BM84" s="655"/>
    </row>
    <row r="85" spans="1:65" s="3" customFormat="1" ht="63" customHeight="1" x14ac:dyDescent="0.35">
      <c r="A85" s="698" t="s">
        <v>222</v>
      </c>
      <c r="B85" s="699"/>
      <c r="C85" s="699"/>
      <c r="D85" s="699"/>
      <c r="E85" s="699"/>
      <c r="F85" s="700"/>
      <c r="G85" s="693" t="s">
        <v>223</v>
      </c>
      <c r="H85" s="694"/>
      <c r="I85" s="694"/>
      <c r="J85" s="694"/>
      <c r="K85" s="694"/>
      <c r="L85" s="694"/>
      <c r="M85" s="694"/>
      <c r="N85" s="694"/>
      <c r="O85" s="694"/>
      <c r="P85" s="694"/>
      <c r="Q85" s="694"/>
      <c r="R85" s="694"/>
      <c r="S85" s="694"/>
      <c r="T85" s="694"/>
      <c r="U85" s="694"/>
      <c r="V85" s="694"/>
      <c r="W85" s="694"/>
      <c r="X85" s="694"/>
      <c r="Y85" s="694"/>
      <c r="Z85" s="694"/>
      <c r="AA85" s="694"/>
      <c r="AB85" s="694"/>
      <c r="AC85" s="694"/>
      <c r="AD85" s="694"/>
      <c r="AE85" s="694"/>
      <c r="AF85" s="694"/>
      <c r="AG85" s="694"/>
      <c r="AH85" s="694"/>
      <c r="AI85" s="694"/>
      <c r="AJ85" s="694"/>
      <c r="AK85" s="694"/>
      <c r="AL85" s="694"/>
      <c r="AM85" s="694"/>
      <c r="AN85" s="694"/>
      <c r="AO85" s="694"/>
      <c r="AP85" s="694"/>
      <c r="AQ85" s="694"/>
      <c r="AR85" s="694"/>
      <c r="AS85" s="694"/>
      <c r="AT85" s="694"/>
      <c r="AU85" s="694"/>
      <c r="AV85" s="694"/>
      <c r="AW85" s="694"/>
      <c r="AX85" s="694"/>
      <c r="AY85" s="694"/>
      <c r="AZ85" s="694"/>
      <c r="BA85" s="694"/>
      <c r="BB85" s="694"/>
      <c r="BC85" s="694"/>
      <c r="BD85" s="694"/>
      <c r="BE85" s="694"/>
      <c r="BF85" s="694"/>
      <c r="BG85" s="694"/>
      <c r="BH85" s="694"/>
      <c r="BI85" s="653" t="s">
        <v>132</v>
      </c>
      <c r="BJ85" s="654"/>
      <c r="BK85" s="654"/>
      <c r="BL85" s="654"/>
      <c r="BM85" s="655"/>
    </row>
    <row r="86" spans="1:65" s="6" customFormat="1" ht="63" customHeight="1" x14ac:dyDescent="0.35">
      <c r="A86" s="674" t="s">
        <v>109</v>
      </c>
      <c r="B86" s="675"/>
      <c r="C86" s="675"/>
      <c r="D86" s="675"/>
      <c r="E86" s="675"/>
      <c r="F86" s="676"/>
      <c r="G86" s="672" t="s">
        <v>190</v>
      </c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  <c r="X86" s="673"/>
      <c r="Y86" s="673"/>
      <c r="Z86" s="673"/>
      <c r="AA86" s="673"/>
      <c r="AB86" s="673"/>
      <c r="AC86" s="673"/>
      <c r="AD86" s="673"/>
      <c r="AE86" s="673"/>
      <c r="AF86" s="673"/>
      <c r="AG86" s="673"/>
      <c r="AH86" s="673"/>
      <c r="AI86" s="673"/>
      <c r="AJ86" s="673"/>
      <c r="AK86" s="673"/>
      <c r="AL86" s="673"/>
      <c r="AM86" s="673"/>
      <c r="AN86" s="673"/>
      <c r="AO86" s="673"/>
      <c r="AP86" s="673"/>
      <c r="AQ86" s="673"/>
      <c r="AR86" s="673"/>
      <c r="AS86" s="673"/>
      <c r="AT86" s="673"/>
      <c r="AU86" s="673"/>
      <c r="AV86" s="673"/>
      <c r="AW86" s="673"/>
      <c r="AX86" s="673"/>
      <c r="AY86" s="673"/>
      <c r="AZ86" s="673"/>
      <c r="BA86" s="673"/>
      <c r="BB86" s="673"/>
      <c r="BC86" s="673"/>
      <c r="BD86" s="673"/>
      <c r="BE86" s="673"/>
      <c r="BF86" s="673"/>
      <c r="BG86" s="673"/>
      <c r="BH86" s="673"/>
      <c r="BI86" s="653" t="s">
        <v>57</v>
      </c>
      <c r="BJ86" s="654"/>
      <c r="BK86" s="654"/>
      <c r="BL86" s="654"/>
      <c r="BM86" s="655"/>
    </row>
    <row r="87" spans="1:65" s="6" customFormat="1" ht="63" customHeight="1" x14ac:dyDescent="0.35">
      <c r="A87" s="674" t="s">
        <v>110</v>
      </c>
      <c r="B87" s="675"/>
      <c r="C87" s="675"/>
      <c r="D87" s="675"/>
      <c r="E87" s="675"/>
      <c r="F87" s="676"/>
      <c r="G87" s="672" t="s">
        <v>191</v>
      </c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  <c r="X87" s="673"/>
      <c r="Y87" s="673"/>
      <c r="Z87" s="673"/>
      <c r="AA87" s="673"/>
      <c r="AB87" s="673"/>
      <c r="AC87" s="673"/>
      <c r="AD87" s="673"/>
      <c r="AE87" s="673"/>
      <c r="AF87" s="673"/>
      <c r="AG87" s="673"/>
      <c r="AH87" s="673"/>
      <c r="AI87" s="673"/>
      <c r="AJ87" s="673"/>
      <c r="AK87" s="673"/>
      <c r="AL87" s="673"/>
      <c r="AM87" s="673"/>
      <c r="AN87" s="673"/>
      <c r="AO87" s="673"/>
      <c r="AP87" s="673"/>
      <c r="AQ87" s="673"/>
      <c r="AR87" s="673"/>
      <c r="AS87" s="673"/>
      <c r="AT87" s="673"/>
      <c r="AU87" s="673"/>
      <c r="AV87" s="673"/>
      <c r="AW87" s="673"/>
      <c r="AX87" s="673"/>
      <c r="AY87" s="673"/>
      <c r="AZ87" s="673"/>
      <c r="BA87" s="673"/>
      <c r="BB87" s="673"/>
      <c r="BC87" s="673"/>
      <c r="BD87" s="673"/>
      <c r="BE87" s="673"/>
      <c r="BF87" s="673"/>
      <c r="BG87" s="673"/>
      <c r="BH87" s="673"/>
      <c r="BI87" s="653" t="s">
        <v>58</v>
      </c>
      <c r="BJ87" s="654"/>
      <c r="BK87" s="654"/>
      <c r="BL87" s="654"/>
      <c r="BM87" s="655"/>
    </row>
    <row r="88" spans="1:65" s="7" customFormat="1" ht="63" customHeight="1" x14ac:dyDescent="0.35">
      <c r="A88" s="674" t="s">
        <v>111</v>
      </c>
      <c r="B88" s="675"/>
      <c r="C88" s="675"/>
      <c r="D88" s="675"/>
      <c r="E88" s="675"/>
      <c r="F88" s="676"/>
      <c r="G88" s="672" t="s">
        <v>192</v>
      </c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  <c r="X88" s="673"/>
      <c r="Y88" s="673"/>
      <c r="Z88" s="673"/>
      <c r="AA88" s="673"/>
      <c r="AB88" s="673"/>
      <c r="AC88" s="673"/>
      <c r="AD88" s="673"/>
      <c r="AE88" s="673"/>
      <c r="AF88" s="673"/>
      <c r="AG88" s="673"/>
      <c r="AH88" s="673"/>
      <c r="AI88" s="673"/>
      <c r="AJ88" s="673"/>
      <c r="AK88" s="673"/>
      <c r="AL88" s="673"/>
      <c r="AM88" s="673"/>
      <c r="AN88" s="673"/>
      <c r="AO88" s="673"/>
      <c r="AP88" s="673"/>
      <c r="AQ88" s="673"/>
      <c r="AR88" s="673"/>
      <c r="AS88" s="673"/>
      <c r="AT88" s="673"/>
      <c r="AU88" s="673"/>
      <c r="AV88" s="673"/>
      <c r="AW88" s="673"/>
      <c r="AX88" s="673"/>
      <c r="AY88" s="673"/>
      <c r="AZ88" s="673"/>
      <c r="BA88" s="673"/>
      <c r="BB88" s="673"/>
      <c r="BC88" s="673"/>
      <c r="BD88" s="673"/>
      <c r="BE88" s="673"/>
      <c r="BF88" s="673"/>
      <c r="BG88" s="673"/>
      <c r="BH88" s="673"/>
      <c r="BI88" s="653" t="s">
        <v>104</v>
      </c>
      <c r="BJ88" s="654"/>
      <c r="BK88" s="654"/>
      <c r="BL88" s="654"/>
      <c r="BM88" s="655"/>
    </row>
    <row r="89" spans="1:65" s="6" customFormat="1" ht="63" customHeight="1" x14ac:dyDescent="0.35">
      <c r="A89" s="674" t="s">
        <v>169</v>
      </c>
      <c r="B89" s="675"/>
      <c r="C89" s="675"/>
      <c r="D89" s="675"/>
      <c r="E89" s="675"/>
      <c r="F89" s="676"/>
      <c r="G89" s="672" t="s">
        <v>193</v>
      </c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  <c r="X89" s="673"/>
      <c r="Y89" s="673"/>
      <c r="Z89" s="673"/>
      <c r="AA89" s="673"/>
      <c r="AB89" s="673"/>
      <c r="AC89" s="673"/>
      <c r="AD89" s="673"/>
      <c r="AE89" s="673"/>
      <c r="AF89" s="673"/>
      <c r="AG89" s="673"/>
      <c r="AH89" s="673"/>
      <c r="AI89" s="673"/>
      <c r="AJ89" s="673"/>
      <c r="AK89" s="673"/>
      <c r="AL89" s="673"/>
      <c r="AM89" s="673"/>
      <c r="AN89" s="673"/>
      <c r="AO89" s="673"/>
      <c r="AP89" s="673"/>
      <c r="AQ89" s="673"/>
      <c r="AR89" s="673"/>
      <c r="AS89" s="673"/>
      <c r="AT89" s="673"/>
      <c r="AU89" s="673"/>
      <c r="AV89" s="673"/>
      <c r="AW89" s="673"/>
      <c r="AX89" s="673"/>
      <c r="AY89" s="673"/>
      <c r="AZ89" s="673"/>
      <c r="BA89" s="673"/>
      <c r="BB89" s="673"/>
      <c r="BC89" s="673"/>
      <c r="BD89" s="673"/>
      <c r="BE89" s="673"/>
      <c r="BF89" s="673"/>
      <c r="BG89" s="673"/>
      <c r="BH89" s="673"/>
      <c r="BI89" s="653" t="s">
        <v>105</v>
      </c>
      <c r="BJ89" s="654"/>
      <c r="BK89" s="654"/>
      <c r="BL89" s="654"/>
      <c r="BM89" s="655"/>
    </row>
    <row r="90" spans="1:65" s="6" customFormat="1" ht="63" customHeight="1" x14ac:dyDescent="0.35">
      <c r="A90" s="674" t="s">
        <v>170</v>
      </c>
      <c r="B90" s="675"/>
      <c r="C90" s="675"/>
      <c r="D90" s="675"/>
      <c r="E90" s="675"/>
      <c r="F90" s="676"/>
      <c r="G90" s="672" t="s">
        <v>194</v>
      </c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  <c r="X90" s="673"/>
      <c r="Y90" s="673"/>
      <c r="Z90" s="673"/>
      <c r="AA90" s="673"/>
      <c r="AB90" s="673"/>
      <c r="AC90" s="673"/>
      <c r="AD90" s="673"/>
      <c r="AE90" s="673"/>
      <c r="AF90" s="673"/>
      <c r="AG90" s="673"/>
      <c r="AH90" s="673"/>
      <c r="AI90" s="673"/>
      <c r="AJ90" s="673"/>
      <c r="AK90" s="673"/>
      <c r="AL90" s="673"/>
      <c r="AM90" s="673"/>
      <c r="AN90" s="673"/>
      <c r="AO90" s="673"/>
      <c r="AP90" s="673"/>
      <c r="AQ90" s="673"/>
      <c r="AR90" s="673"/>
      <c r="AS90" s="673"/>
      <c r="AT90" s="673"/>
      <c r="AU90" s="673"/>
      <c r="AV90" s="673"/>
      <c r="AW90" s="673"/>
      <c r="AX90" s="673"/>
      <c r="AY90" s="673"/>
      <c r="AZ90" s="673"/>
      <c r="BA90" s="673"/>
      <c r="BB90" s="673"/>
      <c r="BC90" s="673"/>
      <c r="BD90" s="673"/>
      <c r="BE90" s="673"/>
      <c r="BF90" s="673"/>
      <c r="BG90" s="673"/>
      <c r="BH90" s="673"/>
      <c r="BI90" s="653" t="s">
        <v>127</v>
      </c>
      <c r="BJ90" s="654"/>
      <c r="BK90" s="654"/>
      <c r="BL90" s="654"/>
      <c r="BM90" s="655"/>
    </row>
    <row r="91" spans="1:65" s="6" customFormat="1" ht="63" customHeight="1" x14ac:dyDescent="0.35">
      <c r="A91" s="674" t="s">
        <v>171</v>
      </c>
      <c r="B91" s="675"/>
      <c r="C91" s="675"/>
      <c r="D91" s="675"/>
      <c r="E91" s="675"/>
      <c r="F91" s="676"/>
      <c r="G91" s="672" t="s">
        <v>195</v>
      </c>
      <c r="H91" s="673"/>
      <c r="I91" s="673"/>
      <c r="J91" s="673"/>
      <c r="K91" s="673"/>
      <c r="L91" s="673"/>
      <c r="M91" s="673"/>
      <c r="N91" s="673"/>
      <c r="O91" s="673"/>
      <c r="P91" s="673"/>
      <c r="Q91" s="673"/>
      <c r="R91" s="673"/>
      <c r="S91" s="673"/>
      <c r="T91" s="673"/>
      <c r="U91" s="673"/>
      <c r="V91" s="673"/>
      <c r="W91" s="673"/>
      <c r="X91" s="673"/>
      <c r="Y91" s="673"/>
      <c r="Z91" s="673"/>
      <c r="AA91" s="673"/>
      <c r="AB91" s="673"/>
      <c r="AC91" s="673"/>
      <c r="AD91" s="673"/>
      <c r="AE91" s="673"/>
      <c r="AF91" s="673"/>
      <c r="AG91" s="673"/>
      <c r="AH91" s="673"/>
      <c r="AI91" s="673"/>
      <c r="AJ91" s="673"/>
      <c r="AK91" s="673"/>
      <c r="AL91" s="673"/>
      <c r="AM91" s="673"/>
      <c r="AN91" s="673"/>
      <c r="AO91" s="673"/>
      <c r="AP91" s="673"/>
      <c r="AQ91" s="673"/>
      <c r="AR91" s="673"/>
      <c r="AS91" s="673"/>
      <c r="AT91" s="673"/>
      <c r="AU91" s="673"/>
      <c r="AV91" s="673"/>
      <c r="AW91" s="673"/>
      <c r="AX91" s="673"/>
      <c r="AY91" s="673"/>
      <c r="AZ91" s="673"/>
      <c r="BA91" s="673"/>
      <c r="BB91" s="673"/>
      <c r="BC91" s="673"/>
      <c r="BD91" s="673"/>
      <c r="BE91" s="673"/>
      <c r="BF91" s="673"/>
      <c r="BG91" s="673"/>
      <c r="BH91" s="673"/>
      <c r="BI91" s="653" t="s">
        <v>132</v>
      </c>
      <c r="BJ91" s="654"/>
      <c r="BK91" s="654"/>
      <c r="BL91" s="654"/>
      <c r="BM91" s="655"/>
    </row>
    <row r="92" spans="1:65" s="6" customFormat="1" ht="63" customHeight="1" x14ac:dyDescent="0.35">
      <c r="A92" s="674" t="s">
        <v>68</v>
      </c>
      <c r="B92" s="675"/>
      <c r="C92" s="675"/>
      <c r="D92" s="675"/>
      <c r="E92" s="675"/>
      <c r="F92" s="676"/>
      <c r="G92" s="672" t="s">
        <v>196</v>
      </c>
      <c r="H92" s="673"/>
      <c r="I92" s="673"/>
      <c r="J92" s="673"/>
      <c r="K92" s="673"/>
      <c r="L92" s="673"/>
      <c r="M92" s="673"/>
      <c r="N92" s="673"/>
      <c r="O92" s="673"/>
      <c r="P92" s="673"/>
      <c r="Q92" s="673"/>
      <c r="R92" s="673"/>
      <c r="S92" s="673"/>
      <c r="T92" s="673"/>
      <c r="U92" s="673"/>
      <c r="V92" s="673"/>
      <c r="W92" s="673"/>
      <c r="X92" s="673"/>
      <c r="Y92" s="673"/>
      <c r="Z92" s="673"/>
      <c r="AA92" s="673"/>
      <c r="AB92" s="673"/>
      <c r="AC92" s="673"/>
      <c r="AD92" s="673"/>
      <c r="AE92" s="673"/>
      <c r="AF92" s="673"/>
      <c r="AG92" s="673"/>
      <c r="AH92" s="673"/>
      <c r="AI92" s="673"/>
      <c r="AJ92" s="673"/>
      <c r="AK92" s="673"/>
      <c r="AL92" s="673"/>
      <c r="AM92" s="673"/>
      <c r="AN92" s="673"/>
      <c r="AO92" s="673"/>
      <c r="AP92" s="673"/>
      <c r="AQ92" s="673"/>
      <c r="AR92" s="673"/>
      <c r="AS92" s="673"/>
      <c r="AT92" s="673"/>
      <c r="AU92" s="673"/>
      <c r="AV92" s="673"/>
      <c r="AW92" s="673"/>
      <c r="AX92" s="673"/>
      <c r="AY92" s="673"/>
      <c r="AZ92" s="673"/>
      <c r="BA92" s="673"/>
      <c r="BB92" s="673"/>
      <c r="BC92" s="673"/>
      <c r="BD92" s="673"/>
      <c r="BE92" s="673"/>
      <c r="BF92" s="673"/>
      <c r="BG92" s="673"/>
      <c r="BH92" s="673"/>
      <c r="BI92" s="653" t="s">
        <v>117</v>
      </c>
      <c r="BJ92" s="654"/>
      <c r="BK92" s="654"/>
      <c r="BL92" s="654"/>
      <c r="BM92" s="655"/>
    </row>
    <row r="93" spans="1:65" s="6" customFormat="1" ht="63" customHeight="1" x14ac:dyDescent="0.35">
      <c r="A93" s="674" t="s">
        <v>69</v>
      </c>
      <c r="B93" s="675"/>
      <c r="C93" s="675"/>
      <c r="D93" s="675"/>
      <c r="E93" s="675"/>
      <c r="F93" s="676"/>
      <c r="G93" s="672" t="s">
        <v>197</v>
      </c>
      <c r="H93" s="673"/>
      <c r="I93" s="673"/>
      <c r="J93" s="673"/>
      <c r="K93" s="673"/>
      <c r="L93" s="673"/>
      <c r="M93" s="673"/>
      <c r="N93" s="673"/>
      <c r="O93" s="673"/>
      <c r="P93" s="673"/>
      <c r="Q93" s="673"/>
      <c r="R93" s="673"/>
      <c r="S93" s="673"/>
      <c r="T93" s="673"/>
      <c r="U93" s="673"/>
      <c r="V93" s="673"/>
      <c r="W93" s="673"/>
      <c r="X93" s="673"/>
      <c r="Y93" s="673"/>
      <c r="Z93" s="673"/>
      <c r="AA93" s="673"/>
      <c r="AB93" s="673"/>
      <c r="AC93" s="673"/>
      <c r="AD93" s="673"/>
      <c r="AE93" s="673"/>
      <c r="AF93" s="673"/>
      <c r="AG93" s="673"/>
      <c r="AH93" s="673"/>
      <c r="AI93" s="673"/>
      <c r="AJ93" s="673"/>
      <c r="AK93" s="673"/>
      <c r="AL93" s="673"/>
      <c r="AM93" s="673"/>
      <c r="AN93" s="673"/>
      <c r="AO93" s="673"/>
      <c r="AP93" s="673"/>
      <c r="AQ93" s="673"/>
      <c r="AR93" s="673"/>
      <c r="AS93" s="673"/>
      <c r="AT93" s="673"/>
      <c r="AU93" s="673"/>
      <c r="AV93" s="673"/>
      <c r="AW93" s="673"/>
      <c r="AX93" s="673"/>
      <c r="AY93" s="673"/>
      <c r="AZ93" s="673"/>
      <c r="BA93" s="673"/>
      <c r="BB93" s="673"/>
      <c r="BC93" s="673"/>
      <c r="BD93" s="673"/>
      <c r="BE93" s="673"/>
      <c r="BF93" s="673"/>
      <c r="BG93" s="673"/>
      <c r="BH93" s="673"/>
      <c r="BI93" s="653" t="s">
        <v>118</v>
      </c>
      <c r="BJ93" s="654"/>
      <c r="BK93" s="654"/>
      <c r="BL93" s="654"/>
      <c r="BM93" s="655"/>
    </row>
    <row r="94" spans="1:65" s="7" customFormat="1" ht="63" customHeight="1" x14ac:dyDescent="0.35">
      <c r="A94" s="674" t="s">
        <v>70</v>
      </c>
      <c r="B94" s="675"/>
      <c r="C94" s="675"/>
      <c r="D94" s="675"/>
      <c r="E94" s="675"/>
      <c r="F94" s="676"/>
      <c r="G94" s="672" t="s">
        <v>198</v>
      </c>
      <c r="H94" s="673"/>
      <c r="I94" s="673"/>
      <c r="J94" s="673"/>
      <c r="K94" s="673"/>
      <c r="L94" s="673"/>
      <c r="M94" s="673"/>
      <c r="N94" s="673"/>
      <c r="O94" s="673"/>
      <c r="P94" s="673"/>
      <c r="Q94" s="673"/>
      <c r="R94" s="673"/>
      <c r="S94" s="673"/>
      <c r="T94" s="673"/>
      <c r="U94" s="673"/>
      <c r="V94" s="673"/>
      <c r="W94" s="673"/>
      <c r="X94" s="673"/>
      <c r="Y94" s="673"/>
      <c r="Z94" s="673"/>
      <c r="AA94" s="673"/>
      <c r="AB94" s="673"/>
      <c r="AC94" s="673"/>
      <c r="AD94" s="673"/>
      <c r="AE94" s="673"/>
      <c r="AF94" s="673"/>
      <c r="AG94" s="673"/>
      <c r="AH94" s="673"/>
      <c r="AI94" s="673"/>
      <c r="AJ94" s="673"/>
      <c r="AK94" s="673"/>
      <c r="AL94" s="673"/>
      <c r="AM94" s="673"/>
      <c r="AN94" s="673"/>
      <c r="AO94" s="673"/>
      <c r="AP94" s="673"/>
      <c r="AQ94" s="673"/>
      <c r="AR94" s="673"/>
      <c r="AS94" s="673"/>
      <c r="AT94" s="673"/>
      <c r="AU94" s="673"/>
      <c r="AV94" s="673"/>
      <c r="AW94" s="673"/>
      <c r="AX94" s="673"/>
      <c r="AY94" s="673"/>
      <c r="AZ94" s="673"/>
      <c r="BA94" s="673"/>
      <c r="BB94" s="673"/>
      <c r="BC94" s="673"/>
      <c r="BD94" s="673"/>
      <c r="BE94" s="673"/>
      <c r="BF94" s="673"/>
      <c r="BG94" s="673"/>
      <c r="BH94" s="673"/>
      <c r="BI94" s="653" t="s">
        <v>138</v>
      </c>
      <c r="BJ94" s="654"/>
      <c r="BK94" s="654"/>
      <c r="BL94" s="654"/>
      <c r="BM94" s="655"/>
    </row>
    <row r="95" spans="1:65" s="6" customFormat="1" ht="63" customHeight="1" x14ac:dyDescent="0.35">
      <c r="A95" s="674" t="s">
        <v>172</v>
      </c>
      <c r="B95" s="675"/>
      <c r="C95" s="675"/>
      <c r="D95" s="675"/>
      <c r="E95" s="675"/>
      <c r="F95" s="676"/>
      <c r="G95" s="672" t="s">
        <v>199</v>
      </c>
      <c r="H95" s="673"/>
      <c r="I95" s="673"/>
      <c r="J95" s="673"/>
      <c r="K95" s="673"/>
      <c r="L95" s="673"/>
      <c r="M95" s="673"/>
      <c r="N95" s="673"/>
      <c r="O95" s="673"/>
      <c r="P95" s="673"/>
      <c r="Q95" s="673"/>
      <c r="R95" s="673"/>
      <c r="S95" s="673"/>
      <c r="T95" s="673"/>
      <c r="U95" s="673"/>
      <c r="V95" s="673"/>
      <c r="W95" s="673"/>
      <c r="X95" s="673"/>
      <c r="Y95" s="673"/>
      <c r="Z95" s="673"/>
      <c r="AA95" s="673"/>
      <c r="AB95" s="673"/>
      <c r="AC95" s="673"/>
      <c r="AD95" s="673"/>
      <c r="AE95" s="673"/>
      <c r="AF95" s="673"/>
      <c r="AG95" s="673"/>
      <c r="AH95" s="673"/>
      <c r="AI95" s="673"/>
      <c r="AJ95" s="673"/>
      <c r="AK95" s="673"/>
      <c r="AL95" s="673"/>
      <c r="AM95" s="673"/>
      <c r="AN95" s="673"/>
      <c r="AO95" s="673"/>
      <c r="AP95" s="673"/>
      <c r="AQ95" s="673"/>
      <c r="AR95" s="673"/>
      <c r="AS95" s="673"/>
      <c r="AT95" s="673"/>
      <c r="AU95" s="673"/>
      <c r="AV95" s="673"/>
      <c r="AW95" s="673"/>
      <c r="AX95" s="673"/>
      <c r="AY95" s="673"/>
      <c r="AZ95" s="673"/>
      <c r="BA95" s="673"/>
      <c r="BB95" s="673"/>
      <c r="BC95" s="673"/>
      <c r="BD95" s="673"/>
      <c r="BE95" s="673"/>
      <c r="BF95" s="673"/>
      <c r="BG95" s="673"/>
      <c r="BH95" s="673"/>
      <c r="BI95" s="653" t="s">
        <v>140</v>
      </c>
      <c r="BJ95" s="654"/>
      <c r="BK95" s="654"/>
      <c r="BL95" s="654"/>
      <c r="BM95" s="655"/>
    </row>
    <row r="96" spans="1:65" s="6" customFormat="1" ht="63" customHeight="1" x14ac:dyDescent="0.35">
      <c r="A96" s="674" t="s">
        <v>173</v>
      </c>
      <c r="B96" s="675"/>
      <c r="C96" s="675"/>
      <c r="D96" s="675"/>
      <c r="E96" s="675"/>
      <c r="F96" s="676"/>
      <c r="G96" s="672" t="s">
        <v>200</v>
      </c>
      <c r="H96" s="673"/>
      <c r="I96" s="673"/>
      <c r="J96" s="673"/>
      <c r="K96" s="673"/>
      <c r="L96" s="673"/>
      <c r="M96" s="673"/>
      <c r="N96" s="673"/>
      <c r="O96" s="673"/>
      <c r="P96" s="673"/>
      <c r="Q96" s="673"/>
      <c r="R96" s="673"/>
      <c r="S96" s="673"/>
      <c r="T96" s="673"/>
      <c r="U96" s="673"/>
      <c r="V96" s="673"/>
      <c r="W96" s="673"/>
      <c r="X96" s="673"/>
      <c r="Y96" s="673"/>
      <c r="Z96" s="673"/>
      <c r="AA96" s="673"/>
      <c r="AB96" s="673"/>
      <c r="AC96" s="673"/>
      <c r="AD96" s="673"/>
      <c r="AE96" s="673"/>
      <c r="AF96" s="673"/>
      <c r="AG96" s="673"/>
      <c r="AH96" s="673"/>
      <c r="AI96" s="673"/>
      <c r="AJ96" s="673"/>
      <c r="AK96" s="673"/>
      <c r="AL96" s="673"/>
      <c r="AM96" s="673"/>
      <c r="AN96" s="673"/>
      <c r="AO96" s="673"/>
      <c r="AP96" s="673"/>
      <c r="AQ96" s="673"/>
      <c r="AR96" s="673"/>
      <c r="AS96" s="673"/>
      <c r="AT96" s="673"/>
      <c r="AU96" s="673"/>
      <c r="AV96" s="673"/>
      <c r="AW96" s="673"/>
      <c r="AX96" s="673"/>
      <c r="AY96" s="673"/>
      <c r="AZ96" s="673"/>
      <c r="BA96" s="673"/>
      <c r="BB96" s="673"/>
      <c r="BC96" s="673"/>
      <c r="BD96" s="673"/>
      <c r="BE96" s="673"/>
      <c r="BF96" s="673"/>
      <c r="BG96" s="673"/>
      <c r="BH96" s="673"/>
      <c r="BI96" s="653" t="s">
        <v>144</v>
      </c>
      <c r="BJ96" s="654"/>
      <c r="BK96" s="654"/>
      <c r="BL96" s="654"/>
      <c r="BM96" s="655"/>
    </row>
    <row r="97" spans="1:65" s="6" customFormat="1" ht="63" customHeight="1" x14ac:dyDescent="0.35">
      <c r="A97" s="674" t="s">
        <v>174</v>
      </c>
      <c r="B97" s="675"/>
      <c r="C97" s="675"/>
      <c r="D97" s="675"/>
      <c r="E97" s="675"/>
      <c r="F97" s="676"/>
      <c r="G97" s="672" t="s">
        <v>201</v>
      </c>
      <c r="H97" s="673"/>
      <c r="I97" s="673"/>
      <c r="J97" s="673"/>
      <c r="K97" s="673"/>
      <c r="L97" s="673"/>
      <c r="M97" s="673"/>
      <c r="N97" s="673"/>
      <c r="O97" s="673"/>
      <c r="P97" s="673"/>
      <c r="Q97" s="673"/>
      <c r="R97" s="673"/>
      <c r="S97" s="673"/>
      <c r="T97" s="673"/>
      <c r="U97" s="673"/>
      <c r="V97" s="673"/>
      <c r="W97" s="673"/>
      <c r="X97" s="673"/>
      <c r="Y97" s="673"/>
      <c r="Z97" s="673"/>
      <c r="AA97" s="673"/>
      <c r="AB97" s="673"/>
      <c r="AC97" s="673"/>
      <c r="AD97" s="673"/>
      <c r="AE97" s="673"/>
      <c r="AF97" s="673"/>
      <c r="AG97" s="673"/>
      <c r="AH97" s="673"/>
      <c r="AI97" s="673"/>
      <c r="AJ97" s="673"/>
      <c r="AK97" s="673"/>
      <c r="AL97" s="673"/>
      <c r="AM97" s="673"/>
      <c r="AN97" s="673"/>
      <c r="AO97" s="673"/>
      <c r="AP97" s="673"/>
      <c r="AQ97" s="673"/>
      <c r="AR97" s="673"/>
      <c r="AS97" s="673"/>
      <c r="AT97" s="673"/>
      <c r="AU97" s="673"/>
      <c r="AV97" s="673"/>
      <c r="AW97" s="673"/>
      <c r="AX97" s="673"/>
      <c r="AY97" s="673"/>
      <c r="AZ97" s="673"/>
      <c r="BA97" s="673"/>
      <c r="BB97" s="673"/>
      <c r="BC97" s="673"/>
      <c r="BD97" s="673"/>
      <c r="BE97" s="673"/>
      <c r="BF97" s="673"/>
      <c r="BG97" s="673"/>
      <c r="BH97" s="673"/>
      <c r="BI97" s="653" t="s">
        <v>146</v>
      </c>
      <c r="BJ97" s="654"/>
      <c r="BK97" s="654"/>
      <c r="BL97" s="654"/>
      <c r="BM97" s="655"/>
    </row>
    <row r="98" spans="1:65" s="6" customFormat="1" ht="63" customHeight="1" x14ac:dyDescent="0.35">
      <c r="A98" s="674" t="s">
        <v>175</v>
      </c>
      <c r="B98" s="675"/>
      <c r="C98" s="675"/>
      <c r="D98" s="675"/>
      <c r="E98" s="675"/>
      <c r="F98" s="676"/>
      <c r="G98" s="679" t="s">
        <v>202</v>
      </c>
      <c r="H98" s="680"/>
      <c r="I98" s="680"/>
      <c r="J98" s="680"/>
      <c r="K98" s="680"/>
      <c r="L98" s="680"/>
      <c r="M98" s="680"/>
      <c r="N98" s="680"/>
      <c r="O98" s="680"/>
      <c r="P98" s="680"/>
      <c r="Q98" s="680"/>
      <c r="R98" s="680"/>
      <c r="S98" s="680"/>
      <c r="T98" s="680"/>
      <c r="U98" s="680"/>
      <c r="V98" s="680"/>
      <c r="W98" s="680"/>
      <c r="X98" s="680"/>
      <c r="Y98" s="680"/>
      <c r="Z98" s="680"/>
      <c r="AA98" s="680"/>
      <c r="AB98" s="680"/>
      <c r="AC98" s="680"/>
      <c r="AD98" s="680"/>
      <c r="AE98" s="680"/>
      <c r="AF98" s="680"/>
      <c r="AG98" s="680"/>
      <c r="AH98" s="680"/>
      <c r="AI98" s="680"/>
      <c r="AJ98" s="680"/>
      <c r="AK98" s="680"/>
      <c r="AL98" s="680"/>
      <c r="AM98" s="680"/>
      <c r="AN98" s="680"/>
      <c r="AO98" s="680"/>
      <c r="AP98" s="680"/>
      <c r="AQ98" s="680"/>
      <c r="AR98" s="680"/>
      <c r="AS98" s="680"/>
      <c r="AT98" s="680"/>
      <c r="AU98" s="680"/>
      <c r="AV98" s="680"/>
      <c r="AW98" s="680"/>
      <c r="AX98" s="680"/>
      <c r="AY98" s="680"/>
      <c r="AZ98" s="680"/>
      <c r="BA98" s="680"/>
      <c r="BB98" s="680"/>
      <c r="BC98" s="680"/>
      <c r="BD98" s="680"/>
      <c r="BE98" s="680"/>
      <c r="BF98" s="680"/>
      <c r="BG98" s="680"/>
      <c r="BH98" s="680"/>
      <c r="BI98" s="653" t="s">
        <v>150</v>
      </c>
      <c r="BJ98" s="654"/>
      <c r="BK98" s="654"/>
      <c r="BL98" s="654"/>
      <c r="BM98" s="655"/>
    </row>
    <row r="99" spans="1:65" s="6" customFormat="1" ht="63" customHeight="1" x14ac:dyDescent="0.35">
      <c r="A99" s="674" t="s">
        <v>176</v>
      </c>
      <c r="B99" s="675"/>
      <c r="C99" s="675"/>
      <c r="D99" s="675"/>
      <c r="E99" s="675"/>
      <c r="F99" s="676"/>
      <c r="G99" s="672" t="s">
        <v>203</v>
      </c>
      <c r="H99" s="673"/>
      <c r="I99" s="673"/>
      <c r="J99" s="673"/>
      <c r="K99" s="673"/>
      <c r="L99" s="673"/>
      <c r="M99" s="673"/>
      <c r="N99" s="673"/>
      <c r="O99" s="673"/>
      <c r="P99" s="673"/>
      <c r="Q99" s="673"/>
      <c r="R99" s="673"/>
      <c r="S99" s="673"/>
      <c r="T99" s="673"/>
      <c r="U99" s="673"/>
      <c r="V99" s="673"/>
      <c r="W99" s="673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673"/>
      <c r="AN99" s="673"/>
      <c r="AO99" s="673"/>
      <c r="AP99" s="673"/>
      <c r="AQ99" s="673"/>
      <c r="AR99" s="673"/>
      <c r="AS99" s="673"/>
      <c r="AT99" s="673"/>
      <c r="AU99" s="673"/>
      <c r="AV99" s="673"/>
      <c r="AW99" s="673"/>
      <c r="AX99" s="673"/>
      <c r="AY99" s="673"/>
      <c r="AZ99" s="673"/>
      <c r="BA99" s="673"/>
      <c r="BB99" s="673"/>
      <c r="BC99" s="673"/>
      <c r="BD99" s="673"/>
      <c r="BE99" s="673"/>
      <c r="BF99" s="673"/>
      <c r="BG99" s="673"/>
      <c r="BH99" s="673"/>
      <c r="BI99" s="653" t="s">
        <v>152</v>
      </c>
      <c r="BJ99" s="654"/>
      <c r="BK99" s="654"/>
      <c r="BL99" s="654"/>
      <c r="BM99" s="655"/>
    </row>
    <row r="100" spans="1:65" s="6" customFormat="1" ht="63" customHeight="1" x14ac:dyDescent="0.35">
      <c r="A100" s="674" t="s">
        <v>177</v>
      </c>
      <c r="B100" s="675"/>
      <c r="C100" s="675"/>
      <c r="D100" s="675"/>
      <c r="E100" s="675"/>
      <c r="F100" s="676"/>
      <c r="G100" s="672" t="s">
        <v>204</v>
      </c>
      <c r="H100" s="673"/>
      <c r="I100" s="673"/>
      <c r="J100" s="673"/>
      <c r="K100" s="673"/>
      <c r="L100" s="673"/>
      <c r="M100" s="673"/>
      <c r="N100" s="673"/>
      <c r="O100" s="673"/>
      <c r="P100" s="673"/>
      <c r="Q100" s="673"/>
      <c r="R100" s="673"/>
      <c r="S100" s="673"/>
      <c r="T100" s="673"/>
      <c r="U100" s="673"/>
      <c r="V100" s="673"/>
      <c r="W100" s="673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673"/>
      <c r="AN100" s="673"/>
      <c r="AO100" s="673"/>
      <c r="AP100" s="673"/>
      <c r="AQ100" s="673"/>
      <c r="AR100" s="673"/>
      <c r="AS100" s="673"/>
      <c r="AT100" s="673"/>
      <c r="AU100" s="673"/>
      <c r="AV100" s="673"/>
      <c r="AW100" s="673"/>
      <c r="AX100" s="673"/>
      <c r="AY100" s="673"/>
      <c r="AZ100" s="673"/>
      <c r="BA100" s="673"/>
      <c r="BB100" s="673"/>
      <c r="BC100" s="673"/>
      <c r="BD100" s="673"/>
      <c r="BE100" s="673"/>
      <c r="BF100" s="673"/>
      <c r="BG100" s="673"/>
      <c r="BH100" s="673"/>
      <c r="BI100" s="653" t="s">
        <v>156</v>
      </c>
      <c r="BJ100" s="654"/>
      <c r="BK100" s="654"/>
      <c r="BL100" s="654"/>
      <c r="BM100" s="655"/>
    </row>
    <row r="101" spans="1:65" s="6" customFormat="1" ht="63" customHeight="1" x14ac:dyDescent="0.35">
      <c r="A101" s="674" t="s">
        <v>178</v>
      </c>
      <c r="B101" s="675"/>
      <c r="C101" s="675"/>
      <c r="D101" s="675"/>
      <c r="E101" s="675"/>
      <c r="F101" s="676"/>
      <c r="G101" s="679" t="s">
        <v>185</v>
      </c>
      <c r="H101" s="680"/>
      <c r="I101" s="680"/>
      <c r="J101" s="680"/>
      <c r="K101" s="680"/>
      <c r="L101" s="680"/>
      <c r="M101" s="680"/>
      <c r="N101" s="680"/>
      <c r="O101" s="680"/>
      <c r="P101" s="680"/>
      <c r="Q101" s="680"/>
      <c r="R101" s="680"/>
      <c r="S101" s="680"/>
      <c r="T101" s="680"/>
      <c r="U101" s="680"/>
      <c r="V101" s="680"/>
      <c r="W101" s="680"/>
      <c r="X101" s="680"/>
      <c r="Y101" s="680"/>
      <c r="Z101" s="680"/>
      <c r="AA101" s="680"/>
      <c r="AB101" s="680"/>
      <c r="AC101" s="680"/>
      <c r="AD101" s="680"/>
      <c r="AE101" s="680"/>
      <c r="AF101" s="680"/>
      <c r="AG101" s="680"/>
      <c r="AH101" s="680"/>
      <c r="AI101" s="680"/>
      <c r="AJ101" s="680"/>
      <c r="AK101" s="680"/>
      <c r="AL101" s="680"/>
      <c r="AM101" s="680"/>
      <c r="AN101" s="680"/>
      <c r="AO101" s="680"/>
      <c r="AP101" s="680"/>
      <c r="AQ101" s="680"/>
      <c r="AR101" s="680"/>
      <c r="AS101" s="680"/>
      <c r="AT101" s="680"/>
      <c r="AU101" s="680"/>
      <c r="AV101" s="680"/>
      <c r="AW101" s="680"/>
      <c r="AX101" s="680"/>
      <c r="AY101" s="680"/>
      <c r="AZ101" s="680"/>
      <c r="BA101" s="680"/>
      <c r="BB101" s="680"/>
      <c r="BC101" s="680"/>
      <c r="BD101" s="680"/>
      <c r="BE101" s="680"/>
      <c r="BF101" s="680"/>
      <c r="BG101" s="680"/>
      <c r="BH101" s="680"/>
      <c r="BI101" s="653" t="s">
        <v>158</v>
      </c>
      <c r="BJ101" s="654"/>
      <c r="BK101" s="654"/>
      <c r="BL101" s="654"/>
      <c r="BM101" s="655"/>
    </row>
    <row r="102" spans="1:65" s="6" customFormat="1" ht="63" customHeight="1" x14ac:dyDescent="0.35">
      <c r="A102" s="674" t="s">
        <v>179</v>
      </c>
      <c r="B102" s="675"/>
      <c r="C102" s="675"/>
      <c r="D102" s="675"/>
      <c r="E102" s="675"/>
      <c r="F102" s="676"/>
      <c r="G102" s="679" t="s">
        <v>184</v>
      </c>
      <c r="H102" s="680"/>
      <c r="I102" s="680"/>
      <c r="J102" s="680"/>
      <c r="K102" s="680"/>
      <c r="L102" s="680"/>
      <c r="M102" s="680"/>
      <c r="N102" s="680"/>
      <c r="O102" s="680"/>
      <c r="P102" s="680"/>
      <c r="Q102" s="680"/>
      <c r="R102" s="680"/>
      <c r="S102" s="680"/>
      <c r="T102" s="680"/>
      <c r="U102" s="680"/>
      <c r="V102" s="680"/>
      <c r="W102" s="680"/>
      <c r="X102" s="680"/>
      <c r="Y102" s="680"/>
      <c r="Z102" s="680"/>
      <c r="AA102" s="680"/>
      <c r="AB102" s="680"/>
      <c r="AC102" s="680"/>
      <c r="AD102" s="680"/>
      <c r="AE102" s="680"/>
      <c r="AF102" s="680"/>
      <c r="AG102" s="680"/>
      <c r="AH102" s="680"/>
      <c r="AI102" s="680"/>
      <c r="AJ102" s="680"/>
      <c r="AK102" s="680"/>
      <c r="AL102" s="680"/>
      <c r="AM102" s="680"/>
      <c r="AN102" s="680"/>
      <c r="AO102" s="680"/>
      <c r="AP102" s="680"/>
      <c r="AQ102" s="680"/>
      <c r="AR102" s="680"/>
      <c r="AS102" s="680"/>
      <c r="AT102" s="680"/>
      <c r="AU102" s="680"/>
      <c r="AV102" s="680"/>
      <c r="AW102" s="680"/>
      <c r="AX102" s="680"/>
      <c r="AY102" s="680"/>
      <c r="AZ102" s="680"/>
      <c r="BA102" s="680"/>
      <c r="BB102" s="680"/>
      <c r="BC102" s="680"/>
      <c r="BD102" s="680"/>
      <c r="BE102" s="680"/>
      <c r="BF102" s="680"/>
      <c r="BG102" s="680"/>
      <c r="BH102" s="680"/>
      <c r="BI102" s="653" t="s">
        <v>161</v>
      </c>
      <c r="BJ102" s="654"/>
      <c r="BK102" s="654"/>
      <c r="BL102" s="654"/>
      <c r="BM102" s="655"/>
    </row>
    <row r="103" spans="1:65" s="8" customFormat="1" ht="75" customHeight="1" thickBot="1" x14ac:dyDescent="0.4">
      <c r="A103" s="686" t="s">
        <v>180</v>
      </c>
      <c r="B103" s="687"/>
      <c r="C103" s="687"/>
      <c r="D103" s="687"/>
      <c r="E103" s="687"/>
      <c r="F103" s="688"/>
      <c r="G103" s="684" t="s">
        <v>183</v>
      </c>
      <c r="H103" s="685"/>
      <c r="I103" s="685"/>
      <c r="J103" s="685"/>
      <c r="K103" s="685"/>
      <c r="L103" s="685"/>
      <c r="M103" s="685"/>
      <c r="N103" s="685"/>
      <c r="O103" s="685"/>
      <c r="P103" s="685"/>
      <c r="Q103" s="685"/>
      <c r="R103" s="685"/>
      <c r="S103" s="685"/>
      <c r="T103" s="685"/>
      <c r="U103" s="685"/>
      <c r="V103" s="685"/>
      <c r="W103" s="685"/>
      <c r="X103" s="685"/>
      <c r="Y103" s="685"/>
      <c r="Z103" s="685"/>
      <c r="AA103" s="685"/>
      <c r="AB103" s="685"/>
      <c r="AC103" s="685"/>
      <c r="AD103" s="685"/>
      <c r="AE103" s="685"/>
      <c r="AF103" s="685"/>
      <c r="AG103" s="685"/>
      <c r="AH103" s="685"/>
      <c r="AI103" s="685"/>
      <c r="AJ103" s="685"/>
      <c r="AK103" s="685"/>
      <c r="AL103" s="685"/>
      <c r="AM103" s="685"/>
      <c r="AN103" s="685"/>
      <c r="AO103" s="685"/>
      <c r="AP103" s="685"/>
      <c r="AQ103" s="685"/>
      <c r="AR103" s="685"/>
      <c r="AS103" s="685"/>
      <c r="AT103" s="685"/>
      <c r="AU103" s="685"/>
      <c r="AV103" s="685"/>
      <c r="AW103" s="685"/>
      <c r="AX103" s="685"/>
      <c r="AY103" s="685"/>
      <c r="AZ103" s="685"/>
      <c r="BA103" s="685"/>
      <c r="BB103" s="685"/>
      <c r="BC103" s="685"/>
      <c r="BD103" s="685"/>
      <c r="BE103" s="685"/>
      <c r="BF103" s="685"/>
      <c r="BG103" s="685"/>
      <c r="BH103" s="685"/>
      <c r="BI103" s="681" t="s">
        <v>163</v>
      </c>
      <c r="BJ103" s="682"/>
      <c r="BK103" s="682"/>
      <c r="BL103" s="682"/>
      <c r="BM103" s="683"/>
    </row>
    <row r="104" spans="1:65" s="3" customFormat="1" ht="24" thickTop="1" x14ac:dyDescent="0.35">
      <c r="A104" s="4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9"/>
      <c r="BG104" s="9"/>
      <c r="BH104" s="2"/>
      <c r="BI104" s="2"/>
    </row>
    <row r="105" spans="1:65" s="178" customFormat="1" ht="47.25" customHeight="1" x14ac:dyDescent="0.35">
      <c r="B105" s="179" t="s">
        <v>242</v>
      </c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80"/>
    </row>
    <row r="106" spans="1:65" s="178" customFormat="1" ht="48.75" customHeight="1" x14ac:dyDescent="0.35">
      <c r="A106" s="180"/>
      <c r="B106" s="181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0"/>
      <c r="BF106" s="180"/>
      <c r="BG106" s="180"/>
      <c r="BH106" s="180"/>
      <c r="BI106" s="180"/>
    </row>
    <row r="107" spans="1:65" s="178" customFormat="1" ht="85.15" customHeight="1" x14ac:dyDescent="0.35">
      <c r="B107" s="231" t="s">
        <v>226</v>
      </c>
      <c r="C107" s="677" t="s">
        <v>227</v>
      </c>
      <c r="D107" s="677"/>
      <c r="E107" s="677"/>
      <c r="F107" s="677"/>
      <c r="G107" s="677"/>
      <c r="H107" s="677"/>
      <c r="I107" s="677"/>
      <c r="J107" s="677"/>
      <c r="K107" s="677"/>
      <c r="L107" s="677"/>
      <c r="M107" s="677"/>
      <c r="N107" s="677"/>
      <c r="O107" s="677"/>
      <c r="P107" s="677"/>
      <c r="Q107" s="677"/>
      <c r="R107" s="677"/>
      <c r="S107" s="677"/>
      <c r="T107" s="677"/>
      <c r="U107" s="677"/>
      <c r="V107" s="677"/>
      <c r="W107" s="677"/>
      <c r="X107" s="677"/>
      <c r="Y107" s="677"/>
      <c r="Z107" s="677"/>
      <c r="AA107" s="677"/>
      <c r="AB107" s="677"/>
      <c r="AC107" s="677"/>
      <c r="AD107" s="677"/>
      <c r="AE107" s="677"/>
      <c r="AF107" s="677"/>
      <c r="AG107" s="677"/>
      <c r="AH107" s="677"/>
      <c r="AI107" s="677"/>
      <c r="AJ107" s="677"/>
      <c r="AK107" s="677"/>
      <c r="AL107" s="677"/>
      <c r="AM107" s="677"/>
      <c r="AN107" s="677"/>
      <c r="AO107" s="677"/>
      <c r="AP107" s="677"/>
      <c r="AQ107" s="677"/>
      <c r="AR107" s="677"/>
      <c r="AS107" s="677"/>
      <c r="AT107" s="677"/>
      <c r="AU107" s="677"/>
      <c r="AV107" s="677"/>
      <c r="AW107" s="677"/>
      <c r="AX107" s="677"/>
      <c r="AY107" s="677"/>
      <c r="AZ107" s="677"/>
      <c r="BA107" s="677"/>
      <c r="BB107" s="677"/>
      <c r="BC107" s="677"/>
      <c r="BD107" s="677"/>
      <c r="BE107" s="677"/>
      <c r="BF107" s="677"/>
      <c r="BG107" s="677"/>
      <c r="BH107" s="677"/>
      <c r="BI107" s="677"/>
      <c r="BJ107" s="677"/>
    </row>
    <row r="108" spans="1:65" s="183" customFormat="1" ht="75" customHeight="1" x14ac:dyDescent="0.35">
      <c r="A108" s="182"/>
      <c r="B108" s="232" t="s">
        <v>228</v>
      </c>
      <c r="C108" s="678" t="s">
        <v>229</v>
      </c>
      <c r="D108" s="678"/>
      <c r="E108" s="678"/>
      <c r="F108" s="678"/>
      <c r="G108" s="678"/>
      <c r="H108" s="678"/>
      <c r="I108" s="678"/>
      <c r="J108" s="678"/>
      <c r="K108" s="678"/>
      <c r="L108" s="678"/>
      <c r="M108" s="678"/>
      <c r="N108" s="678"/>
      <c r="O108" s="678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78"/>
    </row>
    <row r="109" spans="1:65" s="178" customFormat="1" ht="19.899999999999999" customHeight="1" x14ac:dyDescent="0.35">
      <c r="A109" s="184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</row>
    <row r="110" spans="1:65" s="3" customFormat="1" ht="23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</row>
    <row r="111" spans="1:65" s="151" customFormat="1" ht="40.5" customHeight="1" x14ac:dyDescent="0.4">
      <c r="A111" s="264" t="s">
        <v>71</v>
      </c>
      <c r="B111" s="265"/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186"/>
      <c r="AD111" s="186"/>
      <c r="AE111" s="186"/>
      <c r="AF111" s="186"/>
      <c r="AG111" s="186"/>
      <c r="AH111" s="186"/>
      <c r="AI111" s="187" t="s">
        <v>71</v>
      </c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6"/>
      <c r="BC111" s="186"/>
      <c r="BD111" s="186"/>
      <c r="BE111" s="186"/>
      <c r="BF111" s="186"/>
      <c r="BG111" s="186"/>
      <c r="BH111" s="186"/>
      <c r="BI111" s="186"/>
    </row>
    <row r="112" spans="1:65" s="186" customFormat="1" ht="40.5" customHeight="1" x14ac:dyDescent="0.4">
      <c r="A112" s="266" t="s">
        <v>240</v>
      </c>
      <c r="B112" s="266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5"/>
      <c r="Y112" s="265"/>
      <c r="Z112" s="265"/>
      <c r="AA112" s="265"/>
      <c r="AB112" s="265"/>
      <c r="AI112" s="188" t="s">
        <v>72</v>
      </c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</row>
    <row r="113" spans="1:61" s="151" customFormat="1" ht="40.5" customHeight="1" x14ac:dyDescent="0.4">
      <c r="A113" s="266"/>
      <c r="B113" s="266"/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5"/>
      <c r="Y113" s="265"/>
      <c r="Z113" s="265"/>
      <c r="AA113" s="265"/>
      <c r="AB113" s="265"/>
      <c r="AC113" s="186"/>
      <c r="AD113" s="186"/>
      <c r="AE113" s="186"/>
      <c r="AF113" s="186"/>
      <c r="AG113" s="186"/>
      <c r="AH113" s="186"/>
      <c r="AI113" s="188" t="s">
        <v>74</v>
      </c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6"/>
      <c r="BC113" s="186"/>
      <c r="BD113" s="186"/>
      <c r="BE113" s="186"/>
      <c r="BF113" s="186"/>
      <c r="BG113" s="186"/>
      <c r="BH113" s="186"/>
      <c r="BI113" s="186"/>
    </row>
    <row r="114" spans="1:61" s="151" customFormat="1" ht="33.75" customHeight="1" x14ac:dyDescent="0.4">
      <c r="A114" s="267"/>
      <c r="B114" s="267"/>
      <c r="C114" s="267"/>
      <c r="D114" s="267"/>
      <c r="E114" s="267"/>
      <c r="F114" s="267"/>
      <c r="G114" s="268"/>
      <c r="H114" s="268"/>
      <c r="I114" s="266"/>
      <c r="J114" s="266" t="s">
        <v>241</v>
      </c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5"/>
      <c r="Y114" s="265"/>
      <c r="Z114" s="265"/>
      <c r="AA114" s="265"/>
      <c r="AB114" s="265"/>
      <c r="AC114" s="186"/>
      <c r="AD114" s="186"/>
      <c r="AE114" s="186"/>
      <c r="AF114" s="186"/>
      <c r="AG114" s="186"/>
      <c r="AH114" s="186"/>
      <c r="AI114" s="190"/>
      <c r="AJ114" s="190"/>
      <c r="AK114" s="190"/>
      <c r="AL114" s="190"/>
      <c r="AM114" s="190"/>
      <c r="AN114" s="190"/>
      <c r="AO114" s="191"/>
      <c r="AP114" s="191"/>
      <c r="AQ114" s="189"/>
      <c r="AR114" s="192" t="s">
        <v>230</v>
      </c>
      <c r="AS114" s="190"/>
      <c r="AT114" s="193"/>
      <c r="AU114" s="193"/>
      <c r="AV114" s="193"/>
      <c r="AW114" s="193"/>
      <c r="AX114" s="188"/>
      <c r="AY114" s="188"/>
      <c r="AZ114" s="188"/>
      <c r="BA114" s="188"/>
      <c r="BB114" s="186"/>
      <c r="BC114" s="186"/>
      <c r="BD114" s="186"/>
      <c r="BE114" s="186"/>
      <c r="BF114" s="186"/>
      <c r="BG114" s="186"/>
      <c r="BH114" s="186"/>
      <c r="BI114" s="186"/>
    </row>
    <row r="115" spans="1:61" s="151" customFormat="1" ht="34.5" x14ac:dyDescent="0.4">
      <c r="A115" s="267"/>
      <c r="B115" s="267"/>
      <c r="C115" s="267"/>
      <c r="D115" s="267"/>
      <c r="E115" s="266" t="s">
        <v>75</v>
      </c>
      <c r="F115" s="266"/>
      <c r="G115" s="266"/>
      <c r="H115" s="266"/>
      <c r="I115" s="269" t="s">
        <v>76</v>
      </c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5"/>
      <c r="Y115" s="265"/>
      <c r="Z115" s="265"/>
      <c r="AA115" s="265"/>
      <c r="AB115" s="265"/>
      <c r="AC115" s="186"/>
      <c r="AD115" s="186"/>
      <c r="AE115" s="186"/>
      <c r="AF115" s="186"/>
      <c r="AG115" s="186"/>
      <c r="AH115" s="186"/>
      <c r="AI115" s="190"/>
      <c r="AJ115" s="190"/>
      <c r="AK115" s="190"/>
      <c r="AL115" s="190"/>
      <c r="AM115" s="194" t="s">
        <v>75</v>
      </c>
      <c r="AN115" s="195"/>
      <c r="AQ115" s="196"/>
      <c r="AR115" s="197"/>
      <c r="AS115" s="197"/>
      <c r="AT115" s="197"/>
      <c r="AU115" s="197"/>
      <c r="AV115" s="197"/>
      <c r="AW115" s="197"/>
      <c r="AX115" s="188"/>
      <c r="AY115" s="188"/>
      <c r="AZ115" s="188"/>
      <c r="BA115" s="188"/>
      <c r="BB115" s="186"/>
      <c r="BC115" s="186"/>
      <c r="BD115" s="186"/>
      <c r="BE115" s="186"/>
      <c r="BF115" s="186"/>
      <c r="BG115" s="186"/>
      <c r="BH115" s="186"/>
      <c r="BI115" s="186"/>
    </row>
    <row r="116" spans="1:61" s="151" customFormat="1" ht="34.5" x14ac:dyDescent="0.4">
      <c r="A116" s="265"/>
      <c r="B116" s="265"/>
      <c r="C116" s="265"/>
      <c r="D116" s="265"/>
      <c r="E116" s="265"/>
      <c r="F116" s="265"/>
      <c r="G116" s="265"/>
      <c r="H116" s="265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186"/>
      <c r="AD116" s="186"/>
      <c r="AE116" s="186"/>
      <c r="AF116" s="186"/>
      <c r="AG116" s="186"/>
      <c r="AH116" s="186"/>
      <c r="AX116" s="188"/>
      <c r="AY116" s="197"/>
      <c r="AZ116" s="188"/>
      <c r="BA116" s="188"/>
      <c r="BB116" s="186"/>
      <c r="BC116" s="186"/>
      <c r="BD116" s="186"/>
      <c r="BE116" s="186"/>
      <c r="BF116" s="186"/>
      <c r="BG116" s="186"/>
      <c r="BH116" s="186"/>
      <c r="BI116" s="186"/>
    </row>
    <row r="117" spans="1:61" s="151" customFormat="1" ht="40.5" customHeight="1" x14ac:dyDescent="0.4">
      <c r="A117" s="266" t="s">
        <v>234</v>
      </c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65"/>
      <c r="Y117" s="265"/>
      <c r="Z117" s="265"/>
      <c r="AA117" s="265"/>
      <c r="AB117" s="265"/>
      <c r="AC117" s="186"/>
      <c r="AD117" s="186"/>
      <c r="AE117" s="186"/>
      <c r="AF117" s="186"/>
      <c r="AG117" s="186"/>
      <c r="AH117" s="186"/>
      <c r="AI117" s="188" t="s">
        <v>73</v>
      </c>
      <c r="AJ117" s="198"/>
      <c r="AK117" s="198"/>
      <c r="AL117" s="198"/>
      <c r="AM117" s="198"/>
      <c r="AN117" s="198"/>
      <c r="AO117" s="198"/>
      <c r="AP117" s="19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6"/>
      <c r="BC117" s="186"/>
      <c r="BD117" s="186"/>
      <c r="BE117" s="186"/>
      <c r="BF117" s="186"/>
      <c r="BG117" s="186"/>
      <c r="BH117" s="186"/>
      <c r="BI117" s="186"/>
    </row>
    <row r="118" spans="1:61" s="151" customFormat="1" ht="39" customHeight="1" x14ac:dyDescent="0.4">
      <c r="A118" s="266" t="s">
        <v>235</v>
      </c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65"/>
      <c r="Y118" s="265"/>
      <c r="Z118" s="265"/>
      <c r="AA118" s="265"/>
      <c r="AB118" s="265"/>
      <c r="AC118" s="186"/>
      <c r="AD118" s="186"/>
      <c r="AE118" s="186"/>
      <c r="AF118" s="186"/>
      <c r="AG118" s="186"/>
      <c r="AH118" s="186"/>
      <c r="AI118" s="188" t="s">
        <v>231</v>
      </c>
      <c r="AJ118" s="198"/>
      <c r="AK118" s="198"/>
      <c r="AL118" s="198"/>
      <c r="AM118" s="198"/>
      <c r="AN118" s="198"/>
      <c r="AO118" s="198"/>
      <c r="AP118" s="19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6"/>
      <c r="BC118" s="186"/>
      <c r="BD118" s="186"/>
      <c r="BE118" s="186"/>
      <c r="BF118" s="186"/>
      <c r="BG118" s="186"/>
      <c r="BH118" s="186"/>
      <c r="BI118" s="186"/>
    </row>
    <row r="119" spans="1:61" s="151" customFormat="1" ht="30" x14ac:dyDescent="0.4">
      <c r="A119" s="267"/>
      <c r="B119" s="267"/>
      <c r="C119" s="267"/>
      <c r="D119" s="267"/>
      <c r="E119" s="267"/>
      <c r="F119" s="267"/>
      <c r="G119" s="268"/>
      <c r="H119" s="268"/>
      <c r="I119" s="266"/>
      <c r="J119" s="266" t="s">
        <v>236</v>
      </c>
      <c r="K119" s="266"/>
      <c r="L119" s="266"/>
      <c r="M119" s="266"/>
      <c r="N119" s="266"/>
      <c r="O119" s="266"/>
      <c r="P119" s="266"/>
      <c r="Q119" s="270"/>
      <c r="R119" s="270"/>
      <c r="S119" s="270"/>
      <c r="T119" s="270"/>
      <c r="U119" s="270"/>
      <c r="V119" s="270"/>
      <c r="W119" s="270"/>
      <c r="X119" s="265"/>
      <c r="Y119" s="265"/>
      <c r="Z119" s="265"/>
      <c r="AA119" s="265"/>
      <c r="AB119" s="265"/>
      <c r="AC119" s="186"/>
      <c r="AD119" s="186"/>
      <c r="AE119" s="186"/>
      <c r="AF119" s="186"/>
      <c r="AG119" s="186"/>
      <c r="AH119" s="186"/>
      <c r="AI119" s="190"/>
      <c r="AJ119" s="190"/>
      <c r="AK119" s="190"/>
      <c r="AL119" s="190"/>
      <c r="AM119" s="190"/>
      <c r="AN119" s="190"/>
      <c r="AO119" s="191"/>
      <c r="AP119" s="191"/>
      <c r="AQ119" s="189"/>
      <c r="AR119" s="192" t="s">
        <v>232</v>
      </c>
      <c r="AS119" s="190"/>
      <c r="AT119" s="193"/>
      <c r="AU119" s="193"/>
      <c r="AV119" s="193"/>
      <c r="AW119" s="193"/>
      <c r="AX119" s="188"/>
      <c r="AY119" s="188"/>
      <c r="AZ119" s="188"/>
      <c r="BA119" s="188"/>
      <c r="BB119" s="186"/>
      <c r="BC119" s="186"/>
      <c r="BD119" s="186"/>
      <c r="BE119" s="186"/>
      <c r="BF119" s="186"/>
      <c r="BG119" s="186"/>
      <c r="BH119" s="186"/>
      <c r="BI119" s="186"/>
    </row>
    <row r="120" spans="1:61" s="151" customFormat="1" ht="34.5" x14ac:dyDescent="0.4">
      <c r="A120" s="267"/>
      <c r="B120" s="267"/>
      <c r="C120" s="267"/>
      <c r="D120" s="267"/>
      <c r="E120" s="266" t="s">
        <v>75</v>
      </c>
      <c r="F120" s="266"/>
      <c r="G120" s="266"/>
      <c r="H120" s="270"/>
      <c r="I120" s="196" t="s">
        <v>76</v>
      </c>
      <c r="J120" s="271"/>
      <c r="K120" s="271"/>
      <c r="L120" s="271"/>
      <c r="M120" s="271"/>
      <c r="N120" s="271"/>
      <c r="O120" s="271"/>
      <c r="P120" s="270"/>
      <c r="Q120" s="270"/>
      <c r="R120" s="270"/>
      <c r="S120" s="270"/>
      <c r="T120" s="270"/>
      <c r="U120" s="270"/>
      <c r="V120" s="270"/>
      <c r="W120" s="270"/>
      <c r="X120" s="265"/>
      <c r="Y120" s="265"/>
      <c r="Z120" s="265"/>
      <c r="AA120" s="265"/>
      <c r="AB120" s="265"/>
      <c r="AC120" s="186"/>
      <c r="AD120" s="186"/>
      <c r="AE120" s="186"/>
      <c r="AF120" s="186"/>
      <c r="AG120" s="186"/>
      <c r="AH120" s="186"/>
      <c r="AI120" s="190"/>
      <c r="AJ120" s="190"/>
      <c r="AK120" s="190"/>
      <c r="AL120" s="190"/>
      <c r="AM120" s="194" t="s">
        <v>75</v>
      </c>
      <c r="AN120" s="195"/>
      <c r="AQ120" s="196" t="s">
        <v>76</v>
      </c>
      <c r="AR120" s="197"/>
      <c r="AS120" s="197"/>
      <c r="AT120" s="197"/>
      <c r="AU120" s="197"/>
      <c r="AV120" s="197"/>
      <c r="AW120" s="197"/>
      <c r="AX120" s="188"/>
      <c r="AY120" s="199"/>
      <c r="AZ120" s="188"/>
      <c r="BA120" s="188"/>
      <c r="BB120" s="186"/>
      <c r="BC120" s="186"/>
      <c r="BD120" s="186"/>
      <c r="BE120" s="186"/>
      <c r="BF120" s="186"/>
      <c r="BG120" s="186"/>
      <c r="BH120" s="186"/>
      <c r="BI120" s="186"/>
    </row>
    <row r="121" spans="1:61" s="151" customFormat="1" ht="34.5" x14ac:dyDescent="0.4">
      <c r="A121" s="265"/>
      <c r="B121" s="265"/>
      <c r="C121" s="265"/>
      <c r="D121" s="265"/>
      <c r="E121" s="265"/>
      <c r="F121" s="265"/>
      <c r="G121" s="265"/>
      <c r="H121" s="265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186"/>
      <c r="AD121" s="186"/>
      <c r="AE121" s="186"/>
      <c r="AF121" s="186"/>
      <c r="AG121" s="186"/>
      <c r="AH121" s="186"/>
      <c r="AI121" s="189"/>
      <c r="AJ121" s="189"/>
      <c r="AK121" s="189"/>
      <c r="AL121" s="189"/>
      <c r="AM121" s="194"/>
      <c r="AN121" s="195"/>
      <c r="AQ121" s="196"/>
      <c r="AR121" s="197"/>
      <c r="AS121" s="197"/>
      <c r="AT121" s="197"/>
      <c r="AU121" s="197"/>
      <c r="AV121" s="197"/>
      <c r="AW121" s="197"/>
      <c r="AX121" s="188"/>
      <c r="AY121" s="199"/>
      <c r="AZ121" s="188"/>
      <c r="BA121" s="188"/>
      <c r="BB121" s="186"/>
      <c r="BC121" s="186"/>
      <c r="BD121" s="186"/>
      <c r="BE121" s="186"/>
      <c r="BF121" s="186"/>
      <c r="BG121" s="186"/>
      <c r="BH121" s="186"/>
      <c r="BI121" s="186"/>
    </row>
    <row r="122" spans="1:61" s="151" customFormat="1" ht="34.5" x14ac:dyDescent="0.4">
      <c r="A122" s="266" t="s">
        <v>237</v>
      </c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186"/>
      <c r="AD122" s="186"/>
      <c r="AE122" s="186"/>
      <c r="AF122" s="186"/>
      <c r="AG122" s="186"/>
      <c r="AH122" s="186"/>
      <c r="AI122" s="189" t="s">
        <v>77</v>
      </c>
      <c r="AN122" s="194"/>
      <c r="AO122" s="189"/>
      <c r="AP122" s="189"/>
      <c r="AQ122" s="189"/>
      <c r="AR122" s="197"/>
      <c r="AS122" s="197"/>
      <c r="AT122" s="197"/>
      <c r="AU122" s="197"/>
      <c r="AV122" s="197"/>
      <c r="AW122" s="197"/>
      <c r="AX122" s="188"/>
      <c r="AY122" s="197"/>
      <c r="BD122" s="186"/>
      <c r="BE122" s="186"/>
      <c r="BF122" s="186"/>
      <c r="BG122" s="186"/>
      <c r="BH122" s="186"/>
      <c r="BI122" s="186"/>
    </row>
    <row r="123" spans="1:61" s="151" customFormat="1" ht="36" customHeight="1" x14ac:dyDescent="0.4">
      <c r="A123" s="267"/>
      <c r="B123" s="267"/>
      <c r="C123" s="267"/>
      <c r="D123" s="267"/>
      <c r="E123" s="267"/>
      <c r="F123" s="267"/>
      <c r="G123" s="268"/>
      <c r="H123" s="268"/>
      <c r="I123" s="266"/>
      <c r="J123" s="266" t="s">
        <v>238</v>
      </c>
      <c r="K123" s="266"/>
      <c r="L123" s="266"/>
      <c r="M123" s="266"/>
      <c r="N123" s="266"/>
      <c r="O123" s="266"/>
      <c r="P123" s="266"/>
      <c r="Q123" s="266"/>
      <c r="R123" s="266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186"/>
      <c r="AD123" s="186"/>
      <c r="AE123" s="186"/>
      <c r="AF123" s="186"/>
      <c r="AG123" s="186"/>
      <c r="AH123" s="186"/>
      <c r="AI123" s="189"/>
      <c r="AN123" s="194"/>
      <c r="AO123" s="189"/>
      <c r="AP123" s="189"/>
      <c r="AQ123" s="189"/>
      <c r="AR123" s="197"/>
      <c r="AS123" s="197"/>
      <c r="AT123" s="197"/>
      <c r="AU123" s="197"/>
      <c r="AV123" s="197"/>
      <c r="AW123" s="197"/>
      <c r="AX123" s="188"/>
      <c r="AY123" s="188"/>
      <c r="AZ123" s="188"/>
      <c r="BA123" s="188"/>
      <c r="BB123" s="186"/>
      <c r="BC123" s="186"/>
      <c r="BD123" s="186"/>
      <c r="BE123" s="186"/>
      <c r="BF123" s="186"/>
      <c r="BG123" s="186"/>
      <c r="BH123" s="186"/>
      <c r="BI123" s="186"/>
    </row>
    <row r="124" spans="1:61" s="151" customFormat="1" ht="30" x14ac:dyDescent="0.4">
      <c r="A124" s="267"/>
      <c r="B124" s="267"/>
      <c r="C124" s="267"/>
      <c r="D124" s="267"/>
      <c r="E124" s="266" t="s">
        <v>75</v>
      </c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186"/>
      <c r="AD124" s="186"/>
      <c r="AE124" s="186"/>
      <c r="AF124" s="186"/>
      <c r="AG124" s="186"/>
      <c r="AH124" s="186"/>
      <c r="AI124" s="190"/>
      <c r="AJ124" s="190"/>
      <c r="AK124" s="190"/>
      <c r="AL124" s="190"/>
      <c r="AM124" s="190"/>
      <c r="AN124" s="190"/>
      <c r="AO124" s="191"/>
      <c r="AP124" s="191"/>
      <c r="AQ124" s="189"/>
      <c r="AR124" s="192" t="s">
        <v>233</v>
      </c>
      <c r="AS124" s="190"/>
      <c r="AT124" s="193"/>
      <c r="AU124" s="193"/>
      <c r="AV124" s="193"/>
      <c r="AW124" s="193"/>
      <c r="AX124" s="188"/>
      <c r="AY124" s="199"/>
      <c r="AZ124" s="188"/>
      <c r="BA124" s="188"/>
      <c r="BB124" s="186"/>
      <c r="BC124" s="186"/>
      <c r="BD124" s="186"/>
      <c r="BE124" s="186"/>
      <c r="BF124" s="186"/>
      <c r="BG124" s="186"/>
      <c r="BH124" s="186"/>
      <c r="BI124" s="186"/>
    </row>
    <row r="125" spans="1:61" s="151" customFormat="1" ht="34.5" x14ac:dyDescent="0.4">
      <c r="A125" s="265"/>
      <c r="B125" s="265"/>
      <c r="C125" s="265"/>
      <c r="D125" s="265"/>
      <c r="E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186"/>
      <c r="AD125" s="186"/>
      <c r="AE125" s="186"/>
      <c r="AF125" s="186"/>
      <c r="AG125" s="186"/>
      <c r="AH125" s="186"/>
      <c r="AI125" s="190"/>
      <c r="AJ125" s="190"/>
      <c r="AK125" s="190"/>
      <c r="AL125" s="190"/>
      <c r="AM125" s="194" t="s">
        <v>75</v>
      </c>
      <c r="AN125" s="195"/>
      <c r="AQ125" s="196"/>
      <c r="AR125" s="197"/>
      <c r="AS125" s="197"/>
      <c r="AT125" s="197"/>
      <c r="AU125" s="197"/>
      <c r="AV125" s="197"/>
      <c r="AW125" s="197"/>
      <c r="AX125" s="188"/>
      <c r="AY125" s="199"/>
      <c r="AZ125" s="188"/>
      <c r="BA125" s="188"/>
      <c r="BB125" s="186"/>
      <c r="BC125" s="186"/>
      <c r="BD125" s="186"/>
      <c r="BE125" s="186"/>
      <c r="BF125" s="186"/>
      <c r="BG125" s="186"/>
      <c r="BH125" s="186"/>
      <c r="BI125" s="186"/>
    </row>
    <row r="126" spans="1:61" s="151" customFormat="1" ht="41.25" customHeight="1" x14ac:dyDescent="0.4">
      <c r="A126" s="266" t="s">
        <v>78</v>
      </c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70"/>
      <c r="P126" s="270"/>
      <c r="Q126" s="270"/>
      <c r="R126" s="270"/>
      <c r="S126" s="270"/>
      <c r="T126" s="270"/>
      <c r="U126" s="270"/>
      <c r="V126" s="270"/>
      <c r="W126" s="265"/>
      <c r="X126" s="265"/>
      <c r="Y126" s="265"/>
      <c r="Z126" s="265"/>
      <c r="AA126" s="265"/>
      <c r="AB126" s="265"/>
      <c r="AC126" s="186"/>
      <c r="AD126" s="186"/>
      <c r="AE126" s="186"/>
      <c r="AF126" s="186"/>
      <c r="AG126" s="186"/>
      <c r="AH126" s="186"/>
      <c r="AZ126" s="188"/>
      <c r="BA126" s="188"/>
      <c r="BB126" s="186"/>
      <c r="BC126" s="186"/>
      <c r="BD126" s="186"/>
      <c r="BE126" s="186"/>
      <c r="BF126" s="186"/>
      <c r="BG126" s="186"/>
      <c r="BH126" s="186"/>
      <c r="BI126" s="186"/>
    </row>
    <row r="127" spans="1:61" s="151" customFormat="1" ht="30" x14ac:dyDescent="0.4">
      <c r="A127" s="266" t="s">
        <v>239</v>
      </c>
      <c r="B127" s="266"/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70"/>
      <c r="P127" s="270"/>
      <c r="Q127" s="270"/>
      <c r="R127" s="270"/>
      <c r="S127" s="270"/>
      <c r="T127" s="270"/>
      <c r="U127" s="270"/>
      <c r="V127" s="270"/>
      <c r="W127" s="265"/>
      <c r="X127" s="265"/>
      <c r="Y127" s="265"/>
      <c r="Z127" s="265"/>
      <c r="AA127" s="265"/>
      <c r="AB127" s="265"/>
      <c r="AC127" s="186"/>
      <c r="AD127" s="186"/>
      <c r="AE127" s="186"/>
      <c r="AF127" s="186"/>
      <c r="AG127" s="186"/>
      <c r="AH127" s="186"/>
      <c r="AZ127" s="188"/>
      <c r="BA127" s="188"/>
      <c r="BB127" s="186"/>
      <c r="BC127" s="186"/>
      <c r="BD127" s="186"/>
      <c r="BE127" s="186"/>
      <c r="BF127" s="186"/>
      <c r="BG127" s="186"/>
      <c r="BH127" s="186"/>
      <c r="BI127" s="186"/>
    </row>
    <row r="128" spans="1:61" s="151" customFormat="1" ht="35.25" customHeight="1" x14ac:dyDescent="0.4">
      <c r="A128" s="266" t="s">
        <v>79</v>
      </c>
      <c r="B128" s="266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70"/>
      <c r="P128" s="270"/>
      <c r="Q128" s="270"/>
      <c r="R128" s="270"/>
      <c r="S128" s="270"/>
      <c r="T128" s="270"/>
      <c r="U128" s="270"/>
      <c r="V128" s="270"/>
      <c r="W128" s="265"/>
      <c r="X128" s="265"/>
      <c r="Y128" s="265"/>
      <c r="Z128" s="265"/>
      <c r="AA128" s="265"/>
      <c r="AB128" s="265"/>
      <c r="AC128" s="186"/>
      <c r="AD128" s="186"/>
      <c r="AE128" s="186"/>
      <c r="AF128" s="186"/>
      <c r="AG128" s="186"/>
      <c r="AH128" s="186"/>
      <c r="AN128" s="194"/>
      <c r="AO128" s="189"/>
      <c r="AP128" s="189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6"/>
      <c r="BC128" s="186"/>
      <c r="BD128" s="186"/>
      <c r="BE128" s="186"/>
      <c r="BF128" s="186"/>
      <c r="BG128" s="186"/>
      <c r="BH128" s="186"/>
      <c r="BI128" s="186"/>
    </row>
    <row r="129" spans="1:123" s="151" customFormat="1" ht="37.5" customHeight="1" x14ac:dyDescent="0.4">
      <c r="A129" s="265"/>
      <c r="B129" s="265"/>
      <c r="C129" s="265"/>
      <c r="D129" s="265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BJ129" s="186"/>
      <c r="BK129" s="186"/>
      <c r="BL129" s="186"/>
      <c r="BM129" s="186"/>
      <c r="BN129" s="186"/>
      <c r="BO129" s="186"/>
      <c r="BP129" s="186"/>
      <c r="BQ129" s="186"/>
      <c r="BR129" s="186"/>
      <c r="BS129" s="186"/>
      <c r="BT129" s="186"/>
      <c r="BU129" s="186"/>
      <c r="BV129" s="186"/>
      <c r="BW129" s="186"/>
      <c r="BX129" s="186"/>
      <c r="BY129" s="186"/>
      <c r="BZ129" s="186"/>
      <c r="CA129" s="186"/>
      <c r="CB129" s="186"/>
      <c r="CC129" s="186"/>
      <c r="CD129" s="186"/>
      <c r="CE129" s="186"/>
      <c r="CF129" s="186"/>
      <c r="CG129" s="186"/>
      <c r="CH129" s="186"/>
      <c r="CI129" s="186"/>
      <c r="CJ129" s="186"/>
      <c r="CK129" s="186"/>
      <c r="CL129" s="186"/>
      <c r="CM129" s="186"/>
      <c r="CN129" s="186"/>
      <c r="CO129" s="186"/>
      <c r="CP129" s="186"/>
      <c r="CQ129" s="186"/>
      <c r="CR129" s="186"/>
      <c r="CS129" s="186"/>
      <c r="CT129" s="186"/>
      <c r="CU129" s="186"/>
      <c r="CV129" s="186"/>
      <c r="CW129" s="186"/>
      <c r="CX129" s="186"/>
      <c r="CY129" s="186"/>
      <c r="CZ129" s="186"/>
      <c r="DA129" s="186"/>
      <c r="DB129" s="186"/>
      <c r="DC129" s="186"/>
      <c r="DD129" s="186"/>
      <c r="DE129" s="186"/>
      <c r="DF129" s="186"/>
      <c r="DG129" s="186"/>
      <c r="DH129" s="186"/>
      <c r="DI129" s="186"/>
      <c r="DJ129" s="186"/>
      <c r="DK129" s="186"/>
      <c r="DL129" s="186"/>
      <c r="DM129" s="186"/>
      <c r="DN129" s="186"/>
      <c r="DO129" s="186"/>
      <c r="DP129" s="186"/>
      <c r="DQ129" s="186"/>
      <c r="DR129" s="186"/>
      <c r="DS129" s="186"/>
    </row>
    <row r="130" spans="1:123" x14ac:dyDescent="0.25">
      <c r="BO130" s="52"/>
      <c r="BP130" s="5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</row>
    <row r="131" spans="1:123" x14ac:dyDescent="0.25">
      <c r="BO131" s="52"/>
      <c r="BP131" s="52"/>
      <c r="BQ131" s="22"/>
      <c r="BR131" s="22"/>
      <c r="BS131" s="22"/>
    </row>
    <row r="132" spans="1:123" x14ac:dyDescent="0.25">
      <c r="BO132" s="52"/>
      <c r="BP132" s="52"/>
      <c r="BQ132" s="22"/>
      <c r="BR132" s="22"/>
      <c r="BS132" s="22"/>
    </row>
    <row r="133" spans="1:123" x14ac:dyDescent="0.25">
      <c r="BO133" s="52"/>
      <c r="BP133" s="52"/>
      <c r="BQ133" s="22"/>
      <c r="BR133" s="22"/>
      <c r="BS133" s="22"/>
    </row>
    <row r="134" spans="1:123" x14ac:dyDescent="0.25">
      <c r="BO134" s="52"/>
      <c r="BP134" s="52"/>
      <c r="BQ134" s="22"/>
      <c r="BR134" s="22"/>
      <c r="BS134" s="22"/>
    </row>
    <row r="135" spans="1:123" x14ac:dyDescent="0.25">
      <c r="BO135" s="52"/>
      <c r="BP135" s="52"/>
      <c r="BQ135" s="22"/>
      <c r="BR135" s="22"/>
      <c r="BS135" s="22"/>
    </row>
    <row r="136" spans="1:123" x14ac:dyDescent="0.25">
      <c r="BO136" s="52"/>
      <c r="BP136" s="52"/>
      <c r="BQ136" s="22"/>
      <c r="BR136" s="22"/>
      <c r="BS136" s="22"/>
    </row>
    <row r="137" spans="1:123" x14ac:dyDescent="0.25">
      <c r="BO137" s="52"/>
      <c r="BP137" s="52"/>
      <c r="BQ137" s="22"/>
      <c r="BR137" s="22"/>
      <c r="BS137" s="22"/>
    </row>
  </sheetData>
  <mergeCells count="794">
    <mergeCell ref="A78:F78"/>
    <mergeCell ref="A79:F79"/>
    <mergeCell ref="A80:F80"/>
    <mergeCell ref="A81:F81"/>
    <mergeCell ref="A82:F82"/>
    <mergeCell ref="A83:F83"/>
    <mergeCell ref="A86:F86"/>
    <mergeCell ref="A87:F87"/>
    <mergeCell ref="A88:F88"/>
    <mergeCell ref="A84:F84"/>
    <mergeCell ref="A85:F85"/>
    <mergeCell ref="G78:BH78"/>
    <mergeCell ref="G79:BH79"/>
    <mergeCell ref="G81:BH81"/>
    <mergeCell ref="G80:BH80"/>
    <mergeCell ref="G82:BH82"/>
    <mergeCell ref="G83:BH83"/>
    <mergeCell ref="G86:BH86"/>
    <mergeCell ref="G87:BH87"/>
    <mergeCell ref="G88:BH88"/>
    <mergeCell ref="G84:BH84"/>
    <mergeCell ref="G85:BH85"/>
    <mergeCell ref="BI83:BM83"/>
    <mergeCell ref="BI86:BM86"/>
    <mergeCell ref="BI87:BM87"/>
    <mergeCell ref="BI88:BM88"/>
    <mergeCell ref="BI89:BM89"/>
    <mergeCell ref="BI90:BM90"/>
    <mergeCell ref="BI91:BM91"/>
    <mergeCell ref="BI92:BM92"/>
    <mergeCell ref="BI93:BM93"/>
    <mergeCell ref="BI84:BM84"/>
    <mergeCell ref="BI85:BM85"/>
    <mergeCell ref="C107:BJ107"/>
    <mergeCell ref="C108:O108"/>
    <mergeCell ref="BI98:BM98"/>
    <mergeCell ref="BI99:BM99"/>
    <mergeCell ref="BI100:BM100"/>
    <mergeCell ref="G98:BH98"/>
    <mergeCell ref="G99:BH99"/>
    <mergeCell ref="G100:BH100"/>
    <mergeCell ref="A98:F98"/>
    <mergeCell ref="A99:F99"/>
    <mergeCell ref="A100:F100"/>
    <mergeCell ref="BI101:BM101"/>
    <mergeCell ref="BI102:BM102"/>
    <mergeCell ref="BI103:BM103"/>
    <mergeCell ref="G101:BH101"/>
    <mergeCell ref="G102:BH102"/>
    <mergeCell ref="G103:BH103"/>
    <mergeCell ref="A101:F101"/>
    <mergeCell ref="A102:F102"/>
    <mergeCell ref="A103:F103"/>
    <mergeCell ref="BI95:BM95"/>
    <mergeCell ref="BI96:BM96"/>
    <mergeCell ref="BI97:BM97"/>
    <mergeCell ref="G95:BH95"/>
    <mergeCell ref="G96:BH96"/>
    <mergeCell ref="G97:BH97"/>
    <mergeCell ref="A95:F95"/>
    <mergeCell ref="A96:F96"/>
    <mergeCell ref="A97:F97"/>
    <mergeCell ref="BI94:BM94"/>
    <mergeCell ref="G92:BH92"/>
    <mergeCell ref="G93:BH93"/>
    <mergeCell ref="G94:BH94"/>
    <mergeCell ref="A92:F92"/>
    <mergeCell ref="A93:F93"/>
    <mergeCell ref="A94:F94"/>
    <mergeCell ref="G89:BH89"/>
    <mergeCell ref="G90:BH90"/>
    <mergeCell ref="G91:BH91"/>
    <mergeCell ref="A89:F89"/>
    <mergeCell ref="A90:F90"/>
    <mergeCell ref="A91:F91"/>
    <mergeCell ref="A77:BI77"/>
    <mergeCell ref="BI78:BM78"/>
    <mergeCell ref="BI79:BM79"/>
    <mergeCell ref="BI81:BM81"/>
    <mergeCell ref="BI80:BM80"/>
    <mergeCell ref="BI82:BM82"/>
    <mergeCell ref="BK42:BM42"/>
    <mergeCell ref="AU42:AV42"/>
    <mergeCell ref="AW42:AX42"/>
    <mergeCell ref="BA42:BB42"/>
    <mergeCell ref="BC42:BD42"/>
    <mergeCell ref="AS42:AT42"/>
    <mergeCell ref="C62:Q62"/>
    <mergeCell ref="A42:B42"/>
    <mergeCell ref="C42:AB42"/>
    <mergeCell ref="AG42:AH42"/>
    <mergeCell ref="AI42:AJ42"/>
    <mergeCell ref="AK42:AL42"/>
    <mergeCell ref="AY60:AZ60"/>
    <mergeCell ref="BA47:BB47"/>
    <mergeCell ref="BA48:BB48"/>
    <mergeCell ref="BA49:BB49"/>
    <mergeCell ref="BC48:BD48"/>
    <mergeCell ref="BC49:BD49"/>
    <mergeCell ref="BC54:BD54"/>
    <mergeCell ref="BA52:BB52"/>
    <mergeCell ref="BC45:BD45"/>
    <mergeCell ref="BC46:BD46"/>
    <mergeCell ref="BA46:BB46"/>
    <mergeCell ref="BC47:BD47"/>
    <mergeCell ref="AY46:AZ46"/>
    <mergeCell ref="AY47:AZ47"/>
    <mergeCell ref="AY48:AZ48"/>
    <mergeCell ref="AY49:AZ49"/>
    <mergeCell ref="BC51:BD51"/>
    <mergeCell ref="AY53:AZ53"/>
    <mergeCell ref="BA53:BB53"/>
    <mergeCell ref="BA45:BB45"/>
    <mergeCell ref="AY45:AZ45"/>
    <mergeCell ref="AS58:AT58"/>
    <mergeCell ref="AO60:AP60"/>
    <mergeCell ref="AY59:AZ59"/>
    <mergeCell ref="BC58:BD58"/>
    <mergeCell ref="BC59:BD59"/>
    <mergeCell ref="BC60:BD60"/>
    <mergeCell ref="BA58:BB58"/>
    <mergeCell ref="BA59:BB59"/>
    <mergeCell ref="BA60:BB60"/>
    <mergeCell ref="AY58:AZ58"/>
    <mergeCell ref="AU58:AV58"/>
    <mergeCell ref="AU59:AV59"/>
    <mergeCell ref="AY43:AZ43"/>
    <mergeCell ref="AY44:AZ44"/>
    <mergeCell ref="BC37:BD37"/>
    <mergeCell ref="BA37:BB37"/>
    <mergeCell ref="BC38:BD38"/>
    <mergeCell ref="BC40:BD40"/>
    <mergeCell ref="BC41:BD41"/>
    <mergeCell ref="BC43:BD43"/>
    <mergeCell ref="BA38:BB38"/>
    <mergeCell ref="BA40:BB40"/>
    <mergeCell ref="BA41:BB41"/>
    <mergeCell ref="BA44:BB44"/>
    <mergeCell ref="AU57:AV57"/>
    <mergeCell ref="BA17:BB17"/>
    <mergeCell ref="BC17:BD17"/>
    <mergeCell ref="AW40:AX40"/>
    <mergeCell ref="AW41:AX41"/>
    <mergeCell ref="AW43:AX43"/>
    <mergeCell ref="AW44:AX44"/>
    <mergeCell ref="AW45:AX45"/>
    <mergeCell ref="AW46:AX46"/>
    <mergeCell ref="AY31:AZ31"/>
    <mergeCell ref="AY30:AZ30"/>
    <mergeCell ref="AY29:AZ29"/>
    <mergeCell ref="AY28:AZ28"/>
    <mergeCell ref="AY27:BD27"/>
    <mergeCell ref="AY34:AZ34"/>
    <mergeCell ref="AY35:AZ35"/>
    <mergeCell ref="BC31:BD31"/>
    <mergeCell ref="BC34:BD34"/>
    <mergeCell ref="AU37:AV37"/>
    <mergeCell ref="BA43:BB43"/>
    <mergeCell ref="BC44:BD44"/>
    <mergeCell ref="AW38:AX38"/>
    <mergeCell ref="AW30:AX30"/>
    <mergeCell ref="BA34:BB34"/>
    <mergeCell ref="AZ73:BM75"/>
    <mergeCell ref="AC73:AL73"/>
    <mergeCell ref="AM73:AQ73"/>
    <mergeCell ref="AM74:AQ75"/>
    <mergeCell ref="AC74:AL75"/>
    <mergeCell ref="AR74:AY75"/>
    <mergeCell ref="BA32:BB32"/>
    <mergeCell ref="BC32:BD32"/>
    <mergeCell ref="BC33:BD33"/>
    <mergeCell ref="BA33:BB33"/>
    <mergeCell ref="AY33:AZ33"/>
    <mergeCell ref="AU41:AV41"/>
    <mergeCell ref="AU40:AV40"/>
    <mergeCell ref="AU43:AV43"/>
    <mergeCell ref="AU60:AV60"/>
    <mergeCell ref="AU44:AV44"/>
    <mergeCell ref="AS34:AT34"/>
    <mergeCell ref="AS35:AT35"/>
    <mergeCell ref="AS36:AT36"/>
    <mergeCell ref="AS37:AT37"/>
    <mergeCell ref="AS38:AT38"/>
    <mergeCell ref="AW35:AX35"/>
    <mergeCell ref="AU36:AV36"/>
    <mergeCell ref="AU55:AV55"/>
    <mergeCell ref="BK69:BM69"/>
    <mergeCell ref="AU45:AV45"/>
    <mergeCell ref="AU46:AV46"/>
    <mergeCell ref="AU47:AV47"/>
    <mergeCell ref="A72:AB72"/>
    <mergeCell ref="BE67:BG67"/>
    <mergeCell ref="BH67:BJ67"/>
    <mergeCell ref="BK67:BM67"/>
    <mergeCell ref="AC72:AX72"/>
    <mergeCell ref="AZ72:BM72"/>
    <mergeCell ref="BE70:BG70"/>
    <mergeCell ref="BH70:BJ70"/>
    <mergeCell ref="BK70:BM70"/>
    <mergeCell ref="A70:AF70"/>
    <mergeCell ref="AG70:AH70"/>
    <mergeCell ref="AI70:AJ70"/>
    <mergeCell ref="AK70:AL70"/>
    <mergeCell ref="AM70:AN70"/>
    <mergeCell ref="AO70:AP70"/>
    <mergeCell ref="AQ70:AR70"/>
    <mergeCell ref="BE69:BG69"/>
    <mergeCell ref="BH69:BJ69"/>
    <mergeCell ref="AY67:BD67"/>
    <mergeCell ref="AY68:BD68"/>
    <mergeCell ref="BK68:BM68"/>
    <mergeCell ref="A68:AF68"/>
    <mergeCell ref="AG68:AH68"/>
    <mergeCell ref="AI68:AJ68"/>
    <mergeCell ref="AK68:AL68"/>
    <mergeCell ref="AM68:AN68"/>
    <mergeCell ref="AO68:AP68"/>
    <mergeCell ref="AQ68:AR68"/>
    <mergeCell ref="AT68:AX68"/>
    <mergeCell ref="AI67:AJ67"/>
    <mergeCell ref="AK67:AL67"/>
    <mergeCell ref="AM67:AN67"/>
    <mergeCell ref="AO67:AP67"/>
    <mergeCell ref="AQ67:AR67"/>
    <mergeCell ref="AY70:BD70"/>
    <mergeCell ref="BE68:BG68"/>
    <mergeCell ref="BH68:BJ68"/>
    <mergeCell ref="AY69:BD69"/>
    <mergeCell ref="AT67:AX67"/>
    <mergeCell ref="AS69:AX69"/>
    <mergeCell ref="A69:AF69"/>
    <mergeCell ref="AG69:AH69"/>
    <mergeCell ref="AI69:AJ69"/>
    <mergeCell ref="AK69:AL69"/>
    <mergeCell ref="AM69:AN69"/>
    <mergeCell ref="AO69:AP69"/>
    <mergeCell ref="AQ69:AR69"/>
    <mergeCell ref="A67:AF67"/>
    <mergeCell ref="C64:AB64"/>
    <mergeCell ref="A65:AF65"/>
    <mergeCell ref="AG65:AH65"/>
    <mergeCell ref="AI65:AJ65"/>
    <mergeCell ref="AK65:AL65"/>
    <mergeCell ref="AM65:AN65"/>
    <mergeCell ref="AO65:AP65"/>
    <mergeCell ref="AQ65:AR65"/>
    <mergeCell ref="A66:AF66"/>
    <mergeCell ref="AG66:AH66"/>
    <mergeCell ref="AI66:AJ66"/>
    <mergeCell ref="AK66:AL66"/>
    <mergeCell ref="AM66:AN66"/>
    <mergeCell ref="AO66:AP66"/>
    <mergeCell ref="AQ66:AR66"/>
    <mergeCell ref="AG67:AH67"/>
    <mergeCell ref="AG59:AH59"/>
    <mergeCell ref="AI59:AJ59"/>
    <mergeCell ref="AI58:AJ58"/>
    <mergeCell ref="AM58:AN58"/>
    <mergeCell ref="C63:AB63"/>
    <mergeCell ref="AE63:AF63"/>
    <mergeCell ref="A64:B64"/>
    <mergeCell ref="A63:B63"/>
    <mergeCell ref="AQ60:AR60"/>
    <mergeCell ref="A61:B61"/>
    <mergeCell ref="C61:AB61"/>
    <mergeCell ref="AC61:AD61"/>
    <mergeCell ref="AE61:AF61"/>
    <mergeCell ref="A60:B60"/>
    <mergeCell ref="C60:AB60"/>
    <mergeCell ref="A62:B62"/>
    <mergeCell ref="AE62:AF62"/>
    <mergeCell ref="AK60:AL60"/>
    <mergeCell ref="AM60:AN60"/>
    <mergeCell ref="AE60:AF60"/>
    <mergeCell ref="AG60:AH60"/>
    <mergeCell ref="AI60:AJ60"/>
    <mergeCell ref="AI52:AJ52"/>
    <mergeCell ref="A57:B57"/>
    <mergeCell ref="C57:AB57"/>
    <mergeCell ref="AG57:AH57"/>
    <mergeCell ref="AI57:AJ57"/>
    <mergeCell ref="A51:B51"/>
    <mergeCell ref="AQ58:AR58"/>
    <mergeCell ref="AK58:AL58"/>
    <mergeCell ref="AC58:AD58"/>
    <mergeCell ref="AE58:AF58"/>
    <mergeCell ref="AG58:AH58"/>
    <mergeCell ref="AI51:AJ51"/>
    <mergeCell ref="AK51:AL51"/>
    <mergeCell ref="AM56:AN56"/>
    <mergeCell ref="AO56:AP56"/>
    <mergeCell ref="AI55:AJ55"/>
    <mergeCell ref="AK55:AL55"/>
    <mergeCell ref="AM55:AN55"/>
    <mergeCell ref="AO55:AP55"/>
    <mergeCell ref="AQ55:AR55"/>
    <mergeCell ref="A54:B54"/>
    <mergeCell ref="C54:AB54"/>
    <mergeCell ref="AC54:AD54"/>
    <mergeCell ref="AE54:AF54"/>
    <mergeCell ref="AC51:AD51"/>
    <mergeCell ref="AE51:AF51"/>
    <mergeCell ref="AG51:AH51"/>
    <mergeCell ref="A53:B53"/>
    <mergeCell ref="C53:AB53"/>
    <mergeCell ref="AC53:AD53"/>
    <mergeCell ref="A52:B52"/>
    <mergeCell ref="C52:AB52"/>
    <mergeCell ref="AC52:AD52"/>
    <mergeCell ref="AE52:AF52"/>
    <mergeCell ref="AG52:AH52"/>
    <mergeCell ref="AC46:AD46"/>
    <mergeCell ref="AE46:AF46"/>
    <mergeCell ref="AC47:AD47"/>
    <mergeCell ref="AE47:AF47"/>
    <mergeCell ref="AC48:AD48"/>
    <mergeCell ref="AE48:AF48"/>
    <mergeCell ref="AG49:AH49"/>
    <mergeCell ref="AI49:AJ49"/>
    <mergeCell ref="AG46:AH46"/>
    <mergeCell ref="AI46:AJ46"/>
    <mergeCell ref="AC50:AD50"/>
    <mergeCell ref="AE50:AF50"/>
    <mergeCell ref="AG50:AH50"/>
    <mergeCell ref="BK66:BM66"/>
    <mergeCell ref="BE66:BG66"/>
    <mergeCell ref="BH66:BJ66"/>
    <mergeCell ref="BK64:BM64"/>
    <mergeCell ref="AS59:AT59"/>
    <mergeCell ref="AS60:AT60"/>
    <mergeCell ref="AS66:AX66"/>
    <mergeCell ref="AW65:AX65"/>
    <mergeCell ref="BK60:BM60"/>
    <mergeCell ref="BK61:BM61"/>
    <mergeCell ref="AU65:AV65"/>
    <mergeCell ref="AW59:AX59"/>
    <mergeCell ref="AW60:AX60"/>
    <mergeCell ref="BC65:BD65"/>
    <mergeCell ref="BA65:BB65"/>
    <mergeCell ref="AY65:AZ65"/>
    <mergeCell ref="AY66:BD66"/>
    <mergeCell ref="BK65:BM65"/>
    <mergeCell ref="BK62:BM62"/>
    <mergeCell ref="BK63:BM63"/>
    <mergeCell ref="AG55:AH55"/>
    <mergeCell ref="AG47:AH47"/>
    <mergeCell ref="AI47:AJ47"/>
    <mergeCell ref="A49:B49"/>
    <mergeCell ref="AK49:AL49"/>
    <mergeCell ref="AM49:AN49"/>
    <mergeCell ref="AO49:AP49"/>
    <mergeCell ref="AQ49:AR49"/>
    <mergeCell ref="A48:B48"/>
    <mergeCell ref="C48:AB48"/>
    <mergeCell ref="AG48:AH48"/>
    <mergeCell ref="AI48:AJ48"/>
    <mergeCell ref="AK48:AL48"/>
    <mergeCell ref="AM48:AN48"/>
    <mergeCell ref="AO48:AP48"/>
    <mergeCell ref="AQ48:AR48"/>
    <mergeCell ref="AO47:AP47"/>
    <mergeCell ref="AC49:AD49"/>
    <mergeCell ref="AE49:AF49"/>
    <mergeCell ref="AK47:AL47"/>
    <mergeCell ref="AM47:AN47"/>
    <mergeCell ref="AG44:AH44"/>
    <mergeCell ref="AI44:AJ44"/>
    <mergeCell ref="AK44:AL44"/>
    <mergeCell ref="AM44:AN44"/>
    <mergeCell ref="AO44:AP44"/>
    <mergeCell ref="AQ44:AR44"/>
    <mergeCell ref="AQ41:AR41"/>
    <mergeCell ref="A43:B43"/>
    <mergeCell ref="C43:AB43"/>
    <mergeCell ref="AG43:AH43"/>
    <mergeCell ref="AI43:AJ43"/>
    <mergeCell ref="AK43:AL43"/>
    <mergeCell ref="AM43:AN43"/>
    <mergeCell ref="AO43:AP43"/>
    <mergeCell ref="AQ43:AR43"/>
    <mergeCell ref="AM42:AN42"/>
    <mergeCell ref="AO42:AP42"/>
    <mergeCell ref="AQ42:AR42"/>
    <mergeCell ref="A41:B41"/>
    <mergeCell ref="C41:AB41"/>
    <mergeCell ref="BK58:BM58"/>
    <mergeCell ref="BK59:BM59"/>
    <mergeCell ref="AQ37:AR37"/>
    <mergeCell ref="BK37:BM37"/>
    <mergeCell ref="BK48:BM48"/>
    <mergeCell ref="BK49:BM49"/>
    <mergeCell ref="BK44:BM44"/>
    <mergeCell ref="BK45:BM45"/>
    <mergeCell ref="BK46:BM46"/>
    <mergeCell ref="BK47:BM47"/>
    <mergeCell ref="AS41:AT41"/>
    <mergeCell ref="AS43:AT43"/>
    <mergeCell ref="AS44:AT44"/>
    <mergeCell ref="AS45:AT45"/>
    <mergeCell ref="AS46:AT46"/>
    <mergeCell ref="AW47:AX47"/>
    <mergeCell ref="AW48:AX48"/>
    <mergeCell ref="AW49:AX49"/>
    <mergeCell ref="AW58:AX58"/>
    <mergeCell ref="AS47:AT47"/>
    <mergeCell ref="AS48:AT48"/>
    <mergeCell ref="AY54:AZ54"/>
    <mergeCell ref="BA54:BB54"/>
    <mergeCell ref="BK41:BM41"/>
    <mergeCell ref="A38:B38"/>
    <mergeCell ref="C38:AB38"/>
    <mergeCell ref="AG38:AH38"/>
    <mergeCell ref="AI38:AJ38"/>
    <mergeCell ref="AK38:AL38"/>
    <mergeCell ref="AM38:AN38"/>
    <mergeCell ref="AO38:AP38"/>
    <mergeCell ref="AQ38:AR38"/>
    <mergeCell ref="A37:B37"/>
    <mergeCell ref="C37:AB37"/>
    <mergeCell ref="AG37:AH37"/>
    <mergeCell ref="AI37:AJ37"/>
    <mergeCell ref="AK37:AL37"/>
    <mergeCell ref="AM37:AN37"/>
    <mergeCell ref="AO37:AP37"/>
    <mergeCell ref="A34:B34"/>
    <mergeCell ref="A36:B36"/>
    <mergeCell ref="A35:B35"/>
    <mergeCell ref="C35:AB35"/>
    <mergeCell ref="AG35:AH35"/>
    <mergeCell ref="AI35:AJ35"/>
    <mergeCell ref="AK35:AL35"/>
    <mergeCell ref="AM35:AN35"/>
    <mergeCell ref="AO35:AP35"/>
    <mergeCell ref="C36:AB36"/>
    <mergeCell ref="AG36:AH36"/>
    <mergeCell ref="AI36:AJ36"/>
    <mergeCell ref="AK36:AL36"/>
    <mergeCell ref="AM36:AN36"/>
    <mergeCell ref="AO36:AP36"/>
    <mergeCell ref="A33:B33"/>
    <mergeCell ref="C33:AB33"/>
    <mergeCell ref="AC33:AD33"/>
    <mergeCell ref="AG33:AH33"/>
    <mergeCell ref="AI33:AJ33"/>
    <mergeCell ref="AK33:AL33"/>
    <mergeCell ref="AM33:AN33"/>
    <mergeCell ref="AO33:AP33"/>
    <mergeCell ref="AQ33:AR33"/>
    <mergeCell ref="AE33:AF33"/>
    <mergeCell ref="A32:B32"/>
    <mergeCell ref="C32:AB32"/>
    <mergeCell ref="AC32:AD32"/>
    <mergeCell ref="AG32:AH32"/>
    <mergeCell ref="AI32:AJ32"/>
    <mergeCell ref="AK32:AL32"/>
    <mergeCell ref="AM32:AN32"/>
    <mergeCell ref="AO32:AP32"/>
    <mergeCell ref="AQ32:AR32"/>
    <mergeCell ref="AE32:AF32"/>
    <mergeCell ref="BN13:BN16"/>
    <mergeCell ref="A24:BN24"/>
    <mergeCell ref="A25:B29"/>
    <mergeCell ref="C25:AB29"/>
    <mergeCell ref="AC25:AD29"/>
    <mergeCell ref="AE25:AF29"/>
    <mergeCell ref="AG25:AR25"/>
    <mergeCell ref="BH13:BH16"/>
    <mergeCell ref="BI13:BI16"/>
    <mergeCell ref="BJ13:BJ16"/>
    <mergeCell ref="T13:V13"/>
    <mergeCell ref="X13:Z13"/>
    <mergeCell ref="AB13:AE13"/>
    <mergeCell ref="AK13:AN13"/>
    <mergeCell ref="AO13:AR13"/>
    <mergeCell ref="BH27:BJ27"/>
    <mergeCell ref="BF28:BG28"/>
    <mergeCell ref="BI28:BJ28"/>
    <mergeCell ref="AQ27:AR29"/>
    <mergeCell ref="A13:A16"/>
    <mergeCell ref="B13:E13"/>
    <mergeCell ref="K13:N13"/>
    <mergeCell ref="AS17:AT17"/>
    <mergeCell ref="AS14:AT14"/>
    <mergeCell ref="A31:B31"/>
    <mergeCell ref="C31:AB31"/>
    <mergeCell ref="AG31:AH31"/>
    <mergeCell ref="AI31:AJ31"/>
    <mergeCell ref="AK31:AL31"/>
    <mergeCell ref="AM31:AN31"/>
    <mergeCell ref="G13:I13"/>
    <mergeCell ref="AG13:AI13"/>
    <mergeCell ref="AM27:AN29"/>
    <mergeCell ref="A30:B30"/>
    <mergeCell ref="C30:AB30"/>
    <mergeCell ref="AG30:AH30"/>
    <mergeCell ref="AI30:AJ30"/>
    <mergeCell ref="AK30:AL30"/>
    <mergeCell ref="AM30:AN30"/>
    <mergeCell ref="AG26:AH29"/>
    <mergeCell ref="AI26:AJ29"/>
    <mergeCell ref="AK26:AR26"/>
    <mergeCell ref="BK36:BM36"/>
    <mergeCell ref="BK8:BM8"/>
    <mergeCell ref="AU14:AV14"/>
    <mergeCell ref="AC34:AD34"/>
    <mergeCell ref="AE34:AF34"/>
    <mergeCell ref="BK33:BM33"/>
    <mergeCell ref="BK34:BM34"/>
    <mergeCell ref="AS13:AT13"/>
    <mergeCell ref="C34:AB34"/>
    <mergeCell ref="AG34:AH34"/>
    <mergeCell ref="AI34:AJ34"/>
    <mergeCell ref="AK34:AL34"/>
    <mergeCell ref="AM34:AN34"/>
    <mergeCell ref="AO34:AP34"/>
    <mergeCell ref="AQ34:AR34"/>
    <mergeCell ref="AQ35:AR35"/>
    <mergeCell ref="AQ36:AR36"/>
    <mergeCell ref="BK32:BM32"/>
    <mergeCell ref="BK35:BM35"/>
    <mergeCell ref="AS15:AT15"/>
    <mergeCell ref="AU32:AV32"/>
    <mergeCell ref="AU33:AV33"/>
    <mergeCell ref="AU34:AV34"/>
    <mergeCell ref="AW32:AX32"/>
    <mergeCell ref="BK31:BM31"/>
    <mergeCell ref="BK30:BM30"/>
    <mergeCell ref="O13:R13"/>
    <mergeCell ref="AO31:AP31"/>
    <mergeCell ref="AQ31:AR31"/>
    <mergeCell ref="AK27:AL29"/>
    <mergeCell ref="AO30:AP30"/>
    <mergeCell ref="AQ30:AR30"/>
    <mergeCell ref="AS25:BJ25"/>
    <mergeCell ref="AS26:BD26"/>
    <mergeCell ref="AS27:AX27"/>
    <mergeCell ref="AW14:AX14"/>
    <mergeCell ref="AW15:AX15"/>
    <mergeCell ref="AW16:AX16"/>
    <mergeCell ref="AW17:AX17"/>
    <mergeCell ref="BK13:BK16"/>
    <mergeCell ref="BL13:BL16"/>
    <mergeCell ref="BM13:BM16"/>
    <mergeCell ref="AY14:AZ14"/>
    <mergeCell ref="AY15:AZ15"/>
    <mergeCell ref="BC14:BD14"/>
    <mergeCell ref="BC15:BD15"/>
    <mergeCell ref="BC16:BD16"/>
    <mergeCell ref="AY16:AZ16"/>
    <mergeCell ref="AU15:AV15"/>
    <mergeCell ref="AU16:AV16"/>
    <mergeCell ref="AU17:AV17"/>
    <mergeCell ref="BC13:BG13"/>
    <mergeCell ref="BA13:BB13"/>
    <mergeCell ref="AU13:AZ13"/>
    <mergeCell ref="P2:AV2"/>
    <mergeCell ref="R8:X8"/>
    <mergeCell ref="BK25:BM29"/>
    <mergeCell ref="BE27:BG27"/>
    <mergeCell ref="P4:AV4"/>
    <mergeCell ref="Z6:AY6"/>
    <mergeCell ref="BA14:BB14"/>
    <mergeCell ref="BA15:BB15"/>
    <mergeCell ref="BA16:BB16"/>
    <mergeCell ref="BE26:BJ26"/>
    <mergeCell ref="AW29:AX29"/>
    <mergeCell ref="BE8:BJ8"/>
    <mergeCell ref="BC29:BD29"/>
    <mergeCell ref="BA31:BB31"/>
    <mergeCell ref="AE36:AF36"/>
    <mergeCell ref="AE37:AF37"/>
    <mergeCell ref="AY32:AZ32"/>
    <mergeCell ref="AW33:AX33"/>
    <mergeCell ref="AW34:AX34"/>
    <mergeCell ref="AU35:AV35"/>
    <mergeCell ref="BC30:BD30"/>
    <mergeCell ref="AO27:AP29"/>
    <mergeCell ref="AW37:AX37"/>
    <mergeCell ref="BC35:BD35"/>
    <mergeCell ref="BA35:BB35"/>
    <mergeCell ref="BC36:BD36"/>
    <mergeCell ref="BA36:BB36"/>
    <mergeCell ref="AW53:AX53"/>
    <mergeCell ref="AQ52:AR52"/>
    <mergeCell ref="AS52:AT52"/>
    <mergeCell ref="AU52:AV52"/>
    <mergeCell ref="AU39:AV39"/>
    <mergeCell ref="AS16:AT16"/>
    <mergeCell ref="BA30:BB30"/>
    <mergeCell ref="AS29:AT29"/>
    <mergeCell ref="AS30:AT30"/>
    <mergeCell ref="AY17:AZ17"/>
    <mergeCell ref="BA28:BD28"/>
    <mergeCell ref="BA50:BB50"/>
    <mergeCell ref="BC50:BD50"/>
    <mergeCell ref="AS53:AT53"/>
    <mergeCell ref="AU53:AV53"/>
    <mergeCell ref="AU30:AV30"/>
    <mergeCell ref="AU31:AV31"/>
    <mergeCell ref="AW31:AX31"/>
    <mergeCell ref="AU29:AV29"/>
    <mergeCell ref="X18:BG18"/>
    <mergeCell ref="AY36:AZ36"/>
    <mergeCell ref="AY37:AZ37"/>
    <mergeCell ref="AY38:AZ38"/>
    <mergeCell ref="BA29:BB29"/>
    <mergeCell ref="AW36:AX36"/>
    <mergeCell ref="AS31:AT31"/>
    <mergeCell ref="AS32:AT32"/>
    <mergeCell ref="AS33:AT33"/>
    <mergeCell ref="AG40:AH40"/>
    <mergeCell ref="AI40:AJ40"/>
    <mergeCell ref="AK40:AL40"/>
    <mergeCell ref="AM40:AN40"/>
    <mergeCell ref="AO40:AP40"/>
    <mergeCell ref="AQ40:AR40"/>
    <mergeCell ref="AS40:AT40"/>
    <mergeCell ref="AE40:AF40"/>
    <mergeCell ref="AK46:AL46"/>
    <mergeCell ref="AM46:AN46"/>
    <mergeCell ref="AG45:AH45"/>
    <mergeCell ref="AI45:AJ45"/>
    <mergeCell ref="AK45:AL45"/>
    <mergeCell ref="AM45:AN45"/>
    <mergeCell ref="AS49:AT49"/>
    <mergeCell ref="BK54:BM54"/>
    <mergeCell ref="BK53:BM53"/>
    <mergeCell ref="AW52:AX52"/>
    <mergeCell ref="AY52:AZ52"/>
    <mergeCell ref="AE53:AF53"/>
    <mergeCell ref="AG53:AH53"/>
    <mergeCell ref="AI53:AJ53"/>
    <mergeCell ref="AK53:AL53"/>
    <mergeCell ref="AM53:AN53"/>
    <mergeCell ref="AO53:AP53"/>
    <mergeCell ref="AK52:AL52"/>
    <mergeCell ref="AM52:AN52"/>
    <mergeCell ref="AO52:AP52"/>
    <mergeCell ref="BC52:BD52"/>
    <mergeCell ref="BK52:BM52"/>
    <mergeCell ref="AQ53:AR53"/>
    <mergeCell ref="BA57:BB57"/>
    <mergeCell ref="BC57:BD57"/>
    <mergeCell ref="BK57:BM57"/>
    <mergeCell ref="AC44:AD44"/>
    <mergeCell ref="AC45:AD45"/>
    <mergeCell ref="AE44:AF44"/>
    <mergeCell ref="AE45:AF45"/>
    <mergeCell ref="AC56:AD56"/>
    <mergeCell ref="AE56:AF56"/>
    <mergeCell ref="AC57:AD57"/>
    <mergeCell ref="AE57:AF57"/>
    <mergeCell ref="AW55:AX55"/>
    <mergeCell ref="AY55:AZ55"/>
    <mergeCell ref="BA55:BB55"/>
    <mergeCell ref="BC55:BD55"/>
    <mergeCell ref="BK55:BM55"/>
    <mergeCell ref="AU56:AV56"/>
    <mergeCell ref="AW56:AX56"/>
    <mergeCell ref="AY56:AZ56"/>
    <mergeCell ref="BA56:BB56"/>
    <mergeCell ref="BC56:BD56"/>
    <mergeCell ref="BC53:BD53"/>
    <mergeCell ref="AK57:AL57"/>
    <mergeCell ref="AI50:AJ50"/>
    <mergeCell ref="BK56:BM56"/>
    <mergeCell ref="AE43:AF43"/>
    <mergeCell ref="AE42:AF42"/>
    <mergeCell ref="AE38:AF38"/>
    <mergeCell ref="AE35:AF35"/>
    <mergeCell ref="AQ54:AR54"/>
    <mergeCell ref="AS54:AT54"/>
    <mergeCell ref="AU54:AV54"/>
    <mergeCell ref="AW54:AX54"/>
    <mergeCell ref="AG54:AH54"/>
    <mergeCell ref="AI54:AJ54"/>
    <mergeCell ref="AK54:AL54"/>
    <mergeCell ref="AM54:AN54"/>
    <mergeCell ref="AO54:AP54"/>
    <mergeCell ref="AQ50:AR50"/>
    <mergeCell ref="AS50:AT50"/>
    <mergeCell ref="AU50:AV50"/>
    <mergeCell ref="AW50:AX50"/>
    <mergeCell ref="AK41:AL41"/>
    <mergeCell ref="AM41:AN41"/>
    <mergeCell ref="AO41:AP41"/>
    <mergeCell ref="AG41:AH41"/>
    <mergeCell ref="AI41:AJ41"/>
    <mergeCell ref="AO45:AP45"/>
    <mergeCell ref="BK39:BM39"/>
    <mergeCell ref="AK39:AL39"/>
    <mergeCell ref="AM39:AN39"/>
    <mergeCell ref="AO39:AP39"/>
    <mergeCell ref="AQ39:AR39"/>
    <mergeCell ref="BA39:BB39"/>
    <mergeCell ref="BC39:BD39"/>
    <mergeCell ref="AY39:AZ39"/>
    <mergeCell ref="BK50:BM50"/>
    <mergeCell ref="AW39:AX39"/>
    <mergeCell ref="AK50:AL50"/>
    <mergeCell ref="AM50:AN50"/>
    <mergeCell ref="AO50:AP50"/>
    <mergeCell ref="AQ45:AR45"/>
    <mergeCell ref="AO46:AP46"/>
    <mergeCell ref="AQ46:AR46"/>
    <mergeCell ref="AU48:AV48"/>
    <mergeCell ref="AU49:AV49"/>
    <mergeCell ref="AY50:AZ50"/>
    <mergeCell ref="BK43:BM43"/>
    <mergeCell ref="BK40:BM40"/>
    <mergeCell ref="AQ47:AR47"/>
    <mergeCell ref="AY40:AZ40"/>
    <mergeCell ref="AY41:AZ41"/>
    <mergeCell ref="BK51:BM51"/>
    <mergeCell ref="AW51:AX51"/>
    <mergeCell ref="AY51:AZ51"/>
    <mergeCell ref="BA51:BB51"/>
    <mergeCell ref="AM51:AN51"/>
    <mergeCell ref="AO51:AP51"/>
    <mergeCell ref="AQ51:AR51"/>
    <mergeCell ref="AS51:AT51"/>
    <mergeCell ref="AU51:AV51"/>
    <mergeCell ref="BK38:BM38"/>
    <mergeCell ref="AS28:AT28"/>
    <mergeCell ref="AU28:AX28"/>
    <mergeCell ref="AU38:AV38"/>
    <mergeCell ref="AS70:AX70"/>
    <mergeCell ref="AS65:AT65"/>
    <mergeCell ref="AC35:AD35"/>
    <mergeCell ref="AC36:AD36"/>
    <mergeCell ref="AC37:AD37"/>
    <mergeCell ref="AC40:AD40"/>
    <mergeCell ref="AC38:AD38"/>
    <mergeCell ref="AC43:AD43"/>
    <mergeCell ref="AC55:AD55"/>
    <mergeCell ref="AC39:AD39"/>
    <mergeCell ref="AG39:AH39"/>
    <mergeCell ref="AI39:AJ39"/>
    <mergeCell ref="AS39:AT39"/>
    <mergeCell ref="AE39:AF39"/>
    <mergeCell ref="AS56:AT56"/>
    <mergeCell ref="AW57:AX57"/>
    <mergeCell ref="AM57:AN57"/>
    <mergeCell ref="AO57:AP57"/>
    <mergeCell ref="AQ57:AR57"/>
    <mergeCell ref="AS57:AT57"/>
    <mergeCell ref="A74:M75"/>
    <mergeCell ref="N74:R75"/>
    <mergeCell ref="S74:V75"/>
    <mergeCell ref="W74:AB75"/>
    <mergeCell ref="A39:B39"/>
    <mergeCell ref="A55:B55"/>
    <mergeCell ref="C39:AB39"/>
    <mergeCell ref="C55:AB55"/>
    <mergeCell ref="A50:B50"/>
    <mergeCell ref="C50:AB50"/>
    <mergeCell ref="A40:B40"/>
    <mergeCell ref="C40:AB40"/>
    <mergeCell ref="A46:B46"/>
    <mergeCell ref="C46:AB46"/>
    <mergeCell ref="A45:B45"/>
    <mergeCell ref="C45:AB45"/>
    <mergeCell ref="C51:AB51"/>
    <mergeCell ref="C49:AB49"/>
    <mergeCell ref="A58:B58"/>
    <mergeCell ref="C58:AB58"/>
    <mergeCell ref="A44:B44"/>
    <mergeCell ref="C44:AB44"/>
    <mergeCell ref="A47:B47"/>
    <mergeCell ref="C47:AB47"/>
    <mergeCell ref="AS55:AT55"/>
    <mergeCell ref="A56:B56"/>
    <mergeCell ref="C56:AB56"/>
    <mergeCell ref="AG56:AH56"/>
    <mergeCell ref="AI56:AJ56"/>
    <mergeCell ref="AK56:AL56"/>
    <mergeCell ref="AE55:AF55"/>
    <mergeCell ref="AQ56:AR56"/>
    <mergeCell ref="AR73:AY73"/>
    <mergeCell ref="A73:M73"/>
    <mergeCell ref="N73:R73"/>
    <mergeCell ref="S73:V73"/>
    <mergeCell ref="W73:AB73"/>
    <mergeCell ref="AY57:AZ57"/>
    <mergeCell ref="AC60:AD60"/>
    <mergeCell ref="AO58:AP58"/>
    <mergeCell ref="A59:B59"/>
    <mergeCell ref="C59:AB59"/>
    <mergeCell ref="AK59:AL59"/>
    <mergeCell ref="AM59:AN59"/>
    <mergeCell ref="AO59:AP59"/>
    <mergeCell ref="AQ59:AR59"/>
    <mergeCell ref="AC59:AD59"/>
    <mergeCell ref="AE59:AF59"/>
  </mergeCells>
  <printOptions horizontalCentered="1"/>
  <pageMargins left="0.39370078740157483" right="0.19685039370078741" top="0.59055118110236227" bottom="0.39370078740157483" header="0.39370078740157483" footer="0.31496062992125984"/>
  <pageSetup paperSize="8" scale="37" fitToHeight="0" orientation="portrait" verticalDpi="1200" r:id="rId1"/>
  <headerFooter alignWithMargins="0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готовый</vt:lpstr>
      <vt:lpstr>готовый!Заголовки_для_печати</vt:lpstr>
      <vt:lpstr>готовый!Область_печати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Шимборецкая Ольга Викторовна</cp:lastModifiedBy>
  <cp:lastPrinted>2022-12-05T09:38:55Z</cp:lastPrinted>
  <dcterms:created xsi:type="dcterms:W3CDTF">2019-03-18T13:20:47Z</dcterms:created>
  <dcterms:modified xsi:type="dcterms:W3CDTF">2022-12-06T13:03:19Z</dcterms:modified>
</cp:coreProperties>
</file>