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84" activeTab="0"/>
  </bookViews>
  <sheets>
    <sheet name="Мировая экономика" sheetId="1" r:id="rId1"/>
  </sheets>
  <definedNames>
    <definedName name="_xlnm.Print_Area" localSheetId="0">'Мировая экономика'!$A$1:$BH$145</definedName>
  </definedNames>
  <calcPr fullCalcOnLoad="1"/>
</workbook>
</file>

<file path=xl/sharedStrings.xml><?xml version="1.0" encoding="utf-8"?>
<sst xmlns="http://schemas.openxmlformats.org/spreadsheetml/2006/main" count="495" uniqueCount="334">
  <si>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</si>
  <si>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</si>
  <si>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</si>
  <si>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</si>
  <si>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</si>
  <si>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</si>
  <si>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</si>
  <si>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</si>
  <si>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</si>
  <si>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</si>
  <si>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</si>
  <si>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</si>
  <si>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</si>
  <si>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</si>
  <si>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</si>
  <si>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</si>
  <si>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</si>
  <si>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</si>
  <si>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</si>
  <si>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</si>
  <si>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</si>
  <si>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</si>
  <si>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</si>
  <si>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</si>
  <si>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</si>
  <si>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</si>
  <si>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</si>
  <si>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</si>
  <si>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</si>
  <si>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</si>
  <si>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</si>
  <si>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</si>
  <si>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</si>
  <si>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</si>
  <si>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</si>
  <si>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</si>
  <si>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</si>
  <si>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</si>
  <si>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</si>
  <si>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</si>
  <si>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</si>
  <si>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</si>
  <si>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</si>
  <si>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</si>
  <si>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</si>
  <si>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</si>
  <si>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</si>
  <si>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</si>
  <si>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</si>
  <si>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</si>
  <si>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</si>
  <si>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</si>
  <si>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</si>
  <si>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</si>
  <si>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</si>
  <si>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</si>
  <si>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</si>
  <si>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</si>
  <si>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</si>
  <si>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</si>
  <si>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</si>
  <si>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</si>
  <si>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</si>
  <si>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</si>
  <si>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</si>
  <si>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</si>
  <si>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</si>
  <si>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</si>
  <si>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</si>
  <si>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</si>
  <si>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</si>
  <si>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</si>
  <si>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</si>
  <si>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</si>
  <si>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</si>
  <si>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</si>
  <si>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</si>
  <si>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</si>
  <si>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</si>
  <si>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</si>
  <si>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</si>
  <si>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</si>
  <si>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</si>
  <si>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</si>
  <si>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1.3</t>
  </si>
  <si>
    <t>УК-1</t>
  </si>
  <si>
    <t>УК-2</t>
  </si>
  <si>
    <t>СОГЛАСОВАНО</t>
  </si>
  <si>
    <t>Эксперт-нормоконтролер</t>
  </si>
  <si>
    <t>2.3</t>
  </si>
  <si>
    <t>УК-3</t>
  </si>
  <si>
    <t>УК-4</t>
  </si>
  <si>
    <t>2.4</t>
  </si>
  <si>
    <t>УК-5</t>
  </si>
  <si>
    <t>УК-6</t>
  </si>
  <si>
    <t>2.1</t>
  </si>
  <si>
    <t>2.2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</si>
  <si>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</si>
  <si>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</si>
  <si>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</si>
  <si>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</si>
  <si>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</si>
  <si>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</si>
  <si>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</si>
  <si>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</si>
  <si>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</si>
  <si>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</si>
  <si>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</si>
  <si>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</si>
  <si>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</si>
  <si>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</si>
  <si>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</si>
  <si>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</si>
  <si>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</si>
  <si>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</si>
  <si>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</si>
  <si>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</si>
  <si>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</si>
  <si>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 xml:space="preserve">                            </t>
  </si>
  <si>
    <t xml:space="preserve">                                                 </t>
  </si>
  <si>
    <t>VI. Итоговая аттестация</t>
  </si>
  <si>
    <t>СК-1</t>
  </si>
  <si>
    <t>СК-6</t>
  </si>
  <si>
    <t>УПК-1</t>
  </si>
  <si>
    <t>УПК-2</t>
  </si>
  <si>
    <t>УПК-3</t>
  </si>
  <si>
    <t>УПК-4</t>
  </si>
  <si>
    <t>УПК-5</t>
  </si>
  <si>
    <t>СК-2</t>
  </si>
  <si>
    <t>СК-3</t>
  </si>
  <si>
    <t>СК-4</t>
  </si>
  <si>
    <t>СК-5</t>
  </si>
  <si>
    <t>1.4</t>
  </si>
  <si>
    <t>1.4.1</t>
  </si>
  <si>
    <t>1.4.2</t>
  </si>
  <si>
    <t>УПК-6</t>
  </si>
  <si>
    <t>МИНИСТЕРСТВО ОБРАЗОВАНИЯ РЕСПУБЛИКИ БЕЛАРУСЬ</t>
  </si>
  <si>
    <t>Регистрационный № ___________</t>
  </si>
  <si>
    <t>Защита магистерской диссертации</t>
  </si>
  <si>
    <t>VII. Матрица компетенций</t>
  </si>
  <si>
    <t>Код модуля, учебной дисциплины</t>
  </si>
  <si>
    <t>1.2</t>
  </si>
  <si>
    <t>Модули по выбору</t>
  </si>
  <si>
    <t>2.6</t>
  </si>
  <si>
    <t>Философия и методология науки</t>
  </si>
  <si>
    <t>Иностранный язык</t>
  </si>
  <si>
    <t>Основы информационных технологий</t>
  </si>
  <si>
    <t>X</t>
  </si>
  <si>
    <t>II</t>
  </si>
  <si>
    <t>Курсовая работа</t>
  </si>
  <si>
    <t>Макроэкономический анализ и политика</t>
  </si>
  <si>
    <t>Микроэкономический анализ и политика</t>
  </si>
  <si>
    <t>Модуль "Мировая экономика и международный бизнес"</t>
  </si>
  <si>
    <t>Мировая экономика и внешнеэкономическая политика</t>
  </si>
  <si>
    <t>Количественные методы анализа в бизнесе</t>
  </si>
  <si>
    <t>Малый бизнес в международной торговле</t>
  </si>
  <si>
    <t>Международная конкуренция</t>
  </si>
  <si>
    <t>Мировые товарные рынки и цены</t>
  </si>
  <si>
    <t>Инновационное предпринимательство в мировой экономике</t>
  </si>
  <si>
    <t>1.1</t>
  </si>
  <si>
    <t>1.1.1</t>
  </si>
  <si>
    <t>1.1.2</t>
  </si>
  <si>
    <t>1.1.3</t>
  </si>
  <si>
    <t>1.2.1</t>
  </si>
  <si>
    <t>1.2.2</t>
  </si>
  <si>
    <t>2.2.1</t>
  </si>
  <si>
    <t>Модуль "Предпринимательство в мировой экономике"</t>
  </si>
  <si>
    <t>2.1.1</t>
  </si>
  <si>
    <t>2.1.2</t>
  </si>
  <si>
    <t>2.1.3</t>
  </si>
  <si>
    <t>2.1.4</t>
  </si>
  <si>
    <t>Коммерческая дипломатия</t>
  </si>
  <si>
    <t>Международные инвестиции и международные инвестиционные соглашения</t>
  </si>
  <si>
    <t>Международные деловые переговоры</t>
  </si>
  <si>
    <t>Управление финансами в международной деятельности</t>
  </si>
  <si>
    <t>Международная бизнес-аналитика</t>
  </si>
  <si>
    <t>Многоуровневое экономическое интеграционное проектирование</t>
  </si>
  <si>
    <t>Модуль "Теоретическая экономика"</t>
  </si>
  <si>
    <t>____________________И.А.Старовойтова</t>
  </si>
  <si>
    <t>Инновационное развитие организации (предприятия)</t>
  </si>
  <si>
    <t>Модуль "Научно-исследовательская работа"</t>
  </si>
  <si>
    <t>Научно-исследовательский семинар</t>
  </si>
  <si>
    <t>Технологии интеллектуального анализа данных</t>
  </si>
  <si>
    <t>Педагогика и психология высшего образования</t>
  </si>
  <si>
    <t>/1</t>
  </si>
  <si>
    <t>/94</t>
  </si>
  <si>
    <t>/56</t>
  </si>
  <si>
    <t>/20</t>
  </si>
  <si>
    <t>/36</t>
  </si>
  <si>
    <t>/3</t>
  </si>
  <si>
    <t>/2</t>
  </si>
  <si>
    <t>/124</t>
  </si>
  <si>
    <t>/142</t>
  </si>
  <si>
    <t>/72</t>
  </si>
  <si>
    <t>/338</t>
  </si>
  <si>
    <t>/218</t>
  </si>
  <si>
    <t>/66</t>
  </si>
  <si>
    <t>/24</t>
  </si>
  <si>
    <t>/96</t>
  </si>
  <si>
    <t>/32</t>
  </si>
  <si>
    <t>/40</t>
  </si>
  <si>
    <t>/26</t>
  </si>
  <si>
    <t>/50</t>
  </si>
  <si>
    <t>/4</t>
  </si>
  <si>
    <t>/5</t>
  </si>
  <si>
    <t>/196</t>
  </si>
  <si>
    <t>/122</t>
  </si>
  <si>
    <t>Модуль 1 "Международная экономика и коммерческая дипломатия"</t>
  </si>
  <si>
    <t>2.4.1</t>
  </si>
  <si>
    <t>ПРИМЕРНЫЙ УЧЕБНЫЙ  ПЛАН</t>
  </si>
  <si>
    <t>2.4.1.1</t>
  </si>
  <si>
    <t>2.4.1.2</t>
  </si>
  <si>
    <t>2.4.1.3</t>
  </si>
  <si>
    <t>2.4.1.4</t>
  </si>
  <si>
    <t>2.4.1.5</t>
  </si>
  <si>
    <t>2.4.1.6</t>
  </si>
  <si>
    <t>IV. Производственная практика</t>
  </si>
  <si>
    <t>Компонент учреждения образования</t>
  </si>
  <si>
    <t>Председатель НМС по мировой экономике</t>
  </si>
  <si>
    <t xml:space="preserve">С.А.Касперович </t>
  </si>
  <si>
    <t>М.П.</t>
  </si>
  <si>
    <t>Председатель УМО  по экономическому образованию</t>
  </si>
  <si>
    <t>А.В.Егоров</t>
  </si>
  <si>
    <t>И.В.Титович</t>
  </si>
  <si>
    <t xml:space="preserve">  М.П.</t>
  </si>
  <si>
    <t>Т.А.Богомья</t>
  </si>
  <si>
    <t>Начальник Главного управления профессионального образования                                                                       Министерства образования Республики Беларусь</t>
  </si>
  <si>
    <t>О.Н.Шкутько</t>
  </si>
  <si>
    <t>2.4.2</t>
  </si>
  <si>
    <t>2.5</t>
  </si>
  <si>
    <t>2.5.1</t>
  </si>
  <si>
    <t>2.6.1</t>
  </si>
  <si>
    <t>2.6.2</t>
  </si>
  <si>
    <t>2.6.3</t>
  </si>
  <si>
    <t>Международная коммерческая деятельность в цифровой среде</t>
  </si>
  <si>
    <t xml:space="preserve">Теневая экономика и экономическая безопасность </t>
  </si>
  <si>
    <t xml:space="preserve">Международная торговля и охрана прав интеллектуальной собственности </t>
  </si>
  <si>
    <t>Валютный курс и валютная политика</t>
  </si>
  <si>
    <t xml:space="preserve">Управление рисками в международном бизнесе </t>
  </si>
  <si>
    <t>Международный бизнес и деловые культуры</t>
  </si>
  <si>
    <t xml:space="preserve">Институциональный анализ </t>
  </si>
  <si>
    <t>УК-6, УПК-1</t>
  </si>
  <si>
    <t>УК-6, УПК-2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</si>
  <si>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</si>
  <si>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1.1.1, 1.1.2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</si>
  <si>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</si>
  <si>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</si>
  <si>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</si>
  <si>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</si>
  <si>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</si>
  <si>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УК-7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</si>
  <si>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</si>
  <si>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</si>
  <si>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Применять методы институционального анализа к исследованию социально-экономических явлений и процессов для совершенствования экономической политики</t>
  </si>
  <si>
    <t>УК-1,4,5</t>
  </si>
  <si>
    <t>УК-4,5, УПК-6</t>
  </si>
  <si>
    <t>Разрабатывать и реализовывать инновационные и венчурные проекты,  формировать и развивать конкурентные преимущества организации на основе инновационных решений, осваивать новые сегменты рынка инновационных продуктов и услуг</t>
  </si>
  <si>
    <t>1.3, 1.4</t>
  </si>
  <si>
    <t>Модуль 2 "Международный бизнес"</t>
  </si>
  <si>
    <t>СК-5, УК-2</t>
  </si>
  <si>
    <t>Анализировать тенденции и проблемы развития международных прямых инвестиций и международного производства, их детерминанты и факторы, использовать инструменты и методы внешнеинвестиционной политики, заключать и применять международные инвестиционные соглашения</t>
  </si>
  <si>
    <t>СК-7</t>
  </si>
  <si>
    <t>СК-8</t>
  </si>
  <si>
    <t>СК-9</t>
  </si>
  <si>
    <t>СК-10</t>
  </si>
  <si>
    <t>СК-11</t>
  </si>
  <si>
    <t>Использовать инструменты коммерческой дипломатии для продвижения национальных торговых и инвестиционных интересов в мировой экономике</t>
  </si>
  <si>
    <t>Вести деловые переговоры, разрабатывать контракты с участниками международных экономических отношений</t>
  </si>
  <si>
    <t>Выявлять тенденции и проблемы развития международной экономической интеграции, проектировать многоуровневые интеграционные системы, оценивать результаты реализации интеграционных проектов и интеграционной политики, заключать и применять интеграционные соглашения</t>
  </si>
  <si>
    <t>Использовать элементы экономического анализа, бизнес-аналитики при организации внешнеэкономической деятельности предприятий и организаций, анализе мировых рынков</t>
  </si>
  <si>
    <t>СК-12</t>
  </si>
  <si>
    <t>СК-13</t>
  </si>
  <si>
    <t>СК-14</t>
  </si>
  <si>
    <t>СК-15</t>
  </si>
  <si>
    <t>СК-16</t>
  </si>
  <si>
    <t>СК-17</t>
  </si>
  <si>
    <t>2.4.2.1</t>
  </si>
  <si>
    <t>2.4.2.2</t>
  </si>
  <si>
    <t>2.4.2.3</t>
  </si>
  <si>
    <t>2.4.2.4</t>
  </si>
  <si>
    <t>2.4.2.5</t>
  </si>
  <si>
    <t>2.4.2.6</t>
  </si>
  <si>
    <t>1.4, 2.6.1</t>
  </si>
  <si>
    <t>Формировать, обрабатывать и анализировать базы данных для решения практических бизнес-задач в условиях неопределенности</t>
  </si>
  <si>
    <t>17</t>
  </si>
  <si>
    <t>13</t>
  </si>
  <si>
    <t>1 семестр,
17 недель</t>
  </si>
  <si>
    <t>2 семестр,
18 недель</t>
  </si>
  <si>
    <t>3 семестр,
13 недель</t>
  </si>
  <si>
    <t>II курс</t>
  </si>
  <si>
    <t>1.4.3</t>
  </si>
  <si>
    <t>Методология научных исследований</t>
  </si>
  <si>
    <t>2.2.2</t>
  </si>
  <si>
    <t>Модуль "Исследовательские методы анализа в экономике"</t>
  </si>
  <si>
    <t xml:space="preserve">Степень: Магистр </t>
  </si>
  <si>
    <t>Исследовательская</t>
  </si>
  <si>
    <t>4 семестр,
4 недели</t>
  </si>
  <si>
    <t>4</t>
  </si>
  <si>
    <t>Специальность:  7-06-0311-02 Мировая экономика</t>
  </si>
  <si>
    <t>Срок обучения: 2 года</t>
  </si>
  <si>
    <t>Производственные практики</t>
  </si>
  <si>
    <t>производственная практика</t>
  </si>
  <si>
    <t>Применять психолого-педагогические методы и информационно-коммуникационные технологии в образовании и управлении</t>
  </si>
  <si>
    <t>Мировая торговля и торговая политика</t>
  </si>
  <si>
    <t>СК-18</t>
  </si>
  <si>
    <t>/1ДЗ</t>
  </si>
  <si>
    <t>Исследовать тенденции мирового инновационного развития, осуществлять управление субъектами инновационного предпринимательства, применять способы коммерциализации инноваций и трансфера технологий</t>
  </si>
  <si>
    <t>Формировать, обрабатывать и использовать набор данных для решения практических бизнес-задач в условиях неопределенности, теневых отношений во внешней торговле</t>
  </si>
  <si>
    <t xml:space="preserve">Выявлять основные закономерности и тенденции развития мировой экономики, применять методы прогнозирования, использовать компьютерное программное обеспечение для построения моделей прогнозирования развития мировой экономики </t>
  </si>
  <si>
    <t>2.2, 2.6.3</t>
  </si>
  <si>
    <t xml:space="preserve">Разрабатывать и реализовывать конкурентные преимущества организации в условиях формирования международной конкуренции </t>
  </si>
  <si>
    <t>Использовать результаты анализа международных  финансовых рынков, методы и инструменты  регулирования финансовых отношений при принятии управленческих решений, разработке финансовой стратегии предприятия и государства</t>
  </si>
  <si>
    <t xml:space="preserve">Принимать оптимальные управленческие  решения в условиях изменения бизнес-среды с учетом межкультурных коммуникаций </t>
  </si>
  <si>
    <t>Использовать методики анализа и прогнозирования конъюнктуры мировых товарных рынков для выявления их структуры и тенденций развития, механизмов ценообразования и регулирования</t>
  </si>
  <si>
    <t>Выявлять тенденции, особенности и проблемы международной коммерческой деятельности для принятия стратегических решений в условиях  цифровизации</t>
  </si>
  <si>
    <t>Выявлять и анализировать особенности международной торговли объектами интеллектуальной собственности с учетом специфики формирования мирового рынка наукоемкой продукции</t>
  </si>
  <si>
    <t>Выявлять, оценивать и анализировать риски в международном бизнесе, определять инструменты и разрабатывать механизмы управления ими с учетом изменений в мировой экономике</t>
  </si>
  <si>
    <t>Заместитель Министра иностранных дел Республики Беларусь</t>
  </si>
  <si>
    <t>И.В.Назарук</t>
  </si>
  <si>
    <r>
      <t>Государственный компонент</t>
    </r>
    <r>
      <rPr>
        <sz val="22"/>
        <color indexed="8"/>
        <rFont val="Times New Roman"/>
        <family val="1"/>
      </rPr>
      <t xml:space="preserve"> </t>
    </r>
  </si>
  <si>
    <t>Дополнительные виды обучения¹</t>
  </si>
  <si>
    <t>¹Изучение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</si>
  <si>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>Применять инструменты анализа бизнес-среды малой компании для принятия оптимальных управленческих решений и формирования стратегии развития международной торговли</t>
  </si>
  <si>
    <t xml:space="preserve">Протокол № 1 от  05.09.2022     </t>
  </si>
  <si>
    <t xml:space="preserve">Рекомендован к утверждению Президиумом Совета УМО                                                </t>
  </si>
  <si>
    <t xml:space="preserve">Разработан на основе образовательного стандарта по специальности 7-06-0311-02 «Мировая экономика». </t>
  </si>
  <si>
    <t>Проректор по научно-методической работе Государственного учреждения образования  «Республиканский институт высшей школы»</t>
  </si>
  <si>
    <t>Моделировать возможные направления развития мировой торговли, применять методы и инструменты внешнеторговой политики, анализировать результаты реализации и разрабатывать рекомендации по ее совершенствованию</t>
  </si>
  <si>
    <t>Всемирная торговая организация и регулирование международной торговли</t>
  </si>
  <si>
    <t>Научно-производственная</t>
  </si>
  <si>
    <t>____________________202___</t>
  </si>
  <si>
    <t>Оценивать эффективность выбранного валютного курса с учетом проводимой государством валютной политики</t>
  </si>
  <si>
    <t xml:space="preserve">Выявлять правила и механизмы регулирования международной торговли Всемирной торговой организацией и применять их в практической деятельности </t>
  </si>
  <si>
    <t>202__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</si>
</sst>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8"/>
      <color indexed="8"/>
      <name val="Arial Cyr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6"/>
      <color indexed="8"/>
      <name val="Arial Cyr"/>
      <family val="0"/>
    </font>
    <font>
      <sz val="22"/>
      <color indexed="8"/>
      <name val="Times New Roman"/>
      <family val="1"/>
    </font>
    <font>
      <sz val="22"/>
      <color indexed="8"/>
      <name val="Arial Cyr"/>
      <family val="0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22"/>
      <name val="Times New Roman"/>
      <family val="1"/>
    </font>
    <font>
      <sz val="2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9"/>
      <name val="Times New Roman"/>
      <family val="1"/>
    </font>
    <font>
      <b/>
      <sz val="22"/>
      <color indexed="8"/>
      <name val="Arial Cyr"/>
      <family val="0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0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2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50" applyFont="1" applyFill="1" applyBorder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textRotation="90"/>
    </xf>
    <xf numFmtId="0" fontId="20" fillId="0" borderId="13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0" fillId="0" borderId="22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49" fontId="22" fillId="0" borderId="1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23" fillId="0" borderId="0" xfId="0" applyFont="1" applyAlignment="1">
      <alignment vertical="top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textRotation="90"/>
    </xf>
    <xf numFmtId="0" fontId="3" fillId="0" borderId="28" xfId="0" applyFont="1" applyFill="1" applyBorder="1" applyAlignment="1">
      <alignment horizontal="center" textRotation="90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textRotation="90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5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0" fillId="0" borderId="37" xfId="0" applyFont="1" applyFill="1" applyBorder="1" applyAlignment="1">
      <alignment horizontal="center" vertical="center" textRotation="90"/>
    </xf>
    <xf numFmtId="0" fontId="20" fillId="0" borderId="39" xfId="0" applyFont="1" applyFill="1" applyBorder="1" applyAlignment="1">
      <alignment horizontal="center" vertical="center" textRotation="90"/>
    </xf>
    <xf numFmtId="0" fontId="20" fillId="0" borderId="33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38" xfId="0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textRotation="90"/>
    </xf>
    <xf numFmtId="0" fontId="20" fillId="0" borderId="43" xfId="0" applyFont="1" applyFill="1" applyBorder="1" applyAlignment="1">
      <alignment horizontal="center" vertical="center" textRotation="90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textRotation="90"/>
    </xf>
    <xf numFmtId="0" fontId="22" fillId="0" borderId="44" xfId="0" applyFont="1" applyFill="1" applyBorder="1" applyAlignment="1">
      <alignment horizontal="center" vertical="center" textRotation="90"/>
    </xf>
    <xf numFmtId="0" fontId="22" fillId="0" borderId="20" xfId="0" applyFont="1" applyFill="1" applyBorder="1" applyAlignment="1">
      <alignment horizontal="center" vertical="center" textRotation="90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45" xfId="0" applyFont="1" applyFill="1" applyBorder="1" applyAlignment="1">
      <alignment horizontal="center" vertical="center" textRotation="90"/>
    </xf>
    <xf numFmtId="0" fontId="22" fillId="0" borderId="46" xfId="0" applyFont="1" applyFill="1" applyBorder="1" applyAlignment="1">
      <alignment horizontal="center" vertical="center" textRotation="90"/>
    </xf>
    <xf numFmtId="0" fontId="22" fillId="0" borderId="15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50" xfId="0" applyFont="1" applyFill="1" applyBorder="1" applyAlignment="1">
      <alignment horizontal="center" vertical="center" textRotation="90"/>
    </xf>
    <xf numFmtId="0" fontId="20" fillId="0" borderId="51" xfId="0" applyFont="1" applyFill="1" applyBorder="1" applyAlignment="1">
      <alignment horizontal="center" vertical="center" textRotation="90"/>
    </xf>
    <xf numFmtId="0" fontId="20" fillId="0" borderId="4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textRotation="90"/>
    </xf>
    <xf numFmtId="0" fontId="20" fillId="0" borderId="52" xfId="0" applyFont="1" applyFill="1" applyBorder="1" applyAlignment="1">
      <alignment horizontal="center" vertical="center" textRotation="90"/>
    </xf>
    <xf numFmtId="0" fontId="20" fillId="0" borderId="47" xfId="0" applyFont="1" applyFill="1" applyBorder="1" applyAlignment="1">
      <alignment horizontal="center" vertical="center" textRotation="90"/>
    </xf>
    <xf numFmtId="0" fontId="20" fillId="0" borderId="40" xfId="0" applyFont="1" applyFill="1" applyBorder="1" applyAlignment="1">
      <alignment horizontal="center" vertical="center" textRotation="90"/>
    </xf>
    <xf numFmtId="0" fontId="20" fillId="0" borderId="53" xfId="0" applyFont="1" applyFill="1" applyBorder="1" applyAlignment="1">
      <alignment horizontal="center" vertical="center" textRotation="90"/>
    </xf>
    <xf numFmtId="0" fontId="20" fillId="0" borderId="54" xfId="0" applyFont="1" applyFill="1" applyBorder="1" applyAlignment="1">
      <alignment horizontal="center" vertical="center" textRotation="90"/>
    </xf>
    <xf numFmtId="0" fontId="22" fillId="0" borderId="54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 wrapText="1"/>
    </xf>
    <xf numFmtId="0" fontId="22" fillId="0" borderId="60" xfId="0" applyFont="1" applyFill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22" fillId="0" borderId="60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65" fillId="0" borderId="25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5" fillId="0" borderId="56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57" xfId="0" applyFont="1" applyFill="1" applyBorder="1" applyAlignment="1">
      <alignment horizontal="left" vertical="center" wrapText="1"/>
    </xf>
    <xf numFmtId="0" fontId="65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26" fillId="0" borderId="56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/>
    </xf>
    <xf numFmtId="1" fontId="23" fillId="0" borderId="61" xfId="0" applyNumberFormat="1" applyFont="1" applyFill="1" applyBorder="1" applyAlignment="1">
      <alignment horizontal="center" vertical="center"/>
    </xf>
    <xf numFmtId="1" fontId="23" fillId="0" borderId="67" xfId="0" applyNumberFormat="1" applyFont="1" applyFill="1" applyBorder="1" applyAlignment="1">
      <alignment horizontal="center" vertical="center"/>
    </xf>
    <xf numFmtId="1" fontId="23" fillId="0" borderId="63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left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49" fontId="20" fillId="0" borderId="45" xfId="0" applyNumberFormat="1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left" vertical="top" wrapText="1"/>
    </xf>
    <xf numFmtId="0" fontId="23" fillId="0" borderId="48" xfId="0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left" vertical="top" wrapText="1"/>
    </xf>
    <xf numFmtId="49" fontId="23" fillId="0" borderId="45" xfId="0" applyNumberFormat="1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23" fillId="0" borderId="71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27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left" vertical="top" wrapText="1"/>
    </xf>
    <xf numFmtId="0" fontId="24" fillId="0" borderId="4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22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left" vertical="top" wrapText="1"/>
    </xf>
    <xf numFmtId="0" fontId="24" fillId="0" borderId="21" xfId="0" applyFont="1" applyBorder="1" applyAlignment="1">
      <alignment/>
    </xf>
    <xf numFmtId="0" fontId="20" fillId="0" borderId="21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25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22" xfId="0" applyFont="1" applyBorder="1" applyAlignment="1">
      <alignment horizontal="left" vertical="top"/>
    </xf>
    <xf numFmtId="0" fontId="23" fillId="0" borderId="21" xfId="0" applyFont="1" applyBorder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54"/>
  <sheetViews>
    <sheetView tabSelected="1" view="pageBreakPreview" zoomScale="60" zoomScaleNormal="45" zoomScalePageLayoutView="0" workbookViewId="0" topLeftCell="A34">
      <selection activeCell="V86" sqref="V86:Y86"/>
    </sheetView>
  </sheetViews>
  <sheetFormatPr defaultColWidth="4.75390625" defaultRowHeight="12.75"/>
  <cols>
    <col min="1" max="1" width="12.875" style="4" customWidth="1"/>
    <col min="2" max="2" width="4.875" style="4" customWidth="1"/>
    <col min="3" max="3" width="5.875" style="4" customWidth="1"/>
    <col min="4" max="4" width="6.375" style="4" customWidth="1"/>
    <col min="5" max="5" width="6.125" style="4" customWidth="1"/>
    <col min="6" max="6" width="6.375" style="4" customWidth="1"/>
    <col min="7" max="7" width="6.125" style="4" customWidth="1"/>
    <col min="8" max="9" width="6.375" style="4" customWidth="1"/>
    <col min="10" max="10" width="6.125" style="4" customWidth="1"/>
    <col min="11" max="11" width="4.875" style="4" customWidth="1"/>
    <col min="12" max="12" width="6.125" style="4" customWidth="1"/>
    <col min="13" max="14" width="5.875" style="4" customWidth="1"/>
    <col min="15" max="15" width="4.875" style="4" customWidth="1"/>
    <col min="16" max="16" width="5.875" style="4" customWidth="1"/>
    <col min="17" max="17" width="6.125" style="4" customWidth="1"/>
    <col min="18" max="18" width="6.375" style="10" customWidth="1"/>
    <col min="19" max="19" width="7.125" style="10" customWidth="1"/>
    <col min="20" max="20" width="5.375" style="4" customWidth="1"/>
    <col min="21" max="22" width="5.875" style="4" bestFit="1" customWidth="1"/>
    <col min="23" max="23" width="6.125" style="4" customWidth="1"/>
    <col min="24" max="24" width="4.875" style="4" customWidth="1"/>
    <col min="25" max="26" width="5.875" style="4" customWidth="1"/>
    <col min="27" max="27" width="6.375" style="4" customWidth="1"/>
    <col min="28" max="28" width="4.875" style="4" customWidth="1"/>
    <col min="29" max="30" width="5.875" style="4" customWidth="1"/>
    <col min="31" max="31" width="6.125" style="4" customWidth="1"/>
    <col min="32" max="32" width="6.375" style="4" customWidth="1"/>
    <col min="33" max="33" width="5.375" style="4" customWidth="1"/>
    <col min="34" max="34" width="5.875" style="4" customWidth="1"/>
    <col min="35" max="35" width="5.625" style="4" customWidth="1"/>
    <col min="36" max="36" width="7.375" style="4" customWidth="1"/>
    <col min="37" max="37" width="5.875" style="4" customWidth="1"/>
    <col min="38" max="38" width="6.125" style="4" customWidth="1"/>
    <col min="39" max="39" width="5.875" style="4" customWidth="1"/>
    <col min="40" max="40" width="5.375" style="4" customWidth="1"/>
    <col min="41" max="41" width="6.875" style="4" customWidth="1"/>
    <col min="42" max="43" width="6.125" style="4" customWidth="1"/>
    <col min="44" max="44" width="6.375" style="4" customWidth="1"/>
    <col min="45" max="45" width="5.875" style="4" customWidth="1"/>
    <col min="46" max="46" width="6.75390625" style="11" customWidth="1"/>
    <col min="47" max="48" width="5.875" style="11" customWidth="1"/>
    <col min="49" max="49" width="5.875" style="12" customWidth="1"/>
    <col min="50" max="50" width="5.875" style="4" customWidth="1"/>
    <col min="51" max="51" width="6.875" style="4" customWidth="1"/>
    <col min="52" max="52" width="5.25390625" style="4" customWidth="1"/>
    <col min="53" max="60" width="7.75390625" style="4" customWidth="1"/>
    <col min="61" max="61" width="4.75390625" style="4" customWidth="1"/>
    <col min="62" max="62" width="9.375" style="4" customWidth="1"/>
    <col min="63" max="63" width="4.75390625" style="4" customWidth="1"/>
    <col min="64" max="64" width="6.625" style="4" bestFit="1" customWidth="1"/>
    <col min="65" max="65" width="10.125" style="4" customWidth="1"/>
    <col min="66" max="66" width="9.25390625" style="4" customWidth="1"/>
    <col min="67" max="69" width="4.75390625" style="4" customWidth="1"/>
    <col min="70" max="16384" width="4.75390625" style="4" customWidth="1"/>
  </cols>
  <sheetData>
    <row r="2" spans="1:60" ht="29.25" customHeight="1">
      <c r="A2" s="150" t="s">
        <v>136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</row>
    <row r="3" spans="1:60" ht="29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</row>
    <row r="4" spans="1:60" ht="27.75">
      <c r="A4" s="54"/>
      <c r="B4" s="60" t="s">
        <v>72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54"/>
      <c r="N4" s="54"/>
      <c r="O4" s="54"/>
      <c r="P4" s="54"/>
      <c r="Q4" s="54"/>
      <c r="R4" s="58"/>
      <c r="S4" s="58"/>
      <c r="T4" s="54"/>
      <c r="U4" s="54"/>
      <c r="V4" s="54"/>
      <c r="W4" s="54"/>
      <c r="X4" s="54"/>
      <c r="Y4" s="64" t="s">
        <v>209</v>
      </c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65"/>
      <c r="AU4" s="65"/>
      <c r="AV4" s="65"/>
      <c r="AW4" s="66"/>
      <c r="AX4" s="54"/>
      <c r="AY4" s="54"/>
      <c r="AZ4" s="54"/>
      <c r="BA4" s="54"/>
      <c r="BB4" s="54"/>
      <c r="BC4" s="54"/>
      <c r="BD4" s="54"/>
      <c r="BE4" s="151"/>
      <c r="BF4" s="151"/>
      <c r="BG4" s="151"/>
      <c r="BH4" s="151"/>
    </row>
    <row r="5" spans="1:60" ht="27.75">
      <c r="A5" s="54"/>
      <c r="B5" s="60" t="s">
        <v>73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54"/>
      <c r="N5" s="54"/>
      <c r="O5" s="54"/>
      <c r="P5" s="54"/>
      <c r="Q5" s="54"/>
      <c r="R5" s="58"/>
      <c r="S5" s="5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65"/>
      <c r="AU5" s="65"/>
      <c r="AV5" s="65"/>
      <c r="AW5" s="66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 spans="1:60" ht="27.75">
      <c r="A6" s="54"/>
      <c r="B6" s="60" t="s">
        <v>74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54"/>
      <c r="N6" s="54"/>
      <c r="O6" s="54"/>
      <c r="P6" s="54"/>
      <c r="Q6" s="54"/>
      <c r="R6" s="58"/>
      <c r="S6" s="58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54"/>
      <c r="AN6" s="54"/>
      <c r="AO6" s="54"/>
      <c r="AP6" s="54"/>
      <c r="AQ6" s="54"/>
      <c r="AR6" s="54"/>
      <c r="AS6" s="54"/>
      <c r="AT6" s="65"/>
      <c r="AU6" s="65"/>
      <c r="AV6" s="65"/>
      <c r="AW6" s="66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ht="27.75">
      <c r="A7" s="54"/>
      <c r="B7" s="60" t="s">
        <v>75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4"/>
      <c r="N7" s="54"/>
      <c r="O7" s="54"/>
      <c r="P7" s="54"/>
      <c r="Q7" s="54"/>
      <c r="R7" s="58"/>
      <c r="S7" s="58"/>
      <c r="T7" s="60"/>
      <c r="U7" s="60"/>
      <c r="V7" s="60"/>
      <c r="W7" s="67" t="s">
        <v>298</v>
      </c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8"/>
      <c r="AR7" s="68"/>
      <c r="AS7" s="68"/>
      <c r="AT7" s="68"/>
      <c r="AU7" s="67"/>
      <c r="AV7" s="68"/>
      <c r="AW7" s="66"/>
      <c r="AX7" s="54"/>
      <c r="AY7" s="69"/>
      <c r="AZ7" s="152" t="s">
        <v>294</v>
      </c>
      <c r="BA7" s="152"/>
      <c r="BB7" s="152"/>
      <c r="BC7" s="152"/>
      <c r="BD7" s="152"/>
      <c r="BE7" s="152"/>
      <c r="BF7" s="152"/>
      <c r="BG7" s="54"/>
      <c r="BH7" s="54"/>
    </row>
    <row r="8" spans="1:60" ht="16.5" customHeight="1">
      <c r="A8" s="54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8"/>
      <c r="O8" s="68"/>
      <c r="P8" s="54"/>
      <c r="Q8" s="54"/>
      <c r="R8" s="58"/>
      <c r="S8" s="58"/>
      <c r="T8" s="70" t="s">
        <v>118</v>
      </c>
      <c r="U8" s="70"/>
      <c r="V8" s="70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2"/>
      <c r="AR8" s="72"/>
      <c r="AS8" s="72"/>
      <c r="AT8" s="72"/>
      <c r="AU8" s="71"/>
      <c r="AV8" s="72"/>
      <c r="AW8" s="66"/>
      <c r="AX8" s="54"/>
      <c r="AY8" s="69"/>
      <c r="AZ8" s="153"/>
      <c r="BA8" s="153"/>
      <c r="BB8" s="153"/>
      <c r="BC8" s="153"/>
      <c r="BD8" s="153"/>
      <c r="BE8" s="153"/>
      <c r="BF8" s="153"/>
      <c r="BG8" s="153"/>
      <c r="BH8" s="54"/>
    </row>
    <row r="9" spans="1:60" ht="35.25" customHeight="1">
      <c r="A9" s="54"/>
      <c r="B9" s="154" t="s">
        <v>178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54"/>
      <c r="R9" s="58"/>
      <c r="S9" s="58"/>
      <c r="T9" s="60"/>
      <c r="U9" s="60"/>
      <c r="V9" s="60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AR9" s="68"/>
      <c r="AS9" s="68"/>
      <c r="AT9" s="68"/>
      <c r="AU9" s="67"/>
      <c r="AV9" s="68"/>
      <c r="AW9" s="66"/>
      <c r="AX9" s="54"/>
      <c r="AY9" s="70"/>
      <c r="AZ9" s="73"/>
      <c r="BA9" s="60"/>
      <c r="BB9" s="60"/>
      <c r="BC9" s="60"/>
      <c r="BD9" s="54"/>
      <c r="BE9" s="54"/>
      <c r="BF9" s="54"/>
      <c r="BG9" s="54"/>
      <c r="BH9" s="54"/>
    </row>
    <row r="10" spans="1:60" ht="30" customHeight="1">
      <c r="A10" s="54"/>
      <c r="B10" s="155" t="s">
        <v>220</v>
      </c>
      <c r="C10" s="155"/>
      <c r="D10" s="155"/>
      <c r="E10" s="155"/>
      <c r="F10" s="155"/>
      <c r="G10" s="155"/>
      <c r="H10" s="155"/>
      <c r="I10" s="155"/>
      <c r="J10" s="156"/>
      <c r="K10" s="156"/>
      <c r="L10" s="156"/>
      <c r="M10" s="156"/>
      <c r="N10" s="54"/>
      <c r="O10" s="54"/>
      <c r="P10" s="54"/>
      <c r="Q10" s="54"/>
      <c r="R10" s="58"/>
      <c r="S10" s="58"/>
      <c r="T10" s="69"/>
      <c r="U10" s="69"/>
      <c r="V10" s="69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8"/>
      <c r="AR10" s="68"/>
      <c r="AS10" s="68"/>
      <c r="AT10" s="68"/>
      <c r="AU10" s="67"/>
      <c r="AV10" s="68"/>
      <c r="AW10" s="75"/>
      <c r="AX10" s="54"/>
      <c r="AY10" s="54"/>
      <c r="AZ10" s="156" t="s">
        <v>299</v>
      </c>
      <c r="BA10" s="156"/>
      <c r="BB10" s="156"/>
      <c r="BC10" s="156"/>
      <c r="BD10" s="156"/>
      <c r="BE10" s="156"/>
      <c r="BF10" s="156"/>
      <c r="BG10" s="54"/>
      <c r="BH10" s="54"/>
    </row>
    <row r="11" spans="1:60" ht="27.75" customHeight="1">
      <c r="A11" s="54"/>
      <c r="B11" s="156" t="s">
        <v>330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54"/>
      <c r="O11" s="54"/>
      <c r="P11" s="54"/>
      <c r="Q11" s="54"/>
      <c r="R11" s="58"/>
      <c r="S11" s="58"/>
      <c r="T11" s="74" t="s">
        <v>119</v>
      </c>
      <c r="U11" s="60"/>
      <c r="V11" s="60"/>
      <c r="W11" s="60"/>
      <c r="X11" s="60"/>
      <c r="Y11" s="60"/>
      <c r="Z11" s="54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54"/>
      <c r="AO11" s="54"/>
      <c r="AP11" s="54"/>
      <c r="AQ11" s="54"/>
      <c r="AR11" s="60"/>
      <c r="AS11" s="60"/>
      <c r="AT11" s="69"/>
      <c r="AU11" s="65"/>
      <c r="AV11" s="65"/>
      <c r="AW11" s="66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ht="20.25" customHeight="1">
      <c r="A12" s="54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4"/>
      <c r="N12" s="54"/>
      <c r="O12" s="54"/>
      <c r="P12" s="54"/>
      <c r="Q12" s="54"/>
      <c r="R12" s="58"/>
      <c r="S12" s="58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54"/>
      <c r="AO12" s="54"/>
      <c r="AP12" s="54"/>
      <c r="AQ12" s="54"/>
      <c r="AR12" s="60"/>
      <c r="AS12" s="60"/>
      <c r="AT12" s="69"/>
      <c r="AU12" s="65"/>
      <c r="AV12" s="65"/>
      <c r="AW12" s="66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ht="27.75">
      <c r="A13" s="54"/>
      <c r="B13" s="60" t="s">
        <v>137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4"/>
      <c r="N13" s="54"/>
      <c r="O13" s="54"/>
      <c r="P13" s="54"/>
      <c r="Q13" s="54"/>
      <c r="R13" s="58"/>
      <c r="S13" s="58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54"/>
      <c r="AO13" s="54"/>
      <c r="AP13" s="54"/>
      <c r="AQ13" s="54"/>
      <c r="AR13" s="54"/>
      <c r="AS13" s="54"/>
      <c r="AT13" s="65"/>
      <c r="AU13" s="65"/>
      <c r="AV13" s="65"/>
      <c r="AW13" s="66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1:60" ht="12.75" customHeight="1">
      <c r="A14" s="5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4"/>
      <c r="N14" s="54"/>
      <c r="O14" s="54"/>
      <c r="P14" s="54"/>
      <c r="Q14" s="54"/>
      <c r="R14" s="58"/>
      <c r="S14" s="58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54"/>
      <c r="AS14" s="54"/>
      <c r="AT14" s="65"/>
      <c r="AU14" s="65"/>
      <c r="AV14" s="65"/>
      <c r="AW14" s="66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ht="15" customHeight="1">
      <c r="A15" s="54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4"/>
      <c r="N15" s="54"/>
      <c r="O15" s="54"/>
      <c r="P15" s="54"/>
      <c r="Q15" s="54"/>
      <c r="R15" s="58"/>
      <c r="S15" s="58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54"/>
      <c r="AS15" s="54"/>
      <c r="AT15" s="65"/>
      <c r="AU15" s="65"/>
      <c r="AV15" s="65"/>
      <c r="AW15" s="66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ht="27.75">
      <c r="A16" s="54"/>
      <c r="B16" s="62" t="s">
        <v>112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8"/>
      <c r="S16" s="58"/>
      <c r="T16" s="54"/>
      <c r="U16" s="54"/>
      <c r="V16" s="60"/>
      <c r="W16" s="60"/>
      <c r="X16" s="60"/>
      <c r="Y16" s="60"/>
      <c r="Z16" s="60"/>
      <c r="AA16" s="60"/>
      <c r="AB16" s="76"/>
      <c r="AC16" s="60"/>
      <c r="AD16" s="60"/>
      <c r="AE16" s="60"/>
      <c r="AF16" s="60"/>
      <c r="AG16" s="60"/>
      <c r="AH16" s="60"/>
      <c r="AI16" s="60"/>
      <c r="AJ16" s="60"/>
      <c r="AK16" s="54"/>
      <c r="AL16" s="60"/>
      <c r="AM16" s="54"/>
      <c r="AN16" s="60"/>
      <c r="AO16" s="54"/>
      <c r="AP16" s="62" t="s">
        <v>5</v>
      </c>
      <c r="AQ16" s="54"/>
      <c r="AR16" s="54"/>
      <c r="AS16" s="54"/>
      <c r="AT16" s="65"/>
      <c r="AU16" s="65"/>
      <c r="AV16" s="65"/>
      <c r="AW16" s="66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8" spans="1:60" ht="18" customHeight="1">
      <c r="A18" s="157" t="s">
        <v>58</v>
      </c>
      <c r="B18" s="159" t="s">
        <v>68</v>
      </c>
      <c r="C18" s="160"/>
      <c r="D18" s="160"/>
      <c r="E18" s="161"/>
      <c r="F18" s="162" t="s">
        <v>102</v>
      </c>
      <c r="G18" s="159" t="s">
        <v>67</v>
      </c>
      <c r="H18" s="160"/>
      <c r="I18" s="161"/>
      <c r="J18" s="162" t="s">
        <v>103</v>
      </c>
      <c r="K18" s="159" t="s">
        <v>66</v>
      </c>
      <c r="L18" s="160"/>
      <c r="M18" s="160"/>
      <c r="N18" s="161"/>
      <c r="O18" s="159" t="s">
        <v>65</v>
      </c>
      <c r="P18" s="160"/>
      <c r="Q18" s="160"/>
      <c r="R18" s="161"/>
      <c r="S18" s="162" t="s">
        <v>104</v>
      </c>
      <c r="T18" s="159" t="s">
        <v>64</v>
      </c>
      <c r="U18" s="160"/>
      <c r="V18" s="161"/>
      <c r="W18" s="162" t="s">
        <v>105</v>
      </c>
      <c r="X18" s="159" t="s">
        <v>63</v>
      </c>
      <c r="Y18" s="160"/>
      <c r="Z18" s="161"/>
      <c r="AA18" s="162" t="s">
        <v>106</v>
      </c>
      <c r="AB18" s="159" t="s">
        <v>62</v>
      </c>
      <c r="AC18" s="160"/>
      <c r="AD18" s="160"/>
      <c r="AE18" s="161"/>
      <c r="AF18" s="162" t="s">
        <v>107</v>
      </c>
      <c r="AG18" s="159" t="s">
        <v>61</v>
      </c>
      <c r="AH18" s="160"/>
      <c r="AI18" s="161"/>
      <c r="AJ18" s="162" t="s">
        <v>108</v>
      </c>
      <c r="AK18" s="159" t="s">
        <v>60</v>
      </c>
      <c r="AL18" s="160"/>
      <c r="AM18" s="160"/>
      <c r="AN18" s="161"/>
      <c r="AO18" s="159" t="s">
        <v>59</v>
      </c>
      <c r="AP18" s="160"/>
      <c r="AQ18" s="160"/>
      <c r="AR18" s="161"/>
      <c r="AS18" s="162" t="s">
        <v>97</v>
      </c>
      <c r="AT18" s="159" t="s">
        <v>98</v>
      </c>
      <c r="AU18" s="160"/>
      <c r="AV18" s="161"/>
      <c r="AW18" s="162" t="s">
        <v>99</v>
      </c>
      <c r="AX18" s="159" t="s">
        <v>100</v>
      </c>
      <c r="AY18" s="160"/>
      <c r="AZ18" s="160"/>
      <c r="BA18" s="161"/>
      <c r="BB18" s="164" t="s">
        <v>109</v>
      </c>
      <c r="BC18" s="157" t="s">
        <v>110</v>
      </c>
      <c r="BD18" s="165" t="s">
        <v>300</v>
      </c>
      <c r="BE18" s="157" t="s">
        <v>115</v>
      </c>
      <c r="BF18" s="157" t="s">
        <v>56</v>
      </c>
      <c r="BG18" s="157" t="s">
        <v>57</v>
      </c>
      <c r="BH18" s="157" t="s">
        <v>4</v>
      </c>
    </row>
    <row r="19" spans="1:60" ht="210.75" customHeight="1">
      <c r="A19" s="158"/>
      <c r="B19" s="1" t="s">
        <v>69</v>
      </c>
      <c r="C19" s="1" t="s">
        <v>29</v>
      </c>
      <c r="D19" s="1" t="s">
        <v>30</v>
      </c>
      <c r="E19" s="1" t="s">
        <v>31</v>
      </c>
      <c r="F19" s="163"/>
      <c r="G19" s="1" t="s">
        <v>32</v>
      </c>
      <c r="H19" s="1" t="s">
        <v>33</v>
      </c>
      <c r="I19" s="1" t="s">
        <v>34</v>
      </c>
      <c r="J19" s="163"/>
      <c r="K19" s="1" t="s">
        <v>35</v>
      </c>
      <c r="L19" s="1" t="s">
        <v>36</v>
      </c>
      <c r="M19" s="1" t="s">
        <v>37</v>
      </c>
      <c r="N19" s="1" t="s">
        <v>38</v>
      </c>
      <c r="O19" s="1" t="s">
        <v>28</v>
      </c>
      <c r="P19" s="1" t="s">
        <v>29</v>
      </c>
      <c r="Q19" s="1" t="s">
        <v>30</v>
      </c>
      <c r="R19" s="1" t="s">
        <v>31</v>
      </c>
      <c r="S19" s="163"/>
      <c r="T19" s="1" t="s">
        <v>39</v>
      </c>
      <c r="U19" s="1" t="s">
        <v>40</v>
      </c>
      <c r="V19" s="1" t="s">
        <v>41</v>
      </c>
      <c r="W19" s="163"/>
      <c r="X19" s="1" t="s">
        <v>42</v>
      </c>
      <c r="Y19" s="1" t="s">
        <v>43</v>
      </c>
      <c r="Z19" s="1" t="s">
        <v>44</v>
      </c>
      <c r="AA19" s="163"/>
      <c r="AB19" s="1" t="s">
        <v>42</v>
      </c>
      <c r="AC19" s="1" t="s">
        <v>43</v>
      </c>
      <c r="AD19" s="1" t="s">
        <v>44</v>
      </c>
      <c r="AE19" s="1" t="s">
        <v>45</v>
      </c>
      <c r="AF19" s="163"/>
      <c r="AG19" s="1" t="s">
        <v>32</v>
      </c>
      <c r="AH19" s="1" t="s">
        <v>33</v>
      </c>
      <c r="AI19" s="1" t="s">
        <v>34</v>
      </c>
      <c r="AJ19" s="163"/>
      <c r="AK19" s="1" t="s">
        <v>46</v>
      </c>
      <c r="AL19" s="1" t="s">
        <v>47</v>
      </c>
      <c r="AM19" s="1" t="s">
        <v>48</v>
      </c>
      <c r="AN19" s="1" t="s">
        <v>49</v>
      </c>
      <c r="AO19" s="1" t="s">
        <v>28</v>
      </c>
      <c r="AP19" s="1" t="s">
        <v>29</v>
      </c>
      <c r="AQ19" s="1" t="s">
        <v>30</v>
      </c>
      <c r="AR19" s="1" t="s">
        <v>31</v>
      </c>
      <c r="AS19" s="163"/>
      <c r="AT19" s="1" t="s">
        <v>32</v>
      </c>
      <c r="AU19" s="1" t="s">
        <v>33</v>
      </c>
      <c r="AV19" s="1" t="s">
        <v>34</v>
      </c>
      <c r="AW19" s="163"/>
      <c r="AX19" s="1" t="s">
        <v>35</v>
      </c>
      <c r="AY19" s="1" t="s">
        <v>36</v>
      </c>
      <c r="AZ19" s="1" t="s">
        <v>37</v>
      </c>
      <c r="BA19" s="1" t="s">
        <v>101</v>
      </c>
      <c r="BB19" s="164"/>
      <c r="BC19" s="158"/>
      <c r="BD19" s="166"/>
      <c r="BE19" s="158"/>
      <c r="BF19" s="158"/>
      <c r="BG19" s="158"/>
      <c r="BH19" s="158"/>
    </row>
    <row r="20" spans="1:60" ht="24" customHeight="1">
      <c r="A20" s="2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8"/>
      <c r="R20" s="39" t="s">
        <v>284</v>
      </c>
      <c r="S20" s="39" t="s">
        <v>0</v>
      </c>
      <c r="T20" s="39" t="s">
        <v>0</v>
      </c>
      <c r="U20" s="39" t="s">
        <v>0</v>
      </c>
      <c r="V20" s="40" t="s">
        <v>50</v>
      </c>
      <c r="W20" s="40" t="s">
        <v>50</v>
      </c>
      <c r="X20" s="40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1">
        <v>18</v>
      </c>
      <c r="AP20" s="39" t="s">
        <v>0</v>
      </c>
      <c r="AQ20" s="39" t="s">
        <v>0</v>
      </c>
      <c r="AR20" s="39" t="s">
        <v>0</v>
      </c>
      <c r="AS20" s="39" t="s">
        <v>0</v>
      </c>
      <c r="AT20" s="40" t="s">
        <v>50</v>
      </c>
      <c r="AU20" s="40" t="s">
        <v>50</v>
      </c>
      <c r="AV20" s="40" t="s">
        <v>50</v>
      </c>
      <c r="AW20" s="40" t="s">
        <v>50</v>
      </c>
      <c r="AX20" s="40" t="s">
        <v>50</v>
      </c>
      <c r="AY20" s="40" t="s">
        <v>50</v>
      </c>
      <c r="AZ20" s="40" t="s">
        <v>50</v>
      </c>
      <c r="BA20" s="40" t="s">
        <v>50</v>
      </c>
      <c r="BB20" s="36">
        <v>35</v>
      </c>
      <c r="BC20" s="36">
        <v>7</v>
      </c>
      <c r="BD20" s="36"/>
      <c r="BE20" s="36"/>
      <c r="BF20" s="36"/>
      <c r="BG20" s="36">
        <v>10</v>
      </c>
      <c r="BH20" s="36">
        <f>SUM(BB20:BG20)</f>
        <v>52</v>
      </c>
    </row>
    <row r="21" spans="1:61" ht="24.75" customHeight="1">
      <c r="A21" s="37" t="s">
        <v>148</v>
      </c>
      <c r="B21" s="3"/>
      <c r="C21" s="3"/>
      <c r="D21" s="3"/>
      <c r="E21" s="3"/>
      <c r="F21" s="3"/>
      <c r="G21" s="3"/>
      <c r="H21" s="3"/>
      <c r="I21" s="3"/>
      <c r="J21" s="43" t="s">
        <v>147</v>
      </c>
      <c r="K21" s="43" t="s">
        <v>147</v>
      </c>
      <c r="L21" s="43" t="s">
        <v>147</v>
      </c>
      <c r="M21" s="43" t="s">
        <v>147</v>
      </c>
      <c r="N21" s="44"/>
      <c r="O21" s="42"/>
      <c r="P21" s="42"/>
      <c r="Q21" s="42"/>
      <c r="R21" s="42" t="s">
        <v>285</v>
      </c>
      <c r="S21" s="42" t="s">
        <v>0</v>
      </c>
      <c r="T21" s="42" t="s">
        <v>0</v>
      </c>
      <c r="U21" s="43" t="s">
        <v>50</v>
      </c>
      <c r="V21" s="43" t="s">
        <v>50</v>
      </c>
      <c r="W21" s="43"/>
      <c r="X21" s="43"/>
      <c r="Y21" s="43" t="s">
        <v>147</v>
      </c>
      <c r="Z21" s="43" t="s">
        <v>147</v>
      </c>
      <c r="AA21" s="43" t="s">
        <v>147</v>
      </c>
      <c r="AB21" s="43" t="s">
        <v>147</v>
      </c>
      <c r="AC21" s="43" t="s">
        <v>147</v>
      </c>
      <c r="AD21" s="43" t="s">
        <v>147</v>
      </c>
      <c r="AE21" s="43" t="s">
        <v>147</v>
      </c>
      <c r="AF21" s="43" t="s">
        <v>147</v>
      </c>
      <c r="AG21" s="47"/>
      <c r="AH21" s="42" t="s">
        <v>297</v>
      </c>
      <c r="AI21" s="42" t="s">
        <v>0</v>
      </c>
      <c r="AJ21" s="45" t="s">
        <v>70</v>
      </c>
      <c r="AK21" s="45" t="s">
        <v>70</v>
      </c>
      <c r="AL21" s="45" t="s">
        <v>70</v>
      </c>
      <c r="AM21" s="45" t="s">
        <v>70</v>
      </c>
      <c r="AN21" s="45" t="s">
        <v>70</v>
      </c>
      <c r="AO21" s="45" t="s">
        <v>70</v>
      </c>
      <c r="AP21" s="45" t="s">
        <v>70</v>
      </c>
      <c r="AQ21" s="45" t="s">
        <v>70</v>
      </c>
      <c r="AR21" s="45" t="s">
        <v>53</v>
      </c>
      <c r="AS21" s="45" t="s">
        <v>53</v>
      </c>
      <c r="AT21" s="45"/>
      <c r="AU21" s="43"/>
      <c r="AV21" s="43"/>
      <c r="AW21" s="43"/>
      <c r="AX21" s="43"/>
      <c r="AY21" s="43"/>
      <c r="AZ21" s="43"/>
      <c r="BA21" s="43"/>
      <c r="BB21" s="46">
        <v>17</v>
      </c>
      <c r="BC21" s="46">
        <v>3</v>
      </c>
      <c r="BD21" s="46">
        <v>12</v>
      </c>
      <c r="BE21" s="46">
        <v>8</v>
      </c>
      <c r="BF21" s="46">
        <v>2</v>
      </c>
      <c r="BG21" s="46">
        <v>2</v>
      </c>
      <c r="BH21" s="46">
        <f>SUM(BB21:BG21)</f>
        <v>44</v>
      </c>
      <c r="BI21" s="52"/>
    </row>
    <row r="22" spans="54:60" ht="24.75" customHeight="1">
      <c r="BB22" s="36">
        <f aca="true" t="shared" si="0" ref="BB22:BG22">BB20+BB21</f>
        <v>52</v>
      </c>
      <c r="BC22" s="36">
        <f t="shared" si="0"/>
        <v>10</v>
      </c>
      <c r="BD22" s="36">
        <f t="shared" si="0"/>
        <v>12</v>
      </c>
      <c r="BE22" s="36">
        <f t="shared" si="0"/>
        <v>8</v>
      </c>
      <c r="BF22" s="36">
        <f t="shared" si="0"/>
        <v>2</v>
      </c>
      <c r="BG22" s="36">
        <f t="shared" si="0"/>
        <v>12</v>
      </c>
      <c r="BH22" s="36">
        <f>SUM(BB22:BG22)</f>
        <v>96</v>
      </c>
    </row>
    <row r="23" spans="1:35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2:45" ht="27.75">
      <c r="B24" s="53" t="s">
        <v>6</v>
      </c>
      <c r="C24" s="53"/>
      <c r="D24" s="53"/>
      <c r="E24" s="53"/>
      <c r="F24" s="53"/>
      <c r="G24" s="54"/>
      <c r="H24" s="55"/>
      <c r="I24" s="56" t="s">
        <v>71</v>
      </c>
      <c r="J24" s="53" t="s">
        <v>3</v>
      </c>
      <c r="K24" s="54"/>
      <c r="L24" s="54"/>
      <c r="M24" s="54"/>
      <c r="N24" s="53"/>
      <c r="O24" s="53"/>
      <c r="P24" s="53"/>
      <c r="Q24" s="53"/>
      <c r="R24" s="57"/>
      <c r="S24" s="58"/>
      <c r="T24" s="54"/>
      <c r="U24" s="59" t="s">
        <v>51</v>
      </c>
      <c r="V24" s="56" t="s">
        <v>71</v>
      </c>
      <c r="W24" s="53" t="s">
        <v>301</v>
      </c>
      <c r="X24" s="54"/>
      <c r="Y24" s="53"/>
      <c r="Z24" s="53"/>
      <c r="AA24" s="53"/>
      <c r="AB24" s="53"/>
      <c r="AC24" s="53"/>
      <c r="AD24" s="53"/>
      <c r="AE24" s="53"/>
      <c r="AF24" s="54"/>
      <c r="AG24" s="54"/>
      <c r="AH24" s="54"/>
      <c r="AI24" s="59" t="s">
        <v>53</v>
      </c>
      <c r="AJ24" s="56" t="s">
        <v>71</v>
      </c>
      <c r="AK24" s="53" t="s">
        <v>52</v>
      </c>
      <c r="AL24" s="53"/>
      <c r="AM24" s="53"/>
      <c r="AN24" s="60"/>
      <c r="AO24" s="60"/>
      <c r="AP24" s="63"/>
      <c r="AQ24" s="63"/>
      <c r="AR24" s="14"/>
      <c r="AS24" s="14"/>
    </row>
    <row r="25" spans="1:45" ht="27.75">
      <c r="A25" s="16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7"/>
      <c r="S25" s="58"/>
      <c r="T25" s="54"/>
      <c r="U25" s="57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4"/>
      <c r="AH25" s="54"/>
      <c r="AI25" s="53"/>
      <c r="AJ25" s="53"/>
      <c r="AK25" s="53"/>
      <c r="AL25" s="53"/>
      <c r="AM25" s="53"/>
      <c r="AN25" s="60"/>
      <c r="AO25" s="60"/>
      <c r="AP25" s="63"/>
      <c r="AQ25" s="63"/>
      <c r="AR25" s="14"/>
      <c r="AS25" s="14"/>
    </row>
    <row r="26" spans="1:45" ht="27.75">
      <c r="A26" s="16"/>
      <c r="B26" s="53"/>
      <c r="C26" s="53"/>
      <c r="D26" s="53"/>
      <c r="E26" s="53"/>
      <c r="F26" s="53"/>
      <c r="G26" s="53"/>
      <c r="H26" s="61" t="s">
        <v>0</v>
      </c>
      <c r="I26" s="56" t="s">
        <v>71</v>
      </c>
      <c r="J26" s="53" t="s">
        <v>54</v>
      </c>
      <c r="K26" s="54"/>
      <c r="L26" s="54"/>
      <c r="M26" s="54"/>
      <c r="N26" s="53"/>
      <c r="O26" s="53"/>
      <c r="P26" s="53"/>
      <c r="Q26" s="53"/>
      <c r="R26" s="57"/>
      <c r="S26" s="58"/>
      <c r="T26" s="54"/>
      <c r="U26" s="59" t="s">
        <v>70</v>
      </c>
      <c r="V26" s="56" t="s">
        <v>71</v>
      </c>
      <c r="W26" s="53" t="s">
        <v>116</v>
      </c>
      <c r="X26" s="53"/>
      <c r="Y26" s="53"/>
      <c r="Z26" s="60"/>
      <c r="AA26" s="60"/>
      <c r="AB26" s="60"/>
      <c r="AC26" s="60"/>
      <c r="AD26" s="54"/>
      <c r="AE26" s="54"/>
      <c r="AF26" s="54"/>
      <c r="AG26" s="54"/>
      <c r="AH26" s="54"/>
      <c r="AI26" s="59" t="s">
        <v>50</v>
      </c>
      <c r="AJ26" s="56" t="s">
        <v>71</v>
      </c>
      <c r="AK26" s="53" t="s">
        <v>111</v>
      </c>
      <c r="AL26" s="53"/>
      <c r="AM26" s="53"/>
      <c r="AN26" s="53"/>
      <c r="AO26" s="54"/>
      <c r="AP26" s="14"/>
      <c r="AQ26" s="14"/>
      <c r="AR26" s="14"/>
      <c r="AS26" s="14"/>
    </row>
    <row r="27" spans="1:45" ht="14.25" customHeight="1">
      <c r="A27" s="16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7"/>
      <c r="S27" s="57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60"/>
      <c r="AK27" s="60"/>
      <c r="AL27" s="60"/>
      <c r="AM27" s="60"/>
      <c r="AN27" s="60"/>
      <c r="AO27" s="60"/>
      <c r="AP27" s="63"/>
      <c r="AQ27" s="63"/>
      <c r="AR27" s="14"/>
      <c r="AS27" s="14"/>
    </row>
    <row r="28" spans="1:45" ht="27.75">
      <c r="A28" s="16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7"/>
      <c r="S28" s="57"/>
      <c r="T28" s="53"/>
      <c r="U28" s="53"/>
      <c r="V28" s="53"/>
      <c r="W28" s="53"/>
      <c r="X28" s="53"/>
      <c r="Y28" s="53"/>
      <c r="Z28" s="53"/>
      <c r="AA28" s="62" t="s">
        <v>27</v>
      </c>
      <c r="AB28" s="53"/>
      <c r="AC28" s="53"/>
      <c r="AD28" s="53"/>
      <c r="AE28" s="53"/>
      <c r="AF28" s="53"/>
      <c r="AG28" s="53"/>
      <c r="AH28" s="53"/>
      <c r="AI28" s="53"/>
      <c r="AJ28" s="60"/>
      <c r="AK28" s="60"/>
      <c r="AL28" s="60"/>
      <c r="AM28" s="60"/>
      <c r="AN28" s="60"/>
      <c r="AO28" s="60"/>
      <c r="AP28" s="63"/>
      <c r="AQ28" s="63"/>
      <c r="AR28" s="14"/>
      <c r="AS28" s="14"/>
    </row>
    <row r="29" spans="1:41" ht="12" customHeight="1" thickBot="1">
      <c r="A29" s="16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7"/>
      <c r="S29" s="57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54"/>
      <c r="AL29" s="54"/>
      <c r="AM29" s="54"/>
      <c r="AN29" s="54"/>
      <c r="AO29" s="54"/>
    </row>
    <row r="30" spans="1:76" ht="42.75" customHeight="1" thickBot="1">
      <c r="A30" s="167" t="s">
        <v>76</v>
      </c>
      <c r="B30" s="170" t="s">
        <v>114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P30" s="179" t="s">
        <v>7</v>
      </c>
      <c r="Q30" s="180"/>
      <c r="R30" s="179" t="s">
        <v>8</v>
      </c>
      <c r="S30" s="185"/>
      <c r="T30" s="188" t="s">
        <v>9</v>
      </c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90"/>
      <c r="AF30" s="189" t="s">
        <v>26</v>
      </c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90"/>
      <c r="AZ30" s="196" t="s">
        <v>20</v>
      </c>
      <c r="BA30" s="197"/>
      <c r="BB30" s="202" t="s">
        <v>77</v>
      </c>
      <c r="BC30" s="203"/>
      <c r="BD30" s="203"/>
      <c r="BE30" s="203"/>
      <c r="BF30" s="203"/>
      <c r="BG30" s="203"/>
      <c r="BH30" s="204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</row>
    <row r="31" spans="1:76" ht="36.75" customHeight="1" thickBot="1">
      <c r="A31" s="168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5"/>
      <c r="P31" s="181"/>
      <c r="Q31" s="182"/>
      <c r="R31" s="181"/>
      <c r="S31" s="186"/>
      <c r="T31" s="211" t="s">
        <v>4</v>
      </c>
      <c r="U31" s="180"/>
      <c r="V31" s="179" t="s">
        <v>10</v>
      </c>
      <c r="W31" s="191"/>
      <c r="X31" s="214" t="s">
        <v>11</v>
      </c>
      <c r="Y31" s="214"/>
      <c r="Z31" s="214"/>
      <c r="AA31" s="214"/>
      <c r="AB31" s="214"/>
      <c r="AC31" s="214"/>
      <c r="AD31" s="214"/>
      <c r="AE31" s="215"/>
      <c r="AF31" s="216" t="s">
        <v>13</v>
      </c>
      <c r="AG31" s="214"/>
      <c r="AH31" s="214"/>
      <c r="AI31" s="214"/>
      <c r="AJ31" s="214"/>
      <c r="AK31" s="214"/>
      <c r="AL31" s="214"/>
      <c r="AM31" s="214"/>
      <c r="AN31" s="214"/>
      <c r="AO31" s="215"/>
      <c r="AP31" s="214" t="s">
        <v>289</v>
      </c>
      <c r="AQ31" s="214"/>
      <c r="AR31" s="214"/>
      <c r="AS31" s="214"/>
      <c r="AT31" s="214"/>
      <c r="AU31" s="214"/>
      <c r="AV31" s="214"/>
      <c r="AW31" s="214"/>
      <c r="AX31" s="214"/>
      <c r="AY31" s="215"/>
      <c r="AZ31" s="198"/>
      <c r="BA31" s="199"/>
      <c r="BB31" s="205"/>
      <c r="BC31" s="206"/>
      <c r="BD31" s="206"/>
      <c r="BE31" s="206"/>
      <c r="BF31" s="206"/>
      <c r="BG31" s="206"/>
      <c r="BH31" s="207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</row>
    <row r="32" spans="1:76" ht="69" customHeight="1" thickBot="1">
      <c r="A32" s="168"/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5"/>
      <c r="P32" s="181"/>
      <c r="Q32" s="182"/>
      <c r="R32" s="181"/>
      <c r="S32" s="186"/>
      <c r="T32" s="212"/>
      <c r="U32" s="182"/>
      <c r="V32" s="181"/>
      <c r="W32" s="213"/>
      <c r="X32" s="217" t="s">
        <v>12</v>
      </c>
      <c r="Y32" s="180"/>
      <c r="Z32" s="219" t="s">
        <v>78</v>
      </c>
      <c r="AA32" s="180"/>
      <c r="AB32" s="219" t="s">
        <v>79</v>
      </c>
      <c r="AC32" s="180"/>
      <c r="AD32" s="179" t="s">
        <v>55</v>
      </c>
      <c r="AE32" s="191"/>
      <c r="AF32" s="193" t="s">
        <v>286</v>
      </c>
      <c r="AG32" s="194"/>
      <c r="AH32" s="194"/>
      <c r="AI32" s="194"/>
      <c r="AJ32" s="195"/>
      <c r="AK32" s="193" t="s">
        <v>287</v>
      </c>
      <c r="AL32" s="194"/>
      <c r="AM32" s="194"/>
      <c r="AN32" s="194"/>
      <c r="AO32" s="195"/>
      <c r="AP32" s="193" t="s">
        <v>288</v>
      </c>
      <c r="AQ32" s="194"/>
      <c r="AR32" s="194"/>
      <c r="AS32" s="194"/>
      <c r="AT32" s="195"/>
      <c r="AU32" s="194" t="s">
        <v>296</v>
      </c>
      <c r="AV32" s="194"/>
      <c r="AW32" s="194"/>
      <c r="AX32" s="194"/>
      <c r="AY32" s="195"/>
      <c r="AZ32" s="198"/>
      <c r="BA32" s="199"/>
      <c r="BB32" s="205"/>
      <c r="BC32" s="206"/>
      <c r="BD32" s="206"/>
      <c r="BE32" s="206"/>
      <c r="BF32" s="206"/>
      <c r="BG32" s="206"/>
      <c r="BH32" s="207"/>
      <c r="BM32" s="20"/>
      <c r="BN32" s="21"/>
      <c r="BO32" s="21"/>
      <c r="BP32" s="20"/>
      <c r="BQ32" s="21"/>
      <c r="BR32" s="21"/>
      <c r="BS32" s="20"/>
      <c r="BT32" s="21"/>
      <c r="BU32" s="21"/>
      <c r="BV32" s="20"/>
      <c r="BW32" s="21"/>
      <c r="BX32" s="21"/>
    </row>
    <row r="33" spans="1:76" ht="143.25" customHeight="1" thickBot="1">
      <c r="A33" s="169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8"/>
      <c r="P33" s="183"/>
      <c r="Q33" s="184"/>
      <c r="R33" s="183"/>
      <c r="S33" s="187"/>
      <c r="T33" s="212"/>
      <c r="U33" s="182"/>
      <c r="V33" s="181"/>
      <c r="W33" s="213"/>
      <c r="X33" s="218"/>
      <c r="Y33" s="184"/>
      <c r="Z33" s="183"/>
      <c r="AA33" s="184"/>
      <c r="AB33" s="183"/>
      <c r="AC33" s="184"/>
      <c r="AD33" s="183"/>
      <c r="AE33" s="192"/>
      <c r="AF33" s="220" t="s">
        <v>2</v>
      </c>
      <c r="AG33" s="221"/>
      <c r="AH33" s="222" t="s">
        <v>14</v>
      </c>
      <c r="AI33" s="221"/>
      <c r="AJ33" s="78" t="s">
        <v>15</v>
      </c>
      <c r="AK33" s="218" t="s">
        <v>2</v>
      </c>
      <c r="AL33" s="184"/>
      <c r="AM33" s="183" t="s">
        <v>14</v>
      </c>
      <c r="AN33" s="184"/>
      <c r="AO33" s="79" t="s">
        <v>15</v>
      </c>
      <c r="AP33" s="218" t="s">
        <v>2</v>
      </c>
      <c r="AQ33" s="184"/>
      <c r="AR33" s="183" t="s">
        <v>14</v>
      </c>
      <c r="AS33" s="184"/>
      <c r="AT33" s="79" t="s">
        <v>15</v>
      </c>
      <c r="AU33" s="220" t="s">
        <v>2</v>
      </c>
      <c r="AV33" s="221"/>
      <c r="AW33" s="222" t="s">
        <v>14</v>
      </c>
      <c r="AX33" s="221"/>
      <c r="AY33" s="78" t="s">
        <v>15</v>
      </c>
      <c r="AZ33" s="200"/>
      <c r="BA33" s="201"/>
      <c r="BB33" s="208"/>
      <c r="BC33" s="209"/>
      <c r="BD33" s="209"/>
      <c r="BE33" s="209"/>
      <c r="BF33" s="209"/>
      <c r="BG33" s="209"/>
      <c r="BH33" s="210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</row>
    <row r="34" spans="1:76" ht="48" customHeight="1" thickBot="1">
      <c r="A34" s="80" t="s">
        <v>16</v>
      </c>
      <c r="B34" s="223" t="s">
        <v>319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5"/>
      <c r="P34" s="226">
        <f>COUNTA(P35:Q46)</f>
        <v>4</v>
      </c>
      <c r="Q34" s="227"/>
      <c r="R34" s="226">
        <f>COUNTA(R35:S46)+1</f>
        <v>5</v>
      </c>
      <c r="S34" s="227"/>
      <c r="T34" s="228">
        <f>SUM(T35:U46)</f>
        <v>1230</v>
      </c>
      <c r="U34" s="226"/>
      <c r="V34" s="229">
        <f>SUM(V35:W46)</f>
        <v>394</v>
      </c>
      <c r="W34" s="230"/>
      <c r="X34" s="228">
        <f>SUM(X35:Y46)</f>
        <v>178</v>
      </c>
      <c r="Y34" s="229"/>
      <c r="Z34" s="229"/>
      <c r="AA34" s="229"/>
      <c r="AB34" s="229">
        <f>SUM(AB35:AC46)</f>
        <v>72</v>
      </c>
      <c r="AC34" s="229"/>
      <c r="AD34" s="227">
        <f>SUM(AD35:AE46)</f>
        <v>144</v>
      </c>
      <c r="AE34" s="230"/>
      <c r="AF34" s="228">
        <f>SUM(AF35:AG46)</f>
        <v>618</v>
      </c>
      <c r="AG34" s="229"/>
      <c r="AH34" s="229">
        <f>SUM(AH35:AI46)</f>
        <v>194</v>
      </c>
      <c r="AI34" s="229"/>
      <c r="AJ34" s="77">
        <f>SUM(AJ35:AJ46)</f>
        <v>18</v>
      </c>
      <c r="AK34" s="228">
        <f>SUM(AK35:AL46)</f>
        <v>522</v>
      </c>
      <c r="AL34" s="229"/>
      <c r="AM34" s="227">
        <f>SUM(AM35:AN46)</f>
        <v>200</v>
      </c>
      <c r="AN34" s="229"/>
      <c r="AO34" s="81">
        <f>SUM(AO35:AO46)</f>
        <v>15</v>
      </c>
      <c r="AP34" s="228">
        <f>SUM(AP35:AQ46)</f>
        <v>90</v>
      </c>
      <c r="AQ34" s="229"/>
      <c r="AR34" s="227"/>
      <c r="AS34" s="229"/>
      <c r="AT34" s="81">
        <f>SUM(AT35:AT46)</f>
        <v>3</v>
      </c>
      <c r="AU34" s="231">
        <f>SUM(AU35:AV46)</f>
        <v>0</v>
      </c>
      <c r="AV34" s="232"/>
      <c r="AW34" s="232">
        <f>SUM(AW35:AX46)</f>
        <v>0</v>
      </c>
      <c r="AX34" s="232"/>
      <c r="AY34" s="82">
        <f>SUM(AY35:AY46)</f>
        <v>0</v>
      </c>
      <c r="AZ34" s="228">
        <f>SUM(AZ35:BA46)</f>
        <v>36</v>
      </c>
      <c r="BA34" s="230"/>
      <c r="BB34" s="233"/>
      <c r="BC34" s="234"/>
      <c r="BD34" s="234"/>
      <c r="BE34" s="234"/>
      <c r="BF34" s="234"/>
      <c r="BG34" s="234"/>
      <c r="BH34" s="235"/>
      <c r="BJ34" s="51">
        <f>AJ34+AO34+AT34+AY34</f>
        <v>36</v>
      </c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ht="42" customHeight="1">
      <c r="A35" s="83" t="s">
        <v>159</v>
      </c>
      <c r="B35" s="236" t="s">
        <v>177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7"/>
      <c r="Q35" s="238"/>
      <c r="R35" s="237"/>
      <c r="S35" s="239"/>
      <c r="T35" s="240"/>
      <c r="U35" s="238"/>
      <c r="V35" s="237"/>
      <c r="W35" s="241"/>
      <c r="X35" s="240"/>
      <c r="Y35" s="238"/>
      <c r="Z35" s="237"/>
      <c r="AA35" s="238"/>
      <c r="AB35" s="237"/>
      <c r="AC35" s="238"/>
      <c r="AD35" s="237"/>
      <c r="AE35" s="241"/>
      <c r="AF35" s="242"/>
      <c r="AG35" s="243"/>
      <c r="AH35" s="243"/>
      <c r="AI35" s="243"/>
      <c r="AJ35" s="84"/>
      <c r="AK35" s="242"/>
      <c r="AL35" s="243"/>
      <c r="AM35" s="243"/>
      <c r="AN35" s="243"/>
      <c r="AO35" s="84"/>
      <c r="AP35" s="240"/>
      <c r="AQ35" s="238"/>
      <c r="AR35" s="237"/>
      <c r="AS35" s="238"/>
      <c r="AT35" s="84"/>
      <c r="AU35" s="240"/>
      <c r="AV35" s="238"/>
      <c r="AW35" s="237"/>
      <c r="AX35" s="238"/>
      <c r="AY35" s="84"/>
      <c r="AZ35" s="240"/>
      <c r="BA35" s="241"/>
      <c r="BB35" s="244"/>
      <c r="BC35" s="245"/>
      <c r="BD35" s="245"/>
      <c r="BE35" s="245"/>
      <c r="BF35" s="245"/>
      <c r="BG35" s="245"/>
      <c r="BH35" s="246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</row>
    <row r="36" spans="1:76" ht="30.75" customHeight="1">
      <c r="A36" s="85" t="s">
        <v>160</v>
      </c>
      <c r="B36" s="247" t="s">
        <v>151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>
        <v>1</v>
      </c>
      <c r="Q36" s="250"/>
      <c r="R36" s="249"/>
      <c r="S36" s="251"/>
      <c r="T36" s="252">
        <v>102</v>
      </c>
      <c r="U36" s="250"/>
      <c r="V36" s="249">
        <v>50</v>
      </c>
      <c r="W36" s="251"/>
      <c r="X36" s="252">
        <v>26</v>
      </c>
      <c r="Y36" s="250"/>
      <c r="Z36" s="249"/>
      <c r="AA36" s="250"/>
      <c r="AB36" s="249"/>
      <c r="AC36" s="250"/>
      <c r="AD36" s="249">
        <v>24</v>
      </c>
      <c r="AE36" s="251"/>
      <c r="AF36" s="252">
        <v>102</v>
      </c>
      <c r="AG36" s="250"/>
      <c r="AH36" s="249">
        <v>50</v>
      </c>
      <c r="AI36" s="250"/>
      <c r="AJ36" s="87">
        <v>3</v>
      </c>
      <c r="AK36" s="252"/>
      <c r="AL36" s="250"/>
      <c r="AM36" s="249"/>
      <c r="AN36" s="250"/>
      <c r="AO36" s="87"/>
      <c r="AP36" s="252"/>
      <c r="AQ36" s="250"/>
      <c r="AR36" s="249"/>
      <c r="AS36" s="250"/>
      <c r="AT36" s="87"/>
      <c r="AU36" s="252"/>
      <c r="AV36" s="250"/>
      <c r="AW36" s="249"/>
      <c r="AX36" s="250"/>
      <c r="AY36" s="87"/>
      <c r="AZ36" s="240">
        <f aca="true" t="shared" si="1" ref="AZ36:AZ46">AJ36+AO36+AT36+AY36</f>
        <v>3</v>
      </c>
      <c r="BA36" s="241"/>
      <c r="BB36" s="253" t="s">
        <v>241</v>
      </c>
      <c r="BC36" s="254"/>
      <c r="BD36" s="254"/>
      <c r="BE36" s="254"/>
      <c r="BF36" s="254"/>
      <c r="BG36" s="254"/>
      <c r="BH36" s="255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</row>
    <row r="37" spans="1:76" ht="30.75" customHeight="1">
      <c r="A37" s="88" t="s">
        <v>161</v>
      </c>
      <c r="B37" s="256" t="s">
        <v>150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49">
        <v>2</v>
      </c>
      <c r="Q37" s="250"/>
      <c r="R37" s="249"/>
      <c r="S37" s="251"/>
      <c r="T37" s="252">
        <v>108</v>
      </c>
      <c r="U37" s="250"/>
      <c r="V37" s="249">
        <v>48</v>
      </c>
      <c r="W37" s="251"/>
      <c r="X37" s="252">
        <v>24</v>
      </c>
      <c r="Y37" s="250"/>
      <c r="Z37" s="249"/>
      <c r="AA37" s="250"/>
      <c r="AB37" s="249"/>
      <c r="AC37" s="250"/>
      <c r="AD37" s="249">
        <v>24</v>
      </c>
      <c r="AE37" s="251"/>
      <c r="AF37" s="252"/>
      <c r="AG37" s="250"/>
      <c r="AH37" s="249"/>
      <c r="AI37" s="250"/>
      <c r="AJ37" s="87"/>
      <c r="AK37" s="252">
        <v>108</v>
      </c>
      <c r="AL37" s="250"/>
      <c r="AM37" s="249">
        <v>48</v>
      </c>
      <c r="AN37" s="250"/>
      <c r="AO37" s="87">
        <v>3</v>
      </c>
      <c r="AP37" s="252"/>
      <c r="AQ37" s="250"/>
      <c r="AR37" s="249"/>
      <c r="AS37" s="250"/>
      <c r="AT37" s="87"/>
      <c r="AU37" s="252"/>
      <c r="AV37" s="250"/>
      <c r="AW37" s="249"/>
      <c r="AX37" s="250"/>
      <c r="AY37" s="87"/>
      <c r="AZ37" s="240">
        <f t="shared" si="1"/>
        <v>3</v>
      </c>
      <c r="BA37" s="241"/>
      <c r="BB37" s="253" t="s">
        <v>242</v>
      </c>
      <c r="BC37" s="254"/>
      <c r="BD37" s="254"/>
      <c r="BE37" s="254"/>
      <c r="BF37" s="254"/>
      <c r="BG37" s="254"/>
      <c r="BH37" s="255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</row>
    <row r="38" spans="1:76" ht="30.75" customHeight="1">
      <c r="A38" s="88" t="s">
        <v>162</v>
      </c>
      <c r="B38" s="256" t="s">
        <v>240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49">
        <v>2</v>
      </c>
      <c r="Q38" s="250"/>
      <c r="R38" s="249"/>
      <c r="S38" s="258"/>
      <c r="T38" s="259">
        <v>108</v>
      </c>
      <c r="U38" s="260"/>
      <c r="V38" s="260">
        <v>48</v>
      </c>
      <c r="W38" s="261"/>
      <c r="X38" s="252">
        <v>24</v>
      </c>
      <c r="Y38" s="250"/>
      <c r="Z38" s="249"/>
      <c r="AA38" s="250"/>
      <c r="AB38" s="249"/>
      <c r="AC38" s="250"/>
      <c r="AD38" s="249">
        <v>24</v>
      </c>
      <c r="AE38" s="251"/>
      <c r="AF38" s="252"/>
      <c r="AG38" s="250"/>
      <c r="AH38" s="249"/>
      <c r="AI38" s="250"/>
      <c r="AJ38" s="87"/>
      <c r="AK38" s="252">
        <v>108</v>
      </c>
      <c r="AL38" s="250"/>
      <c r="AM38" s="249">
        <v>48</v>
      </c>
      <c r="AN38" s="250"/>
      <c r="AO38" s="87">
        <v>3</v>
      </c>
      <c r="AP38" s="252"/>
      <c r="AQ38" s="250"/>
      <c r="AR38" s="249"/>
      <c r="AS38" s="250"/>
      <c r="AT38" s="87"/>
      <c r="AU38" s="252"/>
      <c r="AV38" s="250"/>
      <c r="AW38" s="249"/>
      <c r="AX38" s="250"/>
      <c r="AY38" s="87"/>
      <c r="AZ38" s="240">
        <f t="shared" si="1"/>
        <v>3</v>
      </c>
      <c r="BA38" s="241"/>
      <c r="BB38" s="253" t="s">
        <v>125</v>
      </c>
      <c r="BC38" s="254"/>
      <c r="BD38" s="254"/>
      <c r="BE38" s="254"/>
      <c r="BF38" s="254"/>
      <c r="BG38" s="254"/>
      <c r="BH38" s="255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</row>
    <row r="39" spans="1:76" ht="60.75" customHeight="1">
      <c r="A39" s="89" t="s">
        <v>141</v>
      </c>
      <c r="B39" s="262" t="s">
        <v>152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4"/>
      <c r="P39" s="249"/>
      <c r="Q39" s="250"/>
      <c r="R39" s="249"/>
      <c r="S39" s="258"/>
      <c r="T39" s="259"/>
      <c r="U39" s="260"/>
      <c r="V39" s="260"/>
      <c r="W39" s="261"/>
      <c r="X39" s="252"/>
      <c r="Y39" s="250"/>
      <c r="Z39" s="249"/>
      <c r="AA39" s="250"/>
      <c r="AB39" s="249"/>
      <c r="AC39" s="250"/>
      <c r="AD39" s="249"/>
      <c r="AE39" s="251"/>
      <c r="AF39" s="252"/>
      <c r="AG39" s="250"/>
      <c r="AH39" s="249"/>
      <c r="AI39" s="250"/>
      <c r="AJ39" s="87"/>
      <c r="AK39" s="252"/>
      <c r="AL39" s="250"/>
      <c r="AM39" s="249"/>
      <c r="AN39" s="250"/>
      <c r="AO39" s="87"/>
      <c r="AP39" s="252"/>
      <c r="AQ39" s="250"/>
      <c r="AR39" s="249"/>
      <c r="AS39" s="250"/>
      <c r="AT39" s="87"/>
      <c r="AU39" s="252"/>
      <c r="AV39" s="250"/>
      <c r="AW39" s="249"/>
      <c r="AX39" s="250"/>
      <c r="AY39" s="87"/>
      <c r="AZ39" s="240"/>
      <c r="BA39" s="241"/>
      <c r="BB39" s="253"/>
      <c r="BC39" s="254"/>
      <c r="BD39" s="254"/>
      <c r="BE39" s="254"/>
      <c r="BF39" s="254"/>
      <c r="BG39" s="254"/>
      <c r="BH39" s="255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</row>
    <row r="40" spans="1:76" ht="59.25" customHeight="1">
      <c r="A40" s="90" t="s">
        <v>163</v>
      </c>
      <c r="B40" s="265" t="s">
        <v>239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7"/>
      <c r="P40" s="141"/>
      <c r="Q40" s="145"/>
      <c r="R40" s="141">
        <v>1</v>
      </c>
      <c r="S40" s="146"/>
      <c r="T40" s="139">
        <v>216</v>
      </c>
      <c r="U40" s="140"/>
      <c r="V40" s="140">
        <v>72</v>
      </c>
      <c r="W40" s="268"/>
      <c r="X40" s="134">
        <v>36</v>
      </c>
      <c r="Y40" s="145"/>
      <c r="Z40" s="141"/>
      <c r="AA40" s="145"/>
      <c r="AB40" s="141"/>
      <c r="AC40" s="145"/>
      <c r="AD40" s="141">
        <v>36</v>
      </c>
      <c r="AE40" s="135"/>
      <c r="AF40" s="134">
        <v>216</v>
      </c>
      <c r="AG40" s="145"/>
      <c r="AH40" s="249">
        <v>72</v>
      </c>
      <c r="AI40" s="250"/>
      <c r="AJ40" s="87">
        <v>6</v>
      </c>
      <c r="AK40" s="252"/>
      <c r="AL40" s="250"/>
      <c r="AM40" s="249"/>
      <c r="AN40" s="250"/>
      <c r="AO40" s="87"/>
      <c r="AP40" s="252"/>
      <c r="AQ40" s="250"/>
      <c r="AR40" s="249"/>
      <c r="AS40" s="250"/>
      <c r="AT40" s="87"/>
      <c r="AU40" s="252"/>
      <c r="AV40" s="250"/>
      <c r="AW40" s="249"/>
      <c r="AX40" s="250"/>
      <c r="AY40" s="87"/>
      <c r="AZ40" s="240">
        <f t="shared" si="1"/>
        <v>6</v>
      </c>
      <c r="BA40" s="241"/>
      <c r="BB40" s="253" t="s">
        <v>126</v>
      </c>
      <c r="BC40" s="254"/>
      <c r="BD40" s="254"/>
      <c r="BE40" s="254"/>
      <c r="BF40" s="254"/>
      <c r="BG40" s="254"/>
      <c r="BH40" s="255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</row>
    <row r="41" spans="1:76" ht="60.75" customHeight="1">
      <c r="A41" s="90" t="s">
        <v>164</v>
      </c>
      <c r="B41" s="269" t="s">
        <v>153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/>
      <c r="P41" s="249">
        <v>2</v>
      </c>
      <c r="Q41" s="250"/>
      <c r="R41" s="249"/>
      <c r="S41" s="258"/>
      <c r="T41" s="139">
        <v>216</v>
      </c>
      <c r="U41" s="140"/>
      <c r="V41" s="140">
        <v>72</v>
      </c>
      <c r="W41" s="268"/>
      <c r="X41" s="134">
        <v>36</v>
      </c>
      <c r="Y41" s="145"/>
      <c r="Z41" s="141"/>
      <c r="AA41" s="145"/>
      <c r="AB41" s="141"/>
      <c r="AC41" s="145"/>
      <c r="AD41" s="141">
        <v>36</v>
      </c>
      <c r="AE41" s="135"/>
      <c r="AF41" s="134"/>
      <c r="AG41" s="145"/>
      <c r="AH41" s="249"/>
      <c r="AI41" s="250"/>
      <c r="AJ41" s="87"/>
      <c r="AK41" s="252">
        <v>216</v>
      </c>
      <c r="AL41" s="250"/>
      <c r="AM41" s="249">
        <v>72</v>
      </c>
      <c r="AN41" s="250"/>
      <c r="AO41" s="87">
        <v>6</v>
      </c>
      <c r="AP41" s="252"/>
      <c r="AQ41" s="250"/>
      <c r="AR41" s="249"/>
      <c r="AS41" s="250"/>
      <c r="AT41" s="87"/>
      <c r="AU41" s="252"/>
      <c r="AV41" s="250"/>
      <c r="AW41" s="249"/>
      <c r="AX41" s="250"/>
      <c r="AY41" s="87"/>
      <c r="AZ41" s="240">
        <f t="shared" si="1"/>
        <v>6</v>
      </c>
      <c r="BA41" s="241"/>
      <c r="BB41" s="253" t="s">
        <v>127</v>
      </c>
      <c r="BC41" s="254"/>
      <c r="BD41" s="254"/>
      <c r="BE41" s="254"/>
      <c r="BF41" s="254"/>
      <c r="BG41" s="254"/>
      <c r="BH41" s="255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</row>
    <row r="42" spans="1:76" ht="63.75" customHeight="1">
      <c r="A42" s="89" t="s">
        <v>84</v>
      </c>
      <c r="B42" s="272" t="s">
        <v>179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4"/>
      <c r="P42" s="275"/>
      <c r="Q42" s="276"/>
      <c r="R42" s="141">
        <v>1</v>
      </c>
      <c r="S42" s="135"/>
      <c r="T42" s="134">
        <v>102</v>
      </c>
      <c r="U42" s="145"/>
      <c r="V42" s="141">
        <v>36</v>
      </c>
      <c r="W42" s="135"/>
      <c r="X42" s="134">
        <v>18</v>
      </c>
      <c r="Y42" s="145"/>
      <c r="Z42" s="141"/>
      <c r="AA42" s="145"/>
      <c r="AB42" s="141">
        <v>18</v>
      </c>
      <c r="AC42" s="145"/>
      <c r="AD42" s="141"/>
      <c r="AE42" s="135"/>
      <c r="AF42" s="134">
        <v>102</v>
      </c>
      <c r="AG42" s="145"/>
      <c r="AH42" s="141">
        <v>36</v>
      </c>
      <c r="AI42" s="145"/>
      <c r="AJ42" s="92">
        <v>3</v>
      </c>
      <c r="AK42" s="134"/>
      <c r="AL42" s="145"/>
      <c r="AM42" s="141"/>
      <c r="AN42" s="145"/>
      <c r="AO42" s="92"/>
      <c r="AP42" s="134"/>
      <c r="AQ42" s="145"/>
      <c r="AR42" s="141"/>
      <c r="AS42" s="145"/>
      <c r="AT42" s="92"/>
      <c r="AU42" s="134"/>
      <c r="AV42" s="145"/>
      <c r="AW42" s="141"/>
      <c r="AX42" s="145"/>
      <c r="AY42" s="92"/>
      <c r="AZ42" s="277">
        <f t="shared" si="1"/>
        <v>3</v>
      </c>
      <c r="BA42" s="278"/>
      <c r="BB42" s="136" t="s">
        <v>255</v>
      </c>
      <c r="BC42" s="137"/>
      <c r="BD42" s="137"/>
      <c r="BE42" s="137"/>
      <c r="BF42" s="137"/>
      <c r="BG42" s="137"/>
      <c r="BH42" s="138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</row>
    <row r="43" spans="1:76" ht="56.25" customHeight="1">
      <c r="A43" s="89" t="s">
        <v>132</v>
      </c>
      <c r="B43" s="272" t="s">
        <v>180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4"/>
      <c r="P43" s="249"/>
      <c r="Q43" s="250"/>
      <c r="R43" s="141"/>
      <c r="S43" s="135"/>
      <c r="T43" s="134"/>
      <c r="U43" s="145"/>
      <c r="V43" s="141"/>
      <c r="W43" s="135"/>
      <c r="X43" s="134"/>
      <c r="Y43" s="145"/>
      <c r="Z43" s="141"/>
      <c r="AA43" s="145"/>
      <c r="AB43" s="141"/>
      <c r="AC43" s="145"/>
      <c r="AD43" s="141"/>
      <c r="AE43" s="135"/>
      <c r="AF43" s="134"/>
      <c r="AG43" s="145"/>
      <c r="AH43" s="141"/>
      <c r="AI43" s="145"/>
      <c r="AJ43" s="92"/>
      <c r="AK43" s="134"/>
      <c r="AL43" s="145"/>
      <c r="AM43" s="141"/>
      <c r="AN43" s="145"/>
      <c r="AO43" s="92"/>
      <c r="AP43" s="134"/>
      <c r="AQ43" s="145"/>
      <c r="AR43" s="141"/>
      <c r="AS43" s="145"/>
      <c r="AT43" s="92"/>
      <c r="AU43" s="134"/>
      <c r="AV43" s="145"/>
      <c r="AW43" s="141"/>
      <c r="AX43" s="145"/>
      <c r="AY43" s="92"/>
      <c r="AZ43" s="277"/>
      <c r="BA43" s="278"/>
      <c r="BB43" s="136" t="s">
        <v>254</v>
      </c>
      <c r="BC43" s="137"/>
      <c r="BD43" s="137"/>
      <c r="BE43" s="137"/>
      <c r="BF43" s="137"/>
      <c r="BG43" s="137"/>
      <c r="BH43" s="13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</row>
    <row r="44" spans="1:76" ht="30.75" customHeight="1">
      <c r="A44" s="90" t="s">
        <v>133</v>
      </c>
      <c r="B44" s="265" t="s">
        <v>181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80"/>
      <c r="P44" s="249"/>
      <c r="Q44" s="250"/>
      <c r="R44" s="141">
        <v>1.2</v>
      </c>
      <c r="S44" s="135"/>
      <c r="T44" s="134">
        <v>180</v>
      </c>
      <c r="U44" s="145"/>
      <c r="V44" s="141">
        <v>32</v>
      </c>
      <c r="W44" s="135"/>
      <c r="X44" s="134"/>
      <c r="Y44" s="145"/>
      <c r="Z44" s="141"/>
      <c r="AA44" s="145"/>
      <c r="AB44" s="141">
        <v>32</v>
      </c>
      <c r="AC44" s="145"/>
      <c r="AD44" s="141"/>
      <c r="AE44" s="135"/>
      <c r="AF44" s="134">
        <v>90</v>
      </c>
      <c r="AG44" s="145"/>
      <c r="AH44" s="141"/>
      <c r="AI44" s="145"/>
      <c r="AJ44" s="92">
        <v>3</v>
      </c>
      <c r="AK44" s="134">
        <v>90</v>
      </c>
      <c r="AL44" s="145"/>
      <c r="AM44" s="141">
        <v>32</v>
      </c>
      <c r="AN44" s="145"/>
      <c r="AO44" s="92">
        <v>3</v>
      </c>
      <c r="AP44" s="134"/>
      <c r="AQ44" s="145"/>
      <c r="AR44" s="141"/>
      <c r="AS44" s="145"/>
      <c r="AT44" s="92"/>
      <c r="AU44" s="134"/>
      <c r="AV44" s="145"/>
      <c r="AW44" s="141"/>
      <c r="AX44" s="145"/>
      <c r="AY44" s="92"/>
      <c r="AZ44" s="277">
        <f t="shared" si="1"/>
        <v>6</v>
      </c>
      <c r="BA44" s="278"/>
      <c r="BB44" s="136"/>
      <c r="BC44" s="137"/>
      <c r="BD44" s="137"/>
      <c r="BE44" s="137"/>
      <c r="BF44" s="137"/>
      <c r="BG44" s="137"/>
      <c r="BH44" s="138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</row>
    <row r="45" spans="1:76" ht="36" customHeight="1">
      <c r="A45" s="90" t="s">
        <v>134</v>
      </c>
      <c r="B45" s="265" t="s">
        <v>149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80"/>
      <c r="P45" s="249"/>
      <c r="Q45" s="250"/>
      <c r="R45" s="249"/>
      <c r="S45" s="251"/>
      <c r="T45" s="134">
        <v>90</v>
      </c>
      <c r="U45" s="145"/>
      <c r="V45" s="141"/>
      <c r="W45" s="135"/>
      <c r="X45" s="134"/>
      <c r="Y45" s="145"/>
      <c r="Z45" s="141"/>
      <c r="AA45" s="145"/>
      <c r="AB45" s="141"/>
      <c r="AC45" s="145"/>
      <c r="AD45" s="141"/>
      <c r="AE45" s="135"/>
      <c r="AF45" s="134"/>
      <c r="AG45" s="145"/>
      <c r="AH45" s="249"/>
      <c r="AI45" s="250"/>
      <c r="AJ45" s="87"/>
      <c r="AK45" s="252"/>
      <c r="AL45" s="250"/>
      <c r="AM45" s="249"/>
      <c r="AN45" s="250"/>
      <c r="AO45" s="87"/>
      <c r="AP45" s="252">
        <v>90</v>
      </c>
      <c r="AQ45" s="250"/>
      <c r="AR45" s="249"/>
      <c r="AS45" s="250"/>
      <c r="AT45" s="87">
        <v>3</v>
      </c>
      <c r="AU45" s="252"/>
      <c r="AV45" s="250"/>
      <c r="AW45" s="249"/>
      <c r="AX45" s="250"/>
      <c r="AY45" s="87"/>
      <c r="AZ45" s="240">
        <f t="shared" si="1"/>
        <v>3</v>
      </c>
      <c r="BA45" s="241"/>
      <c r="BB45" s="253"/>
      <c r="BC45" s="254"/>
      <c r="BD45" s="254"/>
      <c r="BE45" s="254"/>
      <c r="BF45" s="254"/>
      <c r="BG45" s="254"/>
      <c r="BH45" s="255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</row>
    <row r="46" spans="1:76" ht="39.75" customHeight="1" thickBot="1">
      <c r="A46" s="90" t="s">
        <v>290</v>
      </c>
      <c r="B46" s="142" t="s">
        <v>291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4"/>
      <c r="P46" s="249"/>
      <c r="Q46" s="250"/>
      <c r="R46" s="249">
        <v>1</v>
      </c>
      <c r="S46" s="251"/>
      <c r="T46" s="134">
        <v>108</v>
      </c>
      <c r="U46" s="145"/>
      <c r="V46" s="141">
        <v>36</v>
      </c>
      <c r="W46" s="135"/>
      <c r="X46" s="134">
        <v>14</v>
      </c>
      <c r="Y46" s="145"/>
      <c r="Z46" s="141"/>
      <c r="AA46" s="145"/>
      <c r="AB46" s="141">
        <v>22</v>
      </c>
      <c r="AC46" s="145"/>
      <c r="AD46" s="141"/>
      <c r="AE46" s="135"/>
      <c r="AF46" s="134">
        <v>108</v>
      </c>
      <c r="AG46" s="145"/>
      <c r="AH46" s="249">
        <v>36</v>
      </c>
      <c r="AI46" s="250"/>
      <c r="AJ46" s="87">
        <v>3</v>
      </c>
      <c r="AK46" s="252"/>
      <c r="AL46" s="250"/>
      <c r="AM46" s="249"/>
      <c r="AN46" s="250"/>
      <c r="AO46" s="87"/>
      <c r="AP46" s="252"/>
      <c r="AQ46" s="250"/>
      <c r="AR46" s="249"/>
      <c r="AS46" s="250"/>
      <c r="AT46" s="87"/>
      <c r="AU46" s="252"/>
      <c r="AV46" s="250"/>
      <c r="AW46" s="249"/>
      <c r="AX46" s="250"/>
      <c r="AY46" s="87"/>
      <c r="AZ46" s="240">
        <f t="shared" si="1"/>
        <v>3</v>
      </c>
      <c r="BA46" s="241"/>
      <c r="BB46" s="253"/>
      <c r="BC46" s="254"/>
      <c r="BD46" s="254"/>
      <c r="BE46" s="254"/>
      <c r="BF46" s="254"/>
      <c r="BG46" s="254"/>
      <c r="BH46" s="255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</row>
    <row r="47" spans="1:76" ht="42.75" customHeight="1" thickBot="1">
      <c r="A47" s="94" t="s">
        <v>25</v>
      </c>
      <c r="B47" s="223" t="s">
        <v>217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  <c r="P47" s="226">
        <f>COUNTA(P48:Q64)</f>
        <v>9</v>
      </c>
      <c r="Q47" s="227"/>
      <c r="R47" s="226">
        <f>COUNTA(R48:S64)</f>
        <v>6</v>
      </c>
      <c r="S47" s="227"/>
      <c r="T47" s="228">
        <f>SUM(T48:U64)</f>
        <v>1922</v>
      </c>
      <c r="U47" s="229"/>
      <c r="V47" s="227">
        <f>SUM(V48:W64)</f>
        <v>726</v>
      </c>
      <c r="W47" s="226"/>
      <c r="X47" s="228">
        <f>SUM(X48:Y64)</f>
        <v>366</v>
      </c>
      <c r="Y47" s="229"/>
      <c r="Z47" s="227">
        <f>SUM(Z48:AA64)</f>
        <v>42</v>
      </c>
      <c r="AA47" s="229"/>
      <c r="AB47" s="227">
        <f>SUM(AB48:AC64)</f>
        <v>48</v>
      </c>
      <c r="AC47" s="229"/>
      <c r="AD47" s="227">
        <f>SUM(AD48:AE64)</f>
        <v>270</v>
      </c>
      <c r="AE47" s="230"/>
      <c r="AF47" s="227">
        <f>SUM(AF48:AG64)</f>
        <v>424</v>
      </c>
      <c r="AG47" s="229"/>
      <c r="AH47" s="227">
        <f>SUM(AH48:AI64)</f>
        <v>174</v>
      </c>
      <c r="AI47" s="229"/>
      <c r="AJ47" s="81">
        <f>SUM(AJ48:AJ64)</f>
        <v>12</v>
      </c>
      <c r="AK47" s="188">
        <f>SUM(AK48:AL64)</f>
        <v>540</v>
      </c>
      <c r="AL47" s="227"/>
      <c r="AM47" s="189">
        <f>SUM(AM48:AN64)</f>
        <v>204</v>
      </c>
      <c r="AN47" s="227"/>
      <c r="AO47" s="81">
        <f>SUM(AO48:AO64)</f>
        <v>15</v>
      </c>
      <c r="AP47" s="188">
        <f>SUM(AP48:AQ64)</f>
        <v>726</v>
      </c>
      <c r="AQ47" s="227"/>
      <c r="AR47" s="189">
        <f>SUM(AR48:AS64)</f>
        <v>268</v>
      </c>
      <c r="AS47" s="227"/>
      <c r="AT47" s="81">
        <f>SUM(AT48:AT64)</f>
        <v>21</v>
      </c>
      <c r="AU47" s="188">
        <f>SUM(AU48:AV64)</f>
        <v>232</v>
      </c>
      <c r="AV47" s="227"/>
      <c r="AW47" s="189">
        <f>SUM(AW48:AX64)</f>
        <v>80</v>
      </c>
      <c r="AX47" s="227"/>
      <c r="AY47" s="81">
        <f>SUM(AY48:AY64)</f>
        <v>6</v>
      </c>
      <c r="AZ47" s="188">
        <f>SUM(AZ48:BA64)</f>
        <v>54</v>
      </c>
      <c r="BA47" s="190"/>
      <c r="BB47" s="233"/>
      <c r="BC47" s="234"/>
      <c r="BD47" s="234"/>
      <c r="BE47" s="234"/>
      <c r="BF47" s="234"/>
      <c r="BG47" s="234"/>
      <c r="BH47" s="235"/>
      <c r="BJ47" s="51">
        <f>AJ47+AO47+AT47+AY47</f>
        <v>54</v>
      </c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</row>
    <row r="48" spans="1:76" ht="58.5" customHeight="1">
      <c r="A48" s="132" t="s">
        <v>95</v>
      </c>
      <c r="B48" s="281" t="s">
        <v>166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3"/>
      <c r="P48" s="284"/>
      <c r="Q48" s="285"/>
      <c r="R48" s="284"/>
      <c r="S48" s="286"/>
      <c r="T48" s="287"/>
      <c r="U48" s="285"/>
      <c r="V48" s="288"/>
      <c r="W48" s="286"/>
      <c r="X48" s="202"/>
      <c r="Y48" s="289"/>
      <c r="Z48" s="203"/>
      <c r="AA48" s="289"/>
      <c r="AB48" s="203"/>
      <c r="AC48" s="289"/>
      <c r="AD48" s="203"/>
      <c r="AE48" s="290"/>
      <c r="AF48" s="252"/>
      <c r="AG48" s="250"/>
      <c r="AH48" s="249"/>
      <c r="AI48" s="250"/>
      <c r="AJ48" s="87"/>
      <c r="AK48" s="252"/>
      <c r="AL48" s="250"/>
      <c r="AM48" s="249"/>
      <c r="AN48" s="250"/>
      <c r="AO48" s="87"/>
      <c r="AP48" s="252"/>
      <c r="AQ48" s="250"/>
      <c r="AR48" s="249"/>
      <c r="AS48" s="250"/>
      <c r="AT48" s="87"/>
      <c r="AU48" s="252"/>
      <c r="AV48" s="250"/>
      <c r="AW48" s="249"/>
      <c r="AX48" s="250"/>
      <c r="AY48" s="87"/>
      <c r="AZ48" s="252"/>
      <c r="BA48" s="251"/>
      <c r="BB48" s="253"/>
      <c r="BC48" s="254"/>
      <c r="BD48" s="254"/>
      <c r="BE48" s="254"/>
      <c r="BF48" s="254"/>
      <c r="BG48" s="254"/>
      <c r="BH48" s="255"/>
      <c r="BJ48" s="51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</row>
    <row r="49" spans="1:76" ht="40.5" customHeight="1">
      <c r="A49" s="95" t="s">
        <v>167</v>
      </c>
      <c r="B49" s="291" t="s">
        <v>155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3"/>
      <c r="P49" s="141">
        <v>1</v>
      </c>
      <c r="Q49" s="145"/>
      <c r="R49" s="294"/>
      <c r="S49" s="295"/>
      <c r="T49" s="296">
        <v>216</v>
      </c>
      <c r="U49" s="297"/>
      <c r="V49" s="298">
        <v>72</v>
      </c>
      <c r="W49" s="294"/>
      <c r="X49" s="296">
        <v>36</v>
      </c>
      <c r="Y49" s="297"/>
      <c r="Z49" s="297"/>
      <c r="AA49" s="297"/>
      <c r="AB49" s="297"/>
      <c r="AC49" s="297"/>
      <c r="AD49" s="297">
        <v>36</v>
      </c>
      <c r="AE49" s="294"/>
      <c r="AF49" s="134">
        <v>216</v>
      </c>
      <c r="AG49" s="145"/>
      <c r="AH49" s="249">
        <v>72</v>
      </c>
      <c r="AI49" s="250"/>
      <c r="AJ49" s="87">
        <v>6</v>
      </c>
      <c r="AK49" s="252"/>
      <c r="AL49" s="250"/>
      <c r="AM49" s="249"/>
      <c r="AN49" s="250"/>
      <c r="AO49" s="87"/>
      <c r="AP49" s="252"/>
      <c r="AQ49" s="250"/>
      <c r="AR49" s="249"/>
      <c r="AS49" s="250"/>
      <c r="AT49" s="87"/>
      <c r="AU49" s="252"/>
      <c r="AV49" s="250"/>
      <c r="AW49" s="249"/>
      <c r="AX49" s="250"/>
      <c r="AY49" s="87"/>
      <c r="AZ49" s="252">
        <f aca="true" t="shared" si="2" ref="AZ49:AZ71">AJ49+AO49+AT49+AY49</f>
        <v>6</v>
      </c>
      <c r="BA49" s="251"/>
      <c r="BB49" s="253" t="s">
        <v>121</v>
      </c>
      <c r="BC49" s="254"/>
      <c r="BD49" s="254"/>
      <c r="BE49" s="254"/>
      <c r="BF49" s="254"/>
      <c r="BG49" s="254"/>
      <c r="BH49" s="255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1:76" ht="42" customHeight="1">
      <c r="A50" s="95" t="s">
        <v>168</v>
      </c>
      <c r="B50" s="291" t="s">
        <v>156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3"/>
      <c r="P50" s="141"/>
      <c r="Q50" s="145"/>
      <c r="R50" s="294">
        <v>2</v>
      </c>
      <c r="S50" s="295"/>
      <c r="T50" s="296">
        <v>108</v>
      </c>
      <c r="U50" s="297"/>
      <c r="V50" s="145">
        <v>48</v>
      </c>
      <c r="W50" s="141"/>
      <c r="X50" s="139">
        <v>28</v>
      </c>
      <c r="Y50" s="140"/>
      <c r="Z50" s="140"/>
      <c r="AA50" s="140"/>
      <c r="AB50" s="140"/>
      <c r="AC50" s="140"/>
      <c r="AD50" s="140">
        <v>20</v>
      </c>
      <c r="AE50" s="141"/>
      <c r="AF50" s="134"/>
      <c r="AG50" s="145"/>
      <c r="AH50" s="141"/>
      <c r="AI50" s="145"/>
      <c r="AJ50" s="92"/>
      <c r="AK50" s="134">
        <v>108</v>
      </c>
      <c r="AL50" s="145"/>
      <c r="AM50" s="141">
        <v>48</v>
      </c>
      <c r="AN50" s="145"/>
      <c r="AO50" s="92">
        <v>3</v>
      </c>
      <c r="AP50" s="134"/>
      <c r="AQ50" s="145"/>
      <c r="AR50" s="141"/>
      <c r="AS50" s="145"/>
      <c r="AT50" s="92"/>
      <c r="AU50" s="134"/>
      <c r="AV50" s="145"/>
      <c r="AW50" s="141"/>
      <c r="AX50" s="145"/>
      <c r="AY50" s="87"/>
      <c r="AZ50" s="252">
        <f t="shared" si="2"/>
        <v>3</v>
      </c>
      <c r="BA50" s="251"/>
      <c r="BB50" s="253" t="s">
        <v>128</v>
      </c>
      <c r="BC50" s="254"/>
      <c r="BD50" s="254"/>
      <c r="BE50" s="254"/>
      <c r="BF50" s="254"/>
      <c r="BG50" s="254"/>
      <c r="BH50" s="255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1:76" ht="36.75" customHeight="1">
      <c r="A51" s="95" t="s">
        <v>169</v>
      </c>
      <c r="B51" s="291" t="s">
        <v>157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3"/>
      <c r="P51" s="141">
        <v>2</v>
      </c>
      <c r="Q51" s="145"/>
      <c r="R51" s="275"/>
      <c r="S51" s="299"/>
      <c r="T51" s="296">
        <v>108</v>
      </c>
      <c r="U51" s="297"/>
      <c r="V51" s="145">
        <v>48</v>
      </c>
      <c r="W51" s="141"/>
      <c r="X51" s="139">
        <v>26</v>
      </c>
      <c r="Y51" s="140"/>
      <c r="Z51" s="140"/>
      <c r="AA51" s="140"/>
      <c r="AB51" s="140">
        <v>22</v>
      </c>
      <c r="AC51" s="140"/>
      <c r="AD51" s="140"/>
      <c r="AE51" s="141"/>
      <c r="AF51" s="134"/>
      <c r="AG51" s="145"/>
      <c r="AH51" s="141"/>
      <c r="AI51" s="145"/>
      <c r="AJ51" s="92"/>
      <c r="AK51" s="134">
        <v>108</v>
      </c>
      <c r="AL51" s="145"/>
      <c r="AM51" s="141">
        <v>48</v>
      </c>
      <c r="AN51" s="145"/>
      <c r="AO51" s="92">
        <v>3</v>
      </c>
      <c r="AP51" s="134"/>
      <c r="AQ51" s="145"/>
      <c r="AR51" s="141"/>
      <c r="AS51" s="145"/>
      <c r="AT51" s="92"/>
      <c r="AU51" s="134"/>
      <c r="AV51" s="145"/>
      <c r="AW51" s="141"/>
      <c r="AX51" s="145"/>
      <c r="AY51" s="87"/>
      <c r="AZ51" s="252">
        <f t="shared" si="2"/>
        <v>3</v>
      </c>
      <c r="BA51" s="251"/>
      <c r="BB51" s="253" t="s">
        <v>129</v>
      </c>
      <c r="BC51" s="254"/>
      <c r="BD51" s="254"/>
      <c r="BE51" s="254"/>
      <c r="BF51" s="254"/>
      <c r="BG51" s="254"/>
      <c r="BH51" s="255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1:76" ht="57" customHeight="1">
      <c r="A52" s="95" t="s">
        <v>170</v>
      </c>
      <c r="B52" s="291" t="s">
        <v>158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3"/>
      <c r="P52" s="294">
        <v>1</v>
      </c>
      <c r="Q52" s="298"/>
      <c r="R52" s="275"/>
      <c r="S52" s="299"/>
      <c r="T52" s="296">
        <v>108</v>
      </c>
      <c r="U52" s="297"/>
      <c r="V52" s="145">
        <v>60</v>
      </c>
      <c r="W52" s="141"/>
      <c r="X52" s="139">
        <v>34</v>
      </c>
      <c r="Y52" s="140"/>
      <c r="Z52" s="140"/>
      <c r="AA52" s="140"/>
      <c r="AB52" s="140">
        <v>26</v>
      </c>
      <c r="AC52" s="140"/>
      <c r="AD52" s="140"/>
      <c r="AE52" s="141"/>
      <c r="AF52" s="277">
        <v>108</v>
      </c>
      <c r="AG52" s="300"/>
      <c r="AH52" s="301">
        <v>60</v>
      </c>
      <c r="AI52" s="300"/>
      <c r="AJ52" s="96">
        <v>3</v>
      </c>
      <c r="AK52" s="277"/>
      <c r="AL52" s="300"/>
      <c r="AM52" s="301"/>
      <c r="AN52" s="300"/>
      <c r="AO52" s="96"/>
      <c r="AP52" s="277"/>
      <c r="AQ52" s="300"/>
      <c r="AR52" s="301"/>
      <c r="AS52" s="300"/>
      <c r="AT52" s="96"/>
      <c r="AU52" s="277"/>
      <c r="AV52" s="300"/>
      <c r="AW52" s="301"/>
      <c r="AX52" s="300"/>
      <c r="AY52" s="84"/>
      <c r="AZ52" s="252">
        <f t="shared" si="2"/>
        <v>3</v>
      </c>
      <c r="BA52" s="251"/>
      <c r="BB52" s="244" t="s">
        <v>130</v>
      </c>
      <c r="BC52" s="245"/>
      <c r="BD52" s="245"/>
      <c r="BE52" s="245"/>
      <c r="BF52" s="245"/>
      <c r="BG52" s="245"/>
      <c r="BH52" s="24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1:76" ht="58.5" customHeight="1">
      <c r="A53" s="97" t="s">
        <v>96</v>
      </c>
      <c r="B53" s="302" t="s">
        <v>293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4"/>
      <c r="P53" s="305"/>
      <c r="Q53" s="306"/>
      <c r="R53" s="307"/>
      <c r="S53" s="308"/>
      <c r="T53" s="259"/>
      <c r="U53" s="260"/>
      <c r="V53" s="260"/>
      <c r="W53" s="261"/>
      <c r="X53" s="252"/>
      <c r="Y53" s="250"/>
      <c r="Z53" s="249"/>
      <c r="AA53" s="250"/>
      <c r="AB53" s="249"/>
      <c r="AC53" s="250"/>
      <c r="AD53" s="249"/>
      <c r="AE53" s="251"/>
      <c r="AF53" s="252"/>
      <c r="AG53" s="250"/>
      <c r="AH53" s="249"/>
      <c r="AI53" s="250"/>
      <c r="AJ53" s="87"/>
      <c r="AK53" s="252"/>
      <c r="AL53" s="250"/>
      <c r="AM53" s="249"/>
      <c r="AN53" s="250"/>
      <c r="AO53" s="87"/>
      <c r="AP53" s="252"/>
      <c r="AQ53" s="250"/>
      <c r="AR53" s="249"/>
      <c r="AS53" s="250"/>
      <c r="AT53" s="87"/>
      <c r="AU53" s="252"/>
      <c r="AV53" s="250"/>
      <c r="AW53" s="249"/>
      <c r="AX53" s="250"/>
      <c r="AY53" s="87"/>
      <c r="AZ53" s="252"/>
      <c r="BA53" s="251"/>
      <c r="BB53" s="253" t="s">
        <v>259</v>
      </c>
      <c r="BC53" s="254"/>
      <c r="BD53" s="254"/>
      <c r="BE53" s="254"/>
      <c r="BF53" s="254"/>
      <c r="BG53" s="254"/>
      <c r="BH53" s="255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1:76" ht="36" customHeight="1">
      <c r="A54" s="95" t="s">
        <v>165</v>
      </c>
      <c r="B54" s="309" t="s">
        <v>154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1"/>
      <c r="P54" s="312"/>
      <c r="Q54" s="313"/>
      <c r="R54" s="312">
        <v>2</v>
      </c>
      <c r="S54" s="314"/>
      <c r="T54" s="259">
        <v>108</v>
      </c>
      <c r="U54" s="260"/>
      <c r="V54" s="260">
        <v>36</v>
      </c>
      <c r="W54" s="261"/>
      <c r="X54" s="252">
        <v>18</v>
      </c>
      <c r="Y54" s="250"/>
      <c r="Z54" s="249">
        <v>18</v>
      </c>
      <c r="AA54" s="250"/>
      <c r="AB54" s="249"/>
      <c r="AC54" s="250"/>
      <c r="AD54" s="249"/>
      <c r="AE54" s="251"/>
      <c r="AF54" s="252"/>
      <c r="AG54" s="250"/>
      <c r="AH54" s="249"/>
      <c r="AI54" s="250"/>
      <c r="AJ54" s="87"/>
      <c r="AK54" s="252">
        <v>108</v>
      </c>
      <c r="AL54" s="250"/>
      <c r="AM54" s="249">
        <v>36</v>
      </c>
      <c r="AN54" s="250"/>
      <c r="AO54" s="87">
        <v>3</v>
      </c>
      <c r="AP54" s="252"/>
      <c r="AQ54" s="250"/>
      <c r="AR54" s="249"/>
      <c r="AS54" s="250"/>
      <c r="AT54" s="87"/>
      <c r="AU54" s="252"/>
      <c r="AV54" s="250"/>
      <c r="AW54" s="249"/>
      <c r="AX54" s="250"/>
      <c r="AY54" s="87"/>
      <c r="AZ54" s="252">
        <f t="shared" si="2"/>
        <v>3</v>
      </c>
      <c r="BA54" s="251"/>
      <c r="BB54" s="253"/>
      <c r="BC54" s="254"/>
      <c r="BD54" s="254"/>
      <c r="BE54" s="254"/>
      <c r="BF54" s="254"/>
      <c r="BG54" s="254"/>
      <c r="BH54" s="255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1:76" ht="30.75" customHeight="1">
      <c r="A55" s="93" t="s">
        <v>292</v>
      </c>
      <c r="B55" s="315" t="s">
        <v>182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  <c r="P55" s="249"/>
      <c r="Q55" s="250"/>
      <c r="R55" s="249">
        <v>1</v>
      </c>
      <c r="S55" s="258"/>
      <c r="T55" s="259">
        <v>100</v>
      </c>
      <c r="U55" s="260"/>
      <c r="V55" s="260">
        <v>42</v>
      </c>
      <c r="W55" s="261"/>
      <c r="X55" s="252">
        <v>18</v>
      </c>
      <c r="Y55" s="250"/>
      <c r="Z55" s="249">
        <v>24</v>
      </c>
      <c r="AA55" s="250"/>
      <c r="AB55" s="249"/>
      <c r="AC55" s="250"/>
      <c r="AD55" s="249"/>
      <c r="AE55" s="251"/>
      <c r="AF55" s="252">
        <v>100</v>
      </c>
      <c r="AG55" s="250"/>
      <c r="AH55" s="249">
        <v>42</v>
      </c>
      <c r="AI55" s="250"/>
      <c r="AJ55" s="87">
        <v>3</v>
      </c>
      <c r="AK55" s="252"/>
      <c r="AL55" s="250"/>
      <c r="AM55" s="249"/>
      <c r="AN55" s="250"/>
      <c r="AO55" s="87"/>
      <c r="AP55" s="252"/>
      <c r="AQ55" s="250"/>
      <c r="AR55" s="249"/>
      <c r="AS55" s="250"/>
      <c r="AT55" s="87"/>
      <c r="AU55" s="252"/>
      <c r="AV55" s="250"/>
      <c r="AW55" s="249"/>
      <c r="AX55" s="250"/>
      <c r="AY55" s="87"/>
      <c r="AZ55" s="240">
        <f t="shared" si="2"/>
        <v>3</v>
      </c>
      <c r="BA55" s="241"/>
      <c r="BB55" s="253"/>
      <c r="BC55" s="254"/>
      <c r="BD55" s="254"/>
      <c r="BE55" s="254"/>
      <c r="BF55" s="254"/>
      <c r="BG55" s="254"/>
      <c r="BH55" s="255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1:76" ht="36.75" customHeight="1">
      <c r="A56" s="98" t="s">
        <v>89</v>
      </c>
      <c r="B56" s="318" t="s">
        <v>303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  <c r="P56" s="301">
        <v>2</v>
      </c>
      <c r="Q56" s="300"/>
      <c r="R56" s="301"/>
      <c r="S56" s="321"/>
      <c r="T56" s="322">
        <v>216</v>
      </c>
      <c r="U56" s="323"/>
      <c r="V56" s="323">
        <v>72</v>
      </c>
      <c r="W56" s="324"/>
      <c r="X56" s="277">
        <v>36</v>
      </c>
      <c r="Y56" s="300"/>
      <c r="Z56" s="301"/>
      <c r="AA56" s="300"/>
      <c r="AB56" s="301"/>
      <c r="AC56" s="300"/>
      <c r="AD56" s="301">
        <v>36</v>
      </c>
      <c r="AE56" s="278"/>
      <c r="AF56" s="277"/>
      <c r="AG56" s="300"/>
      <c r="AH56" s="301"/>
      <c r="AI56" s="300"/>
      <c r="AJ56" s="96"/>
      <c r="AK56" s="277">
        <v>216</v>
      </c>
      <c r="AL56" s="300"/>
      <c r="AM56" s="301">
        <v>72</v>
      </c>
      <c r="AN56" s="300"/>
      <c r="AO56" s="84">
        <v>6</v>
      </c>
      <c r="AP56" s="240"/>
      <c r="AQ56" s="238"/>
      <c r="AR56" s="237"/>
      <c r="AS56" s="238"/>
      <c r="AT56" s="84"/>
      <c r="AU56" s="240"/>
      <c r="AV56" s="238"/>
      <c r="AW56" s="237"/>
      <c r="AX56" s="238"/>
      <c r="AY56" s="84"/>
      <c r="AZ56" s="252">
        <f t="shared" si="2"/>
        <v>6</v>
      </c>
      <c r="BA56" s="251"/>
      <c r="BB56" s="244" t="s">
        <v>122</v>
      </c>
      <c r="BC56" s="245"/>
      <c r="BD56" s="245"/>
      <c r="BE56" s="245"/>
      <c r="BF56" s="245"/>
      <c r="BG56" s="245"/>
      <c r="BH56" s="246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1:76" ht="40.5" customHeight="1">
      <c r="A57" s="99" t="s">
        <v>92</v>
      </c>
      <c r="B57" s="325" t="s">
        <v>142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7"/>
      <c r="P57" s="249"/>
      <c r="Q57" s="250"/>
      <c r="R57" s="249"/>
      <c r="S57" s="258"/>
      <c r="T57" s="205"/>
      <c r="U57" s="328"/>
      <c r="V57" s="206"/>
      <c r="W57" s="207"/>
      <c r="X57" s="252"/>
      <c r="Y57" s="250"/>
      <c r="Z57" s="249"/>
      <c r="AA57" s="250"/>
      <c r="AB57" s="249"/>
      <c r="AC57" s="250"/>
      <c r="AD57" s="249"/>
      <c r="AE57" s="251"/>
      <c r="AF57" s="252"/>
      <c r="AG57" s="250"/>
      <c r="AH57" s="249"/>
      <c r="AI57" s="250"/>
      <c r="AJ57" s="87"/>
      <c r="AK57" s="252"/>
      <c r="AL57" s="250"/>
      <c r="AM57" s="249"/>
      <c r="AN57" s="250"/>
      <c r="AO57" s="87"/>
      <c r="AP57" s="252"/>
      <c r="AQ57" s="250"/>
      <c r="AR57" s="249"/>
      <c r="AS57" s="250"/>
      <c r="AT57" s="87"/>
      <c r="AU57" s="252"/>
      <c r="AV57" s="250"/>
      <c r="AW57" s="249"/>
      <c r="AX57" s="250"/>
      <c r="AY57" s="87"/>
      <c r="AZ57" s="252"/>
      <c r="BA57" s="251"/>
      <c r="BB57" s="253"/>
      <c r="BC57" s="254"/>
      <c r="BD57" s="254"/>
      <c r="BE57" s="254"/>
      <c r="BF57" s="254"/>
      <c r="BG57" s="254"/>
      <c r="BH57" s="255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1:76" ht="63" customHeight="1">
      <c r="A58" s="99" t="s">
        <v>208</v>
      </c>
      <c r="B58" s="325" t="s">
        <v>207</v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7"/>
      <c r="P58" s="249"/>
      <c r="Q58" s="250"/>
      <c r="R58" s="249"/>
      <c r="S58" s="258"/>
      <c r="T58" s="205"/>
      <c r="U58" s="206"/>
      <c r="V58" s="206"/>
      <c r="W58" s="207"/>
      <c r="X58" s="252"/>
      <c r="Y58" s="250"/>
      <c r="Z58" s="249"/>
      <c r="AA58" s="250"/>
      <c r="AB58" s="249"/>
      <c r="AC58" s="250"/>
      <c r="AD58" s="249"/>
      <c r="AE58" s="251"/>
      <c r="AF58" s="252"/>
      <c r="AG58" s="250"/>
      <c r="AH58" s="249"/>
      <c r="AI58" s="250"/>
      <c r="AJ58" s="87"/>
      <c r="AK58" s="252"/>
      <c r="AL58" s="250"/>
      <c r="AM58" s="249"/>
      <c r="AN58" s="250"/>
      <c r="AO58" s="87"/>
      <c r="AP58" s="252"/>
      <c r="AQ58" s="250"/>
      <c r="AR58" s="249"/>
      <c r="AS58" s="250"/>
      <c r="AT58" s="87"/>
      <c r="AU58" s="252"/>
      <c r="AV58" s="250"/>
      <c r="AW58" s="249"/>
      <c r="AX58" s="250"/>
      <c r="AY58" s="87"/>
      <c r="AZ58" s="252"/>
      <c r="BA58" s="251"/>
      <c r="BB58" s="253"/>
      <c r="BC58" s="254"/>
      <c r="BD58" s="254"/>
      <c r="BE58" s="254"/>
      <c r="BF58" s="254"/>
      <c r="BG58" s="254"/>
      <c r="BH58" s="255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1:76" ht="30.75" customHeight="1">
      <c r="A59" s="93" t="s">
        <v>210</v>
      </c>
      <c r="B59" s="329" t="s">
        <v>171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  <c r="P59" s="249">
        <v>3</v>
      </c>
      <c r="Q59" s="250"/>
      <c r="R59" s="249"/>
      <c r="S59" s="258"/>
      <c r="T59" s="259">
        <v>216</v>
      </c>
      <c r="U59" s="260"/>
      <c r="V59" s="260">
        <v>72</v>
      </c>
      <c r="W59" s="261"/>
      <c r="X59" s="252">
        <v>36</v>
      </c>
      <c r="Y59" s="250"/>
      <c r="Z59" s="249"/>
      <c r="AA59" s="250"/>
      <c r="AB59" s="249"/>
      <c r="AC59" s="250"/>
      <c r="AD59" s="249">
        <v>36</v>
      </c>
      <c r="AE59" s="251"/>
      <c r="AF59" s="252"/>
      <c r="AG59" s="250"/>
      <c r="AH59" s="249"/>
      <c r="AI59" s="250"/>
      <c r="AJ59" s="87"/>
      <c r="AK59" s="252"/>
      <c r="AL59" s="250"/>
      <c r="AM59" s="249"/>
      <c r="AN59" s="250"/>
      <c r="AO59" s="87"/>
      <c r="AP59" s="252">
        <v>216</v>
      </c>
      <c r="AQ59" s="250"/>
      <c r="AR59" s="249">
        <v>72</v>
      </c>
      <c r="AS59" s="250"/>
      <c r="AT59" s="87">
        <v>6</v>
      </c>
      <c r="AU59" s="252"/>
      <c r="AV59" s="250"/>
      <c r="AW59" s="249"/>
      <c r="AX59" s="250"/>
      <c r="AY59" s="87"/>
      <c r="AZ59" s="252">
        <f t="shared" si="2"/>
        <v>6</v>
      </c>
      <c r="BA59" s="251"/>
      <c r="BB59" s="253" t="s">
        <v>261</v>
      </c>
      <c r="BC59" s="254"/>
      <c r="BD59" s="254"/>
      <c r="BE59" s="254"/>
      <c r="BF59" s="254"/>
      <c r="BG59" s="254"/>
      <c r="BH59" s="255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</row>
    <row r="60" spans="1:76" ht="63" customHeight="1">
      <c r="A60" s="93" t="s">
        <v>211</v>
      </c>
      <c r="B60" s="269" t="s">
        <v>176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3"/>
      <c r="P60" s="249">
        <v>3</v>
      </c>
      <c r="Q60" s="250"/>
      <c r="R60" s="249"/>
      <c r="S60" s="258"/>
      <c r="T60" s="296">
        <v>108</v>
      </c>
      <c r="U60" s="297"/>
      <c r="V60" s="250">
        <v>48</v>
      </c>
      <c r="W60" s="249"/>
      <c r="X60" s="259">
        <v>28</v>
      </c>
      <c r="Y60" s="260"/>
      <c r="Z60" s="260"/>
      <c r="AA60" s="260"/>
      <c r="AB60" s="260"/>
      <c r="AC60" s="260"/>
      <c r="AD60" s="260">
        <v>20</v>
      </c>
      <c r="AE60" s="249"/>
      <c r="AF60" s="259"/>
      <c r="AG60" s="260"/>
      <c r="AH60" s="260"/>
      <c r="AI60" s="260"/>
      <c r="AJ60" s="86"/>
      <c r="AK60" s="259"/>
      <c r="AL60" s="260"/>
      <c r="AM60" s="260"/>
      <c r="AN60" s="260"/>
      <c r="AO60" s="86"/>
      <c r="AP60" s="259">
        <v>108</v>
      </c>
      <c r="AQ60" s="260"/>
      <c r="AR60" s="260">
        <v>48</v>
      </c>
      <c r="AS60" s="260"/>
      <c r="AT60" s="87">
        <v>3</v>
      </c>
      <c r="AU60" s="259"/>
      <c r="AV60" s="260"/>
      <c r="AW60" s="260"/>
      <c r="AX60" s="260"/>
      <c r="AY60" s="87"/>
      <c r="AZ60" s="252">
        <f t="shared" si="2"/>
        <v>3</v>
      </c>
      <c r="BA60" s="251"/>
      <c r="BB60" s="334" t="s">
        <v>262</v>
      </c>
      <c r="BC60" s="335"/>
      <c r="BD60" s="335"/>
      <c r="BE60" s="335"/>
      <c r="BF60" s="335"/>
      <c r="BG60" s="335"/>
      <c r="BH60" s="336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</row>
    <row r="61" spans="1:76" ht="60.75" customHeight="1">
      <c r="A61" s="93" t="s">
        <v>212</v>
      </c>
      <c r="B61" s="269" t="s">
        <v>172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8"/>
      <c r="P61" s="249">
        <v>3</v>
      </c>
      <c r="Q61" s="250"/>
      <c r="R61" s="249"/>
      <c r="S61" s="258"/>
      <c r="T61" s="296">
        <v>108</v>
      </c>
      <c r="U61" s="297"/>
      <c r="V61" s="250">
        <v>48</v>
      </c>
      <c r="W61" s="249"/>
      <c r="X61" s="259">
        <v>28</v>
      </c>
      <c r="Y61" s="260"/>
      <c r="Z61" s="260"/>
      <c r="AA61" s="260"/>
      <c r="AB61" s="260"/>
      <c r="AC61" s="260"/>
      <c r="AD61" s="260">
        <v>20</v>
      </c>
      <c r="AE61" s="249"/>
      <c r="AF61" s="259"/>
      <c r="AG61" s="260"/>
      <c r="AH61" s="260"/>
      <c r="AI61" s="260"/>
      <c r="AJ61" s="86"/>
      <c r="AK61" s="259"/>
      <c r="AL61" s="260"/>
      <c r="AM61" s="260"/>
      <c r="AN61" s="260"/>
      <c r="AO61" s="86"/>
      <c r="AP61" s="259">
        <v>108</v>
      </c>
      <c r="AQ61" s="260"/>
      <c r="AR61" s="260">
        <v>48</v>
      </c>
      <c r="AS61" s="260"/>
      <c r="AT61" s="87">
        <v>3</v>
      </c>
      <c r="AU61" s="259"/>
      <c r="AV61" s="260"/>
      <c r="AW61" s="260"/>
      <c r="AX61" s="260"/>
      <c r="AY61" s="87"/>
      <c r="AZ61" s="252">
        <f t="shared" si="2"/>
        <v>3</v>
      </c>
      <c r="BA61" s="251"/>
      <c r="BB61" s="253" t="s">
        <v>263</v>
      </c>
      <c r="BC61" s="254"/>
      <c r="BD61" s="254"/>
      <c r="BE61" s="254"/>
      <c r="BF61" s="254"/>
      <c r="BG61" s="254"/>
      <c r="BH61" s="255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1:76" ht="36" customHeight="1">
      <c r="A62" s="100" t="s">
        <v>213</v>
      </c>
      <c r="B62" s="142" t="s">
        <v>173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1"/>
      <c r="Q62" s="145"/>
      <c r="R62" s="141">
        <v>3</v>
      </c>
      <c r="S62" s="135"/>
      <c r="T62" s="134">
        <v>106</v>
      </c>
      <c r="U62" s="145"/>
      <c r="V62" s="141">
        <v>36</v>
      </c>
      <c r="W62" s="135"/>
      <c r="X62" s="134">
        <v>6</v>
      </c>
      <c r="Y62" s="145"/>
      <c r="Z62" s="141"/>
      <c r="AA62" s="145"/>
      <c r="AB62" s="141"/>
      <c r="AC62" s="145"/>
      <c r="AD62" s="141">
        <v>30</v>
      </c>
      <c r="AE62" s="135"/>
      <c r="AF62" s="134"/>
      <c r="AG62" s="145"/>
      <c r="AH62" s="141"/>
      <c r="AI62" s="145"/>
      <c r="AJ62" s="91"/>
      <c r="AK62" s="134"/>
      <c r="AL62" s="145"/>
      <c r="AM62" s="141"/>
      <c r="AN62" s="145"/>
      <c r="AO62" s="91"/>
      <c r="AP62" s="134">
        <v>106</v>
      </c>
      <c r="AQ62" s="145"/>
      <c r="AR62" s="141">
        <v>36</v>
      </c>
      <c r="AS62" s="145"/>
      <c r="AT62" s="92">
        <v>3</v>
      </c>
      <c r="AU62" s="134"/>
      <c r="AV62" s="145"/>
      <c r="AW62" s="141"/>
      <c r="AX62" s="145"/>
      <c r="AY62" s="92"/>
      <c r="AZ62" s="134">
        <f>AJ62+AO62+AT62+AY62</f>
        <v>3</v>
      </c>
      <c r="BA62" s="135"/>
      <c r="BB62" s="147" t="s">
        <v>264</v>
      </c>
      <c r="BC62" s="148"/>
      <c r="BD62" s="148"/>
      <c r="BE62" s="148"/>
      <c r="BF62" s="148"/>
      <c r="BG62" s="148"/>
      <c r="BH62" s="149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1:76" ht="30.75" customHeight="1">
      <c r="A63" s="100" t="s">
        <v>214</v>
      </c>
      <c r="B63" s="265" t="s">
        <v>175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80"/>
      <c r="P63" s="141">
        <v>4</v>
      </c>
      <c r="Q63" s="145"/>
      <c r="R63" s="141">
        <v>3</v>
      </c>
      <c r="S63" s="146"/>
      <c r="T63" s="139">
        <v>210</v>
      </c>
      <c r="U63" s="140"/>
      <c r="V63" s="145">
        <v>72</v>
      </c>
      <c r="W63" s="141"/>
      <c r="X63" s="139">
        <v>36</v>
      </c>
      <c r="Y63" s="140"/>
      <c r="Z63" s="140"/>
      <c r="AA63" s="140"/>
      <c r="AB63" s="140"/>
      <c r="AC63" s="140"/>
      <c r="AD63" s="140">
        <v>36</v>
      </c>
      <c r="AE63" s="141"/>
      <c r="AF63" s="139"/>
      <c r="AG63" s="140"/>
      <c r="AH63" s="140"/>
      <c r="AI63" s="140"/>
      <c r="AJ63" s="91"/>
      <c r="AK63" s="139"/>
      <c r="AL63" s="140"/>
      <c r="AM63" s="140"/>
      <c r="AN63" s="140"/>
      <c r="AO63" s="91"/>
      <c r="AP63" s="139">
        <v>94</v>
      </c>
      <c r="AQ63" s="140"/>
      <c r="AR63" s="140">
        <v>32</v>
      </c>
      <c r="AS63" s="140"/>
      <c r="AT63" s="92">
        <v>3</v>
      </c>
      <c r="AU63" s="139">
        <v>116</v>
      </c>
      <c r="AV63" s="140"/>
      <c r="AW63" s="140">
        <v>40</v>
      </c>
      <c r="AX63" s="140"/>
      <c r="AY63" s="92">
        <v>3</v>
      </c>
      <c r="AZ63" s="134">
        <f t="shared" si="2"/>
        <v>6</v>
      </c>
      <c r="BA63" s="135"/>
      <c r="BB63" s="136" t="s">
        <v>265</v>
      </c>
      <c r="BC63" s="137"/>
      <c r="BD63" s="137"/>
      <c r="BE63" s="137"/>
      <c r="BF63" s="137"/>
      <c r="BG63" s="137"/>
      <c r="BH63" s="138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1:76" ht="58.5" customHeight="1">
      <c r="A64" s="100" t="s">
        <v>215</v>
      </c>
      <c r="B64" s="265" t="s">
        <v>174</v>
      </c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80"/>
      <c r="P64" s="141">
        <v>4</v>
      </c>
      <c r="Q64" s="145"/>
      <c r="R64" s="141">
        <v>3</v>
      </c>
      <c r="S64" s="146"/>
      <c r="T64" s="139">
        <v>210</v>
      </c>
      <c r="U64" s="140"/>
      <c r="V64" s="145">
        <v>72</v>
      </c>
      <c r="W64" s="141"/>
      <c r="X64" s="139">
        <v>36</v>
      </c>
      <c r="Y64" s="140"/>
      <c r="Z64" s="140"/>
      <c r="AA64" s="140"/>
      <c r="AB64" s="140"/>
      <c r="AC64" s="140"/>
      <c r="AD64" s="140">
        <v>36</v>
      </c>
      <c r="AE64" s="141"/>
      <c r="AF64" s="139"/>
      <c r="AG64" s="140"/>
      <c r="AH64" s="140"/>
      <c r="AI64" s="140"/>
      <c r="AJ64" s="91"/>
      <c r="AK64" s="139"/>
      <c r="AL64" s="140"/>
      <c r="AM64" s="140"/>
      <c r="AN64" s="140"/>
      <c r="AO64" s="91"/>
      <c r="AP64" s="139">
        <v>94</v>
      </c>
      <c r="AQ64" s="140"/>
      <c r="AR64" s="140">
        <v>32</v>
      </c>
      <c r="AS64" s="140"/>
      <c r="AT64" s="92">
        <v>3</v>
      </c>
      <c r="AU64" s="139">
        <v>116</v>
      </c>
      <c r="AV64" s="140"/>
      <c r="AW64" s="140">
        <v>40</v>
      </c>
      <c r="AX64" s="140"/>
      <c r="AY64" s="92">
        <v>3</v>
      </c>
      <c r="AZ64" s="134">
        <f t="shared" si="2"/>
        <v>6</v>
      </c>
      <c r="BA64" s="135"/>
      <c r="BB64" s="136" t="s">
        <v>270</v>
      </c>
      <c r="BC64" s="137"/>
      <c r="BD64" s="137"/>
      <c r="BE64" s="137"/>
      <c r="BF64" s="137"/>
      <c r="BG64" s="137"/>
      <c r="BH64" s="138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1:76" ht="30" customHeight="1">
      <c r="A65" s="98" t="s">
        <v>228</v>
      </c>
      <c r="B65" s="272" t="s">
        <v>258</v>
      </c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4"/>
      <c r="P65" s="141"/>
      <c r="Q65" s="145"/>
      <c r="R65" s="141"/>
      <c r="S65" s="146"/>
      <c r="T65" s="339"/>
      <c r="U65" s="340"/>
      <c r="V65" s="340"/>
      <c r="W65" s="341"/>
      <c r="X65" s="134"/>
      <c r="Y65" s="145"/>
      <c r="Z65" s="141"/>
      <c r="AA65" s="145"/>
      <c r="AB65" s="141"/>
      <c r="AC65" s="145"/>
      <c r="AD65" s="141"/>
      <c r="AE65" s="135"/>
      <c r="AF65" s="134"/>
      <c r="AG65" s="145"/>
      <c r="AH65" s="141"/>
      <c r="AI65" s="145"/>
      <c r="AJ65" s="92"/>
      <c r="AK65" s="134"/>
      <c r="AL65" s="145"/>
      <c r="AM65" s="141"/>
      <c r="AN65" s="145"/>
      <c r="AO65" s="92"/>
      <c r="AP65" s="134"/>
      <c r="AQ65" s="145"/>
      <c r="AR65" s="141"/>
      <c r="AS65" s="145"/>
      <c r="AT65" s="92"/>
      <c r="AU65" s="134"/>
      <c r="AV65" s="145"/>
      <c r="AW65" s="141"/>
      <c r="AX65" s="145"/>
      <c r="AY65" s="92"/>
      <c r="AZ65" s="134"/>
      <c r="BA65" s="135"/>
      <c r="BB65" s="136"/>
      <c r="BC65" s="137"/>
      <c r="BD65" s="137"/>
      <c r="BE65" s="137"/>
      <c r="BF65" s="137"/>
      <c r="BG65" s="137"/>
      <c r="BH65" s="138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1:76" ht="61.5" customHeight="1">
      <c r="A66" s="100" t="s">
        <v>276</v>
      </c>
      <c r="B66" s="142" t="s">
        <v>234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41">
        <v>3</v>
      </c>
      <c r="Q66" s="145"/>
      <c r="R66" s="141"/>
      <c r="S66" s="146"/>
      <c r="T66" s="139">
        <v>216</v>
      </c>
      <c r="U66" s="140"/>
      <c r="V66" s="140">
        <v>72</v>
      </c>
      <c r="W66" s="268"/>
      <c r="X66" s="134">
        <v>36</v>
      </c>
      <c r="Y66" s="145"/>
      <c r="Z66" s="141"/>
      <c r="AA66" s="145"/>
      <c r="AB66" s="141"/>
      <c r="AC66" s="145"/>
      <c r="AD66" s="141">
        <v>36</v>
      </c>
      <c r="AE66" s="135"/>
      <c r="AF66" s="134"/>
      <c r="AG66" s="145"/>
      <c r="AH66" s="141"/>
      <c r="AI66" s="145"/>
      <c r="AJ66" s="92"/>
      <c r="AK66" s="134"/>
      <c r="AL66" s="145"/>
      <c r="AM66" s="141"/>
      <c r="AN66" s="145"/>
      <c r="AO66" s="92"/>
      <c r="AP66" s="134">
        <v>216</v>
      </c>
      <c r="AQ66" s="145"/>
      <c r="AR66" s="141">
        <v>72</v>
      </c>
      <c r="AS66" s="145"/>
      <c r="AT66" s="92">
        <v>6</v>
      </c>
      <c r="AU66" s="134"/>
      <c r="AV66" s="145"/>
      <c r="AW66" s="141"/>
      <c r="AX66" s="145"/>
      <c r="AY66" s="92"/>
      <c r="AZ66" s="134">
        <f t="shared" si="2"/>
        <v>6</v>
      </c>
      <c r="BA66" s="135"/>
      <c r="BB66" s="136" t="s">
        <v>271</v>
      </c>
      <c r="BC66" s="137"/>
      <c r="BD66" s="137"/>
      <c r="BE66" s="137"/>
      <c r="BF66" s="137"/>
      <c r="BG66" s="137"/>
      <c r="BH66" s="138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1:76" ht="57" customHeight="1">
      <c r="A67" s="101" t="s">
        <v>277</v>
      </c>
      <c r="B67" s="142" t="s">
        <v>235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41">
        <v>3</v>
      </c>
      <c r="Q67" s="145"/>
      <c r="R67" s="141"/>
      <c r="S67" s="146"/>
      <c r="T67" s="139">
        <v>108</v>
      </c>
      <c r="U67" s="140"/>
      <c r="V67" s="145">
        <v>48</v>
      </c>
      <c r="W67" s="141"/>
      <c r="X67" s="139">
        <v>28</v>
      </c>
      <c r="Y67" s="140"/>
      <c r="Z67" s="140"/>
      <c r="AA67" s="140"/>
      <c r="AB67" s="140"/>
      <c r="AC67" s="140"/>
      <c r="AD67" s="140">
        <v>20</v>
      </c>
      <c r="AE67" s="141"/>
      <c r="AF67" s="139"/>
      <c r="AG67" s="140"/>
      <c r="AH67" s="140"/>
      <c r="AI67" s="140"/>
      <c r="AJ67" s="91"/>
      <c r="AK67" s="139"/>
      <c r="AL67" s="140"/>
      <c r="AM67" s="140"/>
      <c r="AN67" s="140"/>
      <c r="AO67" s="91"/>
      <c r="AP67" s="139">
        <v>108</v>
      </c>
      <c r="AQ67" s="140"/>
      <c r="AR67" s="140">
        <v>48</v>
      </c>
      <c r="AS67" s="140"/>
      <c r="AT67" s="92">
        <v>3</v>
      </c>
      <c r="AU67" s="139"/>
      <c r="AV67" s="140"/>
      <c r="AW67" s="140"/>
      <c r="AX67" s="140"/>
      <c r="AY67" s="92"/>
      <c r="AZ67" s="134">
        <f t="shared" si="2"/>
        <v>3</v>
      </c>
      <c r="BA67" s="135"/>
      <c r="BB67" s="136" t="s">
        <v>272</v>
      </c>
      <c r="BC67" s="137"/>
      <c r="BD67" s="137"/>
      <c r="BE67" s="137"/>
      <c r="BF67" s="137"/>
      <c r="BG67" s="137"/>
      <c r="BH67" s="138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1:76" ht="54" customHeight="1">
      <c r="A68" s="100" t="s">
        <v>278</v>
      </c>
      <c r="B68" s="142" t="s">
        <v>236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1">
        <v>3</v>
      </c>
      <c r="Q68" s="145"/>
      <c r="R68" s="141"/>
      <c r="S68" s="146"/>
      <c r="T68" s="139">
        <v>108</v>
      </c>
      <c r="U68" s="140"/>
      <c r="V68" s="145">
        <v>48</v>
      </c>
      <c r="W68" s="141"/>
      <c r="X68" s="139">
        <v>28</v>
      </c>
      <c r="Y68" s="140"/>
      <c r="Z68" s="140"/>
      <c r="AA68" s="140"/>
      <c r="AB68" s="140"/>
      <c r="AC68" s="140"/>
      <c r="AD68" s="140">
        <v>20</v>
      </c>
      <c r="AE68" s="141"/>
      <c r="AF68" s="139"/>
      <c r="AG68" s="140"/>
      <c r="AH68" s="140"/>
      <c r="AI68" s="140"/>
      <c r="AJ68" s="91"/>
      <c r="AK68" s="139"/>
      <c r="AL68" s="140"/>
      <c r="AM68" s="140"/>
      <c r="AN68" s="140"/>
      <c r="AO68" s="91"/>
      <c r="AP68" s="139">
        <v>108</v>
      </c>
      <c r="AQ68" s="140"/>
      <c r="AR68" s="140">
        <v>48</v>
      </c>
      <c r="AS68" s="140"/>
      <c r="AT68" s="92">
        <v>3</v>
      </c>
      <c r="AU68" s="139"/>
      <c r="AV68" s="140"/>
      <c r="AW68" s="140"/>
      <c r="AX68" s="140"/>
      <c r="AY68" s="92"/>
      <c r="AZ68" s="134">
        <f t="shared" si="2"/>
        <v>3</v>
      </c>
      <c r="BA68" s="135"/>
      <c r="BB68" s="136" t="s">
        <v>273</v>
      </c>
      <c r="BC68" s="137"/>
      <c r="BD68" s="137"/>
      <c r="BE68" s="137"/>
      <c r="BF68" s="137"/>
      <c r="BG68" s="137"/>
      <c r="BH68" s="138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1:76" ht="36.75" customHeight="1">
      <c r="A69" s="101" t="s">
        <v>281</v>
      </c>
      <c r="B69" s="142" t="s">
        <v>237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  <c r="P69" s="141"/>
      <c r="Q69" s="145"/>
      <c r="R69" s="141">
        <v>3</v>
      </c>
      <c r="S69" s="146"/>
      <c r="T69" s="139">
        <v>106</v>
      </c>
      <c r="U69" s="140"/>
      <c r="V69" s="145">
        <v>36</v>
      </c>
      <c r="W69" s="141"/>
      <c r="X69" s="139">
        <v>18</v>
      </c>
      <c r="Y69" s="140"/>
      <c r="Z69" s="140"/>
      <c r="AA69" s="140"/>
      <c r="AB69" s="140"/>
      <c r="AC69" s="140"/>
      <c r="AD69" s="140">
        <v>18</v>
      </c>
      <c r="AE69" s="141"/>
      <c r="AF69" s="139"/>
      <c r="AG69" s="140"/>
      <c r="AH69" s="140"/>
      <c r="AI69" s="140"/>
      <c r="AJ69" s="91"/>
      <c r="AK69" s="139"/>
      <c r="AL69" s="140"/>
      <c r="AM69" s="140"/>
      <c r="AN69" s="140"/>
      <c r="AO69" s="91"/>
      <c r="AP69" s="139">
        <v>106</v>
      </c>
      <c r="AQ69" s="140"/>
      <c r="AR69" s="140">
        <v>36</v>
      </c>
      <c r="AS69" s="140"/>
      <c r="AT69" s="92">
        <v>3</v>
      </c>
      <c r="AU69" s="139"/>
      <c r="AV69" s="140"/>
      <c r="AW69" s="140"/>
      <c r="AX69" s="140"/>
      <c r="AY69" s="92"/>
      <c r="AZ69" s="134">
        <f>AJ69+AO69+AT69+AY69</f>
        <v>3</v>
      </c>
      <c r="BA69" s="135"/>
      <c r="BB69" s="136" t="s">
        <v>274</v>
      </c>
      <c r="BC69" s="137"/>
      <c r="BD69" s="137"/>
      <c r="BE69" s="137"/>
      <c r="BF69" s="137"/>
      <c r="BG69" s="137"/>
      <c r="BH69" s="138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1:76" ht="57" customHeight="1">
      <c r="A70" s="101" t="s">
        <v>279</v>
      </c>
      <c r="B70" s="142" t="s">
        <v>328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  <c r="P70" s="141">
        <v>4</v>
      </c>
      <c r="Q70" s="145"/>
      <c r="R70" s="141">
        <v>3</v>
      </c>
      <c r="S70" s="146"/>
      <c r="T70" s="139">
        <v>210</v>
      </c>
      <c r="U70" s="140"/>
      <c r="V70" s="145">
        <v>72</v>
      </c>
      <c r="W70" s="141"/>
      <c r="X70" s="139">
        <v>36</v>
      </c>
      <c r="Y70" s="140"/>
      <c r="Z70" s="140"/>
      <c r="AA70" s="140"/>
      <c r="AB70" s="140"/>
      <c r="AC70" s="140"/>
      <c r="AD70" s="140">
        <v>36</v>
      </c>
      <c r="AE70" s="141"/>
      <c r="AF70" s="139"/>
      <c r="AG70" s="140"/>
      <c r="AH70" s="140"/>
      <c r="AI70" s="140"/>
      <c r="AJ70" s="91"/>
      <c r="AK70" s="139"/>
      <c r="AL70" s="140"/>
      <c r="AM70" s="140"/>
      <c r="AN70" s="140"/>
      <c r="AO70" s="91"/>
      <c r="AP70" s="139">
        <v>94</v>
      </c>
      <c r="AQ70" s="140"/>
      <c r="AR70" s="140">
        <v>32</v>
      </c>
      <c r="AS70" s="140"/>
      <c r="AT70" s="92">
        <v>3</v>
      </c>
      <c r="AU70" s="139">
        <v>116</v>
      </c>
      <c r="AV70" s="140"/>
      <c r="AW70" s="140">
        <v>40</v>
      </c>
      <c r="AX70" s="140"/>
      <c r="AY70" s="92">
        <v>3</v>
      </c>
      <c r="AZ70" s="134">
        <f t="shared" si="2"/>
        <v>6</v>
      </c>
      <c r="BA70" s="135"/>
      <c r="BB70" s="136" t="s">
        <v>275</v>
      </c>
      <c r="BC70" s="137"/>
      <c r="BD70" s="137"/>
      <c r="BE70" s="137"/>
      <c r="BF70" s="137"/>
      <c r="BG70" s="137"/>
      <c r="BH70" s="138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:76" ht="57" customHeight="1" thickBot="1">
      <c r="A71" s="101" t="s">
        <v>280</v>
      </c>
      <c r="B71" s="142" t="s">
        <v>238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3"/>
      <c r="P71" s="141">
        <v>4</v>
      </c>
      <c r="Q71" s="145"/>
      <c r="R71" s="141">
        <v>3</v>
      </c>
      <c r="S71" s="146"/>
      <c r="T71" s="139">
        <v>210</v>
      </c>
      <c r="U71" s="140"/>
      <c r="V71" s="145">
        <v>72</v>
      </c>
      <c r="W71" s="141"/>
      <c r="X71" s="139">
        <v>36</v>
      </c>
      <c r="Y71" s="140"/>
      <c r="Z71" s="140"/>
      <c r="AA71" s="140"/>
      <c r="AB71" s="140"/>
      <c r="AC71" s="140"/>
      <c r="AD71" s="140">
        <v>36</v>
      </c>
      <c r="AE71" s="141"/>
      <c r="AF71" s="139"/>
      <c r="AG71" s="140"/>
      <c r="AH71" s="140"/>
      <c r="AI71" s="140"/>
      <c r="AJ71" s="91"/>
      <c r="AK71" s="139"/>
      <c r="AL71" s="140"/>
      <c r="AM71" s="140"/>
      <c r="AN71" s="140"/>
      <c r="AO71" s="91"/>
      <c r="AP71" s="139">
        <v>94</v>
      </c>
      <c r="AQ71" s="140"/>
      <c r="AR71" s="140">
        <v>32</v>
      </c>
      <c r="AS71" s="140"/>
      <c r="AT71" s="92">
        <v>3</v>
      </c>
      <c r="AU71" s="139">
        <v>116</v>
      </c>
      <c r="AV71" s="140"/>
      <c r="AW71" s="140">
        <v>40</v>
      </c>
      <c r="AX71" s="140"/>
      <c r="AY71" s="92">
        <v>3</v>
      </c>
      <c r="AZ71" s="134">
        <f t="shared" si="2"/>
        <v>6</v>
      </c>
      <c r="BA71" s="135"/>
      <c r="BB71" s="136" t="s">
        <v>304</v>
      </c>
      <c r="BC71" s="137"/>
      <c r="BD71" s="137"/>
      <c r="BE71" s="137"/>
      <c r="BF71" s="137"/>
      <c r="BG71" s="137"/>
      <c r="BH71" s="138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:76" ht="33.75" customHeight="1" thickBot="1">
      <c r="A72" s="102" t="s">
        <v>229</v>
      </c>
      <c r="B72" s="344" t="s">
        <v>81</v>
      </c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6"/>
      <c r="P72" s="347"/>
      <c r="Q72" s="347"/>
      <c r="R72" s="347"/>
      <c r="S72" s="348"/>
      <c r="T72" s="349" t="s">
        <v>185</v>
      </c>
      <c r="U72" s="347"/>
      <c r="V72" s="347" t="s">
        <v>186</v>
      </c>
      <c r="W72" s="350"/>
      <c r="X72" s="349" t="s">
        <v>187</v>
      </c>
      <c r="Y72" s="347"/>
      <c r="Z72" s="347"/>
      <c r="AA72" s="347"/>
      <c r="AB72" s="347"/>
      <c r="AC72" s="347"/>
      <c r="AD72" s="347" t="s">
        <v>188</v>
      </c>
      <c r="AE72" s="350"/>
      <c r="AF72" s="349"/>
      <c r="AG72" s="347"/>
      <c r="AH72" s="347"/>
      <c r="AI72" s="347"/>
      <c r="AJ72" s="103"/>
      <c r="AK72" s="349" t="s">
        <v>185</v>
      </c>
      <c r="AL72" s="347"/>
      <c r="AM72" s="347" t="s">
        <v>186</v>
      </c>
      <c r="AN72" s="347"/>
      <c r="AO72" s="103" t="s">
        <v>189</v>
      </c>
      <c r="AP72" s="349"/>
      <c r="AQ72" s="347"/>
      <c r="AR72" s="347"/>
      <c r="AS72" s="347"/>
      <c r="AT72" s="103"/>
      <c r="AU72" s="349"/>
      <c r="AV72" s="347"/>
      <c r="AW72" s="347"/>
      <c r="AX72" s="347"/>
      <c r="AY72" s="103"/>
      <c r="AZ72" s="349"/>
      <c r="BA72" s="350"/>
      <c r="BB72" s="351"/>
      <c r="BC72" s="352"/>
      <c r="BD72" s="352"/>
      <c r="BE72" s="352"/>
      <c r="BF72" s="352"/>
      <c r="BG72" s="352"/>
      <c r="BH72" s="353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:76" ht="57" customHeight="1" thickBot="1">
      <c r="A73" s="101" t="s">
        <v>230</v>
      </c>
      <c r="B73" s="354" t="s">
        <v>183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23" t="s">
        <v>184</v>
      </c>
      <c r="Q73" s="323"/>
      <c r="R73" s="323"/>
      <c r="S73" s="301"/>
      <c r="T73" s="322" t="s">
        <v>185</v>
      </c>
      <c r="U73" s="323"/>
      <c r="V73" s="323" t="s">
        <v>186</v>
      </c>
      <c r="W73" s="324"/>
      <c r="X73" s="322" t="s">
        <v>187</v>
      </c>
      <c r="Y73" s="323"/>
      <c r="Z73" s="323"/>
      <c r="AA73" s="323"/>
      <c r="AB73" s="323"/>
      <c r="AC73" s="323"/>
      <c r="AD73" s="323" t="s">
        <v>188</v>
      </c>
      <c r="AE73" s="324"/>
      <c r="AF73" s="322"/>
      <c r="AG73" s="323"/>
      <c r="AH73" s="323"/>
      <c r="AI73" s="323"/>
      <c r="AJ73" s="96"/>
      <c r="AK73" s="322" t="s">
        <v>185</v>
      </c>
      <c r="AL73" s="323"/>
      <c r="AM73" s="323" t="s">
        <v>186</v>
      </c>
      <c r="AN73" s="323"/>
      <c r="AO73" s="96" t="s">
        <v>189</v>
      </c>
      <c r="AP73" s="356"/>
      <c r="AQ73" s="357"/>
      <c r="AR73" s="357"/>
      <c r="AS73" s="357"/>
      <c r="AT73" s="104"/>
      <c r="AU73" s="356"/>
      <c r="AV73" s="357"/>
      <c r="AW73" s="357"/>
      <c r="AX73" s="358"/>
      <c r="AY73" s="104"/>
      <c r="AZ73" s="356"/>
      <c r="BA73" s="359"/>
      <c r="BB73" s="360" t="s">
        <v>250</v>
      </c>
      <c r="BC73" s="361"/>
      <c r="BD73" s="361"/>
      <c r="BE73" s="361"/>
      <c r="BF73" s="361"/>
      <c r="BG73" s="361"/>
      <c r="BH73" s="362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:76" ht="47.25" customHeight="1" thickBot="1">
      <c r="A74" s="102" t="s">
        <v>143</v>
      </c>
      <c r="B74" s="344" t="s">
        <v>320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6"/>
      <c r="P74" s="363"/>
      <c r="Q74" s="364"/>
      <c r="R74" s="363"/>
      <c r="S74" s="365"/>
      <c r="T74" s="366" t="s">
        <v>194</v>
      </c>
      <c r="U74" s="367"/>
      <c r="V74" s="348" t="s">
        <v>195</v>
      </c>
      <c r="W74" s="368"/>
      <c r="X74" s="366" t="s">
        <v>196</v>
      </c>
      <c r="Y74" s="367"/>
      <c r="Z74" s="348" t="s">
        <v>197</v>
      </c>
      <c r="AA74" s="367"/>
      <c r="AB74" s="348" t="s">
        <v>198</v>
      </c>
      <c r="AC74" s="367"/>
      <c r="AD74" s="348" t="s">
        <v>199</v>
      </c>
      <c r="AE74" s="368"/>
      <c r="AF74" s="366" t="s">
        <v>205</v>
      </c>
      <c r="AG74" s="367"/>
      <c r="AH74" s="348" t="s">
        <v>206</v>
      </c>
      <c r="AI74" s="367"/>
      <c r="AJ74" s="103" t="s">
        <v>204</v>
      </c>
      <c r="AK74" s="366" t="s">
        <v>192</v>
      </c>
      <c r="AL74" s="367"/>
      <c r="AM74" s="348" t="s">
        <v>198</v>
      </c>
      <c r="AN74" s="367"/>
      <c r="AO74" s="103" t="s">
        <v>203</v>
      </c>
      <c r="AP74" s="369"/>
      <c r="AQ74" s="364"/>
      <c r="AR74" s="363"/>
      <c r="AS74" s="364"/>
      <c r="AT74" s="105"/>
      <c r="AU74" s="369"/>
      <c r="AV74" s="364"/>
      <c r="AW74" s="363"/>
      <c r="AX74" s="364"/>
      <c r="AY74" s="105"/>
      <c r="AZ74" s="369"/>
      <c r="BA74" s="370"/>
      <c r="BB74" s="351"/>
      <c r="BC74" s="352"/>
      <c r="BD74" s="352"/>
      <c r="BE74" s="352"/>
      <c r="BF74" s="352"/>
      <c r="BG74" s="352"/>
      <c r="BH74" s="353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:76" ht="30.75" customHeight="1">
      <c r="A75" s="101" t="s">
        <v>231</v>
      </c>
      <c r="B75" s="265" t="s">
        <v>144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7"/>
      <c r="P75" s="141" t="s">
        <v>184</v>
      </c>
      <c r="Q75" s="145"/>
      <c r="R75" s="141"/>
      <c r="S75" s="146"/>
      <c r="T75" s="134" t="s">
        <v>191</v>
      </c>
      <c r="U75" s="145"/>
      <c r="V75" s="141" t="s">
        <v>193</v>
      </c>
      <c r="W75" s="135"/>
      <c r="X75" s="134" t="s">
        <v>200</v>
      </c>
      <c r="Y75" s="145"/>
      <c r="Z75" s="141"/>
      <c r="AA75" s="145"/>
      <c r="AB75" s="141"/>
      <c r="AC75" s="145"/>
      <c r="AD75" s="141" t="s">
        <v>199</v>
      </c>
      <c r="AE75" s="135"/>
      <c r="AF75" s="134" t="s">
        <v>191</v>
      </c>
      <c r="AG75" s="145"/>
      <c r="AH75" s="141" t="s">
        <v>193</v>
      </c>
      <c r="AI75" s="145"/>
      <c r="AJ75" s="92" t="s">
        <v>189</v>
      </c>
      <c r="AK75" s="277"/>
      <c r="AL75" s="300"/>
      <c r="AM75" s="301"/>
      <c r="AN75" s="300"/>
      <c r="AO75" s="96"/>
      <c r="AP75" s="134"/>
      <c r="AQ75" s="145"/>
      <c r="AR75" s="141"/>
      <c r="AS75" s="145"/>
      <c r="AT75" s="92"/>
      <c r="AU75" s="134"/>
      <c r="AV75" s="145"/>
      <c r="AW75" s="141"/>
      <c r="AX75" s="145"/>
      <c r="AY75" s="92"/>
      <c r="AZ75" s="134"/>
      <c r="BA75" s="135"/>
      <c r="BB75" s="136" t="s">
        <v>85</v>
      </c>
      <c r="BC75" s="137"/>
      <c r="BD75" s="137"/>
      <c r="BE75" s="137"/>
      <c r="BF75" s="137"/>
      <c r="BG75" s="137"/>
      <c r="BH75" s="138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:76" ht="30.75" customHeight="1">
      <c r="A76" s="101" t="s">
        <v>232</v>
      </c>
      <c r="B76" s="265" t="s">
        <v>145</v>
      </c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80"/>
      <c r="P76" s="141" t="s">
        <v>190</v>
      </c>
      <c r="Q76" s="145"/>
      <c r="R76" s="141"/>
      <c r="S76" s="146"/>
      <c r="T76" s="134" t="s">
        <v>192</v>
      </c>
      <c r="U76" s="145"/>
      <c r="V76" s="141" t="s">
        <v>198</v>
      </c>
      <c r="W76" s="135"/>
      <c r="X76" s="134"/>
      <c r="Y76" s="145"/>
      <c r="Z76" s="141"/>
      <c r="AA76" s="145"/>
      <c r="AB76" s="141" t="s">
        <v>198</v>
      </c>
      <c r="AC76" s="145"/>
      <c r="AD76" s="141"/>
      <c r="AE76" s="135"/>
      <c r="AF76" s="134"/>
      <c r="AG76" s="145"/>
      <c r="AH76" s="141"/>
      <c r="AI76" s="145"/>
      <c r="AJ76" s="92"/>
      <c r="AK76" s="134" t="s">
        <v>192</v>
      </c>
      <c r="AL76" s="145"/>
      <c r="AM76" s="141" t="s">
        <v>198</v>
      </c>
      <c r="AN76" s="145"/>
      <c r="AO76" s="92" t="s">
        <v>203</v>
      </c>
      <c r="AP76" s="134"/>
      <c r="AQ76" s="145"/>
      <c r="AR76" s="141"/>
      <c r="AS76" s="145"/>
      <c r="AT76" s="92"/>
      <c r="AU76" s="134"/>
      <c r="AV76" s="145"/>
      <c r="AW76" s="141"/>
      <c r="AX76" s="145"/>
      <c r="AY76" s="92"/>
      <c r="AZ76" s="134"/>
      <c r="BA76" s="135"/>
      <c r="BB76" s="136" t="s">
        <v>90</v>
      </c>
      <c r="BC76" s="137"/>
      <c r="BD76" s="137"/>
      <c r="BE76" s="137"/>
      <c r="BF76" s="137"/>
      <c r="BG76" s="137"/>
      <c r="BH76" s="138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:76" ht="34.5" customHeight="1" thickBot="1">
      <c r="A77" s="101" t="s">
        <v>233</v>
      </c>
      <c r="B77" s="265" t="s">
        <v>146</v>
      </c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80"/>
      <c r="P77" s="371"/>
      <c r="Q77" s="372"/>
      <c r="R77" s="371" t="s">
        <v>305</v>
      </c>
      <c r="S77" s="373"/>
      <c r="T77" s="134" t="s">
        <v>193</v>
      </c>
      <c r="U77" s="145"/>
      <c r="V77" s="141" t="s">
        <v>202</v>
      </c>
      <c r="W77" s="135"/>
      <c r="X77" s="134" t="s">
        <v>201</v>
      </c>
      <c r="Y77" s="145"/>
      <c r="Z77" s="141" t="s">
        <v>197</v>
      </c>
      <c r="AA77" s="145"/>
      <c r="AB77" s="141"/>
      <c r="AC77" s="145"/>
      <c r="AD77" s="141"/>
      <c r="AE77" s="135"/>
      <c r="AF77" s="134" t="s">
        <v>193</v>
      </c>
      <c r="AG77" s="145"/>
      <c r="AH77" s="141" t="s">
        <v>202</v>
      </c>
      <c r="AI77" s="145"/>
      <c r="AJ77" s="92" t="s">
        <v>190</v>
      </c>
      <c r="AK77" s="134"/>
      <c r="AL77" s="145"/>
      <c r="AM77" s="141"/>
      <c r="AN77" s="145"/>
      <c r="AO77" s="92"/>
      <c r="AP77" s="134"/>
      <c r="AQ77" s="145"/>
      <c r="AR77" s="141"/>
      <c r="AS77" s="145"/>
      <c r="AT77" s="92"/>
      <c r="AU77" s="134"/>
      <c r="AV77" s="145"/>
      <c r="AW77" s="141"/>
      <c r="AX77" s="145"/>
      <c r="AY77" s="92"/>
      <c r="AZ77" s="134"/>
      <c r="BA77" s="135"/>
      <c r="BB77" s="136" t="s">
        <v>86</v>
      </c>
      <c r="BC77" s="137"/>
      <c r="BD77" s="137"/>
      <c r="BE77" s="137"/>
      <c r="BF77" s="137"/>
      <c r="BG77" s="137"/>
      <c r="BH77" s="138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:76" ht="36" customHeight="1" thickBot="1">
      <c r="A78" s="504" t="s">
        <v>80</v>
      </c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6"/>
      <c r="P78" s="348">
        <f>SUM(AF81:AY81)</f>
        <v>13</v>
      </c>
      <c r="Q78" s="367"/>
      <c r="R78" s="348">
        <f>SUM(AF82:AY82)</f>
        <v>11</v>
      </c>
      <c r="S78" s="368"/>
      <c r="T78" s="366">
        <f>T34+T47</f>
        <v>3152</v>
      </c>
      <c r="U78" s="374"/>
      <c r="V78" s="348">
        <f>V34+V47</f>
        <v>1120</v>
      </c>
      <c r="W78" s="368"/>
      <c r="X78" s="366">
        <f>X34+X47</f>
        <v>544</v>
      </c>
      <c r="Y78" s="367"/>
      <c r="Z78" s="348">
        <f>Z34+Z47</f>
        <v>42</v>
      </c>
      <c r="AA78" s="367"/>
      <c r="AB78" s="348">
        <f>AB34+AB47</f>
        <v>120</v>
      </c>
      <c r="AC78" s="367"/>
      <c r="AD78" s="374">
        <f>AD34+AD47</f>
        <v>414</v>
      </c>
      <c r="AE78" s="368"/>
      <c r="AF78" s="349">
        <f>AF34+AF47</f>
        <v>1042</v>
      </c>
      <c r="AG78" s="347"/>
      <c r="AH78" s="367">
        <f>AH34+AH47</f>
        <v>368</v>
      </c>
      <c r="AI78" s="347"/>
      <c r="AJ78" s="103">
        <f>AJ47+AJ34</f>
        <v>30</v>
      </c>
      <c r="AK78" s="349">
        <f>AK47+AK34</f>
        <v>1062</v>
      </c>
      <c r="AL78" s="347"/>
      <c r="AM78" s="367">
        <f>AM47+AM34</f>
        <v>404</v>
      </c>
      <c r="AN78" s="347"/>
      <c r="AO78" s="103">
        <f>AO47+AO34</f>
        <v>30</v>
      </c>
      <c r="AP78" s="349">
        <f>AP47+AP34</f>
        <v>816</v>
      </c>
      <c r="AQ78" s="347"/>
      <c r="AR78" s="367">
        <f>AR47+AR34</f>
        <v>268</v>
      </c>
      <c r="AS78" s="347"/>
      <c r="AT78" s="103">
        <f>AT47+AT34</f>
        <v>24</v>
      </c>
      <c r="AU78" s="349">
        <f>AU34+AU47</f>
        <v>232</v>
      </c>
      <c r="AV78" s="347"/>
      <c r="AW78" s="367">
        <f>AW34+AW47</f>
        <v>80</v>
      </c>
      <c r="AX78" s="347"/>
      <c r="AY78" s="103">
        <f>AY34+AY47</f>
        <v>6</v>
      </c>
      <c r="AZ78" s="349">
        <f>AZ34+AZ47</f>
        <v>90</v>
      </c>
      <c r="BA78" s="350"/>
      <c r="BB78" s="375"/>
      <c r="BC78" s="376"/>
      <c r="BD78" s="376"/>
      <c r="BE78" s="376"/>
      <c r="BF78" s="376"/>
      <c r="BG78" s="376"/>
      <c r="BH78" s="377"/>
      <c r="BJ78" s="50">
        <f>AH78+AM78+AR78+AW78</f>
        <v>1120</v>
      </c>
      <c r="BK78" s="25"/>
      <c r="BL78" s="48">
        <f>V85+V86+AN85+AZ78</f>
        <v>120</v>
      </c>
      <c r="BM78" s="49">
        <f>AF78+AK78+AP78+AU78</f>
        <v>3152</v>
      </c>
      <c r="BN78" s="49">
        <f>X78+Z78+AB78+AD78</f>
        <v>1120</v>
      </c>
      <c r="BO78" s="26"/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ht="30" customHeight="1">
      <c r="A79" s="378" t="s">
        <v>17</v>
      </c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277"/>
      <c r="U79" s="300"/>
      <c r="V79" s="301"/>
      <c r="W79" s="278"/>
      <c r="X79" s="277"/>
      <c r="Y79" s="300"/>
      <c r="Z79" s="301"/>
      <c r="AA79" s="300"/>
      <c r="AB79" s="301"/>
      <c r="AC79" s="300"/>
      <c r="AD79" s="301"/>
      <c r="AE79" s="278"/>
      <c r="AF79" s="380">
        <f>(AH34+AH47)/17</f>
        <v>21.647058823529413</v>
      </c>
      <c r="AG79" s="380"/>
      <c r="AH79" s="380"/>
      <c r="AI79" s="380"/>
      <c r="AJ79" s="381"/>
      <c r="AK79" s="382">
        <f>(AM34+AM47)/18</f>
        <v>22.444444444444443</v>
      </c>
      <c r="AL79" s="380"/>
      <c r="AM79" s="380"/>
      <c r="AN79" s="380"/>
      <c r="AO79" s="381"/>
      <c r="AP79" s="380">
        <f>(AR34+AR47)/13</f>
        <v>20.615384615384617</v>
      </c>
      <c r="AQ79" s="380"/>
      <c r="AR79" s="380"/>
      <c r="AS79" s="380"/>
      <c r="AT79" s="381"/>
      <c r="AU79" s="382">
        <f>AW78/4</f>
        <v>20</v>
      </c>
      <c r="AV79" s="380"/>
      <c r="AW79" s="380"/>
      <c r="AX79" s="380"/>
      <c r="AY79" s="381"/>
      <c r="AZ79" s="322"/>
      <c r="BA79" s="324"/>
      <c r="BB79" s="383"/>
      <c r="BC79" s="384"/>
      <c r="BD79" s="384"/>
      <c r="BE79" s="384"/>
      <c r="BF79" s="384"/>
      <c r="BG79" s="384"/>
      <c r="BH79" s="385"/>
      <c r="BJ79" s="25"/>
      <c r="BK79" s="25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</row>
    <row r="80" spans="1:76" ht="30" customHeight="1">
      <c r="A80" s="378" t="s">
        <v>1</v>
      </c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134"/>
      <c r="U80" s="145"/>
      <c r="V80" s="141"/>
      <c r="W80" s="135"/>
      <c r="X80" s="134"/>
      <c r="Y80" s="145"/>
      <c r="Z80" s="141"/>
      <c r="AA80" s="145"/>
      <c r="AB80" s="141"/>
      <c r="AC80" s="145"/>
      <c r="AD80" s="141"/>
      <c r="AE80" s="135"/>
      <c r="AF80" s="146"/>
      <c r="AG80" s="146"/>
      <c r="AH80" s="146"/>
      <c r="AI80" s="146"/>
      <c r="AJ80" s="135"/>
      <c r="AK80" s="134"/>
      <c r="AL80" s="146"/>
      <c r="AM80" s="146"/>
      <c r="AN80" s="146"/>
      <c r="AO80" s="135"/>
      <c r="AP80" s="146">
        <v>1</v>
      </c>
      <c r="AQ80" s="146"/>
      <c r="AR80" s="146"/>
      <c r="AS80" s="146"/>
      <c r="AT80" s="135"/>
      <c r="AU80" s="134"/>
      <c r="AV80" s="146"/>
      <c r="AW80" s="146"/>
      <c r="AX80" s="146"/>
      <c r="AY80" s="135"/>
      <c r="AZ80" s="139"/>
      <c r="BA80" s="268"/>
      <c r="BB80" s="386"/>
      <c r="BC80" s="387"/>
      <c r="BD80" s="387"/>
      <c r="BE80" s="387"/>
      <c r="BF80" s="387"/>
      <c r="BG80" s="387"/>
      <c r="BH80" s="388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</row>
    <row r="81" spans="1:76" ht="30" customHeight="1">
      <c r="A81" s="378" t="s">
        <v>18</v>
      </c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134"/>
      <c r="U81" s="145"/>
      <c r="V81" s="141"/>
      <c r="W81" s="135"/>
      <c r="X81" s="134"/>
      <c r="Y81" s="145"/>
      <c r="Z81" s="141"/>
      <c r="AA81" s="145"/>
      <c r="AB81" s="141"/>
      <c r="AC81" s="145"/>
      <c r="AD81" s="141"/>
      <c r="AE81" s="135"/>
      <c r="AF81" s="146">
        <f>COUNTIF(P34:Q64,1)</f>
        <v>3</v>
      </c>
      <c r="AG81" s="146"/>
      <c r="AH81" s="146"/>
      <c r="AI81" s="146"/>
      <c r="AJ81" s="135"/>
      <c r="AK81" s="134">
        <f>COUNTIF(P35:Q64,2)</f>
        <v>5</v>
      </c>
      <c r="AL81" s="146"/>
      <c r="AM81" s="146"/>
      <c r="AN81" s="146"/>
      <c r="AO81" s="135"/>
      <c r="AP81" s="146">
        <f>COUNTIF(P35:Q64,3)</f>
        <v>3</v>
      </c>
      <c r="AQ81" s="146"/>
      <c r="AR81" s="146"/>
      <c r="AS81" s="146"/>
      <c r="AT81" s="135"/>
      <c r="AU81" s="134">
        <f>COUNTIF(P35:Q64,4)</f>
        <v>2</v>
      </c>
      <c r="AV81" s="146"/>
      <c r="AW81" s="146"/>
      <c r="AX81" s="146"/>
      <c r="AY81" s="135"/>
      <c r="AZ81" s="139"/>
      <c r="BA81" s="268"/>
      <c r="BB81" s="386"/>
      <c r="BC81" s="387"/>
      <c r="BD81" s="387"/>
      <c r="BE81" s="387"/>
      <c r="BF81" s="387"/>
      <c r="BG81" s="387"/>
      <c r="BH81" s="388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</row>
    <row r="82" spans="1:76" ht="30" customHeight="1" thickBot="1">
      <c r="A82" s="389" t="s">
        <v>19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1"/>
      <c r="U82" s="372"/>
      <c r="V82" s="371"/>
      <c r="W82" s="373"/>
      <c r="X82" s="391"/>
      <c r="Y82" s="372"/>
      <c r="Z82" s="371"/>
      <c r="AA82" s="372"/>
      <c r="AB82" s="371"/>
      <c r="AC82" s="372"/>
      <c r="AD82" s="371"/>
      <c r="AE82" s="373"/>
      <c r="AF82" s="392">
        <f>COUNTIF(R35:S64,1)+1</f>
        <v>5</v>
      </c>
      <c r="AG82" s="392"/>
      <c r="AH82" s="392"/>
      <c r="AI82" s="392"/>
      <c r="AJ82" s="373"/>
      <c r="AK82" s="391">
        <f>COUNTIF(R35:S64,2)+1</f>
        <v>3</v>
      </c>
      <c r="AL82" s="392"/>
      <c r="AM82" s="392"/>
      <c r="AN82" s="392"/>
      <c r="AO82" s="373"/>
      <c r="AP82" s="392">
        <f>COUNTIF(R35:S64,3)</f>
        <v>3</v>
      </c>
      <c r="AQ82" s="392"/>
      <c r="AR82" s="392"/>
      <c r="AS82" s="392"/>
      <c r="AT82" s="373"/>
      <c r="AU82" s="391"/>
      <c r="AV82" s="392"/>
      <c r="AW82" s="392"/>
      <c r="AX82" s="392"/>
      <c r="AY82" s="373"/>
      <c r="AZ82" s="393"/>
      <c r="BA82" s="394"/>
      <c r="BB82" s="395"/>
      <c r="BC82" s="396"/>
      <c r="BD82" s="396"/>
      <c r="BE82" s="396"/>
      <c r="BF82" s="396"/>
      <c r="BG82" s="396"/>
      <c r="BH82" s="397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</row>
    <row r="83" spans="1:80" ht="52.5" customHeight="1" thickBot="1">
      <c r="A83" s="366" t="s">
        <v>216</v>
      </c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68"/>
      <c r="Z83" s="366" t="s">
        <v>117</v>
      </c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68"/>
      <c r="AU83" s="366" t="s">
        <v>120</v>
      </c>
      <c r="AV83" s="374"/>
      <c r="AW83" s="374"/>
      <c r="AX83" s="374"/>
      <c r="AY83" s="374"/>
      <c r="AZ83" s="374"/>
      <c r="BA83" s="374"/>
      <c r="BB83" s="374"/>
      <c r="BC83" s="374"/>
      <c r="BD83" s="374"/>
      <c r="BE83" s="374"/>
      <c r="BF83" s="374"/>
      <c r="BG83" s="374"/>
      <c r="BH83" s="368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</row>
    <row r="84" spans="1:80" ht="51" customHeight="1">
      <c r="A84" s="398" t="s">
        <v>23</v>
      </c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 t="s">
        <v>22</v>
      </c>
      <c r="O84" s="399"/>
      <c r="P84" s="399"/>
      <c r="Q84" s="399"/>
      <c r="R84" s="399" t="s">
        <v>24</v>
      </c>
      <c r="S84" s="399"/>
      <c r="T84" s="399"/>
      <c r="U84" s="399"/>
      <c r="V84" s="400" t="s">
        <v>113</v>
      </c>
      <c r="W84" s="400"/>
      <c r="X84" s="400"/>
      <c r="Y84" s="401"/>
      <c r="Z84" s="240" t="s">
        <v>22</v>
      </c>
      <c r="AA84" s="239"/>
      <c r="AB84" s="239"/>
      <c r="AC84" s="239"/>
      <c r="AD84" s="239"/>
      <c r="AE84" s="239"/>
      <c r="AF84" s="238"/>
      <c r="AG84" s="237" t="s">
        <v>24</v>
      </c>
      <c r="AH84" s="239"/>
      <c r="AI84" s="239"/>
      <c r="AJ84" s="239"/>
      <c r="AK84" s="239"/>
      <c r="AL84" s="239"/>
      <c r="AM84" s="238"/>
      <c r="AN84" s="237" t="s">
        <v>113</v>
      </c>
      <c r="AO84" s="239"/>
      <c r="AP84" s="239"/>
      <c r="AQ84" s="239"/>
      <c r="AR84" s="239"/>
      <c r="AS84" s="239"/>
      <c r="AT84" s="241"/>
      <c r="AU84" s="402" t="s">
        <v>138</v>
      </c>
      <c r="AV84" s="403"/>
      <c r="AW84" s="403"/>
      <c r="AX84" s="403"/>
      <c r="AY84" s="403"/>
      <c r="AZ84" s="403"/>
      <c r="BA84" s="403"/>
      <c r="BB84" s="403"/>
      <c r="BC84" s="403"/>
      <c r="BD84" s="403"/>
      <c r="BE84" s="403"/>
      <c r="BF84" s="403"/>
      <c r="BG84" s="403"/>
      <c r="BH84" s="404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28"/>
      <c r="BV84" s="19"/>
      <c r="BW84" s="29"/>
      <c r="BX84" s="29"/>
      <c r="BY84" s="29"/>
      <c r="BZ84" s="28"/>
      <c r="CA84" s="19"/>
      <c r="CB84" s="19"/>
    </row>
    <row r="85" spans="1:80" ht="43.5" customHeight="1">
      <c r="A85" s="411" t="s">
        <v>329</v>
      </c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140">
        <v>3</v>
      </c>
      <c r="O85" s="140"/>
      <c r="P85" s="140"/>
      <c r="Q85" s="140"/>
      <c r="R85" s="140">
        <v>4</v>
      </c>
      <c r="S85" s="140"/>
      <c r="T85" s="140"/>
      <c r="U85" s="140"/>
      <c r="V85" s="140">
        <v>6</v>
      </c>
      <c r="W85" s="140"/>
      <c r="X85" s="140"/>
      <c r="Y85" s="268"/>
      <c r="Z85" s="413">
        <v>4</v>
      </c>
      <c r="AA85" s="414"/>
      <c r="AB85" s="414"/>
      <c r="AC85" s="414"/>
      <c r="AD85" s="414"/>
      <c r="AE85" s="414"/>
      <c r="AF85" s="415"/>
      <c r="AG85" s="419">
        <v>8</v>
      </c>
      <c r="AH85" s="414"/>
      <c r="AI85" s="414"/>
      <c r="AJ85" s="414"/>
      <c r="AK85" s="414"/>
      <c r="AL85" s="414"/>
      <c r="AM85" s="415"/>
      <c r="AN85" s="419">
        <v>12</v>
      </c>
      <c r="AO85" s="414"/>
      <c r="AP85" s="414"/>
      <c r="AQ85" s="414"/>
      <c r="AR85" s="414"/>
      <c r="AS85" s="414"/>
      <c r="AT85" s="421"/>
      <c r="AU85" s="405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7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28"/>
      <c r="BV85" s="19"/>
      <c r="BW85" s="29"/>
      <c r="BX85" s="29"/>
      <c r="BY85" s="29"/>
      <c r="BZ85" s="28"/>
      <c r="CA85" s="19"/>
      <c r="CB85" s="19"/>
    </row>
    <row r="86" spans="1:80" ht="45" customHeight="1" thickBot="1">
      <c r="A86" s="423" t="s">
        <v>295</v>
      </c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5">
        <v>4</v>
      </c>
      <c r="O86" s="425"/>
      <c r="P86" s="425"/>
      <c r="Q86" s="425"/>
      <c r="R86" s="425">
        <v>8</v>
      </c>
      <c r="S86" s="425"/>
      <c r="T86" s="425"/>
      <c r="U86" s="425"/>
      <c r="V86" s="425">
        <v>12</v>
      </c>
      <c r="W86" s="425"/>
      <c r="X86" s="425"/>
      <c r="Y86" s="426"/>
      <c r="Z86" s="416"/>
      <c r="AA86" s="417"/>
      <c r="AB86" s="417"/>
      <c r="AC86" s="417"/>
      <c r="AD86" s="417"/>
      <c r="AE86" s="417"/>
      <c r="AF86" s="418"/>
      <c r="AG86" s="420"/>
      <c r="AH86" s="417"/>
      <c r="AI86" s="417"/>
      <c r="AJ86" s="417"/>
      <c r="AK86" s="417"/>
      <c r="AL86" s="417"/>
      <c r="AM86" s="418"/>
      <c r="AN86" s="420"/>
      <c r="AO86" s="417"/>
      <c r="AP86" s="417"/>
      <c r="AQ86" s="417"/>
      <c r="AR86" s="417"/>
      <c r="AS86" s="417"/>
      <c r="AT86" s="422"/>
      <c r="AU86" s="408"/>
      <c r="AV86" s="409"/>
      <c r="AW86" s="409"/>
      <c r="AX86" s="409"/>
      <c r="AY86" s="409"/>
      <c r="AZ86" s="409"/>
      <c r="BA86" s="409"/>
      <c r="BB86" s="409"/>
      <c r="BC86" s="409"/>
      <c r="BD86" s="409"/>
      <c r="BE86" s="409"/>
      <c r="BF86" s="409"/>
      <c r="BG86" s="409"/>
      <c r="BH86" s="41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</row>
    <row r="87" spans="1:76" ht="40.5" customHeight="1" thickBot="1">
      <c r="A87" s="189" t="s">
        <v>139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</row>
    <row r="88" spans="1:76" ht="60.75" customHeight="1" thickBot="1">
      <c r="A88" s="427" t="s">
        <v>82</v>
      </c>
      <c r="B88" s="428"/>
      <c r="C88" s="428"/>
      <c r="D88" s="429"/>
      <c r="E88" s="188" t="s">
        <v>83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90"/>
      <c r="BB88" s="427" t="s">
        <v>140</v>
      </c>
      <c r="BC88" s="428"/>
      <c r="BD88" s="428"/>
      <c r="BE88" s="428"/>
      <c r="BF88" s="428"/>
      <c r="BG88" s="428"/>
      <c r="BH88" s="429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</row>
    <row r="89" spans="1:76" ht="33" customHeight="1">
      <c r="A89" s="242" t="s">
        <v>85</v>
      </c>
      <c r="B89" s="243"/>
      <c r="C89" s="243"/>
      <c r="D89" s="430"/>
      <c r="E89" s="431" t="s">
        <v>245</v>
      </c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432"/>
      <c r="BB89" s="433" t="s">
        <v>282</v>
      </c>
      <c r="BC89" s="434"/>
      <c r="BD89" s="434"/>
      <c r="BE89" s="434"/>
      <c r="BF89" s="434"/>
      <c r="BG89" s="434"/>
      <c r="BH89" s="435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</row>
    <row r="90" spans="1:76" ht="42.75" customHeight="1">
      <c r="A90" s="259" t="s">
        <v>86</v>
      </c>
      <c r="B90" s="260"/>
      <c r="C90" s="260"/>
      <c r="D90" s="261"/>
      <c r="E90" s="436" t="s">
        <v>246</v>
      </c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437"/>
      <c r="BB90" s="433" t="s">
        <v>309</v>
      </c>
      <c r="BC90" s="434"/>
      <c r="BD90" s="434"/>
      <c r="BE90" s="434"/>
      <c r="BF90" s="434"/>
      <c r="BG90" s="434"/>
      <c r="BH90" s="435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</row>
    <row r="91" spans="1:76" ht="63" customHeight="1">
      <c r="A91" s="259" t="s">
        <v>90</v>
      </c>
      <c r="B91" s="260"/>
      <c r="C91" s="260"/>
      <c r="D91" s="261"/>
      <c r="E91" s="436" t="s">
        <v>247</v>
      </c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437"/>
      <c r="BB91" s="438" t="s">
        <v>232</v>
      </c>
      <c r="BC91" s="439"/>
      <c r="BD91" s="439"/>
      <c r="BE91" s="439"/>
      <c r="BF91" s="439"/>
      <c r="BG91" s="439"/>
      <c r="BH91" s="440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</row>
    <row r="92" spans="1:76" ht="42" customHeight="1">
      <c r="A92" s="259" t="s">
        <v>91</v>
      </c>
      <c r="B92" s="441"/>
      <c r="C92" s="441"/>
      <c r="D92" s="442"/>
      <c r="E92" s="436" t="s">
        <v>248</v>
      </c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437"/>
      <c r="BB92" s="438" t="s">
        <v>257</v>
      </c>
      <c r="BC92" s="439"/>
      <c r="BD92" s="439"/>
      <c r="BE92" s="439"/>
      <c r="BF92" s="439"/>
      <c r="BG92" s="439"/>
      <c r="BH92" s="440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</row>
    <row r="93" spans="1:76" ht="35.25" customHeight="1">
      <c r="A93" s="259" t="s">
        <v>93</v>
      </c>
      <c r="B93" s="441"/>
      <c r="C93" s="441"/>
      <c r="D93" s="442"/>
      <c r="E93" s="436" t="s">
        <v>249</v>
      </c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437"/>
      <c r="BB93" s="433" t="s">
        <v>257</v>
      </c>
      <c r="BC93" s="434"/>
      <c r="BD93" s="434"/>
      <c r="BE93" s="434"/>
      <c r="BF93" s="434"/>
      <c r="BG93" s="434"/>
      <c r="BH93" s="435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</row>
    <row r="94" spans="1:76" ht="40.5" customHeight="1">
      <c r="A94" s="259" t="s">
        <v>94</v>
      </c>
      <c r="B94" s="441"/>
      <c r="C94" s="441"/>
      <c r="D94" s="442"/>
      <c r="E94" s="436" t="s">
        <v>243</v>
      </c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437"/>
      <c r="BB94" s="433" t="s">
        <v>244</v>
      </c>
      <c r="BC94" s="434"/>
      <c r="BD94" s="434"/>
      <c r="BE94" s="434"/>
      <c r="BF94" s="434"/>
      <c r="BG94" s="434"/>
      <c r="BH94" s="435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</row>
    <row r="95" spans="1:76" ht="38.25" customHeight="1" thickBot="1">
      <c r="A95" s="443" t="s">
        <v>250</v>
      </c>
      <c r="B95" s="444"/>
      <c r="C95" s="444"/>
      <c r="D95" s="445"/>
      <c r="E95" s="446" t="s">
        <v>302</v>
      </c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8"/>
      <c r="BB95" s="449" t="s">
        <v>230</v>
      </c>
      <c r="BC95" s="450"/>
      <c r="BD95" s="450"/>
      <c r="BE95" s="450"/>
      <c r="BF95" s="450"/>
      <c r="BG95" s="450"/>
      <c r="BH95" s="451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</row>
    <row r="96" spans="1:76" ht="61.5" customHeight="1">
      <c r="A96" s="322" t="s">
        <v>123</v>
      </c>
      <c r="B96" s="323"/>
      <c r="C96" s="323"/>
      <c r="D96" s="324"/>
      <c r="E96" s="452" t="s">
        <v>251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4"/>
      <c r="AZ96" s="354"/>
      <c r="BA96" s="453"/>
      <c r="BB96" s="454" t="s">
        <v>160</v>
      </c>
      <c r="BC96" s="455"/>
      <c r="BD96" s="455"/>
      <c r="BE96" s="455"/>
      <c r="BF96" s="455"/>
      <c r="BG96" s="455"/>
      <c r="BH96" s="45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</row>
    <row r="97" spans="1:76" ht="55.5" customHeight="1">
      <c r="A97" s="139" t="s">
        <v>124</v>
      </c>
      <c r="B97" s="140"/>
      <c r="C97" s="140"/>
      <c r="D97" s="268"/>
      <c r="E97" s="457" t="s">
        <v>252</v>
      </c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58"/>
      <c r="AB97" s="458"/>
      <c r="AC97" s="458"/>
      <c r="AD97" s="458"/>
      <c r="AE97" s="458"/>
      <c r="AF97" s="458"/>
      <c r="AG97" s="458"/>
      <c r="AH97" s="458"/>
      <c r="AI97" s="458"/>
      <c r="AJ97" s="458"/>
      <c r="AK97" s="458"/>
      <c r="AL97" s="458"/>
      <c r="AM97" s="458"/>
      <c r="AN97" s="458"/>
      <c r="AO97" s="458"/>
      <c r="AP97" s="458"/>
      <c r="AQ97" s="458"/>
      <c r="AR97" s="458"/>
      <c r="AS97" s="458"/>
      <c r="AT97" s="458"/>
      <c r="AU97" s="458"/>
      <c r="AV97" s="458"/>
      <c r="AW97" s="458"/>
      <c r="AX97" s="458"/>
      <c r="AY97" s="458"/>
      <c r="AZ97" s="458"/>
      <c r="BA97" s="459"/>
      <c r="BB97" s="460" t="s">
        <v>161</v>
      </c>
      <c r="BC97" s="461"/>
      <c r="BD97" s="461"/>
      <c r="BE97" s="461"/>
      <c r="BF97" s="461"/>
      <c r="BG97" s="461"/>
      <c r="BH97" s="462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</row>
    <row r="98" spans="1:76" ht="53.25" customHeight="1">
      <c r="A98" s="139" t="s">
        <v>125</v>
      </c>
      <c r="B98" s="463"/>
      <c r="C98" s="463"/>
      <c r="D98" s="464"/>
      <c r="E98" s="457" t="s">
        <v>253</v>
      </c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9"/>
      <c r="BB98" s="460" t="s">
        <v>162</v>
      </c>
      <c r="BC98" s="461"/>
      <c r="BD98" s="461"/>
      <c r="BE98" s="461"/>
      <c r="BF98" s="461"/>
      <c r="BG98" s="461"/>
      <c r="BH98" s="462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</row>
    <row r="99" spans="1:76" ht="41.25" customHeight="1">
      <c r="A99" s="139" t="s">
        <v>126</v>
      </c>
      <c r="B99" s="463"/>
      <c r="C99" s="463"/>
      <c r="D99" s="464"/>
      <c r="E99" s="457" t="s">
        <v>312</v>
      </c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  <c r="AT99" s="458"/>
      <c r="AU99" s="458"/>
      <c r="AV99" s="458"/>
      <c r="AW99" s="458"/>
      <c r="AX99" s="458"/>
      <c r="AY99" s="458"/>
      <c r="AZ99" s="458"/>
      <c r="BA99" s="459"/>
      <c r="BB99" s="460" t="s">
        <v>163</v>
      </c>
      <c r="BC99" s="461"/>
      <c r="BD99" s="461"/>
      <c r="BE99" s="461"/>
      <c r="BF99" s="461"/>
      <c r="BG99" s="461"/>
      <c r="BH99" s="462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</row>
    <row r="100" spans="1:76" ht="61.5" customHeight="1">
      <c r="A100" s="139" t="s">
        <v>127</v>
      </c>
      <c r="B100" s="140"/>
      <c r="C100" s="140"/>
      <c r="D100" s="268"/>
      <c r="E100" s="457" t="s">
        <v>308</v>
      </c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  <c r="AK100" s="458"/>
      <c r="AL100" s="458"/>
      <c r="AM100" s="458"/>
      <c r="AN100" s="458"/>
      <c r="AO100" s="458"/>
      <c r="AP100" s="458"/>
      <c r="AQ100" s="458"/>
      <c r="AR100" s="458"/>
      <c r="AS100" s="458"/>
      <c r="AT100" s="458"/>
      <c r="AU100" s="458"/>
      <c r="AV100" s="458"/>
      <c r="AW100" s="458"/>
      <c r="AX100" s="458"/>
      <c r="AY100" s="458"/>
      <c r="AZ100" s="458"/>
      <c r="BA100" s="459"/>
      <c r="BB100" s="460" t="s">
        <v>164</v>
      </c>
      <c r="BC100" s="461"/>
      <c r="BD100" s="461"/>
      <c r="BE100" s="461"/>
      <c r="BF100" s="461"/>
      <c r="BG100" s="461"/>
      <c r="BH100" s="462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</row>
    <row r="101" spans="1:76" ht="66.75" customHeight="1" thickBot="1">
      <c r="A101" s="393" t="s">
        <v>135</v>
      </c>
      <c r="B101" s="465"/>
      <c r="C101" s="465"/>
      <c r="D101" s="394"/>
      <c r="E101" s="466" t="s">
        <v>256</v>
      </c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  <c r="AF101" s="467"/>
      <c r="AG101" s="467"/>
      <c r="AH101" s="467"/>
      <c r="AI101" s="467"/>
      <c r="AJ101" s="467"/>
      <c r="AK101" s="467"/>
      <c r="AL101" s="467"/>
      <c r="AM101" s="467"/>
      <c r="AN101" s="467"/>
      <c r="AO101" s="467"/>
      <c r="AP101" s="467"/>
      <c r="AQ101" s="467"/>
      <c r="AR101" s="467"/>
      <c r="AS101" s="467"/>
      <c r="AT101" s="467"/>
      <c r="AU101" s="467"/>
      <c r="AV101" s="467"/>
      <c r="AW101" s="467"/>
      <c r="AX101" s="467"/>
      <c r="AY101" s="467"/>
      <c r="AZ101" s="467"/>
      <c r="BA101" s="468"/>
      <c r="BB101" s="469" t="s">
        <v>84</v>
      </c>
      <c r="BC101" s="470"/>
      <c r="BD101" s="470"/>
      <c r="BE101" s="470"/>
      <c r="BF101" s="470"/>
      <c r="BG101" s="470"/>
      <c r="BH101" s="471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</row>
    <row r="102" spans="1:76" ht="60.75" customHeight="1">
      <c r="A102" s="322" t="s">
        <v>121</v>
      </c>
      <c r="B102" s="323"/>
      <c r="C102" s="323"/>
      <c r="D102" s="324"/>
      <c r="E102" s="472" t="s">
        <v>322</v>
      </c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354"/>
      <c r="AT102" s="354"/>
      <c r="AU102" s="354"/>
      <c r="AV102" s="354"/>
      <c r="AW102" s="354"/>
      <c r="AX102" s="354"/>
      <c r="AY102" s="354"/>
      <c r="AZ102" s="354"/>
      <c r="BA102" s="473"/>
      <c r="BB102" s="454" t="s">
        <v>167</v>
      </c>
      <c r="BC102" s="455"/>
      <c r="BD102" s="455"/>
      <c r="BE102" s="455"/>
      <c r="BF102" s="455"/>
      <c r="BG102" s="455"/>
      <c r="BH102" s="45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</row>
    <row r="103" spans="1:60" ht="42.75" customHeight="1">
      <c r="A103" s="139" t="s">
        <v>128</v>
      </c>
      <c r="B103" s="140"/>
      <c r="C103" s="140"/>
      <c r="D103" s="268"/>
      <c r="E103" s="144" t="s">
        <v>310</v>
      </c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142"/>
      <c r="BB103" s="460" t="s">
        <v>168</v>
      </c>
      <c r="BC103" s="461"/>
      <c r="BD103" s="461"/>
      <c r="BE103" s="461"/>
      <c r="BF103" s="461"/>
      <c r="BG103" s="461"/>
      <c r="BH103" s="462"/>
    </row>
    <row r="104" spans="1:60" ht="64.5" customHeight="1">
      <c r="A104" s="139" t="s">
        <v>129</v>
      </c>
      <c r="B104" s="463"/>
      <c r="C104" s="463"/>
      <c r="D104" s="464"/>
      <c r="E104" s="144" t="s">
        <v>313</v>
      </c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58"/>
      <c r="AT104" s="458"/>
      <c r="AU104" s="458"/>
      <c r="AV104" s="458"/>
      <c r="AW104" s="458"/>
      <c r="AX104" s="458"/>
      <c r="AY104" s="458"/>
      <c r="AZ104" s="458"/>
      <c r="BA104" s="142"/>
      <c r="BB104" s="460" t="s">
        <v>169</v>
      </c>
      <c r="BC104" s="461"/>
      <c r="BD104" s="461"/>
      <c r="BE104" s="461"/>
      <c r="BF104" s="461"/>
      <c r="BG104" s="461"/>
      <c r="BH104" s="462"/>
    </row>
    <row r="105" spans="1:60" ht="55.5" customHeight="1">
      <c r="A105" s="139" t="s">
        <v>130</v>
      </c>
      <c r="B105" s="140"/>
      <c r="C105" s="140"/>
      <c r="D105" s="268"/>
      <c r="E105" s="280" t="s">
        <v>306</v>
      </c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474"/>
      <c r="AW105" s="474"/>
      <c r="AX105" s="474"/>
      <c r="AY105" s="474"/>
      <c r="AZ105" s="474"/>
      <c r="BA105" s="265"/>
      <c r="BB105" s="460" t="s">
        <v>170</v>
      </c>
      <c r="BC105" s="461"/>
      <c r="BD105" s="461"/>
      <c r="BE105" s="461"/>
      <c r="BF105" s="461"/>
      <c r="BG105" s="461"/>
      <c r="BH105" s="462"/>
    </row>
    <row r="106" spans="1:76" ht="36.75" customHeight="1">
      <c r="A106" s="322" t="s">
        <v>131</v>
      </c>
      <c r="B106" s="323"/>
      <c r="C106" s="323"/>
      <c r="D106" s="324"/>
      <c r="E106" s="472" t="s">
        <v>283</v>
      </c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473"/>
      <c r="BB106" s="454" t="s">
        <v>96</v>
      </c>
      <c r="BC106" s="455"/>
      <c r="BD106" s="455"/>
      <c r="BE106" s="455"/>
      <c r="BF106" s="455"/>
      <c r="BG106" s="455"/>
      <c r="BH106" s="45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</row>
    <row r="107" spans="1:60" ht="58.5" customHeight="1">
      <c r="A107" s="139" t="s">
        <v>122</v>
      </c>
      <c r="B107" s="140"/>
      <c r="C107" s="140"/>
      <c r="D107" s="268"/>
      <c r="E107" s="144" t="s">
        <v>327</v>
      </c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142"/>
      <c r="BB107" s="460" t="s">
        <v>89</v>
      </c>
      <c r="BC107" s="461"/>
      <c r="BD107" s="461"/>
      <c r="BE107" s="461"/>
      <c r="BF107" s="461"/>
      <c r="BG107" s="461"/>
      <c r="BH107" s="462"/>
    </row>
    <row r="108" spans="1:60" ht="46.5" customHeight="1">
      <c r="A108" s="139" t="s">
        <v>261</v>
      </c>
      <c r="B108" s="140"/>
      <c r="C108" s="140"/>
      <c r="D108" s="268"/>
      <c r="E108" s="144" t="s">
        <v>266</v>
      </c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458"/>
      <c r="AW108" s="458"/>
      <c r="AX108" s="458"/>
      <c r="AY108" s="458"/>
      <c r="AZ108" s="458"/>
      <c r="BA108" s="142"/>
      <c r="BB108" s="460" t="s">
        <v>210</v>
      </c>
      <c r="BC108" s="461"/>
      <c r="BD108" s="461"/>
      <c r="BE108" s="461"/>
      <c r="BF108" s="461"/>
      <c r="BG108" s="461"/>
      <c r="BH108" s="462"/>
    </row>
    <row r="109" spans="1:60" ht="56.25" customHeight="1">
      <c r="A109" s="139" t="s">
        <v>262</v>
      </c>
      <c r="B109" s="140"/>
      <c r="C109" s="140"/>
      <c r="D109" s="268"/>
      <c r="E109" s="280" t="s">
        <v>268</v>
      </c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474"/>
      <c r="AM109" s="474"/>
      <c r="AN109" s="474"/>
      <c r="AO109" s="474"/>
      <c r="AP109" s="474"/>
      <c r="AQ109" s="474"/>
      <c r="AR109" s="474"/>
      <c r="AS109" s="474"/>
      <c r="AT109" s="474"/>
      <c r="AU109" s="474"/>
      <c r="AV109" s="474"/>
      <c r="AW109" s="474"/>
      <c r="AX109" s="474"/>
      <c r="AY109" s="474"/>
      <c r="AZ109" s="474"/>
      <c r="BA109" s="265"/>
      <c r="BB109" s="460" t="s">
        <v>211</v>
      </c>
      <c r="BC109" s="461"/>
      <c r="BD109" s="461"/>
      <c r="BE109" s="461"/>
      <c r="BF109" s="461"/>
      <c r="BG109" s="461"/>
      <c r="BH109" s="462"/>
    </row>
    <row r="110" spans="1:60" ht="59.25" customHeight="1">
      <c r="A110" s="139" t="s">
        <v>263</v>
      </c>
      <c r="B110" s="140"/>
      <c r="C110" s="140"/>
      <c r="D110" s="268"/>
      <c r="E110" s="144" t="s">
        <v>260</v>
      </c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142"/>
      <c r="BB110" s="460" t="s">
        <v>212</v>
      </c>
      <c r="BC110" s="461"/>
      <c r="BD110" s="461"/>
      <c r="BE110" s="461"/>
      <c r="BF110" s="461"/>
      <c r="BG110" s="461"/>
      <c r="BH110" s="462"/>
    </row>
    <row r="111" spans="1:60" ht="39.75" customHeight="1">
      <c r="A111" s="139" t="s">
        <v>264</v>
      </c>
      <c r="B111" s="140"/>
      <c r="C111" s="140"/>
      <c r="D111" s="268"/>
      <c r="E111" s="144" t="s">
        <v>267</v>
      </c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8"/>
      <c r="AT111" s="458"/>
      <c r="AU111" s="458"/>
      <c r="AV111" s="458"/>
      <c r="AW111" s="458"/>
      <c r="AX111" s="458"/>
      <c r="AY111" s="458"/>
      <c r="AZ111" s="458"/>
      <c r="BA111" s="142"/>
      <c r="BB111" s="460" t="s">
        <v>213</v>
      </c>
      <c r="BC111" s="461"/>
      <c r="BD111" s="461"/>
      <c r="BE111" s="461"/>
      <c r="BF111" s="461"/>
      <c r="BG111" s="461"/>
      <c r="BH111" s="462"/>
    </row>
    <row r="112" spans="1:60" ht="63.75" customHeight="1">
      <c r="A112" s="139" t="s">
        <v>265</v>
      </c>
      <c r="B112" s="140"/>
      <c r="C112" s="140"/>
      <c r="D112" s="268"/>
      <c r="E112" s="144" t="s">
        <v>269</v>
      </c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142"/>
      <c r="BB112" s="460" t="s">
        <v>214</v>
      </c>
      <c r="BC112" s="461"/>
      <c r="BD112" s="461"/>
      <c r="BE112" s="461"/>
      <c r="BF112" s="461"/>
      <c r="BG112" s="461"/>
      <c r="BH112" s="462"/>
    </row>
    <row r="113" spans="1:60" ht="57.75" customHeight="1">
      <c r="A113" s="139" t="s">
        <v>270</v>
      </c>
      <c r="B113" s="140"/>
      <c r="C113" s="140"/>
      <c r="D113" s="268"/>
      <c r="E113" s="280" t="s">
        <v>311</v>
      </c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4"/>
      <c r="AV113" s="474"/>
      <c r="AW113" s="474"/>
      <c r="AX113" s="474"/>
      <c r="AY113" s="474"/>
      <c r="AZ113" s="474"/>
      <c r="BA113" s="265"/>
      <c r="BB113" s="460" t="s">
        <v>215</v>
      </c>
      <c r="BC113" s="461"/>
      <c r="BD113" s="461"/>
      <c r="BE113" s="461"/>
      <c r="BF113" s="461"/>
      <c r="BG113" s="461"/>
      <c r="BH113" s="462"/>
    </row>
    <row r="114" spans="1:60" ht="37.5" customHeight="1">
      <c r="A114" s="139" t="s">
        <v>271</v>
      </c>
      <c r="B114" s="140"/>
      <c r="C114" s="140"/>
      <c r="D114" s="268"/>
      <c r="E114" s="144" t="s">
        <v>314</v>
      </c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142"/>
      <c r="BB114" s="460" t="s">
        <v>276</v>
      </c>
      <c r="BC114" s="461"/>
      <c r="BD114" s="461"/>
      <c r="BE114" s="461"/>
      <c r="BF114" s="461"/>
      <c r="BG114" s="461"/>
      <c r="BH114" s="462"/>
    </row>
    <row r="115" spans="1:60" ht="61.5" customHeight="1">
      <c r="A115" s="139" t="s">
        <v>272</v>
      </c>
      <c r="B115" s="140"/>
      <c r="C115" s="140"/>
      <c r="D115" s="268"/>
      <c r="E115" s="144" t="s">
        <v>307</v>
      </c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142"/>
      <c r="BB115" s="460" t="s">
        <v>277</v>
      </c>
      <c r="BC115" s="461"/>
      <c r="BD115" s="461"/>
      <c r="BE115" s="461"/>
      <c r="BF115" s="461"/>
      <c r="BG115" s="461"/>
      <c r="BH115" s="462"/>
    </row>
    <row r="116" spans="1:60" ht="56.25" customHeight="1">
      <c r="A116" s="139" t="s">
        <v>273</v>
      </c>
      <c r="B116" s="140"/>
      <c r="C116" s="140"/>
      <c r="D116" s="268"/>
      <c r="E116" s="144" t="s">
        <v>315</v>
      </c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458"/>
      <c r="AW116" s="458"/>
      <c r="AX116" s="458"/>
      <c r="AY116" s="458"/>
      <c r="AZ116" s="458"/>
      <c r="BA116" s="142"/>
      <c r="BB116" s="460" t="s">
        <v>278</v>
      </c>
      <c r="BC116" s="461"/>
      <c r="BD116" s="461"/>
      <c r="BE116" s="461"/>
      <c r="BF116" s="461"/>
      <c r="BG116" s="461"/>
      <c r="BH116" s="462"/>
    </row>
    <row r="117" spans="1:60" ht="37.5" customHeight="1">
      <c r="A117" s="139" t="s">
        <v>274</v>
      </c>
      <c r="B117" s="140"/>
      <c r="C117" s="140"/>
      <c r="D117" s="268"/>
      <c r="E117" s="477" t="s">
        <v>331</v>
      </c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8"/>
      <c r="AH117" s="478"/>
      <c r="AI117" s="478"/>
      <c r="AJ117" s="478"/>
      <c r="AK117" s="478"/>
      <c r="AL117" s="478"/>
      <c r="AM117" s="478"/>
      <c r="AN117" s="478"/>
      <c r="AO117" s="478"/>
      <c r="AP117" s="478"/>
      <c r="AQ117" s="478"/>
      <c r="AR117" s="478"/>
      <c r="AS117" s="478"/>
      <c r="AT117" s="478"/>
      <c r="AU117" s="478"/>
      <c r="AV117" s="478"/>
      <c r="AW117" s="478"/>
      <c r="AX117" s="478"/>
      <c r="AY117" s="478"/>
      <c r="AZ117" s="478"/>
      <c r="BA117" s="479"/>
      <c r="BB117" s="460" t="s">
        <v>279</v>
      </c>
      <c r="BC117" s="461"/>
      <c r="BD117" s="461"/>
      <c r="BE117" s="461"/>
      <c r="BF117" s="461"/>
      <c r="BG117" s="461"/>
      <c r="BH117" s="462"/>
    </row>
    <row r="118" spans="1:60" ht="52.5" customHeight="1">
      <c r="A118" s="139" t="s">
        <v>275</v>
      </c>
      <c r="B118" s="140"/>
      <c r="C118" s="140"/>
      <c r="D118" s="268"/>
      <c r="E118" s="457" t="s">
        <v>332</v>
      </c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58"/>
      <c r="AT118" s="458"/>
      <c r="AU118" s="458"/>
      <c r="AV118" s="458"/>
      <c r="AW118" s="458"/>
      <c r="AX118" s="458"/>
      <c r="AY118" s="458"/>
      <c r="AZ118" s="458"/>
      <c r="BA118" s="459"/>
      <c r="BB118" s="460" t="s">
        <v>280</v>
      </c>
      <c r="BC118" s="461"/>
      <c r="BD118" s="461"/>
      <c r="BE118" s="461"/>
      <c r="BF118" s="461"/>
      <c r="BG118" s="461"/>
      <c r="BH118" s="462"/>
    </row>
    <row r="119" spans="1:76" ht="70.5" customHeight="1" thickBot="1">
      <c r="A119" s="393" t="s">
        <v>304</v>
      </c>
      <c r="B119" s="485"/>
      <c r="C119" s="485"/>
      <c r="D119" s="486"/>
      <c r="E119" s="487" t="s">
        <v>316</v>
      </c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  <c r="AI119" s="488"/>
      <c r="AJ119" s="488"/>
      <c r="AK119" s="488"/>
      <c r="AL119" s="488"/>
      <c r="AM119" s="488"/>
      <c r="AN119" s="488"/>
      <c r="AO119" s="488"/>
      <c r="AP119" s="488"/>
      <c r="AQ119" s="488"/>
      <c r="AR119" s="488"/>
      <c r="AS119" s="488"/>
      <c r="AT119" s="488"/>
      <c r="AU119" s="488"/>
      <c r="AV119" s="488"/>
      <c r="AW119" s="488"/>
      <c r="AX119" s="488"/>
      <c r="AY119" s="488"/>
      <c r="AZ119" s="488"/>
      <c r="BA119" s="489"/>
      <c r="BB119" s="469" t="s">
        <v>281</v>
      </c>
      <c r="BC119" s="470"/>
      <c r="BD119" s="470"/>
      <c r="BE119" s="470"/>
      <c r="BF119" s="470"/>
      <c r="BG119" s="470"/>
      <c r="BH119" s="471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</row>
    <row r="120" spans="1:60" ht="19.5" customHeigh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</row>
    <row r="121" spans="1:60" ht="29.25" customHeight="1">
      <c r="A121" s="490" t="s">
        <v>325</v>
      </c>
      <c r="B121" s="490"/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490"/>
      <c r="P121" s="490"/>
      <c r="Q121" s="490"/>
      <c r="R121" s="490"/>
      <c r="S121" s="490"/>
      <c r="T121" s="490"/>
      <c r="U121" s="490"/>
      <c r="V121" s="490"/>
      <c r="W121" s="490"/>
      <c r="X121" s="490"/>
      <c r="Y121" s="490"/>
      <c r="Z121" s="490"/>
      <c r="AA121" s="490"/>
      <c r="AB121" s="490"/>
      <c r="AC121" s="490"/>
      <c r="AD121" s="490"/>
      <c r="AE121" s="490"/>
      <c r="AF121" s="490"/>
      <c r="AG121" s="490"/>
      <c r="AH121" s="490"/>
      <c r="AI121" s="490"/>
      <c r="AJ121" s="490"/>
      <c r="AK121" s="490"/>
      <c r="AL121" s="490"/>
      <c r="AM121" s="490"/>
      <c r="AN121" s="490"/>
      <c r="AO121" s="490"/>
      <c r="AP121" s="490"/>
      <c r="AQ121" s="490"/>
      <c r="AR121" s="490"/>
      <c r="AS121" s="490"/>
      <c r="AT121" s="490"/>
      <c r="AU121" s="490"/>
      <c r="AV121" s="490"/>
      <c r="AW121" s="490"/>
      <c r="AX121" s="490"/>
      <c r="AY121" s="490"/>
      <c r="AZ121" s="490"/>
      <c r="BA121" s="490"/>
      <c r="BB121" s="490"/>
      <c r="BC121" s="490"/>
      <c r="BD121" s="490"/>
      <c r="BE121" s="490"/>
      <c r="BF121" s="490"/>
      <c r="BG121" s="490"/>
      <c r="BH121" s="490"/>
    </row>
    <row r="122" spans="1:60" ht="68.25" customHeight="1">
      <c r="A122" s="490" t="s">
        <v>321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490"/>
      <c r="O122" s="490"/>
      <c r="P122" s="490"/>
      <c r="Q122" s="490"/>
      <c r="R122" s="490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0"/>
      <c r="AC122" s="490"/>
      <c r="AD122" s="490"/>
      <c r="AE122" s="490"/>
      <c r="AF122" s="490"/>
      <c r="AG122" s="490"/>
      <c r="AH122" s="490"/>
      <c r="AI122" s="490"/>
      <c r="AJ122" s="490"/>
      <c r="AK122" s="490"/>
      <c r="AL122" s="490"/>
      <c r="AM122" s="490"/>
      <c r="AN122" s="490"/>
      <c r="AO122" s="490"/>
      <c r="AP122" s="490"/>
      <c r="AQ122" s="490"/>
      <c r="AR122" s="490"/>
      <c r="AS122" s="490"/>
      <c r="AT122" s="490"/>
      <c r="AU122" s="490"/>
      <c r="AV122" s="490"/>
      <c r="AW122" s="490"/>
      <c r="AX122" s="490"/>
      <c r="AY122" s="490"/>
      <c r="AZ122" s="490"/>
      <c r="BA122" s="490"/>
      <c r="BB122" s="490"/>
      <c r="BC122" s="490"/>
      <c r="BD122" s="490"/>
      <c r="BE122" s="490"/>
      <c r="BF122" s="490"/>
      <c r="BG122" s="490"/>
      <c r="BH122" s="490"/>
    </row>
    <row r="123" spans="1:60" ht="37.5" customHeight="1">
      <c r="A123" s="107" t="s">
        <v>87</v>
      </c>
      <c r="B123" s="108"/>
      <c r="C123" s="108"/>
      <c r="D123" s="108"/>
      <c r="E123" s="108"/>
      <c r="F123" s="108"/>
      <c r="G123" s="108"/>
      <c r="H123" s="108"/>
      <c r="I123" s="68"/>
      <c r="J123" s="68"/>
      <c r="K123" s="68"/>
      <c r="L123" s="68"/>
      <c r="M123" s="68"/>
      <c r="N123" s="68"/>
      <c r="O123" s="68"/>
      <c r="P123" s="68"/>
      <c r="Q123" s="68"/>
      <c r="R123" s="109"/>
      <c r="S123" s="109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110"/>
      <c r="AH123" s="110"/>
      <c r="AI123" s="110"/>
      <c r="AJ123" s="111"/>
      <c r="AK123" s="107" t="s">
        <v>87</v>
      </c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68"/>
      <c r="BG123" s="68"/>
      <c r="BH123" s="54"/>
    </row>
    <row r="124" spans="1:60" ht="60" customHeight="1">
      <c r="A124" s="475" t="s">
        <v>317</v>
      </c>
      <c r="B124" s="475"/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  <c r="V124" s="475"/>
      <c r="W124" s="475"/>
      <c r="X124" s="112"/>
      <c r="Y124" s="112"/>
      <c r="Z124" s="112"/>
      <c r="AA124" s="112"/>
      <c r="AB124" s="112"/>
      <c r="AC124" s="112"/>
      <c r="AD124" s="110"/>
      <c r="AE124" s="113"/>
      <c r="AF124" s="110"/>
      <c r="AG124" s="110"/>
      <c r="AH124" s="110"/>
      <c r="AI124" s="110"/>
      <c r="AJ124" s="111"/>
      <c r="AK124" s="476" t="s">
        <v>226</v>
      </c>
      <c r="AL124" s="476"/>
      <c r="AM124" s="476"/>
      <c r="AN124" s="476"/>
      <c r="AO124" s="476"/>
      <c r="AP124" s="476"/>
      <c r="AQ124" s="476"/>
      <c r="AR124" s="476"/>
      <c r="AS124" s="476"/>
      <c r="AT124" s="476"/>
      <c r="AU124" s="476"/>
      <c r="AV124" s="476"/>
      <c r="AW124" s="476"/>
      <c r="AX124" s="476"/>
      <c r="AY124" s="476"/>
      <c r="AZ124" s="476"/>
      <c r="BA124" s="476"/>
      <c r="BB124" s="476"/>
      <c r="BC124" s="476"/>
      <c r="BD124" s="476"/>
      <c r="BE124" s="476"/>
      <c r="BF124" s="476"/>
      <c r="BG124" s="476"/>
      <c r="BH124" s="54"/>
    </row>
    <row r="125" spans="1:60" ht="30.75" customHeight="1">
      <c r="A125" s="511"/>
      <c r="B125" s="511"/>
      <c r="C125" s="511"/>
      <c r="D125" s="511"/>
      <c r="E125" s="511"/>
      <c r="F125" s="511"/>
      <c r="G125" s="511"/>
      <c r="H125" s="511"/>
      <c r="I125" s="511"/>
      <c r="J125" s="480" t="s">
        <v>318</v>
      </c>
      <c r="K125" s="480"/>
      <c r="L125" s="480"/>
      <c r="M125" s="480"/>
      <c r="N125" s="480"/>
      <c r="O125" s="480"/>
      <c r="P125" s="480"/>
      <c r="Q125" s="480"/>
      <c r="R125" s="480"/>
      <c r="S125" s="114"/>
      <c r="T125" s="112"/>
      <c r="U125" s="112"/>
      <c r="V125" s="112"/>
      <c r="W125" s="112"/>
      <c r="X125" s="112"/>
      <c r="Y125" s="112"/>
      <c r="Z125" s="112"/>
      <c r="AA125" s="112"/>
      <c r="AB125" s="68"/>
      <c r="AC125" s="68"/>
      <c r="AD125" s="110"/>
      <c r="AE125" s="113"/>
      <c r="AF125" s="110"/>
      <c r="AG125" s="110"/>
      <c r="AH125" s="110"/>
      <c r="AI125" s="110"/>
      <c r="AJ125" s="111"/>
      <c r="AK125" s="481"/>
      <c r="AL125" s="481"/>
      <c r="AM125" s="481"/>
      <c r="AN125" s="481"/>
      <c r="AO125" s="481"/>
      <c r="AP125" s="481"/>
      <c r="AQ125" s="482" t="s">
        <v>219</v>
      </c>
      <c r="AR125" s="482"/>
      <c r="AS125" s="482"/>
      <c r="AT125" s="482"/>
      <c r="AU125" s="482"/>
      <c r="AV125" s="482"/>
      <c r="AW125" s="482"/>
      <c r="AX125" s="482"/>
      <c r="AY125" s="482"/>
      <c r="AZ125" s="482"/>
      <c r="BA125" s="482"/>
      <c r="BB125" s="482"/>
      <c r="BC125" s="117"/>
      <c r="BD125" s="117"/>
      <c r="BE125" s="117"/>
      <c r="BF125" s="68"/>
      <c r="BG125" s="68"/>
      <c r="BH125" s="54"/>
    </row>
    <row r="126" spans="1:60" ht="23.25" customHeight="1">
      <c r="A126" s="118"/>
      <c r="B126" s="483"/>
      <c r="C126" s="483"/>
      <c r="D126" s="483"/>
      <c r="E126" s="118"/>
      <c r="F126" s="484" t="s">
        <v>220</v>
      </c>
      <c r="G126" s="484"/>
      <c r="H126" s="484"/>
      <c r="I126" s="48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2"/>
      <c r="U126" s="112"/>
      <c r="V126" s="112"/>
      <c r="W126" s="112"/>
      <c r="X126" s="112"/>
      <c r="Y126" s="112"/>
      <c r="Z126" s="112"/>
      <c r="AA126" s="112"/>
      <c r="AB126" s="68"/>
      <c r="AC126" s="68"/>
      <c r="AD126" s="110"/>
      <c r="AE126" s="113"/>
      <c r="AF126" s="110"/>
      <c r="AG126" s="110"/>
      <c r="AH126" s="110"/>
      <c r="AI126" s="110"/>
      <c r="AJ126" s="111"/>
      <c r="AK126" s="119"/>
      <c r="AL126" s="119"/>
      <c r="AM126" s="119"/>
      <c r="AN126" s="119"/>
      <c r="AO126" s="119"/>
      <c r="AP126" s="119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7"/>
      <c r="BD126" s="117"/>
      <c r="BE126" s="117"/>
      <c r="BF126" s="68"/>
      <c r="BG126" s="68"/>
      <c r="BH126" s="54"/>
    </row>
    <row r="127" spans="1:60" ht="27" customHeight="1">
      <c r="A127" s="481"/>
      <c r="B127" s="481"/>
      <c r="C127" s="481"/>
      <c r="D127" s="481"/>
      <c r="E127" s="481"/>
      <c r="F127" s="481"/>
      <c r="G127" s="481"/>
      <c r="H127" s="481"/>
      <c r="I127" s="481"/>
      <c r="J127" s="491">
        <v>2022</v>
      </c>
      <c r="K127" s="491"/>
      <c r="L127" s="491"/>
      <c r="M127" s="491"/>
      <c r="N127" s="491"/>
      <c r="O127" s="491"/>
      <c r="P127" s="491"/>
      <c r="Q127" s="491"/>
      <c r="R127" s="491"/>
      <c r="S127" s="120"/>
      <c r="T127" s="112"/>
      <c r="U127" s="112"/>
      <c r="V127" s="112"/>
      <c r="W127" s="112"/>
      <c r="X127" s="112"/>
      <c r="Y127" s="112"/>
      <c r="Z127" s="112"/>
      <c r="AA127" s="112"/>
      <c r="AB127" s="68"/>
      <c r="AC127" s="68"/>
      <c r="AD127" s="110"/>
      <c r="AE127" s="113"/>
      <c r="AF127" s="110"/>
      <c r="AG127" s="110"/>
      <c r="AH127" s="110"/>
      <c r="AI127" s="110"/>
      <c r="AJ127" s="111"/>
      <c r="AK127" s="481"/>
      <c r="AL127" s="481"/>
      <c r="AM127" s="481"/>
      <c r="AN127" s="481"/>
      <c r="AO127" s="481"/>
      <c r="AP127" s="481"/>
      <c r="AQ127" s="492" t="s">
        <v>333</v>
      </c>
      <c r="AR127" s="492"/>
      <c r="AS127" s="492"/>
      <c r="AT127" s="492"/>
      <c r="AU127" s="492"/>
      <c r="AV127" s="492"/>
      <c r="AW127" s="492"/>
      <c r="AX127" s="108"/>
      <c r="AY127" s="108"/>
      <c r="AZ127" s="108"/>
      <c r="BA127" s="108"/>
      <c r="BB127" s="108"/>
      <c r="BC127" s="108"/>
      <c r="BD127" s="108"/>
      <c r="BE127" s="108"/>
      <c r="BF127" s="68"/>
      <c r="BG127" s="68"/>
      <c r="BH127" s="54"/>
    </row>
    <row r="128" spans="1:60" ht="24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14"/>
      <c r="K128" s="480"/>
      <c r="L128" s="480"/>
      <c r="M128" s="480"/>
      <c r="N128" s="480"/>
      <c r="O128" s="480"/>
      <c r="P128" s="480"/>
      <c r="Q128" s="480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2"/>
      <c r="AE128" s="112"/>
      <c r="AF128" s="68"/>
      <c r="AG128" s="68"/>
      <c r="AH128" s="68"/>
      <c r="AI128" s="110"/>
      <c r="AJ128" s="111"/>
      <c r="AK128" s="493"/>
      <c r="AL128" s="493"/>
      <c r="AM128" s="493"/>
      <c r="AN128" s="493"/>
      <c r="AO128" s="493"/>
      <c r="AP128" s="493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68"/>
      <c r="BG128" s="68"/>
      <c r="BH128" s="54"/>
    </row>
    <row r="129" spans="1:60" ht="55.5" customHeight="1">
      <c r="A129" s="475" t="s">
        <v>221</v>
      </c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112"/>
      <c r="V129" s="112"/>
      <c r="W129" s="112"/>
      <c r="X129" s="112"/>
      <c r="Y129" s="112"/>
      <c r="Z129" s="112"/>
      <c r="AA129" s="112"/>
      <c r="AB129" s="68"/>
      <c r="AC129" s="68"/>
      <c r="AD129" s="68"/>
      <c r="AE129" s="68"/>
      <c r="AF129" s="68"/>
      <c r="AG129" s="68"/>
      <c r="AH129" s="68"/>
      <c r="AI129" s="110"/>
      <c r="AJ129" s="111"/>
      <c r="AK129" s="497" t="s">
        <v>326</v>
      </c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497"/>
      <c r="BD129" s="497"/>
      <c r="BE129" s="497"/>
      <c r="BF129" s="497"/>
      <c r="BG129" s="497"/>
      <c r="BH129" s="54"/>
    </row>
    <row r="130" spans="1:60" ht="33" customHeight="1">
      <c r="A130" s="509"/>
      <c r="B130" s="509"/>
      <c r="C130" s="509"/>
      <c r="D130" s="509"/>
      <c r="E130" s="509"/>
      <c r="F130" s="509"/>
      <c r="G130" s="509"/>
      <c r="H130" s="509"/>
      <c r="I130" s="509"/>
      <c r="J130" s="510" t="s">
        <v>222</v>
      </c>
      <c r="K130" s="510"/>
      <c r="L130" s="510"/>
      <c r="M130" s="510"/>
      <c r="N130" s="510"/>
      <c r="O130" s="510"/>
      <c r="P130" s="510"/>
      <c r="Q130" s="510"/>
      <c r="R130" s="510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68"/>
      <c r="AE130" s="68"/>
      <c r="AF130" s="68"/>
      <c r="AG130" s="68"/>
      <c r="AH130" s="68"/>
      <c r="AI130" s="110"/>
      <c r="AJ130" s="111"/>
      <c r="AK130" s="481"/>
      <c r="AL130" s="481"/>
      <c r="AM130" s="481"/>
      <c r="AN130" s="481"/>
      <c r="AO130" s="481"/>
      <c r="AP130" s="481"/>
      <c r="AQ130" s="482" t="s">
        <v>223</v>
      </c>
      <c r="AR130" s="482"/>
      <c r="AS130" s="482"/>
      <c r="AT130" s="482"/>
      <c r="AU130" s="482"/>
      <c r="AV130" s="482"/>
      <c r="AW130" s="482"/>
      <c r="AX130" s="108"/>
      <c r="AY130" s="108"/>
      <c r="AZ130" s="108"/>
      <c r="BA130" s="108"/>
      <c r="BB130" s="108"/>
      <c r="BC130" s="108"/>
      <c r="BD130" s="108"/>
      <c r="BE130" s="108"/>
      <c r="BF130" s="68"/>
      <c r="BG130" s="68"/>
      <c r="BH130" s="54"/>
    </row>
    <row r="131" spans="1:60" ht="30" customHeight="1">
      <c r="A131" s="68"/>
      <c r="B131" s="68"/>
      <c r="C131" s="68"/>
      <c r="D131" s="68"/>
      <c r="E131" s="68"/>
      <c r="F131" s="508" t="s">
        <v>220</v>
      </c>
      <c r="G131" s="508"/>
      <c r="H131" s="508"/>
      <c r="I131" s="508"/>
      <c r="J131" s="68"/>
      <c r="K131" s="68"/>
      <c r="L131" s="68"/>
      <c r="M131" s="68"/>
      <c r="N131" s="68"/>
      <c r="O131" s="68"/>
      <c r="P131" s="68"/>
      <c r="Q131" s="68"/>
      <c r="R131" s="109"/>
      <c r="S131" s="110"/>
      <c r="T131" s="110"/>
      <c r="U131" s="110"/>
      <c r="V131" s="110"/>
      <c r="W131" s="110"/>
      <c r="X131" s="114"/>
      <c r="Y131" s="114"/>
      <c r="Z131" s="114"/>
      <c r="AA131" s="114"/>
      <c r="AB131" s="114"/>
      <c r="AC131" s="114"/>
      <c r="AD131" s="110"/>
      <c r="AE131" s="68"/>
      <c r="AF131" s="68"/>
      <c r="AG131" s="68"/>
      <c r="AH131" s="68"/>
      <c r="AI131" s="110"/>
      <c r="AJ131" s="111"/>
      <c r="AK131" s="122"/>
      <c r="AL131" s="122"/>
      <c r="AM131" s="494" t="s">
        <v>224</v>
      </c>
      <c r="AN131" s="494"/>
      <c r="AO131" s="494"/>
      <c r="AP131" s="494"/>
      <c r="AQ131" s="117"/>
      <c r="AR131" s="117"/>
      <c r="AS131" s="117"/>
      <c r="AT131" s="117"/>
      <c r="AU131" s="117"/>
      <c r="AV131" s="117"/>
      <c r="AW131" s="123"/>
      <c r="AX131" s="108"/>
      <c r="AY131" s="108"/>
      <c r="AZ131" s="108"/>
      <c r="BA131" s="108"/>
      <c r="BB131" s="108"/>
      <c r="BC131" s="108"/>
      <c r="BD131" s="108"/>
      <c r="BE131" s="108"/>
      <c r="BF131" s="68"/>
      <c r="BG131" s="68"/>
      <c r="BH131" s="54"/>
    </row>
    <row r="132" spans="1:60" ht="24" customHeight="1">
      <c r="A132" s="495"/>
      <c r="B132" s="495"/>
      <c r="C132" s="495"/>
      <c r="D132" s="495"/>
      <c r="E132" s="495"/>
      <c r="F132" s="495"/>
      <c r="G132" s="495"/>
      <c r="H132" s="495"/>
      <c r="I132" s="495"/>
      <c r="J132" s="480">
        <v>2022</v>
      </c>
      <c r="K132" s="480"/>
      <c r="L132" s="480"/>
      <c r="M132" s="114"/>
      <c r="N132" s="114"/>
      <c r="O132" s="114"/>
      <c r="P132" s="114"/>
      <c r="Q132" s="114"/>
      <c r="R132" s="114"/>
      <c r="S132" s="114"/>
      <c r="T132" s="114"/>
      <c r="U132" s="68"/>
      <c r="V132" s="68"/>
      <c r="W132" s="68"/>
      <c r="X132" s="124"/>
      <c r="Y132" s="124"/>
      <c r="Z132" s="124"/>
      <c r="AA132" s="124"/>
      <c r="AB132" s="124"/>
      <c r="AC132" s="71"/>
      <c r="AD132" s="125"/>
      <c r="AE132" s="68"/>
      <c r="AF132" s="68"/>
      <c r="AG132" s="68"/>
      <c r="AH132" s="68"/>
      <c r="AI132" s="110"/>
      <c r="AJ132" s="111"/>
      <c r="AK132" s="496"/>
      <c r="AL132" s="496"/>
      <c r="AM132" s="496"/>
      <c r="AN132" s="496"/>
      <c r="AO132" s="496"/>
      <c r="AP132" s="496"/>
      <c r="AQ132" s="476" t="s">
        <v>333</v>
      </c>
      <c r="AR132" s="476"/>
      <c r="AS132" s="476"/>
      <c r="AT132" s="476"/>
      <c r="AU132" s="476"/>
      <c r="AV132" s="476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68"/>
      <c r="BG132" s="68"/>
      <c r="BH132" s="54"/>
    </row>
    <row r="133" spans="1:60" ht="27" customHeight="1">
      <c r="A133" s="112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68"/>
      <c r="V133" s="68"/>
      <c r="W133" s="68"/>
      <c r="X133" s="124"/>
      <c r="Y133" s="124"/>
      <c r="Z133" s="124"/>
      <c r="AA133" s="124"/>
      <c r="AB133" s="124"/>
      <c r="AC133" s="71"/>
      <c r="AD133" s="125"/>
      <c r="AE133" s="68"/>
      <c r="AF133" s="68"/>
      <c r="AG133" s="68"/>
      <c r="AH133" s="68"/>
      <c r="AI133" s="110"/>
      <c r="AJ133" s="111"/>
      <c r="AK133" s="126"/>
      <c r="AL133" s="126"/>
      <c r="AM133" s="126"/>
      <c r="AN133" s="126"/>
      <c r="AO133" s="126"/>
      <c r="AP133" s="126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68"/>
      <c r="BG133" s="68"/>
      <c r="BH133" s="54"/>
    </row>
    <row r="134" spans="1:60" ht="36.75" customHeight="1">
      <c r="A134" s="500" t="s">
        <v>218</v>
      </c>
      <c r="B134" s="500"/>
      <c r="C134" s="500"/>
      <c r="D134" s="500"/>
      <c r="E134" s="500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71"/>
      <c r="X134" s="133"/>
      <c r="Y134" s="71"/>
      <c r="Z134" s="71"/>
      <c r="AA134" s="71"/>
      <c r="AB134" s="71"/>
      <c r="AC134" s="71"/>
      <c r="AD134" s="110"/>
      <c r="AE134" s="113"/>
      <c r="AF134" s="68"/>
      <c r="AG134" s="68"/>
      <c r="AH134" s="68"/>
      <c r="AI134" s="110"/>
      <c r="AJ134" s="111"/>
      <c r="AK134" s="73" t="s">
        <v>88</v>
      </c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108"/>
      <c r="AZ134" s="108"/>
      <c r="BA134" s="108"/>
      <c r="BB134" s="108"/>
      <c r="BC134" s="108"/>
      <c r="BD134" s="108"/>
      <c r="BE134" s="108"/>
      <c r="BF134" s="68"/>
      <c r="BG134" s="68"/>
      <c r="BH134" s="54"/>
    </row>
    <row r="135" spans="1:60" ht="30" customHeight="1">
      <c r="A135" s="495"/>
      <c r="B135" s="495"/>
      <c r="C135" s="495"/>
      <c r="D135" s="495"/>
      <c r="E135" s="495"/>
      <c r="F135" s="495"/>
      <c r="G135" s="495"/>
      <c r="H135" s="495"/>
      <c r="I135" s="495"/>
      <c r="J135" s="501" t="s">
        <v>227</v>
      </c>
      <c r="K135" s="501"/>
      <c r="L135" s="501"/>
      <c r="M135" s="501"/>
      <c r="N135" s="501"/>
      <c r="O135" s="501"/>
      <c r="P135" s="501"/>
      <c r="Q135" s="501"/>
      <c r="R135" s="501"/>
      <c r="S135" s="501"/>
      <c r="T135" s="68"/>
      <c r="U135" s="68"/>
      <c r="V135" s="68"/>
      <c r="W135" s="68"/>
      <c r="X135" s="68"/>
      <c r="Y135" s="68"/>
      <c r="Z135" s="68"/>
      <c r="AA135" s="68"/>
      <c r="AB135" s="68"/>
      <c r="AC135" s="112"/>
      <c r="AD135" s="113"/>
      <c r="AE135" s="113"/>
      <c r="AF135" s="112"/>
      <c r="AG135" s="112"/>
      <c r="AH135" s="112"/>
      <c r="AI135" s="110"/>
      <c r="AJ135" s="111"/>
      <c r="AK135" s="115"/>
      <c r="AL135" s="115"/>
      <c r="AM135" s="115"/>
      <c r="AN135" s="115"/>
      <c r="AO135" s="115"/>
      <c r="AP135" s="115"/>
      <c r="AQ135" s="482" t="s">
        <v>225</v>
      </c>
      <c r="AR135" s="492"/>
      <c r="AS135" s="492"/>
      <c r="AT135" s="492"/>
      <c r="AU135" s="492"/>
      <c r="AV135" s="492"/>
      <c r="AW135" s="492"/>
      <c r="AX135" s="492"/>
      <c r="AY135" s="492"/>
      <c r="AZ135" s="492"/>
      <c r="BA135" s="73"/>
      <c r="BB135" s="73"/>
      <c r="BC135" s="73"/>
      <c r="BD135" s="73"/>
      <c r="BE135" s="108"/>
      <c r="BF135" s="68"/>
      <c r="BG135" s="68"/>
      <c r="BH135" s="54"/>
    </row>
    <row r="136" spans="1:60" ht="30" customHeight="1">
      <c r="A136" s="495"/>
      <c r="B136" s="495"/>
      <c r="C136" s="495"/>
      <c r="D136" s="495"/>
      <c r="E136" s="495"/>
      <c r="F136" s="495"/>
      <c r="G136" s="495"/>
      <c r="H136" s="495"/>
      <c r="I136" s="495"/>
      <c r="J136" s="502">
        <v>2022</v>
      </c>
      <c r="K136" s="502"/>
      <c r="L136" s="502"/>
      <c r="M136" s="502"/>
      <c r="N136" s="502"/>
      <c r="O136" s="502"/>
      <c r="P136" s="502"/>
      <c r="Q136" s="502"/>
      <c r="R136" s="502"/>
      <c r="S136" s="502"/>
      <c r="T136" s="68"/>
      <c r="U136" s="68"/>
      <c r="V136" s="68"/>
      <c r="W136" s="68"/>
      <c r="X136" s="68"/>
      <c r="Y136" s="68"/>
      <c r="Z136" s="68"/>
      <c r="AA136" s="68"/>
      <c r="AB136" s="68"/>
      <c r="AC136" s="112"/>
      <c r="AD136" s="113"/>
      <c r="AE136" s="113"/>
      <c r="AF136" s="113"/>
      <c r="AG136" s="113"/>
      <c r="AH136" s="113"/>
      <c r="AI136" s="110"/>
      <c r="AJ136" s="111"/>
      <c r="AK136" s="503"/>
      <c r="AL136" s="503"/>
      <c r="AM136" s="503"/>
      <c r="AN136" s="503"/>
      <c r="AO136" s="503"/>
      <c r="AP136" s="503"/>
      <c r="AQ136" s="492">
        <v>2022</v>
      </c>
      <c r="AR136" s="492"/>
      <c r="AS136" s="492"/>
      <c r="AT136" s="492"/>
      <c r="AU136" s="492"/>
      <c r="AV136" s="492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68"/>
      <c r="BG136" s="68"/>
      <c r="BH136" s="54"/>
    </row>
    <row r="137" spans="1:60" ht="27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09"/>
      <c r="S137" s="109"/>
      <c r="T137" s="68"/>
      <c r="U137" s="68"/>
      <c r="V137" s="68"/>
      <c r="W137" s="68"/>
      <c r="X137" s="68"/>
      <c r="Y137" s="68"/>
      <c r="Z137" s="68"/>
      <c r="AA137" s="68"/>
      <c r="AB137" s="68"/>
      <c r="AC137" s="112"/>
      <c r="AD137" s="113"/>
      <c r="AE137" s="113"/>
      <c r="AF137" s="113"/>
      <c r="AG137" s="113"/>
      <c r="AH137" s="113"/>
      <c r="AI137" s="110"/>
      <c r="AJ137" s="111"/>
      <c r="AK137" s="68"/>
      <c r="AL137" s="68"/>
      <c r="AM137" s="68"/>
      <c r="AN137" s="68"/>
      <c r="AO137" s="68"/>
      <c r="AP137" s="6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68"/>
      <c r="BG137" s="68"/>
      <c r="BH137" s="54"/>
    </row>
    <row r="138" spans="1:60" ht="24" customHeight="1">
      <c r="A138" s="480"/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0"/>
      <c r="Q138" s="480"/>
      <c r="R138" s="480"/>
      <c r="S138" s="109"/>
      <c r="T138" s="68"/>
      <c r="U138" s="68"/>
      <c r="V138" s="68"/>
      <c r="W138" s="68"/>
      <c r="X138" s="68"/>
      <c r="Y138" s="68"/>
      <c r="Z138" s="68"/>
      <c r="AA138" s="68"/>
      <c r="AB138" s="68"/>
      <c r="AC138" s="112"/>
      <c r="AD138" s="113"/>
      <c r="AE138" s="113"/>
      <c r="AF138" s="113"/>
      <c r="AG138" s="113"/>
      <c r="AH138" s="113"/>
      <c r="AI138" s="110"/>
      <c r="AJ138" s="111"/>
      <c r="AK138" s="68"/>
      <c r="AL138" s="68"/>
      <c r="AM138" s="68"/>
      <c r="AN138" s="68"/>
      <c r="AO138" s="68"/>
      <c r="AP138" s="68"/>
      <c r="AQ138" s="68"/>
      <c r="AR138" s="68"/>
      <c r="AS138" s="68"/>
      <c r="AT138" s="127"/>
      <c r="AU138" s="127"/>
      <c r="AV138" s="127"/>
      <c r="AW138" s="128"/>
      <c r="AX138" s="68"/>
      <c r="AY138" s="108"/>
      <c r="AZ138" s="108"/>
      <c r="BA138" s="108"/>
      <c r="BB138" s="54"/>
      <c r="BC138" s="54"/>
      <c r="BD138" s="54"/>
      <c r="BE138" s="108"/>
      <c r="BF138" s="68"/>
      <c r="BG138" s="68"/>
      <c r="BH138" s="54"/>
    </row>
    <row r="139" spans="1:60" ht="39" customHeight="1">
      <c r="A139" s="507" t="s">
        <v>324</v>
      </c>
      <c r="B139" s="507"/>
      <c r="C139" s="507"/>
      <c r="D139" s="507"/>
      <c r="E139" s="507"/>
      <c r="F139" s="507"/>
      <c r="G139" s="507"/>
      <c r="H139" s="507"/>
      <c r="I139" s="507"/>
      <c r="J139" s="507"/>
      <c r="K139" s="507"/>
      <c r="L139" s="507"/>
      <c r="M139" s="507"/>
      <c r="N139" s="507"/>
      <c r="O139" s="507"/>
      <c r="P139" s="507"/>
      <c r="Q139" s="507"/>
      <c r="R139" s="507"/>
      <c r="S139" s="507"/>
      <c r="T139" s="507"/>
      <c r="U139" s="507"/>
      <c r="V139" s="507"/>
      <c r="W139" s="507"/>
      <c r="X139" s="507"/>
      <c r="Y139" s="507"/>
      <c r="Z139" s="68"/>
      <c r="AA139" s="68"/>
      <c r="AB139" s="68"/>
      <c r="AC139" s="112"/>
      <c r="AD139" s="113"/>
      <c r="AE139" s="113"/>
      <c r="AF139" s="113"/>
      <c r="AG139" s="113"/>
      <c r="AH139" s="113"/>
      <c r="AI139" s="110"/>
      <c r="AJ139" s="111"/>
      <c r="AK139" s="129"/>
      <c r="AL139" s="129"/>
      <c r="AM139" s="129"/>
      <c r="AN139" s="129"/>
      <c r="AO139" s="129"/>
      <c r="AP139" s="129"/>
      <c r="AQ139" s="111"/>
      <c r="AR139" s="68"/>
      <c r="AS139" s="68"/>
      <c r="AT139" s="127"/>
      <c r="AU139" s="127"/>
      <c r="AV139" s="127"/>
      <c r="AW139" s="128"/>
      <c r="AX139" s="68"/>
      <c r="AY139" s="68"/>
      <c r="AZ139" s="68"/>
      <c r="BA139" s="68"/>
      <c r="BB139" s="68"/>
      <c r="BC139" s="68"/>
      <c r="BD139" s="68"/>
      <c r="BE139" s="54"/>
      <c r="BF139" s="68"/>
      <c r="BG139" s="68"/>
      <c r="BH139" s="54"/>
    </row>
    <row r="140" spans="1:60" ht="18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109"/>
      <c r="S140" s="109"/>
      <c r="T140" s="68"/>
      <c r="U140" s="68"/>
      <c r="V140" s="68"/>
      <c r="W140" s="68"/>
      <c r="X140" s="68"/>
      <c r="Y140" s="68"/>
      <c r="Z140" s="68"/>
      <c r="AA140" s="68"/>
      <c r="AB140" s="68"/>
      <c r="AC140" s="112"/>
      <c r="AD140" s="113"/>
      <c r="AE140" s="113"/>
      <c r="AF140" s="113"/>
      <c r="AG140" s="113"/>
      <c r="AH140" s="113"/>
      <c r="AI140" s="110"/>
      <c r="AJ140" s="68"/>
      <c r="AK140" s="498"/>
      <c r="AL140" s="498"/>
      <c r="AM140" s="498"/>
      <c r="AN140" s="498"/>
      <c r="AO140" s="498"/>
      <c r="AP140" s="49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54"/>
      <c r="BC140" s="54"/>
      <c r="BD140" s="54"/>
      <c r="BE140" s="54"/>
      <c r="BF140" s="68"/>
      <c r="BG140" s="68"/>
      <c r="BH140" s="54"/>
    </row>
    <row r="141" spans="1:60" ht="27" customHeight="1">
      <c r="A141" s="124" t="s">
        <v>323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68"/>
      <c r="O141" s="68"/>
      <c r="P141" s="68"/>
      <c r="Q141" s="68"/>
      <c r="R141" s="109"/>
      <c r="S141" s="109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113"/>
      <c r="AF141" s="110"/>
      <c r="AG141" s="110"/>
      <c r="AH141" s="110"/>
      <c r="AI141" s="110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68"/>
      <c r="BA141" s="68"/>
      <c r="BB141" s="68"/>
      <c r="BC141" s="68"/>
      <c r="BD141" s="68"/>
      <c r="BE141" s="68"/>
      <c r="BF141" s="68"/>
      <c r="BG141" s="68"/>
      <c r="BH141" s="54"/>
    </row>
    <row r="142" spans="1:60" ht="32.2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109"/>
      <c r="S142" s="109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113"/>
      <c r="AF142" s="110"/>
      <c r="AG142" s="110"/>
      <c r="AH142" s="110"/>
      <c r="AI142" s="68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68"/>
      <c r="BA142" s="68"/>
      <c r="BB142" s="68"/>
      <c r="BC142" s="68"/>
      <c r="BD142" s="68"/>
      <c r="BE142" s="68"/>
      <c r="BF142" s="68"/>
      <c r="BG142" s="68"/>
      <c r="BH142" s="54"/>
    </row>
    <row r="143" spans="1:60" ht="27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09"/>
      <c r="S143" s="109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110"/>
      <c r="AG143" s="110"/>
      <c r="AH143" s="110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127"/>
      <c r="AU143" s="127"/>
      <c r="AV143" s="127"/>
      <c r="AW143" s="12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54"/>
    </row>
    <row r="144" spans="1:60" ht="24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109"/>
      <c r="S144" s="109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110"/>
      <c r="AG144" s="110"/>
      <c r="AH144" s="110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127"/>
      <c r="AU144" s="127"/>
      <c r="AV144" s="127"/>
      <c r="AW144" s="12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54"/>
    </row>
    <row r="145" spans="1:60" ht="27" customHeight="1">
      <c r="A145" s="499"/>
      <c r="B145" s="499"/>
      <c r="C145" s="499"/>
      <c r="D145" s="499"/>
      <c r="E145" s="499"/>
      <c r="F145" s="499"/>
      <c r="G145" s="499"/>
      <c r="H145" s="499"/>
      <c r="I145" s="499"/>
      <c r="J145" s="499"/>
      <c r="K145" s="499"/>
      <c r="L145" s="499"/>
      <c r="M145" s="499"/>
      <c r="N145" s="499"/>
      <c r="O145" s="499"/>
      <c r="P145" s="499"/>
      <c r="Q145" s="499"/>
      <c r="R145" s="499"/>
      <c r="S145" s="499"/>
      <c r="T145" s="499"/>
      <c r="U145" s="499"/>
      <c r="V145" s="499"/>
      <c r="W145" s="499"/>
      <c r="X145" s="499"/>
      <c r="Y145" s="499"/>
      <c r="Z145" s="499"/>
      <c r="AA145" s="499"/>
      <c r="AB145" s="499"/>
      <c r="AC145" s="130"/>
      <c r="AD145" s="108"/>
      <c r="AE145" s="126"/>
      <c r="AF145" s="108"/>
      <c r="AG145" s="108"/>
      <c r="AH145" s="108"/>
      <c r="AI145" s="54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54"/>
      <c r="BA145" s="54"/>
      <c r="BB145" s="54"/>
      <c r="BC145" s="54"/>
      <c r="BD145" s="54"/>
      <c r="BE145" s="54"/>
      <c r="BF145" s="54"/>
      <c r="BG145" s="54"/>
      <c r="BH145" s="54"/>
    </row>
    <row r="146" spans="1:34" ht="24" customHeight="1">
      <c r="A146" s="5"/>
      <c r="B146" s="5"/>
      <c r="C146" s="5"/>
      <c r="D146" s="5"/>
      <c r="E146" s="5"/>
      <c r="F146" s="5"/>
      <c r="G146" s="8"/>
      <c r="H146" s="8"/>
      <c r="I146" s="8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7"/>
      <c r="AE146" s="31"/>
      <c r="AF146" s="7"/>
      <c r="AG146" s="7"/>
      <c r="AH146" s="7"/>
    </row>
    <row r="147" spans="1:34" ht="27" customHeight="1">
      <c r="A147" s="5"/>
      <c r="B147" s="5"/>
      <c r="C147" s="5"/>
      <c r="D147" s="5"/>
      <c r="E147" s="5"/>
      <c r="F147" s="5"/>
      <c r="G147" s="8"/>
      <c r="H147" s="8"/>
      <c r="I147" s="8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7"/>
      <c r="AE147" s="33"/>
      <c r="AF147" s="33"/>
      <c r="AG147" s="33"/>
      <c r="AH147" s="33"/>
    </row>
    <row r="148" spans="30:34" ht="60" customHeight="1">
      <c r="AD148" s="33"/>
      <c r="AE148" s="33"/>
      <c r="AF148" s="33"/>
      <c r="AG148" s="33"/>
      <c r="AH148" s="33"/>
    </row>
    <row r="149" spans="30:34" ht="24" customHeight="1">
      <c r="AD149" s="33"/>
      <c r="AE149" s="6"/>
      <c r="AF149" s="6"/>
      <c r="AG149" s="6"/>
      <c r="AH149" s="6"/>
    </row>
    <row r="150" spans="30:34" ht="24" customHeight="1">
      <c r="AD150" s="6"/>
      <c r="AE150" s="6"/>
      <c r="AF150" s="6"/>
      <c r="AG150" s="6"/>
      <c r="AH150" s="6"/>
    </row>
    <row r="151" spans="30:34" ht="27" customHeight="1">
      <c r="AD151" s="6"/>
      <c r="AE151" s="13"/>
      <c r="AF151" s="13"/>
      <c r="AG151" s="13"/>
      <c r="AH151" s="13"/>
    </row>
    <row r="152" spans="29:34" ht="30" customHeight="1">
      <c r="AC152" s="13"/>
      <c r="AD152" s="13"/>
      <c r="AE152" s="13"/>
      <c r="AF152" s="13"/>
      <c r="AG152" s="13"/>
      <c r="AH152" s="13"/>
    </row>
    <row r="153" spans="1:49" ht="30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34"/>
      <c r="S153" s="34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8"/>
    </row>
    <row r="154" spans="1:24" ht="30">
      <c r="A154" s="3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5"/>
      <c r="S154" s="15"/>
      <c r="T154" s="9"/>
      <c r="U154" s="9"/>
      <c r="V154" s="9"/>
      <c r="W154" s="9"/>
      <c r="X154" s="9"/>
    </row>
  </sheetData>
  <sheetProtection/>
  <mergeCells count="1134">
    <mergeCell ref="A78:O78"/>
    <mergeCell ref="P78:Q78"/>
    <mergeCell ref="R78:S78"/>
    <mergeCell ref="A138:I138"/>
    <mergeCell ref="J138:R138"/>
    <mergeCell ref="A139:Y139"/>
    <mergeCell ref="F131:I131"/>
    <mergeCell ref="A130:I130"/>
    <mergeCell ref="J130:R130"/>
    <mergeCell ref="A125:I125"/>
    <mergeCell ref="AK140:AP140"/>
    <mergeCell ref="A145:AB145"/>
    <mergeCell ref="A134:V134"/>
    <mergeCell ref="A135:I135"/>
    <mergeCell ref="J135:S135"/>
    <mergeCell ref="AQ135:AZ135"/>
    <mergeCell ref="A136:I136"/>
    <mergeCell ref="J136:S136"/>
    <mergeCell ref="AK136:AP136"/>
    <mergeCell ref="AQ136:AV136"/>
    <mergeCell ref="AM131:AP131"/>
    <mergeCell ref="A132:I132"/>
    <mergeCell ref="J132:L132"/>
    <mergeCell ref="AK132:AP132"/>
    <mergeCell ref="AQ132:AV132"/>
    <mergeCell ref="A129:T129"/>
    <mergeCell ref="AK129:BG129"/>
    <mergeCell ref="AK130:AP130"/>
    <mergeCell ref="AQ130:AW130"/>
    <mergeCell ref="A127:I127"/>
    <mergeCell ref="J127:R127"/>
    <mergeCell ref="AK127:AP127"/>
    <mergeCell ref="AQ127:AW127"/>
    <mergeCell ref="K128:Q128"/>
    <mergeCell ref="AK128:AP128"/>
    <mergeCell ref="B126:D126"/>
    <mergeCell ref="F126:I126"/>
    <mergeCell ref="A119:D119"/>
    <mergeCell ref="E119:BA119"/>
    <mergeCell ref="BB119:BH119"/>
    <mergeCell ref="A121:BH121"/>
    <mergeCell ref="A122:BH122"/>
    <mergeCell ref="BB117:BH117"/>
    <mergeCell ref="A118:D118"/>
    <mergeCell ref="E118:BA118"/>
    <mergeCell ref="J125:R125"/>
    <mergeCell ref="AK125:AP125"/>
    <mergeCell ref="AQ125:BB125"/>
    <mergeCell ref="BB118:BH118"/>
    <mergeCell ref="A115:D115"/>
    <mergeCell ref="E115:BA115"/>
    <mergeCell ref="BB115:BH115"/>
    <mergeCell ref="A124:W124"/>
    <mergeCell ref="AK124:BG124"/>
    <mergeCell ref="A116:D116"/>
    <mergeCell ref="E116:BA116"/>
    <mergeCell ref="BB116:BH116"/>
    <mergeCell ref="A117:D117"/>
    <mergeCell ref="E117:BA117"/>
    <mergeCell ref="A113:D113"/>
    <mergeCell ref="E113:BA113"/>
    <mergeCell ref="BB113:BH113"/>
    <mergeCell ref="A114:D114"/>
    <mergeCell ref="E114:BA114"/>
    <mergeCell ref="BB114:BH114"/>
    <mergeCell ref="A111:D111"/>
    <mergeCell ref="E111:BA111"/>
    <mergeCell ref="BB111:BH111"/>
    <mergeCell ref="A112:D112"/>
    <mergeCell ref="E112:BA112"/>
    <mergeCell ref="BB112:BH112"/>
    <mergeCell ref="A109:D109"/>
    <mergeCell ref="E109:BA109"/>
    <mergeCell ref="BB109:BH109"/>
    <mergeCell ref="A110:D110"/>
    <mergeCell ref="E110:BA110"/>
    <mergeCell ref="BB110:BH110"/>
    <mergeCell ref="A107:D107"/>
    <mergeCell ref="E107:BA107"/>
    <mergeCell ref="BB107:BH107"/>
    <mergeCell ref="A108:D108"/>
    <mergeCell ref="E108:BA108"/>
    <mergeCell ref="BB108:BH108"/>
    <mergeCell ref="A105:D105"/>
    <mergeCell ref="E105:BA105"/>
    <mergeCell ref="BB105:BH105"/>
    <mergeCell ref="A106:D106"/>
    <mergeCell ref="E106:BA106"/>
    <mergeCell ref="BB106:BH106"/>
    <mergeCell ref="A103:D103"/>
    <mergeCell ref="E103:BA103"/>
    <mergeCell ref="BB103:BH103"/>
    <mergeCell ref="A104:D104"/>
    <mergeCell ref="E104:BA104"/>
    <mergeCell ref="BB104:BH104"/>
    <mergeCell ref="A101:D101"/>
    <mergeCell ref="E101:BA101"/>
    <mergeCell ref="BB101:BH101"/>
    <mergeCell ref="A102:D102"/>
    <mergeCell ref="E102:BA102"/>
    <mergeCell ref="BB102:BH102"/>
    <mergeCell ref="A99:D99"/>
    <mergeCell ref="E99:BA99"/>
    <mergeCell ref="BB99:BH99"/>
    <mergeCell ref="A100:D100"/>
    <mergeCell ref="E100:BA100"/>
    <mergeCell ref="BB100:BH100"/>
    <mergeCell ref="A97:D97"/>
    <mergeCell ref="E97:BA97"/>
    <mergeCell ref="BB97:BH97"/>
    <mergeCell ref="A98:D98"/>
    <mergeCell ref="E98:BA98"/>
    <mergeCell ref="BB98:BH98"/>
    <mergeCell ref="A95:D95"/>
    <mergeCell ref="E95:BA95"/>
    <mergeCell ref="BB95:BH95"/>
    <mergeCell ref="A96:D96"/>
    <mergeCell ref="E96:BA96"/>
    <mergeCell ref="BB96:BH96"/>
    <mergeCell ref="A93:D93"/>
    <mergeCell ref="E93:BA93"/>
    <mergeCell ref="BB93:BH93"/>
    <mergeCell ref="A94:D94"/>
    <mergeCell ref="E94:BA94"/>
    <mergeCell ref="BB94:BH94"/>
    <mergeCell ref="A91:D91"/>
    <mergeCell ref="E91:BA91"/>
    <mergeCell ref="BB91:BH91"/>
    <mergeCell ref="A92:D92"/>
    <mergeCell ref="E92:BA92"/>
    <mergeCell ref="BB92:BH92"/>
    <mergeCell ref="A89:D89"/>
    <mergeCell ref="E89:BA89"/>
    <mergeCell ref="BB89:BH89"/>
    <mergeCell ref="A90:D90"/>
    <mergeCell ref="E90:BA90"/>
    <mergeCell ref="BB90:BH90"/>
    <mergeCell ref="N86:Q86"/>
    <mergeCell ref="R86:U86"/>
    <mergeCell ref="V86:Y86"/>
    <mergeCell ref="A87:BH87"/>
    <mergeCell ref="A88:D88"/>
    <mergeCell ref="E88:BA88"/>
    <mergeCell ref="BB88:BH88"/>
    <mergeCell ref="AN84:AT84"/>
    <mergeCell ref="AU84:BH86"/>
    <mergeCell ref="A85:M85"/>
    <mergeCell ref="N85:Q85"/>
    <mergeCell ref="R85:U85"/>
    <mergeCell ref="V85:Y85"/>
    <mergeCell ref="Z85:AF86"/>
    <mergeCell ref="AG85:AM86"/>
    <mergeCell ref="AN85:AT86"/>
    <mergeCell ref="A86:M86"/>
    <mergeCell ref="BB82:BH82"/>
    <mergeCell ref="A83:Y83"/>
    <mergeCell ref="Z83:AT83"/>
    <mergeCell ref="AU83:BH83"/>
    <mergeCell ref="A84:M84"/>
    <mergeCell ref="N84:Q84"/>
    <mergeCell ref="R84:U84"/>
    <mergeCell ref="V84:Y84"/>
    <mergeCell ref="Z84:AF84"/>
    <mergeCell ref="AG84:AM84"/>
    <mergeCell ref="AD82:AE82"/>
    <mergeCell ref="AF82:AJ82"/>
    <mergeCell ref="AK82:AO82"/>
    <mergeCell ref="AP82:AT82"/>
    <mergeCell ref="AU82:AY82"/>
    <mergeCell ref="AZ82:BA82"/>
    <mergeCell ref="AP81:AT81"/>
    <mergeCell ref="AU81:AY81"/>
    <mergeCell ref="AZ81:BA81"/>
    <mergeCell ref="BB81:BH81"/>
    <mergeCell ref="A82:S82"/>
    <mergeCell ref="T82:U82"/>
    <mergeCell ref="V82:W82"/>
    <mergeCell ref="X82:Y82"/>
    <mergeCell ref="Z82:AA82"/>
    <mergeCell ref="AB82:AC82"/>
    <mergeCell ref="BB80:BH80"/>
    <mergeCell ref="A81:S81"/>
    <mergeCell ref="T81:U81"/>
    <mergeCell ref="V81:W81"/>
    <mergeCell ref="X81:Y81"/>
    <mergeCell ref="Z81:AA81"/>
    <mergeCell ref="AB81:AC81"/>
    <mergeCell ref="AD81:AE81"/>
    <mergeCell ref="AF81:AJ81"/>
    <mergeCell ref="AK81:AO81"/>
    <mergeCell ref="AD80:AE80"/>
    <mergeCell ref="AF80:AJ80"/>
    <mergeCell ref="AK80:AO80"/>
    <mergeCell ref="AP80:AT80"/>
    <mergeCell ref="AU80:AY80"/>
    <mergeCell ref="AZ80:BA80"/>
    <mergeCell ref="A80:S80"/>
    <mergeCell ref="T80:U80"/>
    <mergeCell ref="V80:W80"/>
    <mergeCell ref="X80:Y80"/>
    <mergeCell ref="Z80:AA80"/>
    <mergeCell ref="AB80:AC80"/>
    <mergeCell ref="AF79:AJ79"/>
    <mergeCell ref="AK79:AO79"/>
    <mergeCell ref="AP79:AT79"/>
    <mergeCell ref="AU79:AY79"/>
    <mergeCell ref="AZ79:BA79"/>
    <mergeCell ref="BB79:BH79"/>
    <mergeCell ref="AW78:AX78"/>
    <mergeCell ref="AZ78:BA78"/>
    <mergeCell ref="BB78:BH78"/>
    <mergeCell ref="A79:S79"/>
    <mergeCell ref="T79:U79"/>
    <mergeCell ref="V79:W79"/>
    <mergeCell ref="X79:Y79"/>
    <mergeCell ref="Z79:AA79"/>
    <mergeCell ref="AB79:AC79"/>
    <mergeCell ref="AD79:AE79"/>
    <mergeCell ref="AH78:AI78"/>
    <mergeCell ref="AK78:AL78"/>
    <mergeCell ref="AM78:AN78"/>
    <mergeCell ref="AP78:AQ78"/>
    <mergeCell ref="AR78:AS78"/>
    <mergeCell ref="AU78:AV78"/>
    <mergeCell ref="T78:U78"/>
    <mergeCell ref="V78:W78"/>
    <mergeCell ref="X78:Y78"/>
    <mergeCell ref="Z78:AA78"/>
    <mergeCell ref="AB78:AC78"/>
    <mergeCell ref="AF77:AG77"/>
    <mergeCell ref="AD78:AE78"/>
    <mergeCell ref="AF78:AG78"/>
    <mergeCell ref="AP77:AQ77"/>
    <mergeCell ref="AR77:AS77"/>
    <mergeCell ref="BB76:BH76"/>
    <mergeCell ref="AU76:AV76"/>
    <mergeCell ref="AW76:AX76"/>
    <mergeCell ref="AZ76:BA76"/>
    <mergeCell ref="AU77:AV77"/>
    <mergeCell ref="AW77:AX77"/>
    <mergeCell ref="AZ77:BA77"/>
    <mergeCell ref="BB77:BH77"/>
    <mergeCell ref="B77:O77"/>
    <mergeCell ref="P77:Q77"/>
    <mergeCell ref="R77:S77"/>
    <mergeCell ref="T77:U77"/>
    <mergeCell ref="V77:W77"/>
    <mergeCell ref="X77:Y77"/>
    <mergeCell ref="AP76:AQ76"/>
    <mergeCell ref="AR76:AS76"/>
    <mergeCell ref="Z76:AA76"/>
    <mergeCell ref="AB76:AC76"/>
    <mergeCell ref="AD76:AE76"/>
    <mergeCell ref="AF76:AG76"/>
    <mergeCell ref="AH76:AI76"/>
    <mergeCell ref="X76:Y76"/>
    <mergeCell ref="AK76:AL76"/>
    <mergeCell ref="Z77:AA77"/>
    <mergeCell ref="AB77:AC77"/>
    <mergeCell ref="AD77:AE77"/>
    <mergeCell ref="AM76:AN76"/>
    <mergeCell ref="AH77:AI77"/>
    <mergeCell ref="AK77:AL77"/>
    <mergeCell ref="AM77:AN77"/>
    <mergeCell ref="Z75:AA75"/>
    <mergeCell ref="AP74:AQ74"/>
    <mergeCell ref="AW75:AX75"/>
    <mergeCell ref="AZ75:BA75"/>
    <mergeCell ref="BB75:BH75"/>
    <mergeCell ref="B76:O76"/>
    <mergeCell ref="P76:Q76"/>
    <mergeCell ref="R76:S76"/>
    <mergeCell ref="T76:U76"/>
    <mergeCell ref="V76:W76"/>
    <mergeCell ref="AP75:AQ75"/>
    <mergeCell ref="AU75:AV75"/>
    <mergeCell ref="AR75:AS75"/>
    <mergeCell ref="BB74:BH74"/>
    <mergeCell ref="B75:O75"/>
    <mergeCell ref="P75:Q75"/>
    <mergeCell ref="R75:S75"/>
    <mergeCell ref="T75:U75"/>
    <mergeCell ref="V75:W75"/>
    <mergeCell ref="X75:Y75"/>
    <mergeCell ref="AB75:AC75"/>
    <mergeCell ref="AM74:AN74"/>
    <mergeCell ref="AD75:AE75"/>
    <mergeCell ref="AR74:AS74"/>
    <mergeCell ref="AU74:AV74"/>
    <mergeCell ref="AW74:AX74"/>
    <mergeCell ref="AF75:AG75"/>
    <mergeCell ref="AH75:AI75"/>
    <mergeCell ref="AK75:AL75"/>
    <mergeCell ref="AM75:AN75"/>
    <mergeCell ref="AZ74:BA74"/>
    <mergeCell ref="Z74:AA74"/>
    <mergeCell ref="AB74:AC74"/>
    <mergeCell ref="AD74:AE74"/>
    <mergeCell ref="AF74:AG74"/>
    <mergeCell ref="AH74:AI74"/>
    <mergeCell ref="AK74:AL74"/>
    <mergeCell ref="AU73:AV73"/>
    <mergeCell ref="AW73:AX73"/>
    <mergeCell ref="AZ73:BA73"/>
    <mergeCell ref="BB73:BH73"/>
    <mergeCell ref="B74:O74"/>
    <mergeCell ref="P74:Q74"/>
    <mergeCell ref="R74:S74"/>
    <mergeCell ref="T74:U74"/>
    <mergeCell ref="V74:W74"/>
    <mergeCell ref="X74:Y74"/>
    <mergeCell ref="AF73:AG73"/>
    <mergeCell ref="AH73:AI73"/>
    <mergeCell ref="AK73:AL73"/>
    <mergeCell ref="AM73:AN73"/>
    <mergeCell ref="AP73:AQ73"/>
    <mergeCell ref="AR73:AS73"/>
    <mergeCell ref="BB72:BH72"/>
    <mergeCell ref="B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M72:AN72"/>
    <mergeCell ref="AP72:AQ72"/>
    <mergeCell ref="AR72:AS72"/>
    <mergeCell ref="AU72:AV72"/>
    <mergeCell ref="AW72:AX72"/>
    <mergeCell ref="AZ72:BA72"/>
    <mergeCell ref="Z72:AA72"/>
    <mergeCell ref="AB72:AC72"/>
    <mergeCell ref="AD72:AE72"/>
    <mergeCell ref="AF72:AG72"/>
    <mergeCell ref="AH72:AI72"/>
    <mergeCell ref="AK72:AL72"/>
    <mergeCell ref="B72:O72"/>
    <mergeCell ref="P72:Q72"/>
    <mergeCell ref="R72:S72"/>
    <mergeCell ref="T72:U72"/>
    <mergeCell ref="V72:W72"/>
    <mergeCell ref="X72:Y72"/>
    <mergeCell ref="AP71:AQ71"/>
    <mergeCell ref="AR71:AS71"/>
    <mergeCell ref="AU71:AV71"/>
    <mergeCell ref="AW71:AX71"/>
    <mergeCell ref="AZ71:BA71"/>
    <mergeCell ref="BB71:BH71"/>
    <mergeCell ref="AB71:AC71"/>
    <mergeCell ref="AD71:AE71"/>
    <mergeCell ref="AF71:AG71"/>
    <mergeCell ref="AH71:AI71"/>
    <mergeCell ref="AK71:AL71"/>
    <mergeCell ref="AM71:AN71"/>
    <mergeCell ref="AW70:AX70"/>
    <mergeCell ref="AZ70:BA70"/>
    <mergeCell ref="BB70:BH70"/>
    <mergeCell ref="B71:O71"/>
    <mergeCell ref="P71:Q71"/>
    <mergeCell ref="R71:S71"/>
    <mergeCell ref="T71:U71"/>
    <mergeCell ref="V71:W71"/>
    <mergeCell ref="X71:Y71"/>
    <mergeCell ref="Z71:AA71"/>
    <mergeCell ref="AF70:AG70"/>
    <mergeCell ref="AH70:AI70"/>
    <mergeCell ref="AK70:AL70"/>
    <mergeCell ref="AP70:AQ70"/>
    <mergeCell ref="AR70:AS70"/>
    <mergeCell ref="AU70:AV70"/>
    <mergeCell ref="AM70:AN70"/>
    <mergeCell ref="BB68:BH68"/>
    <mergeCell ref="B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M68:AN68"/>
    <mergeCell ref="AP68:AQ68"/>
    <mergeCell ref="AR68:AS68"/>
    <mergeCell ref="AU68:AV68"/>
    <mergeCell ref="AW68:AX68"/>
    <mergeCell ref="AZ68:BA68"/>
    <mergeCell ref="Z68:AA68"/>
    <mergeCell ref="AB68:AC68"/>
    <mergeCell ref="AD68:AE68"/>
    <mergeCell ref="AF68:AG68"/>
    <mergeCell ref="AH68:AI68"/>
    <mergeCell ref="AK68:AL68"/>
    <mergeCell ref="AU67:AV67"/>
    <mergeCell ref="AW67:AX67"/>
    <mergeCell ref="AZ67:BA67"/>
    <mergeCell ref="BB67:BH67"/>
    <mergeCell ref="B68:O68"/>
    <mergeCell ref="P68:Q68"/>
    <mergeCell ref="R68:S68"/>
    <mergeCell ref="T68:U68"/>
    <mergeCell ref="V68:W68"/>
    <mergeCell ref="X68:Y68"/>
    <mergeCell ref="AF67:AG67"/>
    <mergeCell ref="AH67:AI67"/>
    <mergeCell ref="AK67:AL67"/>
    <mergeCell ref="AM67:AN67"/>
    <mergeCell ref="AP67:AQ67"/>
    <mergeCell ref="AR67:AS67"/>
    <mergeCell ref="BB66:BH66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M66:AN66"/>
    <mergeCell ref="AP66:AQ66"/>
    <mergeCell ref="AR66:AS66"/>
    <mergeCell ref="AU66:AV66"/>
    <mergeCell ref="AW66:AX66"/>
    <mergeCell ref="AZ66:BA66"/>
    <mergeCell ref="Z66:AA66"/>
    <mergeCell ref="AB66:AC66"/>
    <mergeCell ref="AD66:AE66"/>
    <mergeCell ref="AF66:AG66"/>
    <mergeCell ref="AH66:AI66"/>
    <mergeCell ref="AK66:AL66"/>
    <mergeCell ref="AU65:AV65"/>
    <mergeCell ref="AW65:AX65"/>
    <mergeCell ref="AZ65:BA65"/>
    <mergeCell ref="BB65:BH65"/>
    <mergeCell ref="B66:O66"/>
    <mergeCell ref="P66:Q66"/>
    <mergeCell ref="R66:S66"/>
    <mergeCell ref="T66:U66"/>
    <mergeCell ref="V66:W66"/>
    <mergeCell ref="X66:Y66"/>
    <mergeCell ref="AF65:AG65"/>
    <mergeCell ref="AH65:AI65"/>
    <mergeCell ref="AK65:AL65"/>
    <mergeCell ref="AM65:AN65"/>
    <mergeCell ref="AP65:AQ65"/>
    <mergeCell ref="AR65:AS65"/>
    <mergeCell ref="BB64:BH64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M64:AN64"/>
    <mergeCell ref="AP64:AQ64"/>
    <mergeCell ref="AR64:AS64"/>
    <mergeCell ref="AU64:AV64"/>
    <mergeCell ref="AW64:AX64"/>
    <mergeCell ref="AZ64:BA64"/>
    <mergeCell ref="Z64:AA64"/>
    <mergeCell ref="AB64:AC64"/>
    <mergeCell ref="AD64:AE64"/>
    <mergeCell ref="AF64:AG64"/>
    <mergeCell ref="AH64:AI64"/>
    <mergeCell ref="AK64:AL64"/>
    <mergeCell ref="AU63:AV63"/>
    <mergeCell ref="AW63:AX63"/>
    <mergeCell ref="AZ63:BA63"/>
    <mergeCell ref="BB63:BH63"/>
    <mergeCell ref="B64:O64"/>
    <mergeCell ref="P64:Q64"/>
    <mergeCell ref="R64:S64"/>
    <mergeCell ref="T64:U64"/>
    <mergeCell ref="V64:W64"/>
    <mergeCell ref="X64:Y64"/>
    <mergeCell ref="AF63:AG63"/>
    <mergeCell ref="AH63:AI63"/>
    <mergeCell ref="AK63:AL63"/>
    <mergeCell ref="AM63:AN63"/>
    <mergeCell ref="AP63:AQ63"/>
    <mergeCell ref="AR63:AS63"/>
    <mergeCell ref="BB61:BH61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M61:AN61"/>
    <mergeCell ref="AP61:AQ61"/>
    <mergeCell ref="AR61:AS61"/>
    <mergeCell ref="AU61:AV61"/>
    <mergeCell ref="AW61:AX61"/>
    <mergeCell ref="AZ61:BA61"/>
    <mergeCell ref="Z61:AA61"/>
    <mergeCell ref="AB61:AC61"/>
    <mergeCell ref="AD61:AE61"/>
    <mergeCell ref="AF61:AG61"/>
    <mergeCell ref="AH61:AI61"/>
    <mergeCell ref="AK61:AL61"/>
    <mergeCell ref="AU60:AV60"/>
    <mergeCell ref="AW60:AX60"/>
    <mergeCell ref="AZ60:BA60"/>
    <mergeCell ref="BB60:BH60"/>
    <mergeCell ref="B61:O61"/>
    <mergeCell ref="P61:Q61"/>
    <mergeCell ref="R61:S61"/>
    <mergeCell ref="T61:U61"/>
    <mergeCell ref="V61:W61"/>
    <mergeCell ref="X61:Y61"/>
    <mergeCell ref="AF60:AG60"/>
    <mergeCell ref="AH60:AI60"/>
    <mergeCell ref="AK60:AL60"/>
    <mergeCell ref="AM60:AN60"/>
    <mergeCell ref="AP60:AQ60"/>
    <mergeCell ref="AR60:AS60"/>
    <mergeCell ref="BB59:BH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M59:AN59"/>
    <mergeCell ref="AP59:AQ59"/>
    <mergeCell ref="AR59:AS59"/>
    <mergeCell ref="AU59:AV59"/>
    <mergeCell ref="AW59:AX59"/>
    <mergeCell ref="AZ59:BA59"/>
    <mergeCell ref="Z59:AA59"/>
    <mergeCell ref="AB59:AC59"/>
    <mergeCell ref="AD59:AE59"/>
    <mergeCell ref="AF59:AG59"/>
    <mergeCell ref="AH59:AI59"/>
    <mergeCell ref="AK59:AL59"/>
    <mergeCell ref="AU58:AV58"/>
    <mergeCell ref="AW58:AX58"/>
    <mergeCell ref="AZ58:BA58"/>
    <mergeCell ref="BB58:BH58"/>
    <mergeCell ref="B59:O59"/>
    <mergeCell ref="P59:Q59"/>
    <mergeCell ref="R59:S59"/>
    <mergeCell ref="T59:U59"/>
    <mergeCell ref="V59:W59"/>
    <mergeCell ref="X59:Y59"/>
    <mergeCell ref="AF58:AG58"/>
    <mergeCell ref="AH58:AI58"/>
    <mergeCell ref="AK58:AL58"/>
    <mergeCell ref="AM58:AN58"/>
    <mergeCell ref="AP58:AQ58"/>
    <mergeCell ref="AR58:AS58"/>
    <mergeCell ref="BB57:BH57"/>
    <mergeCell ref="B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M57:AN57"/>
    <mergeCell ref="AP57:AQ57"/>
    <mergeCell ref="AR57:AS57"/>
    <mergeCell ref="AU57:AV57"/>
    <mergeCell ref="AW57:AX57"/>
    <mergeCell ref="AZ57:BA57"/>
    <mergeCell ref="Z57:AA57"/>
    <mergeCell ref="AB57:AC57"/>
    <mergeCell ref="AD57:AE57"/>
    <mergeCell ref="AF57:AG57"/>
    <mergeCell ref="AH57:AI57"/>
    <mergeCell ref="AK57:AL57"/>
    <mergeCell ref="AU56:AV56"/>
    <mergeCell ref="AW56:AX56"/>
    <mergeCell ref="AZ56:BA56"/>
    <mergeCell ref="BB56:BH56"/>
    <mergeCell ref="B57:O57"/>
    <mergeCell ref="P57:Q57"/>
    <mergeCell ref="R57:S57"/>
    <mergeCell ref="T57:U57"/>
    <mergeCell ref="V57:W57"/>
    <mergeCell ref="X57:Y57"/>
    <mergeCell ref="AF56:AG56"/>
    <mergeCell ref="AH56:AI56"/>
    <mergeCell ref="AK56:AL56"/>
    <mergeCell ref="AM56:AN56"/>
    <mergeCell ref="AP56:AQ56"/>
    <mergeCell ref="AR56:AS56"/>
    <mergeCell ref="BB55:BH55"/>
    <mergeCell ref="B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M55:AN55"/>
    <mergeCell ref="AP55:AQ55"/>
    <mergeCell ref="AR55:AS55"/>
    <mergeCell ref="AU55:AV55"/>
    <mergeCell ref="AW55:AX55"/>
    <mergeCell ref="AZ55:BA55"/>
    <mergeCell ref="Z55:AA55"/>
    <mergeCell ref="AB55:AC55"/>
    <mergeCell ref="AD55:AE55"/>
    <mergeCell ref="AF55:AG55"/>
    <mergeCell ref="AH55:AI55"/>
    <mergeCell ref="AK55:AL55"/>
    <mergeCell ref="AU54:AV54"/>
    <mergeCell ref="AW54:AX54"/>
    <mergeCell ref="AZ54:BA54"/>
    <mergeCell ref="BB54:BH54"/>
    <mergeCell ref="B55:O55"/>
    <mergeCell ref="P55:Q55"/>
    <mergeCell ref="R55:S55"/>
    <mergeCell ref="T55:U55"/>
    <mergeCell ref="V55:W55"/>
    <mergeCell ref="X55:Y55"/>
    <mergeCell ref="AF54:AG54"/>
    <mergeCell ref="AH54:AI54"/>
    <mergeCell ref="AK54:AL54"/>
    <mergeCell ref="AM54:AN54"/>
    <mergeCell ref="AP54:AQ54"/>
    <mergeCell ref="AR54:AS54"/>
    <mergeCell ref="BB53:BH53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M53:AN53"/>
    <mergeCell ref="AP53:AQ53"/>
    <mergeCell ref="AR53:AS53"/>
    <mergeCell ref="AU53:AV53"/>
    <mergeCell ref="AW53:AX53"/>
    <mergeCell ref="AZ53:BA53"/>
    <mergeCell ref="Z53:AA53"/>
    <mergeCell ref="AB53:AC53"/>
    <mergeCell ref="AD53:AE53"/>
    <mergeCell ref="AF53:AG53"/>
    <mergeCell ref="AH53:AI53"/>
    <mergeCell ref="AK53:AL53"/>
    <mergeCell ref="AU52:AV52"/>
    <mergeCell ref="AW52:AX52"/>
    <mergeCell ref="AZ52:BA52"/>
    <mergeCell ref="BB52:BH52"/>
    <mergeCell ref="B53:O53"/>
    <mergeCell ref="P53:Q53"/>
    <mergeCell ref="R53:S53"/>
    <mergeCell ref="T53:U53"/>
    <mergeCell ref="V53:W53"/>
    <mergeCell ref="X53:Y53"/>
    <mergeCell ref="AF52:AG52"/>
    <mergeCell ref="AH52:AI52"/>
    <mergeCell ref="AK52:AL52"/>
    <mergeCell ref="AM52:AN52"/>
    <mergeCell ref="AP52:AQ52"/>
    <mergeCell ref="AR52:AS52"/>
    <mergeCell ref="BB51:BH51"/>
    <mergeCell ref="B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M51:AN51"/>
    <mergeCell ref="AP51:AQ51"/>
    <mergeCell ref="AR51:AS51"/>
    <mergeCell ref="AU51:AV51"/>
    <mergeCell ref="AW51:AX51"/>
    <mergeCell ref="AZ51:BA51"/>
    <mergeCell ref="Z51:AA51"/>
    <mergeCell ref="AB51:AC51"/>
    <mergeCell ref="AD51:AE51"/>
    <mergeCell ref="AF51:AG51"/>
    <mergeCell ref="AH51:AI51"/>
    <mergeCell ref="AK51:AL51"/>
    <mergeCell ref="AU50:AV50"/>
    <mergeCell ref="AW50:AX50"/>
    <mergeCell ref="AZ50:BA50"/>
    <mergeCell ref="BB50:BH50"/>
    <mergeCell ref="B51:O51"/>
    <mergeCell ref="P51:Q51"/>
    <mergeCell ref="R51:S51"/>
    <mergeCell ref="T51:U51"/>
    <mergeCell ref="V51:W51"/>
    <mergeCell ref="X51:Y51"/>
    <mergeCell ref="AF50:AG50"/>
    <mergeCell ref="AH50:AI50"/>
    <mergeCell ref="AK50:AL50"/>
    <mergeCell ref="AM50:AN50"/>
    <mergeCell ref="AP50:AQ50"/>
    <mergeCell ref="AR50:AS50"/>
    <mergeCell ref="BB49:BH49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M49:AN49"/>
    <mergeCell ref="AP49:AQ49"/>
    <mergeCell ref="AR49:AS49"/>
    <mergeCell ref="AU49:AV49"/>
    <mergeCell ref="AW49:AX49"/>
    <mergeCell ref="AZ49:BA49"/>
    <mergeCell ref="Z49:AA49"/>
    <mergeCell ref="AB49:AC49"/>
    <mergeCell ref="AD49:AE49"/>
    <mergeCell ref="AF49:AG49"/>
    <mergeCell ref="AH49:AI49"/>
    <mergeCell ref="AK49:AL49"/>
    <mergeCell ref="AU48:AV48"/>
    <mergeCell ref="AW48:AX48"/>
    <mergeCell ref="AZ48:BA48"/>
    <mergeCell ref="BB48:BH48"/>
    <mergeCell ref="B49:O49"/>
    <mergeCell ref="P49:Q49"/>
    <mergeCell ref="R49:S49"/>
    <mergeCell ref="T49:U49"/>
    <mergeCell ref="V49:W49"/>
    <mergeCell ref="X49:Y49"/>
    <mergeCell ref="AF48:AG48"/>
    <mergeCell ref="AH48:AI48"/>
    <mergeCell ref="AK48:AL48"/>
    <mergeCell ref="AM48:AN48"/>
    <mergeCell ref="AP48:AQ48"/>
    <mergeCell ref="AR48:AS48"/>
    <mergeCell ref="BB47:BH47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M47:AN47"/>
    <mergeCell ref="AP47:AQ47"/>
    <mergeCell ref="AR47:AS47"/>
    <mergeCell ref="AU47:AV47"/>
    <mergeCell ref="AW47:AX47"/>
    <mergeCell ref="AZ47:BA47"/>
    <mergeCell ref="Z47:AA47"/>
    <mergeCell ref="AB47:AC47"/>
    <mergeCell ref="AD47:AE47"/>
    <mergeCell ref="AF47:AG47"/>
    <mergeCell ref="AH47:AI47"/>
    <mergeCell ref="AK47:AL47"/>
    <mergeCell ref="AU46:AV46"/>
    <mergeCell ref="AW46:AX46"/>
    <mergeCell ref="AZ46:BA46"/>
    <mergeCell ref="BB46:BH46"/>
    <mergeCell ref="B47:O47"/>
    <mergeCell ref="P47:Q47"/>
    <mergeCell ref="R47:S47"/>
    <mergeCell ref="T47:U47"/>
    <mergeCell ref="V47:W47"/>
    <mergeCell ref="X47:Y47"/>
    <mergeCell ref="AF46:AG46"/>
    <mergeCell ref="AH46:AI46"/>
    <mergeCell ref="AK46:AL46"/>
    <mergeCell ref="AM46:AN46"/>
    <mergeCell ref="AP46:AQ46"/>
    <mergeCell ref="AR46:AS46"/>
    <mergeCell ref="BB45:BH45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M45:AN45"/>
    <mergeCell ref="AP45:AQ45"/>
    <mergeCell ref="AR45:AS45"/>
    <mergeCell ref="AU45:AV45"/>
    <mergeCell ref="AW45:AX45"/>
    <mergeCell ref="AZ45:BA45"/>
    <mergeCell ref="Z45:AA45"/>
    <mergeCell ref="AB45:AC45"/>
    <mergeCell ref="AD45:AE45"/>
    <mergeCell ref="AF45:AG45"/>
    <mergeCell ref="AH45:AI45"/>
    <mergeCell ref="AK45:AL45"/>
    <mergeCell ref="AU44:AV44"/>
    <mergeCell ref="AW44:AX44"/>
    <mergeCell ref="AZ44:BA44"/>
    <mergeCell ref="BB44:BH44"/>
    <mergeCell ref="B45:O45"/>
    <mergeCell ref="P45:Q45"/>
    <mergeCell ref="R45:S45"/>
    <mergeCell ref="T45:U45"/>
    <mergeCell ref="V45:W45"/>
    <mergeCell ref="X45:Y45"/>
    <mergeCell ref="AF44:AG44"/>
    <mergeCell ref="AH44:AI44"/>
    <mergeCell ref="AK44:AL44"/>
    <mergeCell ref="AM44:AN44"/>
    <mergeCell ref="AP44:AQ44"/>
    <mergeCell ref="AR44:AS44"/>
    <mergeCell ref="BB43:BH43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M43:AN43"/>
    <mergeCell ref="AP43:AQ43"/>
    <mergeCell ref="AR43:AS43"/>
    <mergeCell ref="AU43:AV43"/>
    <mergeCell ref="AW43:AX43"/>
    <mergeCell ref="AZ43:BA43"/>
    <mergeCell ref="Z43:AA43"/>
    <mergeCell ref="AB43:AC43"/>
    <mergeCell ref="AD43:AE43"/>
    <mergeCell ref="AF43:AG43"/>
    <mergeCell ref="AH43:AI43"/>
    <mergeCell ref="AK43:AL43"/>
    <mergeCell ref="B43:O43"/>
    <mergeCell ref="P43:Q43"/>
    <mergeCell ref="R43:S43"/>
    <mergeCell ref="T43:U43"/>
    <mergeCell ref="V43:W43"/>
    <mergeCell ref="X43:Y43"/>
    <mergeCell ref="BB42:BH42"/>
    <mergeCell ref="AM42:AN42"/>
    <mergeCell ref="AP42:AQ42"/>
    <mergeCell ref="AR42:AS42"/>
    <mergeCell ref="AU42:AV42"/>
    <mergeCell ref="AW42:AX42"/>
    <mergeCell ref="AZ42:BA42"/>
    <mergeCell ref="Z42:AA42"/>
    <mergeCell ref="AB42:AC42"/>
    <mergeCell ref="AD42:AE42"/>
    <mergeCell ref="AF42:AG42"/>
    <mergeCell ref="AH42:AI42"/>
    <mergeCell ref="AK42:AL42"/>
    <mergeCell ref="AU41:AV41"/>
    <mergeCell ref="AW41:AX41"/>
    <mergeCell ref="AZ41:BA41"/>
    <mergeCell ref="BB41:BH41"/>
    <mergeCell ref="B42:O42"/>
    <mergeCell ref="P42:Q42"/>
    <mergeCell ref="R42:S42"/>
    <mergeCell ref="T42:U42"/>
    <mergeCell ref="V42:W42"/>
    <mergeCell ref="X42:Y42"/>
    <mergeCell ref="AF41:AG41"/>
    <mergeCell ref="AH41:AI41"/>
    <mergeCell ref="AK41:AL41"/>
    <mergeCell ref="AM41:AN41"/>
    <mergeCell ref="AP41:AQ41"/>
    <mergeCell ref="AR41:AS41"/>
    <mergeCell ref="BB40:BH40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M40:AN40"/>
    <mergeCell ref="AP40:AQ40"/>
    <mergeCell ref="AR40:AS40"/>
    <mergeCell ref="AU40:AV40"/>
    <mergeCell ref="AW40:AX40"/>
    <mergeCell ref="AZ40:BA40"/>
    <mergeCell ref="Z40:AA40"/>
    <mergeCell ref="AB40:AC40"/>
    <mergeCell ref="AD40:AE40"/>
    <mergeCell ref="AF40:AG40"/>
    <mergeCell ref="AH40:AI40"/>
    <mergeCell ref="AK40:AL40"/>
    <mergeCell ref="AU39:AV39"/>
    <mergeCell ref="AW39:AX39"/>
    <mergeCell ref="AZ39:BA39"/>
    <mergeCell ref="BB39:BH39"/>
    <mergeCell ref="B40:O40"/>
    <mergeCell ref="P40:Q40"/>
    <mergeCell ref="R40:S40"/>
    <mergeCell ref="T40:U40"/>
    <mergeCell ref="V40:W40"/>
    <mergeCell ref="X40:Y40"/>
    <mergeCell ref="AF39:AG39"/>
    <mergeCell ref="AH39:AI39"/>
    <mergeCell ref="AK39:AL39"/>
    <mergeCell ref="AM39:AN39"/>
    <mergeCell ref="AP39:AQ39"/>
    <mergeCell ref="AR39:AS39"/>
    <mergeCell ref="BB38:BH38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M38:AN38"/>
    <mergeCell ref="AP38:AQ38"/>
    <mergeCell ref="AR38:AS38"/>
    <mergeCell ref="AU38:AV38"/>
    <mergeCell ref="AW38:AX38"/>
    <mergeCell ref="AZ38:BA38"/>
    <mergeCell ref="Z38:AA38"/>
    <mergeCell ref="AB38:AC38"/>
    <mergeCell ref="AD38:AE38"/>
    <mergeCell ref="AF38:AG38"/>
    <mergeCell ref="AH38:AI38"/>
    <mergeCell ref="AK38:AL38"/>
    <mergeCell ref="AU37:AV37"/>
    <mergeCell ref="AW37:AX37"/>
    <mergeCell ref="AZ37:BA37"/>
    <mergeCell ref="BB37:BH37"/>
    <mergeCell ref="B38:O38"/>
    <mergeCell ref="P38:Q38"/>
    <mergeCell ref="R38:S38"/>
    <mergeCell ref="T38:U38"/>
    <mergeCell ref="V38:W38"/>
    <mergeCell ref="X38:Y38"/>
    <mergeCell ref="AF37:AG37"/>
    <mergeCell ref="AH37:AI37"/>
    <mergeCell ref="AK37:AL37"/>
    <mergeCell ref="AM37:AN37"/>
    <mergeCell ref="AP37:AQ37"/>
    <mergeCell ref="AR37:AS37"/>
    <mergeCell ref="BB36:BH36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M36:AN36"/>
    <mergeCell ref="AP36:AQ36"/>
    <mergeCell ref="AR36:AS36"/>
    <mergeCell ref="AU36:AV36"/>
    <mergeCell ref="AW36:AX36"/>
    <mergeCell ref="AZ36:BA36"/>
    <mergeCell ref="Z36:AA36"/>
    <mergeCell ref="AB36:AC36"/>
    <mergeCell ref="AD36:AE36"/>
    <mergeCell ref="AF36:AG36"/>
    <mergeCell ref="AH36:AI36"/>
    <mergeCell ref="AK36:AL36"/>
    <mergeCell ref="AU35:AV35"/>
    <mergeCell ref="AW35:AX35"/>
    <mergeCell ref="AZ35:BA35"/>
    <mergeCell ref="BB35:BH35"/>
    <mergeCell ref="B36:O36"/>
    <mergeCell ref="P36:Q36"/>
    <mergeCell ref="R36:S36"/>
    <mergeCell ref="T36:U36"/>
    <mergeCell ref="V36:W36"/>
    <mergeCell ref="X36:Y36"/>
    <mergeCell ref="AF35:AG35"/>
    <mergeCell ref="AH35:AI35"/>
    <mergeCell ref="AK35:AL35"/>
    <mergeCell ref="AM35:AN35"/>
    <mergeCell ref="AP35:AQ35"/>
    <mergeCell ref="AR35:AS35"/>
    <mergeCell ref="BB34:BH34"/>
    <mergeCell ref="B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M34:AN34"/>
    <mergeCell ref="AP34:AQ34"/>
    <mergeCell ref="AR34:AS34"/>
    <mergeCell ref="AU34:AV34"/>
    <mergeCell ref="AW34:AX34"/>
    <mergeCell ref="AZ34:BA34"/>
    <mergeCell ref="Z34:AA34"/>
    <mergeCell ref="AB34:AC34"/>
    <mergeCell ref="AD34:AE34"/>
    <mergeCell ref="AF34:AG34"/>
    <mergeCell ref="AH34:AI34"/>
    <mergeCell ref="AK34:AL34"/>
    <mergeCell ref="B34:O34"/>
    <mergeCell ref="P34:Q34"/>
    <mergeCell ref="R34:S34"/>
    <mergeCell ref="T34:U34"/>
    <mergeCell ref="V34:W34"/>
    <mergeCell ref="X34:Y34"/>
    <mergeCell ref="AU32:AY32"/>
    <mergeCell ref="AF33:AG33"/>
    <mergeCell ref="AH33:AI33"/>
    <mergeCell ref="AK33:AL33"/>
    <mergeCell ref="AM33:AN33"/>
    <mergeCell ref="AP33:AQ33"/>
    <mergeCell ref="AR33:AS33"/>
    <mergeCell ref="AU33:AV33"/>
    <mergeCell ref="AW33:AX33"/>
    <mergeCell ref="AZ30:BA33"/>
    <mergeCell ref="BB30:BH33"/>
    <mergeCell ref="T31:U33"/>
    <mergeCell ref="V31:W33"/>
    <mergeCell ref="X31:AE31"/>
    <mergeCell ref="AF31:AO31"/>
    <mergeCell ref="AP31:AY31"/>
    <mergeCell ref="X32:Y33"/>
    <mergeCell ref="Z32:AA33"/>
    <mergeCell ref="AB32:AC33"/>
    <mergeCell ref="A30:A33"/>
    <mergeCell ref="B30:O33"/>
    <mergeCell ref="P30:Q33"/>
    <mergeCell ref="R30:S33"/>
    <mergeCell ref="T30:AE30"/>
    <mergeCell ref="AF30:AY30"/>
    <mergeCell ref="AD32:AE33"/>
    <mergeCell ref="AF32:AJ32"/>
    <mergeCell ref="AK32:AO32"/>
    <mergeCell ref="AP32:AT32"/>
    <mergeCell ref="BC18:BC19"/>
    <mergeCell ref="BD18:BD19"/>
    <mergeCell ref="BE18:BE19"/>
    <mergeCell ref="BF18:BF19"/>
    <mergeCell ref="BG18:BG19"/>
    <mergeCell ref="BH18:BH19"/>
    <mergeCell ref="AO18:AR18"/>
    <mergeCell ref="AS18:AS19"/>
    <mergeCell ref="AT18:AV18"/>
    <mergeCell ref="AW18:AW19"/>
    <mergeCell ref="AX18:BA18"/>
    <mergeCell ref="BB18:BB19"/>
    <mergeCell ref="AA18:AA19"/>
    <mergeCell ref="AB18:AE18"/>
    <mergeCell ref="AF18:AF19"/>
    <mergeCell ref="AG18:AI18"/>
    <mergeCell ref="AJ18:AJ19"/>
    <mergeCell ref="AK18:AN18"/>
    <mergeCell ref="B11:M11"/>
    <mergeCell ref="O18:R18"/>
    <mergeCell ref="S18:S19"/>
    <mergeCell ref="T18:V18"/>
    <mergeCell ref="W18:W19"/>
    <mergeCell ref="X18:Z18"/>
    <mergeCell ref="A18:A19"/>
    <mergeCell ref="B18:E18"/>
    <mergeCell ref="F18:F19"/>
    <mergeCell ref="G18:I18"/>
    <mergeCell ref="J18:J19"/>
    <mergeCell ref="K18:N18"/>
    <mergeCell ref="A2:BH2"/>
    <mergeCell ref="BE4:BH4"/>
    <mergeCell ref="AZ7:BF7"/>
    <mergeCell ref="AZ8:BG8"/>
    <mergeCell ref="B9:P9"/>
    <mergeCell ref="B10:I10"/>
    <mergeCell ref="J10:M10"/>
    <mergeCell ref="AZ10:BF10"/>
    <mergeCell ref="B62:O62"/>
    <mergeCell ref="P62:Q62"/>
    <mergeCell ref="R62:S62"/>
    <mergeCell ref="T62:U62"/>
    <mergeCell ref="V62:W62"/>
    <mergeCell ref="X62:Y62"/>
    <mergeCell ref="AW62:AX62"/>
    <mergeCell ref="AZ62:BA62"/>
    <mergeCell ref="Z62:AA62"/>
    <mergeCell ref="AB62:AC62"/>
    <mergeCell ref="AD62:AE62"/>
    <mergeCell ref="AF62:AG62"/>
    <mergeCell ref="AH62:AI62"/>
    <mergeCell ref="AK62:AL62"/>
    <mergeCell ref="B69:O69"/>
    <mergeCell ref="P69:Q69"/>
    <mergeCell ref="R69:S69"/>
    <mergeCell ref="T69:U69"/>
    <mergeCell ref="V69:W69"/>
    <mergeCell ref="BB62:BH62"/>
    <mergeCell ref="AM62:AN62"/>
    <mergeCell ref="AP62:AQ62"/>
    <mergeCell ref="AR62:AS62"/>
    <mergeCell ref="AU62:AV62"/>
    <mergeCell ref="X69:Y69"/>
    <mergeCell ref="Z69:AA69"/>
    <mergeCell ref="AB69:AC69"/>
    <mergeCell ref="AD69:AE69"/>
    <mergeCell ref="AF69:AG69"/>
    <mergeCell ref="AH69:AI69"/>
    <mergeCell ref="AZ69:BA69"/>
    <mergeCell ref="BB69:BH69"/>
    <mergeCell ref="AK69:AL69"/>
    <mergeCell ref="AM69:AN69"/>
    <mergeCell ref="AP69:AQ69"/>
    <mergeCell ref="AR69:AS69"/>
    <mergeCell ref="AU69:AV69"/>
    <mergeCell ref="AW69:AX69"/>
  </mergeCells>
  <printOptions horizontalCentered="1"/>
  <pageMargins left="0.31496062992125984" right="0.1968503937007874" top="0.5905511811023623" bottom="0.1968503937007874" header="0.11811023622047245" footer="0.11811023622047245"/>
  <pageSetup fitToHeight="2" horizontalDpi="600" verticalDpi="600" orientation="portrait" paperSize="8" scale="35" r:id="rId1"/>
  <rowBreaks count="1" manualBreakCount="1">
    <brk id="82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Лешкович Юрий Вячеславович</cp:lastModifiedBy>
  <cp:lastPrinted>2022-11-15T09:51:39Z</cp:lastPrinted>
  <dcterms:created xsi:type="dcterms:W3CDTF">1999-02-26T09:40:51Z</dcterms:created>
  <dcterms:modified xsi:type="dcterms:W3CDTF">2022-11-28T11:21:34Z</dcterms:modified>
  <cp:category/>
  <cp:version/>
  <cp:contentType/>
  <cp:contentStatus/>
</cp:coreProperties>
</file>