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1730"/>
  </bookViews>
  <sheets>
    <sheet name="ПУП НТиНМ 2022" sheetId="5" r:id="rId1"/>
  </sheets>
  <calcPr calcId="145621"/>
</workbook>
</file>

<file path=xl/calcChain.xml><?xml version="1.0" encoding="utf-8"?>
<calcChain xmlns="http://schemas.openxmlformats.org/spreadsheetml/2006/main">
  <c r="BG18" i="5" l="1"/>
  <c r="BF18" i="5"/>
  <c r="BE18" i="5"/>
  <c r="BD18" i="5"/>
  <c r="BC18" i="5"/>
  <c r="BB18" i="5"/>
  <c r="BH17" i="5"/>
  <c r="BH16" i="5"/>
  <c r="BH18" i="5" s="1"/>
  <c r="BI64" i="5"/>
  <c r="BI63" i="5"/>
  <c r="BI62" i="5"/>
  <c r="BI61" i="5"/>
  <c r="AL67" i="5" l="1"/>
  <c r="AI72" i="5" l="1"/>
  <c r="R72" i="5"/>
  <c r="BI68" i="5"/>
  <c r="AR68" i="5"/>
  <c r="AL68" i="5"/>
  <c r="AF68" i="5"/>
  <c r="BI67" i="5"/>
  <c r="AR67" i="5"/>
  <c r="AF67" i="5"/>
  <c r="BI66" i="5"/>
  <c r="BI34" i="5"/>
  <c r="V34" i="5"/>
  <c r="T34" i="5"/>
  <c r="BI49" i="5"/>
  <c r="V49" i="5"/>
  <c r="T49" i="5"/>
  <c r="BI48" i="5"/>
  <c r="V48" i="5"/>
  <c r="T48" i="5"/>
  <c r="BI45" i="5"/>
  <c r="V45" i="5"/>
  <c r="T45" i="5"/>
  <c r="BI44" i="5"/>
  <c r="V44" i="5"/>
  <c r="T44" i="5"/>
  <c r="BI43" i="5"/>
  <c r="V43" i="5"/>
  <c r="T43" i="5"/>
  <c r="BI46" i="5"/>
  <c r="V46" i="5"/>
  <c r="T46" i="5"/>
  <c r="BI47" i="5"/>
  <c r="V47" i="5"/>
  <c r="T47" i="5"/>
  <c r="BI42" i="5"/>
  <c r="BI60" i="5"/>
  <c r="V60" i="5"/>
  <c r="T60" i="5"/>
  <c r="BI51" i="5"/>
  <c r="V51" i="5"/>
  <c r="T51" i="5"/>
  <c r="BI59" i="5"/>
  <c r="V59" i="5"/>
  <c r="T59" i="5"/>
  <c r="BI52" i="5"/>
  <c r="V52" i="5"/>
  <c r="T52" i="5"/>
  <c r="BI50" i="5"/>
  <c r="BI39" i="5"/>
  <c r="V39" i="5"/>
  <c r="T39" i="5"/>
  <c r="BI38" i="5"/>
  <c r="V38" i="5"/>
  <c r="T38" i="5"/>
  <c r="BI41" i="5"/>
  <c r="V41" i="5"/>
  <c r="T41" i="5"/>
  <c r="BI40" i="5"/>
  <c r="V40" i="5"/>
  <c r="T40" i="5"/>
  <c r="BI37" i="5"/>
  <c r="BB36" i="5"/>
  <c r="AZ36" i="5"/>
  <c r="AX36" i="5"/>
  <c r="AV36" i="5"/>
  <c r="AT36" i="5"/>
  <c r="AR36" i="5"/>
  <c r="AP36" i="5"/>
  <c r="AN36" i="5"/>
  <c r="AL36" i="5"/>
  <c r="AJ36" i="5"/>
  <c r="AH36" i="5"/>
  <c r="AF36" i="5"/>
  <c r="AD36" i="5"/>
  <c r="AB36" i="5"/>
  <c r="Z36" i="5"/>
  <c r="X36" i="5"/>
  <c r="BI35" i="5"/>
  <c r="V35" i="5"/>
  <c r="T35" i="5"/>
  <c r="BI33" i="5"/>
  <c r="V33" i="5"/>
  <c r="T33" i="5"/>
  <c r="BI32" i="5"/>
  <c r="V32" i="5"/>
  <c r="T32" i="5"/>
  <c r="BI31" i="5"/>
  <c r="V31" i="5"/>
  <c r="T31" i="5"/>
  <c r="BI30" i="5"/>
  <c r="BB29" i="5"/>
  <c r="AZ29" i="5"/>
  <c r="AX29" i="5"/>
  <c r="AV29" i="5"/>
  <c r="AT29" i="5"/>
  <c r="AR29" i="5"/>
  <c r="AP29" i="5"/>
  <c r="AN29" i="5"/>
  <c r="AL29" i="5"/>
  <c r="AJ29" i="5"/>
  <c r="AH29" i="5"/>
  <c r="AF29" i="5"/>
  <c r="AD29" i="5"/>
  <c r="AB29" i="5"/>
  <c r="Z29" i="5"/>
  <c r="X29" i="5"/>
  <c r="BJ67" i="5" l="1"/>
  <c r="BJ29" i="5"/>
  <c r="BK68" i="5"/>
  <c r="T29" i="5"/>
  <c r="AF65" i="5"/>
  <c r="AN65" i="5"/>
  <c r="AL66" i="5" s="1"/>
  <c r="V29" i="5"/>
  <c r="AJ65" i="5"/>
  <c r="AR65" i="5"/>
  <c r="AB65" i="5"/>
  <c r="AZ65" i="5"/>
  <c r="AX66" i="5" s="1"/>
  <c r="AL65" i="5"/>
  <c r="AT65" i="5"/>
  <c r="AR66" i="5" s="1"/>
  <c r="T36" i="5"/>
  <c r="AD65" i="5"/>
  <c r="BB65" i="5"/>
  <c r="AV65" i="5"/>
  <c r="BL36" i="5"/>
  <c r="BJ36" i="5"/>
  <c r="BI36" i="5"/>
  <c r="V36" i="5"/>
  <c r="X65" i="5"/>
  <c r="T67" i="5"/>
  <c r="T68" i="5"/>
  <c r="BI29" i="5"/>
  <c r="AH65" i="5"/>
  <c r="AF66" i="5" s="1"/>
  <c r="AP65" i="5"/>
  <c r="AX65" i="5"/>
  <c r="BK29" i="5"/>
  <c r="BL29" i="5"/>
  <c r="BK36" i="5"/>
  <c r="Z65" i="5"/>
  <c r="V65" i="5" l="1"/>
  <c r="T65" i="5"/>
  <c r="BL68" i="5"/>
  <c r="BJ65" i="5"/>
  <c r="BI65" i="5"/>
  <c r="BL65" i="5"/>
  <c r="BK65" i="5"/>
  <c r="BJ66" i="5"/>
  <c r="BJ68" i="5" s="1"/>
  <c r="BJ23" i="5" l="1"/>
</calcChain>
</file>

<file path=xl/sharedStrings.xml><?xml version="1.0" encoding="utf-8"?>
<sst xmlns="http://schemas.openxmlformats.org/spreadsheetml/2006/main" count="532" uniqueCount="334">
  <si>
    <t>СОГЛАСОВАНО</t>
  </si>
  <si>
    <t>СК-1</t>
  </si>
  <si>
    <t>УПК-1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</si>
  <si>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</si>
  <si>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</si>
  <si>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</si>
  <si>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</si>
  <si>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</si>
  <si>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</si>
  <si>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</si>
  <si>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</si>
  <si>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</si>
  <si>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</si>
  <si>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Количество зачетов</t>
  </si>
  <si>
    <t>Количество экзаменов</t>
  </si>
  <si>
    <t>Количество часов учебных занятий в неделю</t>
  </si>
  <si>
    <t xml:space="preserve">Количество часов учебных занятий                        </t>
  </si>
  <si>
    <t>2.3</t>
  </si>
  <si>
    <t>2.2</t>
  </si>
  <si>
    <t>2.</t>
  </si>
  <si>
    <t>Государственный компонент</t>
  </si>
  <si>
    <t>1.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</si>
  <si>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</si>
  <si>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</si>
  <si>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</si>
  <si>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</si>
  <si>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</si>
  <si>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</si>
  <si>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</si>
  <si>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</si>
  <si>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</si>
  <si>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</si>
  <si>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</si>
  <si>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</si>
  <si>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</si>
  <si>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</si>
  <si>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</si>
  <si>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</si>
  <si>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</si>
  <si>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</si>
  <si>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</si>
  <si>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</si>
  <si>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</si>
  <si>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</si>
  <si>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</si>
  <si>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</si>
  <si>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</si>
  <si>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</si>
  <si>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</si>
  <si>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</si>
  <si>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</si>
  <si>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</si>
  <si>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</si>
  <si>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</si>
  <si>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</si>
  <si>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</si>
  <si>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</si>
  <si>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</si>
  <si>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</si>
  <si>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</si>
  <si>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</si>
  <si>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</si>
  <si>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</si>
  <si>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</si>
  <si>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</si>
  <si>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</si>
  <si>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</si>
  <si>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</si>
  <si>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</si>
  <si>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</si>
  <si>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</si>
  <si>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</si>
  <si>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</si>
  <si>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</si>
  <si>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</si>
  <si>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</si>
  <si>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</si>
  <si>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</si>
  <si>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</si>
  <si>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</si>
  <si>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</si>
  <si>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</si>
  <si>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</si>
  <si>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</si>
  <si>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</si>
  <si>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</si>
  <si>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</si>
  <si>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</si>
  <si>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</si>
  <si>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</si>
  <si>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</si>
  <si>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</si>
  <si>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</si>
  <si>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</si>
  <si>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</si>
  <si>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</si>
  <si>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</si>
  <si>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</si>
  <si>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</si>
  <si>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</si>
  <si>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</si>
  <si>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Степень:</t>
  </si>
  <si>
    <t>УТВЕРЖДАЮ</t>
  </si>
  <si>
    <t>/3</t>
  </si>
  <si>
    <t>2.1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</si>
  <si>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</si>
  <si>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</si>
  <si>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</si>
  <si>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</si>
  <si>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</si>
  <si>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</si>
  <si>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>/1</t>
  </si>
  <si>
    <t>Педагогика и психология высшего образования</t>
  </si>
  <si>
    <t>Коммерциализация результатов научно-исследовательской деятельности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</si>
  <si>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</si>
  <si>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</si>
  <si>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</si>
  <si>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</si>
  <si>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</si>
  <si>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</si>
  <si>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</si>
  <si>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</si>
  <si>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t>/96</t>
  </si>
  <si>
    <t>/338</t>
  </si>
  <si>
    <t>/2</t>
  </si>
  <si>
    <t>/120</t>
  </si>
  <si>
    <t>/70</t>
  </si>
  <si>
    <t>/72</t>
  </si>
  <si>
    <t>1.1</t>
  </si>
  <si>
    <t>1.1.2</t>
  </si>
  <si>
    <t>УПК-3</t>
  </si>
  <si>
    <t>УПК-4</t>
  </si>
  <si>
    <t>1.1.1</t>
  </si>
  <si>
    <t>1.2</t>
  </si>
  <si>
    <t>2.4</t>
  </si>
  <si>
    <t>СК-2</t>
  </si>
  <si>
    <t>СК-3</t>
  </si>
  <si>
    <t>СК-4</t>
  </si>
  <si>
    <t>СК-5</t>
  </si>
  <si>
    <t>2.5</t>
  </si>
  <si>
    <t>2.6</t>
  </si>
  <si>
    <t>СК-7</t>
  </si>
  <si>
    <t>СК-10</t>
  </si>
  <si>
    <t>2.6.1</t>
  </si>
  <si>
    <t>2.6.2</t>
  </si>
  <si>
    <t>СК-13</t>
  </si>
  <si>
    <t>СК-14</t>
  </si>
  <si>
    <t>УК-2</t>
  </si>
  <si>
    <t>УК-3</t>
  </si>
  <si>
    <t>УПК-2</t>
  </si>
  <si>
    <t>УК-4</t>
  </si>
  <si>
    <t>СК-6</t>
  </si>
  <si>
    <t>УК-5</t>
  </si>
  <si>
    <t>СК-8</t>
  </si>
  <si>
    <t>СК-9</t>
  </si>
  <si>
    <t>СК-11</t>
  </si>
  <si>
    <t>СК-12</t>
  </si>
  <si>
    <t>Проектировать гибридные наноструктуры с заданным составом, морфологией, структурой, электронными и оптическими свойствами для применения в инновационных интегрированных системах получения и обработки информации</t>
  </si>
  <si>
    <t>УК-6</t>
  </si>
  <si>
    <t>УК-7</t>
  </si>
  <si>
    <t>Модуль «Технологии формирования наноструктур и наноструктурированных материалов»</t>
  </si>
  <si>
    <t>Наноструктурированные каталитические материалы</t>
  </si>
  <si>
    <t>Синтез наночастиц</t>
  </si>
  <si>
    <t>1.1.3</t>
  </si>
  <si>
    <t>Проектирование технологий формирования наноструктур и изделий на их основе</t>
  </si>
  <si>
    <t>Модуль «Методы и структуры для квантовой обработки информации»</t>
  </si>
  <si>
    <t>Квантовая информатика</t>
  </si>
  <si>
    <t>Элементная база спинтроники</t>
  </si>
  <si>
    <t>Модуль «Приборные структуры»</t>
  </si>
  <si>
    <t>Гетероструктуры из полупроводниковых соединений и приборы на их основе</t>
  </si>
  <si>
    <t>Приборы оптоэлектроники</t>
  </si>
  <si>
    <t>Плазменные технологии формирования наноструктур</t>
  </si>
  <si>
    <t>Моделирование приборов микро- и наноэлектроники</t>
  </si>
  <si>
    <t>Модуль «Материалы»</t>
  </si>
  <si>
    <t>Материалы  и структуры нанофотоники / Надежность микро- и наноэлектронных систем</t>
  </si>
  <si>
    <t>Оформление результатов научной и инженерной деятельности</t>
  </si>
  <si>
    <t>2.6.3</t>
  </si>
  <si>
    <t>Современные проблемы физики конденсированных сред</t>
  </si>
  <si>
    <t>Создавать, исследовать и применять наноструктурированные катализаторы химических реакций</t>
  </si>
  <si>
    <t>Находить и реализовывать инновационные инженерные и технологические решения для формирования наночастиц</t>
  </si>
  <si>
    <t>Определять влияние технологических факторов на свойства наночастиц</t>
  </si>
  <si>
    <t>Адаптироваться к новым ситуациям социально-профессиональной деятельности, реализовывать инновационный опыт</t>
  </si>
  <si>
    <t>Владеть научными основами и практическими навыками анализа, интерпретации и использования в инновационных разработках достижений квантовой информатики</t>
  </si>
  <si>
    <t>Проектировать элементы спинтроники с учетом принципов их работы и использования в интегрированных информационных системах</t>
  </si>
  <si>
    <t>Разрабатывать инновационные инженерные решения, продвигающие результаты научных исследований в области оптоэлектроники к практическому использованию в интегрированных информационных системах</t>
  </si>
  <si>
    <t>Формировать наноструктуры на основе плазменных технологий</t>
  </si>
  <si>
    <t>Создавать, исследовать и применять приборы микро- и наноэлектроники</t>
  </si>
  <si>
    <t>Владеть научными основами и практическими навыками анализа, интерпретации и использования в инновационных разработках материалов и структур нанофотоники</t>
  </si>
  <si>
    <t>Разрабатывать инновационные инженерные решения, повышающие надежность микро- и наноэлектронных систем</t>
  </si>
  <si>
    <t>Проектировать материалы и компоненты молекулярной электроники и информационные системы на их основе</t>
  </si>
  <si>
    <t>Оформлять результаты научной и инженерной деятельности, анализировать и использовать в профессиональной деятельности рейтинг научных публикаций, организаций и ученых по международным базам данных</t>
  </si>
  <si>
    <t>Разрабатывать инновационные инженерные решения в нанотехнологиях и в создании новых материалов для электроники</t>
  </si>
  <si>
    <t>Анализировать и принимать инновационные решения по актуальным научным и техническим проблемам в области физики конденсированных сред</t>
  </si>
  <si>
    <t>УК-8</t>
  </si>
  <si>
    <t xml:space="preserve">Разрабатывать инженерные решения в области формирования наноструктур и изделий на их основе, продвигающие результаты проведенных научных исследований к практическому использованию </t>
  </si>
  <si>
    <t>Кросс-культурные коммуникации</t>
  </si>
  <si>
    <t>Проводить анализ, структурировать, оформлять и представлять в виде аналитических обзоров с обоснованными выводами и рекомендациями результаты научных исследований в профессиональной деятельности</t>
  </si>
  <si>
    <t>Разрабатывать инновационные инженерные решения, продвигающие результаты научных исследований гетероструктур из полупроводниковых соединений и приборов на их основе</t>
  </si>
  <si>
    <t>В.А.Богуш</t>
  </si>
  <si>
    <t>Название модуля, 
учебной дисциплины, 
курсового проекта 
(курсовой работы)</t>
  </si>
  <si>
    <t>МИНИСТЕРСТВО ОБРАЗОВАНИЯ РЕСПУБЛИКИ БЕЛАРУСЬ</t>
  </si>
  <si>
    <t xml:space="preserve">Первый заместитель </t>
  </si>
  <si>
    <t>Министра образования</t>
  </si>
  <si>
    <t>Республики Беларусь</t>
  </si>
  <si>
    <t>М.П.</t>
  </si>
  <si>
    <t>Регистрационный № _____________</t>
  </si>
  <si>
    <t>2.2.1</t>
  </si>
  <si>
    <t>2.2.2</t>
  </si>
  <si>
    <t>Методы и программно-аппаратные средства обработки больших объемов данных</t>
  </si>
  <si>
    <t>2.2.3</t>
  </si>
  <si>
    <t>2.2.4</t>
  </si>
  <si>
    <t>Защита электронных устройств от внешнего  электромагнитного излучения</t>
  </si>
  <si>
    <t>СК-11 / СК-12</t>
  </si>
  <si>
    <t>СК-15</t>
  </si>
  <si>
    <t xml:space="preserve">Актуальные проблемы нанотехнологий и новые материалы в электронике </t>
  </si>
  <si>
    <t>СК-16</t>
  </si>
  <si>
    <t>Владеть научными подходами, методами и программно-аппаратными средствами обработки больших объемов данных</t>
  </si>
  <si>
    <t>Проектировать системы и разрабатывать комплекс мероприятий по защите электронных устройств от внешнего электромагнитного излучения</t>
  </si>
  <si>
    <t>Первый заместитель Министра промышленности Республики Беларусь</t>
  </si>
  <si>
    <t>Начальник Главного управления профессионального образования Министерства образования Республики Беларусь</t>
  </si>
  <si>
    <t>С.А.Касперович</t>
  </si>
  <si>
    <t>Председатель УМО по образованию в области информатики и радиоэлектроники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</si>
  <si>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</si>
  <si>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</si>
  <si>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>Эксперт-нормоконтролер</t>
  </si>
  <si>
    <t xml:space="preserve">Рекомендован к утверждению Президиумом Совета УМО
по образованию в области информатики и радиоэлектроники </t>
  </si>
  <si>
    <t>2.1.1</t>
  </si>
  <si>
    <t>2.1.2</t>
  </si>
  <si>
    <t>2.1.3</t>
  </si>
  <si>
    <t>УК-9</t>
  </si>
  <si>
    <t>Коммерциализация результатов научно-исследовательской  деятельности</t>
  </si>
  <si>
    <t>2</t>
  </si>
  <si>
    <t xml:space="preserve">Педагогика и психология высшего образования </t>
  </si>
  <si>
    <t>Основы информационных технологий</t>
  </si>
  <si>
    <t>Ин.яз, Кросс-культурные коммуникации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</si>
  <si>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</si>
  <si>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</si>
  <si>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</si>
  <si>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Применять методы научного познания в исследовательской деятельности, генерировать и реализовывать инновационные идеи</t>
  </si>
  <si>
    <t>Внедрять результаты  научно-исследовательской  деятельности в сферу производства и услуг</t>
  </si>
  <si>
    <t>Применять знания документооборота и переговорного процесса в международной профессиональной деятельности</t>
  </si>
  <si>
    <t>С.М.Гунько</t>
  </si>
  <si>
    <t>Д.Б.Мигас</t>
  </si>
  <si>
    <t>Магистр</t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</si>
  <si>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</si>
  <si>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>3 семестр,
17 недель</t>
  </si>
  <si>
    <t xml:space="preserve">4 семестр
</t>
  </si>
  <si>
    <t>поток МНЭ,НТиНМ</t>
  </si>
  <si>
    <t>Материалы  и структуры нанофотоники</t>
  </si>
  <si>
    <t>Надежность микро- и наноэлектронных систем</t>
  </si>
  <si>
    <t>Материалы и компоненты молекулярной электроники</t>
  </si>
  <si>
    <t xml:space="preserve">Гетеронаноструктуры </t>
  </si>
  <si>
    <t>УПК-2,3</t>
  </si>
  <si>
    <t>СК-17</t>
  </si>
  <si>
    <t>только в ТУП НТиНМ и МНЭ</t>
  </si>
  <si>
    <t>только в ТУП,  в МНЭ в ТУП и УП</t>
  </si>
  <si>
    <t>2.1.4</t>
  </si>
  <si>
    <t>Интервалы:</t>
  </si>
  <si>
    <t>/48</t>
  </si>
  <si>
    <t>СК-18</t>
  </si>
  <si>
    <t>Владеть методами исследования микро- и наноструктур</t>
  </si>
  <si>
    <t>Методы исследования наноразмерных структур</t>
  </si>
  <si>
    <t>СК-19</t>
  </si>
  <si>
    <t>СК-20</t>
  </si>
  <si>
    <t>Анализировать и принимать инновационные решения по актуальным научным и техническим проблемам в области фотоники и оптоинформатики</t>
  </si>
  <si>
    <t>Применять знания о закономерностях изменений свойств твердых тел в структурах с пониженной размерностью для проектирования элементов микро- и наноэлектроники</t>
  </si>
  <si>
    <t>Современные проблемы в фотонике и оптоинформатике</t>
  </si>
  <si>
    <t>Теоретическая физика наносистем</t>
  </si>
  <si>
    <t>Методы исследования наноразмерных структур / Плазменные технологии формирования наноструктур</t>
  </si>
  <si>
    <t>СК-17 / СК-18</t>
  </si>
  <si>
    <t>УК-3, 
СК-13</t>
  </si>
  <si>
    <t>УК-5,6, 
СК-14</t>
  </si>
  <si>
    <t>2.2.5</t>
  </si>
  <si>
    <t>/40</t>
  </si>
  <si>
    <t>/32</t>
  </si>
  <si>
    <t>Защита электронных устройств от внешнего электромагнитного излучения</t>
  </si>
  <si>
    <t>/218</t>
  </si>
  <si>
    <t>/66</t>
  </si>
  <si>
    <t>/24</t>
  </si>
  <si>
    <t>/5</t>
  </si>
  <si>
    <t>/50</t>
  </si>
  <si>
    <t>/26</t>
  </si>
  <si>
    <t>/142</t>
  </si>
  <si>
    <t>Решать научно-исследовательские и инновационные задачи на основе применения информационно-коммуникационных технологий</t>
  </si>
  <si>
    <t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</t>
  </si>
  <si>
    <t>Применять психолого-педагогические методы и информационно-коммуникационные технологии в образовании и управлении</t>
  </si>
  <si>
    <t xml:space="preserve"> И.А.Старовойтова</t>
  </si>
  <si>
    <t>Компонент учреждения образования</t>
  </si>
  <si>
    <t xml:space="preserve">Протокол № ____ от _________ </t>
  </si>
  <si>
    <t>М.В.Шестаков</t>
  </si>
  <si>
    <t>IV. Производственная практика</t>
  </si>
  <si>
    <t>/98</t>
  </si>
  <si>
    <t>/4</t>
  </si>
  <si>
    <t>/196</t>
  </si>
  <si>
    <t>/124</t>
  </si>
  <si>
    <t>Производственные практики</t>
  </si>
  <si>
    <t>производственная практика</t>
  </si>
  <si>
    <t>ПРИМЕРНЫЙ УЧЕБНЫЙ  ПЛАН</t>
  </si>
  <si>
    <t>7-06-0717-01  Нанотехнологии и наноматериалы</t>
  </si>
  <si>
    <t>Срок обучения: 2 года</t>
  </si>
  <si>
    <t>Квантовая информатика / Современные проблемы в фотонике и оптоинформатике</t>
  </si>
  <si>
    <t>СК-3 / СК-4</t>
  </si>
  <si>
    <t xml:space="preserve">Материалы и компоненты молекулярной электроники / Гетеронаноструктуры </t>
  </si>
  <si>
    <t>СК-9 / СК-10</t>
  </si>
  <si>
    <t>Моделирование приборов микро- и наноэлектроники / Теоретическая физика наносистем</t>
  </si>
  <si>
    <t>СК-19 / СК-20</t>
  </si>
  <si>
    <t>Продолжение примерного учебного плана по специальности 7-06-0717-01 «Нанотехнологии и наноматериалы», регистрационный № _____________</t>
  </si>
  <si>
    <t>Разработан в качестве примера реализации образовательного стандарта по специальности 7-06-0717-01 «Нанотехнологии и наноматериалы».</t>
  </si>
  <si>
    <t>Председатель НМС по микро- и наноэлектронной технике, наноматериалам и нанотехнологиям</t>
  </si>
  <si>
    <t>…-42 - 90-…</t>
  </si>
  <si>
    <t>44-50 - …</t>
  </si>
  <si>
    <t>52-64 - …120</t>
  </si>
  <si>
    <t>66-… - 198-234</t>
  </si>
  <si>
    <r>
      <t>Дополнительные виды обучения</t>
    </r>
    <r>
      <rPr>
        <b/>
        <vertAlign val="superscript"/>
        <sz val="28"/>
        <color rgb="FF0000FF"/>
        <rFont val="Times New Roman"/>
        <family val="1"/>
        <charset val="204"/>
      </rPr>
      <t>1</t>
    </r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</si>
  <si>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</si>
  <si>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t>Иностранный язык</t>
  </si>
  <si>
    <t>Философия и методология науки</t>
  </si>
  <si>
    <t>д/з - дифференцированный зачет.</t>
  </si>
  <si>
    <t>1.3</t>
  </si>
  <si>
    <t>2.5.1</t>
  </si>
  <si>
    <t>2.5.2</t>
  </si>
  <si>
    <t>2.5.3</t>
  </si>
  <si>
    <t>2.5.4</t>
  </si>
  <si>
    <t>1.3, 2.6.3</t>
  </si>
  <si>
    <t>Научно-исследовательская работа</t>
  </si>
  <si>
    <t>НИР, Философия и методология науки</t>
  </si>
  <si>
    <t>НИР</t>
  </si>
  <si>
    <t>НИР, Коммерциализация результатов научно-исследовательской деятельности</t>
  </si>
  <si>
    <t>УК-8, УПК-1</t>
  </si>
  <si>
    <t>УК-9, УПК-4</t>
  </si>
  <si>
    <t>УК-1,4,5,6</t>
  </si>
  <si>
    <t>2.3, 2.6.2</t>
  </si>
  <si>
    <t>1.3, 2.4</t>
  </si>
  <si>
    <r>
      <t>1</t>
    </r>
    <r>
      <rPr>
        <sz val="28"/>
        <rFont val="Times New Roman , serif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</si>
</sst>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Arial Cyr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8"/>
      <name val="Arial Cyr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26"/>
      <name val="Times New Roman"/>
      <family val="1"/>
      <charset val="204"/>
    </font>
    <font>
      <u/>
      <sz val="22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color theme="0"/>
      <name val="Arial Cyr"/>
      <charset val="204"/>
    </font>
    <font>
      <b/>
      <sz val="24"/>
      <color rgb="FF0000FF"/>
      <name val="Times New Roman"/>
      <family val="1"/>
      <charset val="204"/>
    </font>
    <font>
      <sz val="28"/>
      <color rgb="FF0000FF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4"/>
      <color rgb="FF008000"/>
      <name val="Times New Roman"/>
      <family val="1"/>
      <charset val="204"/>
    </font>
    <font>
      <sz val="30"/>
      <name val="Arial Cyr"/>
      <charset val="204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2"/>
      <name val="Times New Roman"/>
      <family val="1"/>
      <charset val="204"/>
    </font>
    <font>
      <sz val="18"/>
      <name val="Times New Roman"/>
      <family val="1"/>
      <charset val="204"/>
    </font>
    <font>
      <b/>
      <sz val="28"/>
      <name val="Arial Cyr"/>
      <charset val="204"/>
    </font>
    <font>
      <b/>
      <i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sz val="30"/>
      <color rgb="FF0000FF"/>
      <name val="Times New Roman"/>
      <family val="1"/>
      <charset val="204"/>
    </font>
    <font>
      <b/>
      <sz val="28"/>
      <color rgb="FF0000FF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rgb="FFC00000"/>
      <name val="Times New Roman"/>
      <family val="1"/>
      <charset val="204"/>
    </font>
    <font>
      <sz val="30"/>
      <color rgb="FFC00000"/>
      <name val="Times New Roman"/>
      <family val="1"/>
      <charset val="204"/>
    </font>
    <font>
      <sz val="24"/>
      <color rgb="FFC00000"/>
      <name val="Times New Roman"/>
      <family val="1"/>
      <charset val="204"/>
    </font>
    <font>
      <sz val="28"/>
      <color rgb="FF0000FF"/>
      <name val="Arial Cyr"/>
      <charset val="204"/>
    </font>
    <font>
      <b/>
      <sz val="28"/>
      <color rgb="FF0000FF"/>
      <name val="Arial Cyr"/>
      <charset val="204"/>
    </font>
    <font>
      <sz val="22"/>
      <color rgb="FF0000FF"/>
      <name val="Times New Roman"/>
      <family val="1"/>
      <charset val="204"/>
    </font>
    <font>
      <b/>
      <vertAlign val="superscript"/>
      <sz val="28"/>
      <color rgb="FF0000FF"/>
      <name val="Times New Roman"/>
      <family val="1"/>
      <charset val="204"/>
    </font>
    <font>
      <vertAlign val="subscript"/>
      <sz val="28"/>
      <name val="Times New Roman"/>
      <family val="1"/>
      <charset val="204"/>
    </font>
    <font>
      <vertAlign val="superscript"/>
      <sz val="28"/>
      <name val="Times New Roman , serif"/>
    </font>
    <font>
      <sz val="28"/>
      <name val="Times New Roman , serif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4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11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9" fillId="0" borderId="0" xfId="0" applyFont="1" applyFill="1" applyAlignment="1"/>
    <xf numFmtId="0" fontId="20" fillId="0" borderId="0" xfId="0" applyFont="1" applyFill="1" applyAlignment="1">
      <alignment vertical="center"/>
    </xf>
    <xf numFmtId="0" fontId="21" fillId="0" borderId="0" xfId="0" applyFont="1" applyFill="1"/>
    <xf numFmtId="0" fontId="18" fillId="0" borderId="0" xfId="0" applyFont="1" applyFill="1" applyAlignment="1">
      <alignment vertical="top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Border="1" applyAlignment="1"/>
    <xf numFmtId="0" fontId="18" fillId="0" borderId="0" xfId="0" applyFont="1" applyFill="1" applyBorder="1"/>
    <xf numFmtId="0" fontId="17" fillId="0" borderId="2" xfId="0" applyFont="1" applyFill="1" applyBorder="1" applyAlignment="1">
      <alignment vertical="top"/>
    </xf>
    <xf numFmtId="0" fontId="18" fillId="0" borderId="2" xfId="0" applyFont="1" applyFill="1" applyBorder="1"/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justify" wrapText="1"/>
    </xf>
    <xf numFmtId="0" fontId="8" fillId="0" borderId="0" xfId="1" applyFont="1" applyFill="1" applyBorder="1"/>
    <xf numFmtId="0" fontId="8" fillId="0" borderId="0" xfId="0" applyFont="1" applyFill="1"/>
    <xf numFmtId="49" fontId="7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/>
    </xf>
    <xf numFmtId="0" fontId="8" fillId="0" borderId="75" xfId="0" applyFont="1" applyFill="1" applyBorder="1" applyAlignment="1">
      <alignment horizontal="left" vertical="center"/>
    </xf>
    <xf numFmtId="0" fontId="23" fillId="0" borderId="0" xfId="0" applyFont="1" applyFill="1"/>
    <xf numFmtId="49" fontId="7" fillId="0" borderId="64" xfId="0" applyNumberFormat="1" applyFont="1" applyFill="1" applyBorder="1" applyAlignment="1">
      <alignment horizontal="left" vertical="center"/>
    </xf>
    <xf numFmtId="49" fontId="8" fillId="0" borderId="75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6" xfId="0" applyFont="1" applyFill="1" applyBorder="1"/>
    <xf numFmtId="0" fontId="7" fillId="0" borderId="1" xfId="0" applyFont="1" applyFill="1" applyBorder="1"/>
    <xf numFmtId="0" fontId="8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21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/>
    </xf>
    <xf numFmtId="0" fontId="15" fillId="0" borderId="0" xfId="0" applyFont="1" applyFill="1"/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Border="1"/>
    <xf numFmtId="0" fontId="27" fillId="0" borderId="0" xfId="0" applyFont="1" applyFill="1"/>
    <xf numFmtId="49" fontId="8" fillId="0" borderId="64" xfId="0" applyNumberFormat="1" applyFont="1" applyFill="1" applyBorder="1" applyAlignment="1">
      <alignment horizontal="left" vertical="center"/>
    </xf>
    <xf numFmtId="0" fontId="26" fillId="0" borderId="0" xfId="0" applyFont="1" applyFill="1"/>
    <xf numFmtId="0" fontId="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1" fontId="8" fillId="0" borderId="14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31" fillId="0" borderId="0" xfId="0" applyFont="1" applyFill="1" applyAlignment="1">
      <alignment horizontal="right"/>
    </xf>
    <xf numFmtId="0" fontId="29" fillId="0" borderId="0" xfId="0" applyFont="1" applyFill="1" applyBorder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1" fontId="15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right"/>
    </xf>
    <xf numFmtId="0" fontId="14" fillId="4" borderId="0" xfId="0" applyFont="1" applyFill="1"/>
    <xf numFmtId="0" fontId="7" fillId="4" borderId="0" xfId="0" applyFont="1" applyFill="1"/>
    <xf numFmtId="0" fontId="6" fillId="4" borderId="0" xfId="0" applyFont="1" applyFill="1"/>
    <xf numFmtId="1" fontId="15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right"/>
    </xf>
    <xf numFmtId="0" fontId="27" fillId="2" borderId="0" xfId="0" applyFont="1" applyFill="1"/>
    <xf numFmtId="0" fontId="8" fillId="2" borderId="0" xfId="0" applyFont="1" applyFill="1"/>
    <xf numFmtId="0" fontId="14" fillId="2" borderId="0" xfId="0" applyFont="1" applyFill="1"/>
    <xf numFmtId="0" fontId="7" fillId="2" borderId="0" xfId="0" applyFont="1" applyFill="1"/>
    <xf numFmtId="0" fontId="6" fillId="2" borderId="0" xfId="0" applyFont="1" applyFill="1"/>
    <xf numFmtId="1" fontId="7" fillId="2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/>
    </xf>
    <xf numFmtId="0" fontId="7" fillId="4" borderId="0" xfId="0" applyFont="1" applyFill="1" applyAlignment="1">
      <alignment horizontal="center"/>
    </xf>
    <xf numFmtId="0" fontId="14" fillId="4" borderId="0" xfId="0" applyFont="1" applyFill="1" applyAlignment="1"/>
    <xf numFmtId="0" fontId="32" fillId="4" borderId="0" xfId="0" applyFont="1" applyFill="1"/>
    <xf numFmtId="0" fontId="12" fillId="4" borderId="0" xfId="0" applyFont="1" applyFill="1"/>
    <xf numFmtId="0" fontId="14" fillId="0" borderId="0" xfId="0" applyFont="1" applyFill="1" applyAlignment="1"/>
    <xf numFmtId="0" fontId="32" fillId="0" borderId="0" xfId="0" applyFont="1" applyFill="1"/>
    <xf numFmtId="0" fontId="31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/>
    <xf numFmtId="0" fontId="29" fillId="0" borderId="0" xfId="0" applyFont="1" applyFill="1"/>
    <xf numFmtId="0" fontId="31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/>
    </xf>
    <xf numFmtId="0" fontId="34" fillId="0" borderId="0" xfId="0" applyFont="1" applyFill="1"/>
    <xf numFmtId="49" fontId="8" fillId="0" borderId="57" xfId="0" applyNumberFormat="1" applyFont="1" applyFill="1" applyBorder="1" applyAlignment="1">
      <alignment horizontal="left" vertical="top"/>
    </xf>
    <xf numFmtId="49" fontId="7" fillId="0" borderId="64" xfId="0" applyNumberFormat="1" applyFont="1" applyFill="1" applyBorder="1" applyAlignment="1">
      <alignment horizontal="left" vertical="top"/>
    </xf>
    <xf numFmtId="0" fontId="7" fillId="5" borderId="0" xfId="0" applyFont="1" applyFill="1" applyAlignment="1">
      <alignment vertical="center"/>
    </xf>
    <xf numFmtId="0" fontId="7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15" fillId="5" borderId="0" xfId="0" applyFont="1" applyFill="1"/>
    <xf numFmtId="0" fontId="34" fillId="5" borderId="0" xfId="0" applyFont="1" applyFill="1"/>
    <xf numFmtId="0" fontId="32" fillId="5" borderId="0" xfId="0" applyFont="1" applyFill="1"/>
    <xf numFmtId="0" fontId="3" fillId="5" borderId="0" xfId="0" applyFont="1" applyFill="1"/>
    <xf numFmtId="0" fontId="15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right"/>
    </xf>
    <xf numFmtId="0" fontId="14" fillId="5" borderId="0" xfId="0" applyFont="1" applyFill="1"/>
    <xf numFmtId="0" fontId="15" fillId="5" borderId="0" xfId="0" applyFont="1" applyFill="1" applyAlignment="1">
      <alignment horizontal="left" vertical="center"/>
    </xf>
    <xf numFmtId="1" fontId="29" fillId="5" borderId="0" xfId="0" applyNumberFormat="1" applyFont="1" applyFill="1" applyAlignment="1">
      <alignment horizontal="right" vertical="center"/>
    </xf>
    <xf numFmtId="0" fontId="33" fillId="5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1" fontId="7" fillId="5" borderId="0" xfId="0" applyNumberFormat="1" applyFont="1" applyFill="1" applyBorder="1" applyAlignment="1">
      <alignment horizontal="left" vertical="center"/>
    </xf>
    <xf numFmtId="0" fontId="11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1" fontId="7" fillId="5" borderId="0" xfId="0" applyNumberFormat="1" applyFont="1" applyFill="1" applyAlignment="1">
      <alignment horizontal="left" vertical="center"/>
    </xf>
    <xf numFmtId="0" fontId="11" fillId="5" borderId="0" xfId="0" applyFont="1" applyFill="1" applyAlignment="1">
      <alignment vertic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8" fillId="5" borderId="0" xfId="0" applyFont="1" applyFill="1" applyAlignment="1">
      <alignment horizontal="center"/>
    </xf>
    <xf numFmtId="0" fontId="15" fillId="5" borderId="0" xfId="0" applyNumberFormat="1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1" fontId="8" fillId="5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top"/>
    </xf>
    <xf numFmtId="0" fontId="3" fillId="0" borderId="44" xfId="0" applyFont="1" applyFill="1" applyBorder="1"/>
    <xf numFmtId="0" fontId="3" fillId="0" borderId="58" xfId="0" applyFont="1" applyFill="1" applyBorder="1"/>
    <xf numFmtId="0" fontId="3" fillId="0" borderId="58" xfId="0" applyFont="1" applyFill="1" applyBorder="1" applyAlignment="1">
      <alignment horizontal="center"/>
    </xf>
    <xf numFmtId="0" fontId="3" fillId="0" borderId="58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49" fontId="3" fillId="0" borderId="58" xfId="0" applyNumberFormat="1" applyFont="1" applyFill="1" applyBorder="1" applyAlignment="1">
      <alignment horizontal="center"/>
    </xf>
    <xf numFmtId="49" fontId="3" fillId="0" borderId="77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top"/>
    </xf>
    <xf numFmtId="0" fontId="3" fillId="0" borderId="48" xfId="0" applyFont="1" applyFill="1" applyBorder="1"/>
    <xf numFmtId="0" fontId="3" fillId="0" borderId="47" xfId="0" applyFont="1" applyFill="1" applyBorder="1"/>
    <xf numFmtId="0" fontId="3" fillId="0" borderId="4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/>
    </xf>
    <xf numFmtId="49" fontId="8" fillId="0" borderId="14" xfId="0" applyNumberFormat="1" applyFont="1" applyFill="1" applyBorder="1" applyAlignment="1">
      <alignment horizontal="center" vertical="center"/>
    </xf>
    <xf numFmtId="49" fontId="15" fillId="5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4" fillId="3" borderId="0" xfId="0" applyFont="1" applyFill="1" applyAlignment="1"/>
    <xf numFmtId="0" fontId="32" fillId="3" borderId="0" xfId="0" applyFont="1" applyFill="1"/>
    <xf numFmtId="0" fontId="12" fillId="3" borderId="0" xfId="0" applyFont="1" applyFill="1"/>
    <xf numFmtId="0" fontId="6" fillId="3" borderId="0" xfId="0" applyFont="1" applyFill="1"/>
    <xf numFmtId="0" fontId="6" fillId="0" borderId="0" xfId="0" applyFont="1" applyFill="1" applyAlignment="1">
      <alignment horizontal="center" vertical="center"/>
    </xf>
    <xf numFmtId="49" fontId="8" fillId="0" borderId="55" xfId="0" applyNumberFormat="1" applyFont="1" applyFill="1" applyBorder="1" applyAlignment="1">
      <alignment horizontal="left" vertical="center"/>
    </xf>
    <xf numFmtId="49" fontId="8" fillId="0" borderId="55" xfId="0" applyNumberFormat="1" applyFont="1" applyFill="1" applyBorder="1" applyAlignment="1">
      <alignment horizontal="left" vertical="top"/>
    </xf>
    <xf numFmtId="1" fontId="15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49" fontId="7" fillId="6" borderId="64" xfId="0" applyNumberFormat="1" applyFont="1" applyFill="1" applyBorder="1" applyAlignment="1">
      <alignment horizontal="left" vertical="top"/>
    </xf>
    <xf numFmtId="1" fontId="15" fillId="6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49" fontId="7" fillId="6" borderId="64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textRotation="90"/>
    </xf>
    <xf numFmtId="1" fontId="8" fillId="0" borderId="22" xfId="0" applyNumberFormat="1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1" fontId="8" fillId="0" borderId="21" xfId="0" applyNumberFormat="1" applyFont="1" applyFill="1" applyBorder="1" applyAlignment="1">
      <alignment horizontal="center" vertical="center"/>
    </xf>
    <xf numFmtId="1" fontId="8" fillId="0" borderId="68" xfId="0" applyNumberFormat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 vertical="center" textRotation="90"/>
    </xf>
    <xf numFmtId="0" fontId="3" fillId="0" borderId="48" xfId="0" applyFont="1" applyFill="1" applyBorder="1" applyAlignment="1">
      <alignment horizontal="center" vertical="center" textRotation="90"/>
    </xf>
    <xf numFmtId="0" fontId="3" fillId="0" borderId="42" xfId="0" applyFont="1" applyFill="1" applyBorder="1" applyAlignment="1">
      <alignment horizontal="center" vertical="center" textRotation="90"/>
    </xf>
    <xf numFmtId="0" fontId="3" fillId="0" borderId="47" xfId="0" applyFont="1" applyFill="1" applyBorder="1" applyAlignment="1">
      <alignment horizontal="center" vertical="center" textRotation="90"/>
    </xf>
    <xf numFmtId="0" fontId="3" fillId="0" borderId="42" xfId="0" applyFont="1" applyFill="1" applyBorder="1" applyAlignment="1">
      <alignment horizontal="center" textRotation="90"/>
    </xf>
    <xf numFmtId="0" fontId="3" fillId="0" borderId="47" xfId="0" applyFont="1" applyFill="1" applyBorder="1" applyAlignment="1">
      <alignment horizontal="center" textRotation="90"/>
    </xf>
    <xf numFmtId="1" fontId="8" fillId="0" borderId="29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" fontId="8" fillId="0" borderId="28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 textRotation="90"/>
    </xf>
    <xf numFmtId="0" fontId="3" fillId="0" borderId="56" xfId="0" applyFont="1" applyFill="1" applyBorder="1" applyAlignment="1">
      <alignment horizontal="center" vertical="center" textRotation="90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8" xfId="0" applyNumberFormat="1" applyFont="1" applyFill="1" applyBorder="1" applyAlignment="1">
      <alignment horizontal="center" vertical="center"/>
    </xf>
    <xf numFmtId="0" fontId="7" fillId="0" borderId="40" xfId="0" applyNumberFormat="1" applyFont="1" applyFill="1" applyBorder="1" applyAlignment="1">
      <alignment horizontal="center" vertical="center"/>
    </xf>
    <xf numFmtId="0" fontId="7" fillId="0" borderId="37" xfId="0" applyNumberFormat="1" applyFont="1" applyFill="1" applyBorder="1" applyAlignment="1">
      <alignment horizontal="center" vertical="center"/>
    </xf>
    <xf numFmtId="0" fontId="7" fillId="0" borderId="36" xfId="0" applyNumberFormat="1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textRotation="255"/>
    </xf>
    <xf numFmtId="0" fontId="3" fillId="0" borderId="73" xfId="0" applyFont="1" applyFill="1" applyBorder="1" applyAlignment="1">
      <alignment horizontal="center" vertical="center" textRotation="255"/>
    </xf>
    <xf numFmtId="0" fontId="9" fillId="0" borderId="1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1" fontId="7" fillId="0" borderId="59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5" xfId="0" applyFont="1" applyFill="1" applyBorder="1" applyAlignment="1">
      <alignment horizontal="left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left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49" fontId="7" fillId="0" borderId="43" xfId="0" applyNumberFormat="1" applyFont="1" applyFill="1" applyBorder="1" applyAlignment="1">
      <alignment horizontal="center" vertical="center" wrapText="1"/>
    </xf>
    <xf numFmtId="49" fontId="7" fillId="0" borderId="42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left" vertical="center" wrapText="1"/>
    </xf>
    <xf numFmtId="0" fontId="8" fillId="6" borderId="2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6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22" fillId="0" borderId="6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34" xfId="0" applyNumberFormat="1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left" vertical="center" wrapText="1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left" vertical="center" wrapText="1"/>
    </xf>
    <xf numFmtId="0" fontId="7" fillId="0" borderId="65" xfId="0" applyFont="1" applyFill="1" applyBorder="1" applyAlignment="1">
      <alignment horizontal="left" vertical="center" wrapText="1"/>
    </xf>
    <xf numFmtId="0" fontId="7" fillId="0" borderId="66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left" vertical="center" wrapText="1"/>
    </xf>
    <xf numFmtId="49" fontId="7" fillId="0" borderId="49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6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7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8" fillId="0" borderId="48" xfId="0" applyNumberFormat="1" applyFont="1" applyFill="1" applyBorder="1" applyAlignment="1">
      <alignment horizontal="center" vertical="center"/>
    </xf>
    <xf numFmtId="49" fontId="8" fillId="0" borderId="47" xfId="0" applyNumberFormat="1" applyFont="1" applyFill="1" applyBorder="1" applyAlignment="1">
      <alignment horizontal="center" vertical="center"/>
    </xf>
    <xf numFmtId="49" fontId="8" fillId="0" borderId="54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left" vertical="center" wrapText="1"/>
    </xf>
    <xf numFmtId="0" fontId="8" fillId="0" borderId="6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0" borderId="31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left" wrapText="1"/>
    </xf>
    <xf numFmtId="0" fontId="8" fillId="0" borderId="66" xfId="0" applyFont="1" applyFill="1" applyBorder="1" applyAlignment="1">
      <alignment horizontal="left" wrapText="1"/>
    </xf>
    <xf numFmtId="0" fontId="8" fillId="0" borderId="67" xfId="0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74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textRotation="90"/>
    </xf>
    <xf numFmtId="0" fontId="7" fillId="0" borderId="44" xfId="0" applyFont="1" applyFill="1" applyBorder="1" applyAlignment="1">
      <alignment horizontal="center" vertical="center" textRotation="90"/>
    </xf>
    <xf numFmtId="0" fontId="7" fillId="0" borderId="11" xfId="0" applyFont="1" applyFill="1" applyBorder="1" applyAlignment="1">
      <alignment horizontal="center" vertical="center" textRotation="90"/>
    </xf>
    <xf numFmtId="0" fontId="7" fillId="0" borderId="46" xfId="0" applyFont="1" applyFill="1" applyBorder="1" applyAlignment="1">
      <alignment horizontal="center" vertical="center" textRotation="90"/>
    </xf>
    <xf numFmtId="0" fontId="7" fillId="0" borderId="26" xfId="0" applyFont="1" applyFill="1" applyBorder="1" applyAlignment="1">
      <alignment horizontal="center" vertical="center" textRotation="90"/>
    </xf>
    <xf numFmtId="0" fontId="7" fillId="0" borderId="38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7" fillId="0" borderId="23" xfId="0" applyFont="1" applyFill="1" applyBorder="1" applyAlignment="1">
      <alignment horizontal="center" vertical="center" textRotation="90"/>
    </xf>
    <xf numFmtId="0" fontId="7" fillId="0" borderId="45" xfId="0" applyFont="1" applyFill="1" applyBorder="1" applyAlignment="1">
      <alignment horizontal="center" vertical="center" textRotation="90"/>
    </xf>
    <xf numFmtId="0" fontId="7" fillId="0" borderId="50" xfId="0" applyFont="1" applyFill="1" applyBorder="1" applyAlignment="1">
      <alignment horizontal="center" vertical="center" textRotation="90"/>
    </xf>
    <xf numFmtId="0" fontId="7" fillId="0" borderId="52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40" xfId="0" applyFont="1" applyFill="1" applyBorder="1" applyAlignment="1">
      <alignment horizontal="center" vertical="center" textRotation="90"/>
    </xf>
    <xf numFmtId="0" fontId="7" fillId="0" borderId="41" xfId="0" applyFont="1" applyFill="1" applyBorder="1" applyAlignment="1">
      <alignment horizontal="center" vertical="center" textRotation="90"/>
    </xf>
    <xf numFmtId="0" fontId="7" fillId="6" borderId="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textRotation="90"/>
    </xf>
    <xf numFmtId="0" fontId="7" fillId="0" borderId="20" xfId="0" applyFont="1" applyFill="1" applyBorder="1" applyAlignment="1">
      <alignment horizontal="center" textRotation="90"/>
    </xf>
    <xf numFmtId="0" fontId="7" fillId="0" borderId="19" xfId="0" applyFont="1" applyFill="1" applyBorder="1" applyAlignment="1">
      <alignment horizontal="center" textRotation="90"/>
    </xf>
    <xf numFmtId="0" fontId="7" fillId="0" borderId="59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 textRotation="90"/>
    </xf>
    <xf numFmtId="0" fontId="8" fillId="0" borderId="21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 vertical="center" textRotation="90"/>
    </xf>
    <xf numFmtId="0" fontId="7" fillId="0" borderId="53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textRotation="90"/>
    </xf>
    <xf numFmtId="0" fontId="8" fillId="0" borderId="53" xfId="0" applyFont="1" applyFill="1" applyBorder="1" applyAlignment="1">
      <alignment horizontal="center" vertical="center" textRotation="90"/>
    </xf>
    <xf numFmtId="0" fontId="8" fillId="0" borderId="50" xfId="0" applyFont="1" applyFill="1" applyBorder="1" applyAlignment="1">
      <alignment horizontal="center" vertical="center" textRotation="90"/>
    </xf>
    <xf numFmtId="0" fontId="8" fillId="0" borderId="11" xfId="0" applyFont="1" applyFill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 vertical="center" textRotation="90"/>
    </xf>
    <xf numFmtId="0" fontId="8" fillId="0" borderId="10" xfId="0" applyFont="1" applyFill="1" applyBorder="1" applyAlignment="1">
      <alignment horizontal="center" vertical="center" textRotation="90"/>
    </xf>
    <xf numFmtId="0" fontId="8" fillId="0" borderId="26" xfId="0" applyFont="1" applyFill="1" applyBorder="1" applyAlignment="1">
      <alignment horizontal="center" vertical="center" textRotation="90"/>
    </xf>
    <xf numFmtId="0" fontId="8" fillId="0" borderId="23" xfId="0" applyFont="1" applyFill="1" applyBorder="1" applyAlignment="1">
      <alignment horizontal="center" vertical="center" textRotation="90"/>
    </xf>
    <xf numFmtId="0" fontId="8" fillId="0" borderId="41" xfId="0" applyFont="1" applyFill="1" applyBorder="1" applyAlignment="1">
      <alignment horizontal="center" vertical="center" textRotation="90"/>
    </xf>
    <xf numFmtId="0" fontId="7" fillId="0" borderId="18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>
      <alignment horizontal="center" vertical="center"/>
    </xf>
    <xf numFmtId="0" fontId="25" fillId="0" borderId="30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30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textRotation="90"/>
    </xf>
    <xf numFmtId="0" fontId="7" fillId="0" borderId="7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6" borderId="60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61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4" xfId="0" applyNumberFormat="1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left" vertical="center" wrapText="1"/>
    </xf>
    <xf numFmtId="0" fontId="8" fillId="0" borderId="66" xfId="0" applyFont="1" applyFill="1" applyBorder="1" applyAlignment="1">
      <alignment horizontal="left" vertical="center" wrapText="1"/>
    </xf>
    <xf numFmtId="0" fontId="8" fillId="0" borderId="67" xfId="0" applyFont="1" applyFill="1" applyBorder="1" applyAlignment="1">
      <alignment horizontal="left" vertical="center" wrapText="1"/>
    </xf>
    <xf numFmtId="0" fontId="25" fillId="0" borderId="14" xfId="0" applyNumberFormat="1" applyFont="1" applyFill="1" applyBorder="1" applyAlignment="1">
      <alignment horizontal="center" vertical="center"/>
    </xf>
    <xf numFmtId="0" fontId="25" fillId="0" borderId="8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7" fillId="6" borderId="59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1" fontId="7" fillId="6" borderId="15" xfId="0" applyNumberFormat="1" applyFont="1" applyFill="1" applyBorder="1" applyAlignment="1">
      <alignment horizontal="center" vertical="center"/>
    </xf>
    <xf numFmtId="1" fontId="7" fillId="6" borderId="14" xfId="0" applyNumberFormat="1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1" fontId="24" fillId="0" borderId="43" xfId="0" applyNumberFormat="1" applyFont="1" applyFill="1" applyBorder="1" applyAlignment="1">
      <alignment horizontal="center" vertical="center"/>
    </xf>
    <xf numFmtId="1" fontId="24" fillId="0" borderId="42" xfId="0" applyNumberFormat="1" applyFont="1" applyFill="1" applyBorder="1" applyAlignment="1">
      <alignment horizontal="center" vertical="center"/>
    </xf>
    <xf numFmtId="1" fontId="24" fillId="0" borderId="18" xfId="0" applyNumberFormat="1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left" vertical="top" wrapText="1"/>
    </xf>
    <xf numFmtId="0" fontId="8" fillId="0" borderId="66" xfId="0" applyFont="1" applyFill="1" applyBorder="1" applyAlignment="1">
      <alignment horizontal="left" vertical="top" wrapText="1"/>
    </xf>
    <xf numFmtId="0" fontId="8" fillId="0" borderId="67" xfId="0" applyFont="1" applyFill="1" applyBorder="1" applyAlignment="1">
      <alignment horizontal="left" vertical="top" wrapText="1"/>
    </xf>
    <xf numFmtId="0" fontId="3" fillId="0" borderId="58" xfId="0" applyFont="1" applyFill="1" applyBorder="1" applyAlignment="1">
      <alignment horizontal="right" textRotation="90"/>
    </xf>
    <xf numFmtId="0" fontId="3" fillId="0" borderId="37" xfId="0" applyFont="1" applyFill="1" applyBorder="1" applyAlignment="1">
      <alignment horizontal="right" textRotation="90"/>
    </xf>
    <xf numFmtId="0" fontId="18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49" fontId="8" fillId="6" borderId="64" xfId="0" applyNumberFormat="1" applyFont="1" applyFill="1" applyBorder="1" applyAlignment="1">
      <alignment horizontal="left" vertical="top"/>
    </xf>
    <xf numFmtId="49" fontId="8" fillId="6" borderId="64" xfId="0" applyNumberFormat="1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7" fillId="6" borderId="15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49" fontId="8" fillId="6" borderId="55" xfId="0" applyNumberFormat="1" applyFont="1" applyFill="1" applyBorder="1" applyAlignment="1">
      <alignment horizontal="left" vertical="center"/>
    </xf>
    <xf numFmtId="49" fontId="7" fillId="6" borderId="56" xfId="0" applyNumberFormat="1" applyFont="1" applyFill="1" applyBorder="1" applyAlignment="1">
      <alignment horizontal="left" vertical="top"/>
    </xf>
    <xf numFmtId="49" fontId="8" fillId="6" borderId="75" xfId="0" applyNumberFormat="1" applyFont="1" applyFill="1" applyBorder="1" applyAlignment="1">
      <alignment horizontal="left" vertical="center"/>
    </xf>
    <xf numFmtId="49" fontId="7" fillId="6" borderId="57" xfId="0" applyNumberFormat="1" applyFont="1" applyFill="1" applyBorder="1" applyAlignment="1">
      <alignment horizontal="left" vertical="center"/>
    </xf>
    <xf numFmtId="49" fontId="7" fillId="6" borderId="56" xfId="0" applyNumberFormat="1" applyFont="1" applyFill="1" applyBorder="1" applyAlignment="1">
      <alignment horizontal="left" vertical="center"/>
    </xf>
    <xf numFmtId="49" fontId="7" fillId="6" borderId="76" xfId="0" applyNumberFormat="1" applyFont="1" applyFill="1" applyBorder="1" applyAlignment="1">
      <alignment horizontal="center" vertical="center" wrapText="1"/>
    </xf>
    <xf numFmtId="49" fontId="7" fillId="6" borderId="58" xfId="0" applyNumberFormat="1" applyFont="1" applyFill="1" applyBorder="1" applyAlignment="1">
      <alignment horizontal="center" vertical="center" wrapText="1"/>
    </xf>
    <xf numFmtId="49" fontId="7" fillId="6" borderId="77" xfId="0" applyNumberFormat="1" applyFont="1" applyFill="1" applyBorder="1" applyAlignment="1">
      <alignment horizontal="center" vertical="center" wrapText="1"/>
    </xf>
    <xf numFmtId="49" fontId="7" fillId="6" borderId="15" xfId="0" applyNumberFormat="1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vertical="center" wrapText="1"/>
    </xf>
    <xf numFmtId="49" fontId="7" fillId="6" borderId="30" xfId="0" applyNumberFormat="1" applyFont="1" applyFill="1" applyBorder="1" applyAlignment="1">
      <alignment horizontal="center" vertical="center" wrapText="1"/>
    </xf>
    <xf numFmtId="49" fontId="7" fillId="6" borderId="69" xfId="0" applyNumberFormat="1" applyFont="1" applyFill="1" applyBorder="1" applyAlignment="1">
      <alignment horizontal="center" vertical="center" wrapText="1"/>
    </xf>
    <xf numFmtId="49" fontId="7" fillId="6" borderId="70" xfId="0" applyNumberFormat="1" applyFont="1" applyFill="1" applyBorder="1" applyAlignment="1">
      <alignment horizontal="center" vertical="center" wrapText="1"/>
    </xf>
    <xf numFmtId="49" fontId="7" fillId="6" borderId="71" xfId="0" applyNumberFormat="1" applyFont="1" applyFill="1" applyBorder="1" applyAlignment="1">
      <alignment horizontal="center" vertical="center" wrapText="1"/>
    </xf>
    <xf numFmtId="49" fontId="7" fillId="6" borderId="60" xfId="0" applyNumberFormat="1" applyFont="1" applyFill="1" applyBorder="1" applyAlignment="1">
      <alignment horizontal="center" vertical="center" wrapText="1"/>
    </xf>
    <xf numFmtId="49" fontId="7" fillId="6" borderId="33" xfId="0" applyNumberFormat="1" applyFont="1" applyFill="1" applyBorder="1" applyAlignment="1">
      <alignment horizontal="center" vertical="center" wrapText="1"/>
    </xf>
    <xf numFmtId="49" fontId="7" fillId="6" borderId="61" xfId="0" applyNumberFormat="1" applyFont="1" applyFill="1" applyBorder="1" applyAlignment="1">
      <alignment horizontal="center" vertical="center" wrapText="1"/>
    </xf>
    <xf numFmtId="49" fontId="7" fillId="6" borderId="39" xfId="0" applyNumberFormat="1" applyFont="1" applyFill="1" applyBorder="1" applyAlignment="1">
      <alignment horizontal="center" vertical="center" wrapText="1"/>
    </xf>
    <xf numFmtId="49" fontId="7" fillId="6" borderId="37" xfId="0" applyNumberFormat="1" applyFont="1" applyFill="1" applyBorder="1" applyAlignment="1">
      <alignment horizontal="center" vertical="center" wrapText="1"/>
    </xf>
    <xf numFmtId="49" fontId="7" fillId="6" borderId="36" xfId="0" applyNumberFormat="1" applyFont="1" applyFill="1" applyBorder="1" applyAlignment="1">
      <alignment horizontal="center" vertical="center" wrapText="1"/>
    </xf>
    <xf numFmtId="49" fontId="7" fillId="6" borderId="48" xfId="0" applyNumberFormat="1" applyFont="1" applyFill="1" applyBorder="1" applyAlignment="1">
      <alignment horizontal="center" vertical="center" wrapText="1"/>
    </xf>
    <xf numFmtId="49" fontId="7" fillId="6" borderId="47" xfId="0" applyNumberFormat="1" applyFont="1" applyFill="1" applyBorder="1" applyAlignment="1">
      <alignment horizontal="center" vertical="center" wrapText="1"/>
    </xf>
    <xf numFmtId="49" fontId="7" fillId="6" borderId="54" xfId="0" applyNumberFormat="1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left" vertical="top" wrapText="1"/>
    </xf>
    <xf numFmtId="49" fontId="7" fillId="6" borderId="0" xfId="0" applyNumberFormat="1" applyFont="1" applyFill="1" applyBorder="1" applyAlignment="1">
      <alignment horizontal="left" vertical="top" wrapText="1"/>
    </xf>
  </cellXfs>
  <cellStyles count="2">
    <cellStyle name="мой стиль" xfId="1"/>
    <cellStyle name="Обычный" xfId="0" builtinId="0"/>
  </cellStyles>
  <dxfs count="3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  <color rgb="FF008000"/>
      <color rgb="FFCCFF99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M142"/>
  <sheetViews>
    <sheetView showZeros="0" tabSelected="1" view="pageLayout" zoomScale="30" zoomScaleNormal="32" zoomScaleSheetLayoutView="55" zoomScalePageLayoutView="30" workbookViewId="0">
      <selection activeCell="W141" sqref="W141"/>
    </sheetView>
  </sheetViews>
  <sheetFormatPr defaultColWidth="8.85546875" defaultRowHeight="33"/>
  <cols>
    <col min="1" max="1" width="15.140625" style="1" customWidth="1"/>
    <col min="2" max="2" width="5.7109375" style="1" customWidth="1"/>
    <col min="3" max="4" width="6.42578125" style="1" customWidth="1"/>
    <col min="5" max="5" width="6.7109375" style="1" customWidth="1"/>
    <col min="6" max="8" width="6.85546875" style="1" customWidth="1"/>
    <col min="9" max="10" width="6.7109375" style="1" customWidth="1"/>
    <col min="11" max="11" width="5.7109375" style="1" customWidth="1"/>
    <col min="12" max="13" width="6.42578125" style="1" customWidth="1"/>
    <col min="14" max="14" width="6.7109375" style="1" customWidth="1"/>
    <col min="15" max="15" width="6.5703125" style="1" customWidth="1"/>
    <col min="16" max="16" width="6.7109375" style="1" customWidth="1"/>
    <col min="17" max="17" width="7" style="1" customWidth="1"/>
    <col min="18" max="19" width="7.28515625" style="2" customWidth="1"/>
    <col min="20" max="20" width="7.7109375" style="1" customWidth="1"/>
    <col min="21" max="21" width="7.140625" style="1" customWidth="1"/>
    <col min="22" max="22" width="6.5703125" style="1" customWidth="1"/>
    <col min="23" max="23" width="6.85546875" style="1" customWidth="1"/>
    <col min="24" max="24" width="5.7109375" style="1" customWidth="1"/>
    <col min="25" max="25" width="6.7109375" style="1" customWidth="1"/>
    <col min="26" max="26" width="7" style="1" customWidth="1"/>
    <col min="27" max="27" width="6.7109375" style="1" customWidth="1"/>
    <col min="28" max="28" width="7.7109375" style="1" customWidth="1"/>
    <col min="29" max="29" width="6.7109375" style="1" customWidth="1"/>
    <col min="30" max="30" width="6.28515625" style="1" customWidth="1"/>
    <col min="31" max="31" width="6.140625" style="1" customWidth="1"/>
    <col min="32" max="32" width="6.85546875" style="1" customWidth="1"/>
    <col min="33" max="35" width="6.42578125" style="1" customWidth="1"/>
    <col min="36" max="36" width="6.5703125" style="1" customWidth="1"/>
    <col min="37" max="37" width="6.28515625" style="1" customWidth="1"/>
    <col min="38" max="38" width="6.7109375" style="1" customWidth="1"/>
    <col min="39" max="39" width="6.5703125" style="1" customWidth="1"/>
    <col min="40" max="40" width="6.42578125" style="1" customWidth="1"/>
    <col min="41" max="41" width="6.140625" style="1" customWidth="1"/>
    <col min="42" max="42" width="5.7109375" style="1" customWidth="1"/>
    <col min="43" max="43" width="5.42578125" style="1" customWidth="1"/>
    <col min="44" max="44" width="6.7109375" style="1" customWidth="1"/>
    <col min="45" max="45" width="6.5703125" style="1" customWidth="1"/>
    <col min="46" max="46" width="5.85546875" style="1" customWidth="1"/>
    <col min="47" max="47" width="6.140625" style="1" customWidth="1"/>
    <col min="48" max="48" width="5.5703125" style="1" customWidth="1"/>
    <col min="49" max="49" width="5.42578125" style="1" customWidth="1"/>
    <col min="50" max="50" width="6" style="1" customWidth="1"/>
    <col min="51" max="51" width="5.5703125" style="1" customWidth="1"/>
    <col min="52" max="52" width="6" style="1" customWidth="1"/>
    <col min="53" max="53" width="5.7109375" style="1" customWidth="1"/>
    <col min="54" max="54" width="6.28515625" style="1" customWidth="1"/>
    <col min="55" max="55" width="5.28515625" style="1" customWidth="1"/>
    <col min="56" max="56" width="6" style="3" customWidth="1"/>
    <col min="57" max="57" width="6.7109375" style="3" customWidth="1"/>
    <col min="58" max="58" width="5.7109375" style="3" customWidth="1"/>
    <col min="59" max="59" width="6.85546875" style="3" customWidth="1"/>
    <col min="60" max="60" width="7.42578125" style="3" customWidth="1"/>
    <col min="61" max="61" width="13.28515625" style="85" customWidth="1"/>
    <col min="62" max="62" width="14.28515625" style="72" customWidth="1"/>
    <col min="63" max="63" width="15.85546875" style="4" customWidth="1"/>
    <col min="64" max="64" width="14.28515625" style="4" customWidth="1"/>
    <col min="65" max="65" width="13.140625" style="80" customWidth="1"/>
    <col min="66" max="66" width="8.85546875" style="65"/>
    <col min="67" max="180" width="8.85546875" style="5"/>
    <col min="181" max="16384" width="8.85546875" style="1"/>
  </cols>
  <sheetData>
    <row r="1" spans="1:180" s="18" customFormat="1" ht="35.25" customHeight="1">
      <c r="R1" s="19"/>
      <c r="S1" s="19"/>
      <c r="BD1" s="20"/>
      <c r="BE1" s="20"/>
      <c r="BF1" s="20"/>
      <c r="BG1" s="20"/>
      <c r="BH1" s="20"/>
      <c r="BI1" s="85"/>
      <c r="BJ1" s="4"/>
      <c r="BK1" s="4"/>
      <c r="BL1" s="4"/>
      <c r="BM1" s="78"/>
      <c r="BN1" s="7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</row>
    <row r="2" spans="1:180" s="18" customFormat="1" ht="40.5">
      <c r="B2" s="21" t="s">
        <v>102</v>
      </c>
      <c r="C2" s="21"/>
      <c r="D2" s="21"/>
      <c r="E2" s="21"/>
      <c r="F2" s="21"/>
      <c r="G2" s="21"/>
      <c r="H2" s="21"/>
      <c r="I2" s="21"/>
      <c r="J2" s="21"/>
      <c r="K2" s="21"/>
      <c r="L2" s="21"/>
      <c r="R2" s="19"/>
      <c r="S2" s="19"/>
      <c r="V2" s="22" t="s">
        <v>200</v>
      </c>
      <c r="Z2" s="23"/>
      <c r="BC2" s="613"/>
      <c r="BD2" s="613"/>
      <c r="BE2" s="613"/>
      <c r="BF2" s="613"/>
      <c r="BG2" s="613"/>
      <c r="BH2" s="613"/>
      <c r="BI2" s="85"/>
      <c r="BJ2" s="87" t="s">
        <v>257</v>
      </c>
      <c r="BK2" s="87"/>
      <c r="BL2" s="106"/>
      <c r="BM2" s="78"/>
      <c r="BN2" s="7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</row>
    <row r="3" spans="1:180" s="18" customFormat="1" ht="24" customHeight="1">
      <c r="R3" s="19"/>
      <c r="S3" s="19"/>
      <c r="BD3" s="20"/>
      <c r="BE3" s="20"/>
      <c r="BF3" s="20"/>
      <c r="BG3" s="20"/>
      <c r="BH3" s="20"/>
      <c r="BI3" s="107"/>
      <c r="BJ3" s="87" t="s">
        <v>309</v>
      </c>
      <c r="BK3" s="106"/>
      <c r="BL3" s="108">
        <v>3</v>
      </c>
      <c r="BM3" s="78"/>
      <c r="BN3" s="7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</row>
    <row r="4" spans="1:180" s="18" customFormat="1" ht="36.75" customHeight="1">
      <c r="B4" s="21" t="s">
        <v>201</v>
      </c>
      <c r="C4" s="21"/>
      <c r="D4" s="21"/>
      <c r="E4" s="21"/>
      <c r="F4" s="21"/>
      <c r="G4" s="21"/>
      <c r="H4" s="21"/>
      <c r="I4" s="21"/>
      <c r="J4" s="21"/>
      <c r="K4" s="21"/>
      <c r="L4" s="21"/>
      <c r="R4" s="19"/>
      <c r="S4" s="19"/>
      <c r="AA4" s="24" t="s">
        <v>297</v>
      </c>
      <c r="BD4" s="20"/>
      <c r="BE4" s="20"/>
      <c r="BF4" s="20"/>
      <c r="BG4" s="20"/>
      <c r="BH4" s="20"/>
      <c r="BI4" s="107"/>
      <c r="BJ4" s="87" t="s">
        <v>310</v>
      </c>
      <c r="BK4" s="106"/>
      <c r="BL4" s="108">
        <v>3</v>
      </c>
      <c r="BM4" s="78"/>
      <c r="BN4" s="7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</row>
    <row r="5" spans="1:180" s="18" customFormat="1" ht="38.25">
      <c r="B5" s="21" t="s">
        <v>202</v>
      </c>
      <c r="C5" s="21"/>
      <c r="D5" s="21"/>
      <c r="E5" s="21"/>
      <c r="F5" s="21"/>
      <c r="G5" s="21"/>
      <c r="H5" s="21"/>
      <c r="I5" s="21"/>
      <c r="J5" s="21"/>
      <c r="K5" s="21"/>
      <c r="L5" s="21"/>
      <c r="R5" s="19"/>
      <c r="S5" s="19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BD5" s="20"/>
      <c r="BE5" s="20"/>
      <c r="BF5" s="20"/>
      <c r="BG5" s="20"/>
      <c r="BH5" s="20"/>
      <c r="BI5" s="107"/>
      <c r="BJ5" s="87" t="s">
        <v>311</v>
      </c>
      <c r="BK5" s="106"/>
      <c r="BL5" s="108">
        <v>3</v>
      </c>
      <c r="BM5" s="78"/>
      <c r="BN5" s="7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</row>
    <row r="6" spans="1:180" s="18" customFormat="1" ht="35.25" customHeight="1">
      <c r="B6" s="21" t="s">
        <v>203</v>
      </c>
      <c r="C6" s="21"/>
      <c r="D6" s="21"/>
      <c r="E6" s="21"/>
      <c r="F6" s="21"/>
      <c r="G6" s="21"/>
      <c r="H6" s="21"/>
      <c r="I6" s="21"/>
      <c r="J6" s="21"/>
      <c r="K6" s="21"/>
      <c r="L6" s="21"/>
      <c r="P6" s="25"/>
      <c r="Q6" s="25"/>
      <c r="R6" s="25"/>
      <c r="S6" s="22" t="s">
        <v>106</v>
      </c>
      <c r="T6" s="25"/>
      <c r="U6" s="25"/>
      <c r="W6" s="26"/>
      <c r="X6" s="27"/>
      <c r="Y6" s="614" t="s">
        <v>298</v>
      </c>
      <c r="Z6" s="614"/>
      <c r="AA6" s="614"/>
      <c r="AB6" s="614"/>
      <c r="AC6" s="614"/>
      <c r="AD6" s="614"/>
      <c r="AE6" s="614"/>
      <c r="AF6" s="614"/>
      <c r="AG6" s="614"/>
      <c r="AH6" s="614"/>
      <c r="AI6" s="614"/>
      <c r="AJ6" s="614"/>
      <c r="AK6" s="614"/>
      <c r="AL6" s="614"/>
      <c r="AM6" s="614"/>
      <c r="AN6" s="614"/>
      <c r="AO6" s="614"/>
      <c r="AP6" s="614"/>
      <c r="AQ6" s="614"/>
      <c r="AR6" s="614"/>
      <c r="AS6" s="614"/>
      <c r="AT6" s="614"/>
      <c r="AU6" s="63"/>
      <c r="AV6" s="28" t="s">
        <v>101</v>
      </c>
      <c r="AW6" s="27"/>
      <c r="AY6" s="28"/>
      <c r="AZ6" s="29" t="s">
        <v>243</v>
      </c>
      <c r="BA6" s="21"/>
      <c r="BC6" s="30"/>
      <c r="BD6" s="30"/>
      <c r="BE6" s="21"/>
      <c r="BF6" s="21"/>
      <c r="BG6" s="21"/>
      <c r="BH6" s="21"/>
      <c r="BI6" s="107"/>
      <c r="BJ6" s="87" t="s">
        <v>312</v>
      </c>
      <c r="BK6" s="106"/>
      <c r="BL6" s="108">
        <v>6</v>
      </c>
      <c r="BM6" s="78"/>
      <c r="BN6" s="7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</row>
    <row r="7" spans="1:180" s="18" customFormat="1" ht="38.25" customHeight="1">
      <c r="B7" s="31"/>
      <c r="C7" s="32"/>
      <c r="D7" s="32"/>
      <c r="E7" s="32"/>
      <c r="F7" s="32"/>
      <c r="G7" s="32"/>
      <c r="H7" s="25" t="s">
        <v>286</v>
      </c>
      <c r="I7" s="25"/>
      <c r="J7" s="21"/>
      <c r="K7" s="21"/>
      <c r="L7" s="21"/>
      <c r="O7" s="25"/>
      <c r="Q7" s="25"/>
      <c r="R7" s="25"/>
      <c r="S7" s="19"/>
      <c r="U7" s="25"/>
      <c r="V7" s="27"/>
      <c r="W7" s="27"/>
      <c r="X7" s="27"/>
      <c r="Y7" s="614"/>
      <c r="Z7" s="614"/>
      <c r="AA7" s="614"/>
      <c r="AB7" s="614"/>
      <c r="AC7" s="614"/>
      <c r="AD7" s="614"/>
      <c r="AE7" s="614"/>
      <c r="AF7" s="614"/>
      <c r="AG7" s="614"/>
      <c r="AH7" s="614"/>
      <c r="AI7" s="614"/>
      <c r="AJ7" s="614"/>
      <c r="AK7" s="614"/>
      <c r="AL7" s="614"/>
      <c r="AM7" s="614"/>
      <c r="AN7" s="614"/>
      <c r="AO7" s="614"/>
      <c r="AP7" s="614"/>
      <c r="AQ7" s="614"/>
      <c r="AR7" s="614"/>
      <c r="AS7" s="614"/>
      <c r="AT7" s="614"/>
      <c r="AU7" s="63"/>
      <c r="AV7" s="21"/>
      <c r="AW7" s="27"/>
      <c r="AY7" s="62"/>
      <c r="AZ7" s="21"/>
      <c r="BA7" s="21"/>
      <c r="BB7" s="21"/>
      <c r="BC7" s="21"/>
      <c r="BD7" s="21"/>
      <c r="BE7" s="21"/>
      <c r="BF7" s="21"/>
      <c r="BG7" s="21"/>
      <c r="BH7" s="21"/>
      <c r="BI7" s="17"/>
      <c r="BJ7" s="107"/>
      <c r="BK7" s="87"/>
      <c r="BL7" s="106"/>
      <c r="BM7" s="78"/>
      <c r="BN7" s="7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</row>
    <row r="8" spans="1:180" s="18" customFormat="1" ht="45" customHeight="1">
      <c r="B8" s="355" t="s">
        <v>204</v>
      </c>
      <c r="C8" s="355"/>
      <c r="D8" s="355"/>
      <c r="E8" s="355"/>
      <c r="F8" s="355"/>
      <c r="G8" s="355"/>
      <c r="H8" s="615">
        <v>2022</v>
      </c>
      <c r="I8" s="615"/>
      <c r="J8" s="615"/>
      <c r="K8" s="615"/>
      <c r="L8" s="21"/>
      <c r="O8" s="33"/>
      <c r="R8" s="33"/>
      <c r="S8" s="19"/>
      <c r="T8" s="33"/>
      <c r="U8" s="33"/>
      <c r="V8" s="27"/>
      <c r="W8" s="27"/>
      <c r="X8" s="27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614"/>
      <c r="AL8" s="614"/>
      <c r="AM8" s="614"/>
      <c r="AN8" s="614"/>
      <c r="AO8" s="614"/>
      <c r="AP8" s="614"/>
      <c r="AQ8" s="614"/>
      <c r="AR8" s="614"/>
      <c r="AS8" s="614"/>
      <c r="AT8" s="614"/>
      <c r="AU8" s="63"/>
      <c r="AV8" s="21" t="s">
        <v>299</v>
      </c>
      <c r="AW8" s="27"/>
      <c r="AY8" s="21"/>
      <c r="AZ8" s="25"/>
      <c r="BA8" s="25"/>
      <c r="BB8" s="25"/>
      <c r="BC8" s="25"/>
      <c r="BD8" s="25"/>
      <c r="BE8" s="25"/>
      <c r="BF8" s="25"/>
      <c r="BG8" s="21"/>
      <c r="BH8" s="21"/>
      <c r="BI8" s="17"/>
      <c r="BJ8" s="17"/>
      <c r="BK8" s="17"/>
      <c r="BL8" s="4"/>
      <c r="BM8" s="78"/>
      <c r="BN8" s="7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</row>
    <row r="9" spans="1:180" s="18" customFormat="1" ht="24.75" customHeight="1">
      <c r="C9" s="21"/>
      <c r="D9" s="21"/>
      <c r="E9" s="21"/>
      <c r="F9" s="21"/>
      <c r="G9" s="21"/>
      <c r="L9" s="21"/>
      <c r="O9" s="19"/>
      <c r="R9" s="19"/>
      <c r="S9" s="64"/>
      <c r="T9" s="64"/>
      <c r="U9" s="64"/>
      <c r="V9" s="64"/>
      <c r="W9" s="64"/>
      <c r="X9" s="64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27"/>
      <c r="AX9" s="25"/>
      <c r="AZ9" s="25"/>
      <c r="BA9" s="25"/>
      <c r="BB9" s="25"/>
      <c r="BC9" s="25"/>
      <c r="BD9" s="25"/>
      <c r="BE9" s="25"/>
      <c r="BF9" s="25"/>
      <c r="BG9" s="25"/>
      <c r="BH9" s="25"/>
      <c r="BI9" s="85"/>
      <c r="BJ9" s="72"/>
      <c r="BK9" s="76"/>
      <c r="BL9" s="76"/>
      <c r="BM9" s="78"/>
      <c r="BN9" s="7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</row>
    <row r="10" spans="1:180" s="18" customFormat="1" ht="30.75" customHeight="1">
      <c r="B10" s="21" t="s">
        <v>205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R10" s="19"/>
      <c r="S10" s="64"/>
      <c r="T10" s="64"/>
      <c r="U10" s="64"/>
      <c r="V10" s="64"/>
      <c r="W10" s="64"/>
      <c r="X10" s="64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34"/>
      <c r="BD10" s="20"/>
      <c r="BE10" s="20"/>
      <c r="BF10" s="20"/>
      <c r="BG10" s="20"/>
      <c r="BH10" s="20"/>
      <c r="BI10" s="85"/>
      <c r="BJ10" s="72"/>
      <c r="BK10" s="76"/>
      <c r="BL10" s="76"/>
      <c r="BM10" s="78"/>
      <c r="BN10" s="7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</row>
    <row r="11" spans="1:180" s="18" customFormat="1" ht="22.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R11" s="19"/>
      <c r="S11" s="19"/>
      <c r="T11" s="21"/>
      <c r="U11" s="21"/>
      <c r="V11" s="27"/>
      <c r="W11" s="27"/>
      <c r="X11" s="2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BA11" s="21"/>
      <c r="BD11" s="20"/>
      <c r="BE11" s="20"/>
      <c r="BF11" s="20"/>
      <c r="BG11" s="20"/>
      <c r="BH11" s="20"/>
      <c r="BI11" s="85"/>
      <c r="BJ11" s="72"/>
      <c r="BK11" s="76"/>
      <c r="BL11" s="76"/>
      <c r="BM11" s="78"/>
      <c r="BN11" s="7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</row>
    <row r="12" spans="1:180" s="7" customFormat="1" ht="35.25">
      <c r="K12" s="35" t="s">
        <v>100</v>
      </c>
      <c r="R12" s="9"/>
      <c r="S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36"/>
      <c r="AN12" s="36" t="s">
        <v>99</v>
      </c>
      <c r="BD12" s="10"/>
      <c r="BE12" s="10"/>
      <c r="BF12" s="10"/>
      <c r="BG12" s="10"/>
      <c r="BH12" s="10"/>
      <c r="BI12" s="85"/>
      <c r="BJ12" s="72"/>
      <c r="BK12" s="38"/>
      <c r="BL12" s="38"/>
      <c r="BM12" s="79"/>
      <c r="BN12" s="67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</row>
    <row r="13" spans="1:180" ht="18.75" customHeight="1" thickBot="1"/>
    <row r="14" spans="1:180" s="135" customFormat="1" ht="25.5" customHeight="1">
      <c r="A14" s="260" t="s">
        <v>98</v>
      </c>
      <c r="B14" s="262" t="s">
        <v>97</v>
      </c>
      <c r="C14" s="226"/>
      <c r="D14" s="226"/>
      <c r="E14" s="226"/>
      <c r="F14" s="227" t="s">
        <v>114</v>
      </c>
      <c r="G14" s="226" t="s">
        <v>96</v>
      </c>
      <c r="H14" s="226"/>
      <c r="I14" s="226"/>
      <c r="J14" s="227" t="s">
        <v>115</v>
      </c>
      <c r="K14" s="226" t="s">
        <v>95</v>
      </c>
      <c r="L14" s="226"/>
      <c r="M14" s="226"/>
      <c r="N14" s="226"/>
      <c r="O14" s="226" t="s">
        <v>94</v>
      </c>
      <c r="P14" s="226"/>
      <c r="Q14" s="226"/>
      <c r="R14" s="226"/>
      <c r="S14" s="227" t="s">
        <v>116</v>
      </c>
      <c r="T14" s="226" t="s">
        <v>93</v>
      </c>
      <c r="U14" s="226"/>
      <c r="V14" s="226"/>
      <c r="W14" s="227" t="s">
        <v>117</v>
      </c>
      <c r="X14" s="226" t="s">
        <v>92</v>
      </c>
      <c r="Y14" s="226"/>
      <c r="Z14" s="226"/>
      <c r="AA14" s="227" t="s">
        <v>118</v>
      </c>
      <c r="AB14" s="226" t="s">
        <v>91</v>
      </c>
      <c r="AC14" s="226"/>
      <c r="AD14" s="226"/>
      <c r="AE14" s="226"/>
      <c r="AF14" s="227" t="s">
        <v>119</v>
      </c>
      <c r="AG14" s="226" t="s">
        <v>90</v>
      </c>
      <c r="AH14" s="226"/>
      <c r="AI14" s="226"/>
      <c r="AJ14" s="227" t="s">
        <v>120</v>
      </c>
      <c r="AK14" s="226" t="s">
        <v>89</v>
      </c>
      <c r="AL14" s="226"/>
      <c r="AM14" s="226"/>
      <c r="AN14" s="226"/>
      <c r="AO14" s="226" t="s">
        <v>88</v>
      </c>
      <c r="AP14" s="226"/>
      <c r="AQ14" s="226"/>
      <c r="AR14" s="226"/>
      <c r="AS14" s="227" t="s">
        <v>121</v>
      </c>
      <c r="AT14" s="226" t="s">
        <v>87</v>
      </c>
      <c r="AU14" s="226"/>
      <c r="AV14" s="226"/>
      <c r="AW14" s="227" t="s">
        <v>244</v>
      </c>
      <c r="AX14" s="226" t="s">
        <v>86</v>
      </c>
      <c r="AY14" s="226"/>
      <c r="AZ14" s="226"/>
      <c r="BA14" s="229"/>
      <c r="BB14" s="230" t="s">
        <v>85</v>
      </c>
      <c r="BC14" s="232" t="s">
        <v>84</v>
      </c>
      <c r="BD14" s="234" t="s">
        <v>295</v>
      </c>
      <c r="BE14" s="611" t="s">
        <v>83</v>
      </c>
      <c r="BF14" s="232" t="s">
        <v>82</v>
      </c>
      <c r="BG14" s="220" t="s">
        <v>81</v>
      </c>
      <c r="BH14" s="244" t="s">
        <v>35</v>
      </c>
      <c r="BI14" s="140"/>
      <c r="BJ14" s="149"/>
      <c r="BK14" s="150"/>
      <c r="BL14" s="150"/>
    </row>
    <row r="15" spans="1:180" s="135" customFormat="1" ht="289.5" customHeight="1" thickBot="1">
      <c r="A15" s="261"/>
      <c r="B15" s="160" t="s">
        <v>80</v>
      </c>
      <c r="C15" s="161" t="s">
        <v>66</v>
      </c>
      <c r="D15" s="161" t="s">
        <v>65</v>
      </c>
      <c r="E15" s="161" t="s">
        <v>64</v>
      </c>
      <c r="F15" s="228"/>
      <c r="G15" s="161" t="s">
        <v>63</v>
      </c>
      <c r="H15" s="161" t="s">
        <v>62</v>
      </c>
      <c r="I15" s="161" t="s">
        <v>61</v>
      </c>
      <c r="J15" s="228"/>
      <c r="K15" s="161" t="s">
        <v>60</v>
      </c>
      <c r="L15" s="161" t="s">
        <v>59</v>
      </c>
      <c r="M15" s="161" t="s">
        <v>58</v>
      </c>
      <c r="N15" s="161" t="s">
        <v>79</v>
      </c>
      <c r="O15" s="161" t="s">
        <v>67</v>
      </c>
      <c r="P15" s="161" t="s">
        <v>66</v>
      </c>
      <c r="Q15" s="161" t="s">
        <v>65</v>
      </c>
      <c r="R15" s="161" t="s">
        <v>64</v>
      </c>
      <c r="S15" s="228"/>
      <c r="T15" s="161" t="s">
        <v>78</v>
      </c>
      <c r="U15" s="161" t="s">
        <v>77</v>
      </c>
      <c r="V15" s="161" t="s">
        <v>76</v>
      </c>
      <c r="W15" s="228"/>
      <c r="X15" s="161" t="s">
        <v>75</v>
      </c>
      <c r="Y15" s="161" t="s">
        <v>74</v>
      </c>
      <c r="Z15" s="161" t="s">
        <v>73</v>
      </c>
      <c r="AA15" s="228"/>
      <c r="AB15" s="161" t="s">
        <v>75</v>
      </c>
      <c r="AC15" s="161" t="s">
        <v>74</v>
      </c>
      <c r="AD15" s="161" t="s">
        <v>73</v>
      </c>
      <c r="AE15" s="161" t="s">
        <v>72</v>
      </c>
      <c r="AF15" s="228"/>
      <c r="AG15" s="161" t="s">
        <v>63</v>
      </c>
      <c r="AH15" s="161" t="s">
        <v>62</v>
      </c>
      <c r="AI15" s="161" t="s">
        <v>61</v>
      </c>
      <c r="AJ15" s="228"/>
      <c r="AK15" s="161" t="s">
        <v>71</v>
      </c>
      <c r="AL15" s="161" t="s">
        <v>70</v>
      </c>
      <c r="AM15" s="161" t="s">
        <v>69</v>
      </c>
      <c r="AN15" s="161" t="s">
        <v>68</v>
      </c>
      <c r="AO15" s="161" t="s">
        <v>67</v>
      </c>
      <c r="AP15" s="161" t="s">
        <v>66</v>
      </c>
      <c r="AQ15" s="161" t="s">
        <v>65</v>
      </c>
      <c r="AR15" s="161" t="s">
        <v>64</v>
      </c>
      <c r="AS15" s="228"/>
      <c r="AT15" s="161" t="s">
        <v>63</v>
      </c>
      <c r="AU15" s="161" t="s">
        <v>62</v>
      </c>
      <c r="AV15" s="161" t="s">
        <v>61</v>
      </c>
      <c r="AW15" s="228"/>
      <c r="AX15" s="161" t="s">
        <v>60</v>
      </c>
      <c r="AY15" s="161" t="s">
        <v>59</v>
      </c>
      <c r="AZ15" s="161" t="s">
        <v>58</v>
      </c>
      <c r="BA15" s="162" t="s">
        <v>57</v>
      </c>
      <c r="BB15" s="231"/>
      <c r="BC15" s="233"/>
      <c r="BD15" s="235"/>
      <c r="BE15" s="612"/>
      <c r="BF15" s="233"/>
      <c r="BG15" s="221"/>
      <c r="BH15" s="245"/>
      <c r="BI15" s="140"/>
      <c r="BJ15" s="149"/>
      <c r="BK15" s="150"/>
      <c r="BL15" s="150"/>
    </row>
    <row r="16" spans="1:180" s="135" customFormat="1" ht="30" customHeight="1">
      <c r="A16" s="163" t="s">
        <v>56</v>
      </c>
      <c r="B16" s="164"/>
      <c r="C16" s="165"/>
      <c r="D16" s="165"/>
      <c r="E16" s="165"/>
      <c r="F16" s="165"/>
      <c r="G16" s="165"/>
      <c r="H16" s="165"/>
      <c r="I16" s="165"/>
      <c r="J16" s="166">
        <v>18</v>
      </c>
      <c r="K16" s="165"/>
      <c r="L16" s="165"/>
      <c r="M16" s="165"/>
      <c r="N16" s="165"/>
      <c r="O16" s="167"/>
      <c r="P16" s="167"/>
      <c r="Q16" s="167"/>
      <c r="R16" s="167"/>
      <c r="S16" s="167"/>
      <c r="T16" s="168" t="s">
        <v>49</v>
      </c>
      <c r="U16" s="168" t="s">
        <v>49</v>
      </c>
      <c r="V16" s="168" t="s">
        <v>49</v>
      </c>
      <c r="W16" s="169" t="s">
        <v>45</v>
      </c>
      <c r="X16" s="169" t="s">
        <v>45</v>
      </c>
      <c r="Y16" s="167"/>
      <c r="Z16" s="167"/>
      <c r="AA16" s="167"/>
      <c r="AB16" s="167"/>
      <c r="AC16" s="167"/>
      <c r="AD16" s="167"/>
      <c r="AE16" s="167"/>
      <c r="AF16" s="167">
        <v>18</v>
      </c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8" t="s">
        <v>49</v>
      </c>
      <c r="AR16" s="168" t="s">
        <v>49</v>
      </c>
      <c r="AS16" s="168" t="s">
        <v>49</v>
      </c>
      <c r="AT16" s="169" t="s">
        <v>45</v>
      </c>
      <c r="AU16" s="169" t="s">
        <v>45</v>
      </c>
      <c r="AV16" s="169" t="s">
        <v>45</v>
      </c>
      <c r="AW16" s="169" t="s">
        <v>45</v>
      </c>
      <c r="AX16" s="169" t="s">
        <v>45</v>
      </c>
      <c r="AY16" s="169" t="s">
        <v>45</v>
      </c>
      <c r="AZ16" s="169" t="s">
        <v>45</v>
      </c>
      <c r="BA16" s="170" t="s">
        <v>45</v>
      </c>
      <c r="BB16" s="171">
        <v>36</v>
      </c>
      <c r="BC16" s="172">
        <v>6</v>
      </c>
      <c r="BD16" s="172"/>
      <c r="BE16" s="172"/>
      <c r="BF16" s="172"/>
      <c r="BG16" s="173">
        <v>10</v>
      </c>
      <c r="BH16" s="174">
        <f>SUM(BB16:BG16)</f>
        <v>52</v>
      </c>
      <c r="BI16" s="140"/>
      <c r="BJ16" s="149"/>
      <c r="BK16" s="150"/>
      <c r="BL16" s="150"/>
    </row>
    <row r="17" spans="1:180" s="135" customFormat="1" ht="30" customHeight="1" thickBot="1">
      <c r="A17" s="175" t="s">
        <v>55</v>
      </c>
      <c r="B17" s="176"/>
      <c r="C17" s="177"/>
      <c r="D17" s="177"/>
      <c r="E17" s="177"/>
      <c r="F17" s="177"/>
      <c r="G17" s="177"/>
      <c r="H17" s="177"/>
      <c r="I17" s="177"/>
      <c r="J17" s="178">
        <v>17</v>
      </c>
      <c r="K17" s="177"/>
      <c r="L17" s="177"/>
      <c r="M17" s="177"/>
      <c r="N17" s="177"/>
      <c r="O17" s="179"/>
      <c r="P17" s="179"/>
      <c r="Q17" s="179"/>
      <c r="R17" s="179"/>
      <c r="S17" s="180" t="s">
        <v>49</v>
      </c>
      <c r="T17" s="180" t="s">
        <v>49</v>
      </c>
      <c r="U17" s="180" t="s">
        <v>49</v>
      </c>
      <c r="V17" s="181" t="s">
        <v>45</v>
      </c>
      <c r="W17" s="181" t="s">
        <v>45</v>
      </c>
      <c r="X17" s="179" t="s">
        <v>110</v>
      </c>
      <c r="Y17" s="179" t="s">
        <v>110</v>
      </c>
      <c r="Z17" s="179" t="s">
        <v>110</v>
      </c>
      <c r="AA17" s="179" t="s">
        <v>110</v>
      </c>
      <c r="AB17" s="179" t="s">
        <v>47</v>
      </c>
      <c r="AC17" s="179" t="s">
        <v>47</v>
      </c>
      <c r="AD17" s="179" t="s">
        <v>47</v>
      </c>
      <c r="AE17" s="179" t="s">
        <v>47</v>
      </c>
      <c r="AF17" s="179" t="s">
        <v>47</v>
      </c>
      <c r="AG17" s="179" t="s">
        <v>47</v>
      </c>
      <c r="AH17" s="179" t="s">
        <v>47</v>
      </c>
      <c r="AI17" s="179" t="s">
        <v>47</v>
      </c>
      <c r="AJ17" s="179" t="s">
        <v>47</v>
      </c>
      <c r="AK17" s="179" t="s">
        <v>47</v>
      </c>
      <c r="AL17" s="179" t="s">
        <v>47</v>
      </c>
      <c r="AM17" s="179" t="s">
        <v>47</v>
      </c>
      <c r="AN17" s="179" t="s">
        <v>47</v>
      </c>
      <c r="AO17" s="179" t="s">
        <v>47</v>
      </c>
      <c r="AP17" s="179" t="s">
        <v>47</v>
      </c>
      <c r="AQ17" s="179" t="s">
        <v>47</v>
      </c>
      <c r="AR17" s="179" t="s">
        <v>51</v>
      </c>
      <c r="AS17" s="177"/>
      <c r="AT17" s="179"/>
      <c r="AU17" s="179"/>
      <c r="AV17" s="179"/>
      <c r="AW17" s="179"/>
      <c r="AX17" s="179"/>
      <c r="AY17" s="179"/>
      <c r="AZ17" s="179"/>
      <c r="BA17" s="182"/>
      <c r="BB17" s="183">
        <v>17</v>
      </c>
      <c r="BC17" s="184">
        <v>3</v>
      </c>
      <c r="BD17" s="184">
        <v>4</v>
      </c>
      <c r="BE17" s="184">
        <v>16</v>
      </c>
      <c r="BF17" s="184">
        <v>1</v>
      </c>
      <c r="BG17" s="185">
        <v>2</v>
      </c>
      <c r="BH17" s="174">
        <f>SUM(BB17:BG17)</f>
        <v>43</v>
      </c>
      <c r="BI17" s="140"/>
      <c r="BJ17" s="149"/>
      <c r="BK17" s="150"/>
      <c r="BL17" s="150"/>
    </row>
    <row r="18" spans="1:180" s="135" customFormat="1" ht="30" customHeight="1" thickBot="1">
      <c r="A18" s="186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189">
        <f>SUM(BB16:BB17)</f>
        <v>53</v>
      </c>
      <c r="BC18" s="190">
        <f t="shared" ref="BC18:BH18" si="0">SUM(BC16:BC17)</f>
        <v>9</v>
      </c>
      <c r="BD18" s="190">
        <f t="shared" si="0"/>
        <v>4</v>
      </c>
      <c r="BE18" s="190">
        <f t="shared" si="0"/>
        <v>16</v>
      </c>
      <c r="BF18" s="190">
        <f t="shared" si="0"/>
        <v>1</v>
      </c>
      <c r="BG18" s="191">
        <f t="shared" si="0"/>
        <v>12</v>
      </c>
      <c r="BH18" s="192">
        <f t="shared" si="0"/>
        <v>95</v>
      </c>
      <c r="BI18" s="140"/>
      <c r="BJ18" s="151"/>
      <c r="BK18" s="150"/>
      <c r="BL18" s="150"/>
    </row>
    <row r="19" spans="1:180" s="130" customFormat="1" ht="35.25">
      <c r="A19" s="37"/>
      <c r="B19" s="37"/>
      <c r="C19" s="37" t="s">
        <v>54</v>
      </c>
      <c r="D19" s="37"/>
      <c r="E19" s="37"/>
      <c r="F19" s="37"/>
      <c r="G19" s="7"/>
      <c r="H19" s="193"/>
      <c r="I19" s="38" t="s">
        <v>44</v>
      </c>
      <c r="J19" s="37" t="s">
        <v>53</v>
      </c>
      <c r="K19" s="7"/>
      <c r="L19" s="7"/>
      <c r="M19" s="7"/>
      <c r="N19" s="37"/>
      <c r="O19" s="37"/>
      <c r="P19" s="37"/>
      <c r="Q19" s="37"/>
      <c r="R19" s="39"/>
      <c r="S19" s="194" t="s">
        <v>52</v>
      </c>
      <c r="T19" s="38" t="s">
        <v>44</v>
      </c>
      <c r="U19" s="37" t="s">
        <v>296</v>
      </c>
      <c r="V19" s="7"/>
      <c r="W19" s="37"/>
      <c r="X19" s="37"/>
      <c r="Y19" s="37"/>
      <c r="Z19" s="37"/>
      <c r="AA19" s="37"/>
      <c r="AB19" s="37"/>
      <c r="AC19" s="37"/>
      <c r="AD19" s="7"/>
      <c r="AE19" s="195" t="s">
        <v>51</v>
      </c>
      <c r="AF19" s="38" t="s">
        <v>44</v>
      </c>
      <c r="AG19" s="37" t="s">
        <v>50</v>
      </c>
      <c r="AH19" s="37"/>
      <c r="AI19" s="37"/>
      <c r="AJ19" s="8"/>
      <c r="AK19" s="8"/>
      <c r="AL19" s="8"/>
      <c r="AM19" s="8"/>
      <c r="AN19" s="8"/>
      <c r="AO19" s="8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10"/>
      <c r="BE19" s="10"/>
      <c r="BF19" s="10"/>
      <c r="BG19" s="10"/>
      <c r="BH19" s="10"/>
      <c r="BI19" s="152"/>
      <c r="BJ19" s="153"/>
      <c r="BK19" s="131"/>
      <c r="BL19" s="131"/>
    </row>
    <row r="20" spans="1:180" s="130" customFormat="1" ht="21.7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9"/>
      <c r="S20" s="39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10"/>
      <c r="BE20" s="10"/>
      <c r="BF20" s="10"/>
      <c r="BG20" s="10"/>
      <c r="BH20" s="10"/>
      <c r="BI20" s="140"/>
      <c r="BJ20" s="153"/>
      <c r="BK20" s="131"/>
      <c r="BL20" s="131"/>
    </row>
    <row r="21" spans="1:180" s="130" customFormat="1" ht="35.25">
      <c r="A21" s="37"/>
      <c r="B21" s="37"/>
      <c r="C21" s="37"/>
      <c r="D21" s="37"/>
      <c r="E21" s="37"/>
      <c r="F21" s="37"/>
      <c r="G21" s="37"/>
      <c r="H21" s="196" t="s">
        <v>49</v>
      </c>
      <c r="I21" s="38" t="s">
        <v>44</v>
      </c>
      <c r="J21" s="37" t="s">
        <v>48</v>
      </c>
      <c r="K21" s="7"/>
      <c r="L21" s="7"/>
      <c r="M21" s="7"/>
      <c r="N21" s="37"/>
      <c r="O21" s="37"/>
      <c r="P21" s="37"/>
      <c r="Q21" s="37"/>
      <c r="R21" s="39"/>
      <c r="S21" s="195" t="s">
        <v>47</v>
      </c>
      <c r="T21" s="38" t="s">
        <v>44</v>
      </c>
      <c r="U21" s="37" t="s">
        <v>46</v>
      </c>
      <c r="V21" s="7"/>
      <c r="W21" s="37"/>
      <c r="X21" s="37"/>
      <c r="Y21" s="37"/>
      <c r="Z21" s="37"/>
      <c r="AA21" s="37"/>
      <c r="AB21" s="37"/>
      <c r="AC21" s="37"/>
      <c r="AD21" s="7"/>
      <c r="AE21" s="195" t="s">
        <v>45</v>
      </c>
      <c r="AF21" s="38" t="s">
        <v>44</v>
      </c>
      <c r="AG21" s="37" t="s">
        <v>43</v>
      </c>
      <c r="AH21" s="37"/>
      <c r="AI21" s="37"/>
      <c r="AJ21" s="8"/>
      <c r="AK21" s="8"/>
      <c r="AL21" s="8"/>
      <c r="AM21" s="8"/>
      <c r="AN21" s="8"/>
      <c r="AO21" s="8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0"/>
      <c r="BE21" s="10"/>
      <c r="BF21" s="10"/>
      <c r="BG21" s="10"/>
      <c r="BH21" s="10"/>
      <c r="BI21" s="140"/>
      <c r="BJ21" s="153"/>
      <c r="BK21" s="131"/>
      <c r="BL21" s="131"/>
    </row>
    <row r="22" spans="1:180" s="7" customFormat="1" ht="19.5" customHeight="1">
      <c r="A22" s="37"/>
      <c r="B22" s="37"/>
      <c r="C22" s="37"/>
      <c r="D22" s="37"/>
      <c r="E22" s="37"/>
      <c r="F22" s="37"/>
      <c r="G22" s="37"/>
      <c r="H22" s="40"/>
      <c r="I22" s="38"/>
      <c r="J22" s="37"/>
      <c r="N22" s="37"/>
      <c r="O22" s="37"/>
      <c r="P22" s="37"/>
      <c r="Q22" s="37"/>
      <c r="R22" s="39"/>
      <c r="S22" s="41"/>
      <c r="T22" s="38"/>
      <c r="U22" s="37"/>
      <c r="W22" s="37"/>
      <c r="X22" s="37"/>
      <c r="Y22" s="37"/>
      <c r="Z22" s="37"/>
      <c r="AA22" s="37"/>
      <c r="AB22" s="37"/>
      <c r="AC22" s="37"/>
      <c r="AE22" s="41"/>
      <c r="AF22" s="38"/>
      <c r="AG22" s="37"/>
      <c r="AH22" s="37"/>
      <c r="AI22" s="37"/>
      <c r="AJ22" s="8"/>
      <c r="AK22" s="8"/>
      <c r="AL22" s="8"/>
      <c r="AM22" s="8"/>
      <c r="AN22" s="8"/>
      <c r="AO22" s="8"/>
      <c r="BD22" s="10"/>
      <c r="BE22" s="10"/>
      <c r="BF22" s="10"/>
      <c r="BG22" s="10"/>
      <c r="BH22" s="10"/>
      <c r="BI22" s="85"/>
      <c r="BJ22" s="72"/>
      <c r="BK22" s="38"/>
      <c r="BL22" s="38"/>
      <c r="BM22" s="79"/>
      <c r="BN22" s="67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</row>
    <row r="23" spans="1:180" s="7" customFormat="1" ht="35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9"/>
      <c r="S23" s="39"/>
      <c r="T23" s="37"/>
      <c r="U23" s="37"/>
      <c r="V23" s="37"/>
      <c r="W23" s="37"/>
      <c r="X23" s="37"/>
      <c r="Y23" s="37"/>
      <c r="Z23" s="37"/>
      <c r="AA23" s="35" t="s">
        <v>42</v>
      </c>
      <c r="AB23" s="37"/>
      <c r="AC23" s="37"/>
      <c r="AD23" s="37"/>
      <c r="AE23" s="37"/>
      <c r="AF23" s="37"/>
      <c r="AG23" s="37"/>
      <c r="AH23" s="37"/>
      <c r="AI23" s="37"/>
      <c r="AJ23" s="8"/>
      <c r="AK23" s="8"/>
      <c r="AL23" s="8"/>
      <c r="AM23" s="8"/>
      <c r="AN23" s="8"/>
      <c r="AO23" s="8"/>
      <c r="AP23" s="8"/>
      <c r="AQ23" s="8"/>
      <c r="BD23" s="10"/>
      <c r="BE23" s="10"/>
      <c r="BF23" s="10"/>
      <c r="BG23" s="10"/>
      <c r="BH23" s="10"/>
      <c r="BI23" s="85"/>
      <c r="BJ23" s="73">
        <f>SUM(BD29,BD36)</f>
        <v>0</v>
      </c>
      <c r="BK23" s="38"/>
      <c r="BL23" s="38"/>
      <c r="BM23" s="79"/>
      <c r="BN23" s="67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</row>
    <row r="24" spans="1:180" s="7" customFormat="1" ht="18" customHeight="1" thickBo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9"/>
      <c r="S24" s="39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BD24" s="10"/>
      <c r="BE24" s="10"/>
      <c r="BF24" s="10"/>
      <c r="BG24" s="10"/>
      <c r="BH24" s="10"/>
      <c r="BI24" s="85"/>
      <c r="BJ24" s="72"/>
      <c r="BK24" s="38"/>
      <c r="BL24" s="38"/>
      <c r="BM24" s="79"/>
      <c r="BN24" s="67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</row>
    <row r="25" spans="1:180" s="7" customFormat="1" ht="33" customHeight="1" thickBot="1">
      <c r="A25" s="469" t="s">
        <v>41</v>
      </c>
      <c r="B25" s="472" t="s">
        <v>199</v>
      </c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4"/>
      <c r="P25" s="481" t="s">
        <v>40</v>
      </c>
      <c r="Q25" s="482"/>
      <c r="R25" s="489" t="s">
        <v>39</v>
      </c>
      <c r="S25" s="490"/>
      <c r="T25" s="450" t="s">
        <v>38</v>
      </c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456"/>
      <c r="AF25" s="511" t="s">
        <v>37</v>
      </c>
      <c r="AG25" s="512"/>
      <c r="AH25" s="512"/>
      <c r="AI25" s="512"/>
      <c r="AJ25" s="512"/>
      <c r="AK25" s="512"/>
      <c r="AL25" s="512"/>
      <c r="AM25" s="512"/>
      <c r="AN25" s="512"/>
      <c r="AO25" s="512"/>
      <c r="AP25" s="512"/>
      <c r="AQ25" s="512"/>
      <c r="AR25" s="512"/>
      <c r="AS25" s="512"/>
      <c r="AT25" s="512"/>
      <c r="AU25" s="512"/>
      <c r="AV25" s="512"/>
      <c r="AW25" s="512"/>
      <c r="AX25" s="512"/>
      <c r="AY25" s="512"/>
      <c r="AZ25" s="512"/>
      <c r="BA25" s="512"/>
      <c r="BB25" s="512"/>
      <c r="BC25" s="513"/>
      <c r="BD25" s="526" t="s">
        <v>36</v>
      </c>
      <c r="BE25" s="527"/>
      <c r="BF25" s="527"/>
      <c r="BG25" s="527"/>
      <c r="BH25" s="528"/>
      <c r="BI25" s="87"/>
      <c r="BJ25" s="38"/>
      <c r="BK25" s="38"/>
      <c r="BL25" s="38"/>
      <c r="BM25" s="79"/>
      <c r="BN25" s="67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</row>
    <row r="26" spans="1:180" s="7" customFormat="1" ht="28.5" customHeight="1" thickBot="1">
      <c r="A26" s="470"/>
      <c r="B26" s="475"/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7"/>
      <c r="P26" s="483"/>
      <c r="Q26" s="484"/>
      <c r="R26" s="491"/>
      <c r="S26" s="492"/>
      <c r="T26" s="483" t="s">
        <v>35</v>
      </c>
      <c r="U26" s="487"/>
      <c r="V26" s="489" t="s">
        <v>34</v>
      </c>
      <c r="W26" s="490"/>
      <c r="X26" s="496" t="s">
        <v>33</v>
      </c>
      <c r="Y26" s="497"/>
      <c r="Z26" s="497"/>
      <c r="AA26" s="497"/>
      <c r="AB26" s="497"/>
      <c r="AC26" s="497"/>
      <c r="AD26" s="497"/>
      <c r="AE26" s="498"/>
      <c r="AF26" s="507" t="s">
        <v>32</v>
      </c>
      <c r="AG26" s="508"/>
      <c r="AH26" s="508"/>
      <c r="AI26" s="508"/>
      <c r="AJ26" s="508"/>
      <c r="AK26" s="508"/>
      <c r="AL26" s="508"/>
      <c r="AM26" s="508"/>
      <c r="AN26" s="508"/>
      <c r="AO26" s="508"/>
      <c r="AP26" s="508"/>
      <c r="AQ26" s="509"/>
      <c r="AR26" s="507" t="s">
        <v>31</v>
      </c>
      <c r="AS26" s="508"/>
      <c r="AT26" s="508"/>
      <c r="AU26" s="508"/>
      <c r="AV26" s="508"/>
      <c r="AW26" s="508"/>
      <c r="AX26" s="508"/>
      <c r="AY26" s="508"/>
      <c r="AZ26" s="508"/>
      <c r="BA26" s="508"/>
      <c r="BB26" s="508"/>
      <c r="BC26" s="509"/>
      <c r="BD26" s="529"/>
      <c r="BE26" s="530"/>
      <c r="BF26" s="530"/>
      <c r="BG26" s="530"/>
      <c r="BH26" s="531"/>
      <c r="BI26" s="87"/>
      <c r="BJ26" s="38"/>
      <c r="BK26" s="38"/>
      <c r="BL26" s="38"/>
      <c r="BM26" s="79"/>
      <c r="BN26" s="67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</row>
    <row r="27" spans="1:180" s="7" customFormat="1" ht="69.75" customHeight="1" thickBot="1">
      <c r="A27" s="470"/>
      <c r="B27" s="475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7"/>
      <c r="P27" s="483"/>
      <c r="Q27" s="484"/>
      <c r="R27" s="491"/>
      <c r="S27" s="492"/>
      <c r="T27" s="483"/>
      <c r="U27" s="487"/>
      <c r="V27" s="491"/>
      <c r="W27" s="492"/>
      <c r="X27" s="514" t="s">
        <v>30</v>
      </c>
      <c r="Y27" s="515"/>
      <c r="Z27" s="516" t="s">
        <v>29</v>
      </c>
      <c r="AA27" s="482"/>
      <c r="AB27" s="516" t="s">
        <v>28</v>
      </c>
      <c r="AC27" s="482"/>
      <c r="AD27" s="515" t="s">
        <v>27</v>
      </c>
      <c r="AE27" s="490"/>
      <c r="AF27" s="457" t="s">
        <v>26</v>
      </c>
      <c r="AG27" s="458"/>
      <c r="AH27" s="458"/>
      <c r="AI27" s="458"/>
      <c r="AJ27" s="458"/>
      <c r="AK27" s="459"/>
      <c r="AL27" s="457" t="s">
        <v>25</v>
      </c>
      <c r="AM27" s="458"/>
      <c r="AN27" s="458"/>
      <c r="AO27" s="458"/>
      <c r="AP27" s="458"/>
      <c r="AQ27" s="459"/>
      <c r="AR27" s="457" t="s">
        <v>245</v>
      </c>
      <c r="AS27" s="458"/>
      <c r="AT27" s="458"/>
      <c r="AU27" s="458"/>
      <c r="AV27" s="458"/>
      <c r="AW27" s="459"/>
      <c r="AX27" s="457" t="s">
        <v>246</v>
      </c>
      <c r="AY27" s="458"/>
      <c r="AZ27" s="458"/>
      <c r="BA27" s="458"/>
      <c r="BB27" s="458"/>
      <c r="BC27" s="459"/>
      <c r="BD27" s="529"/>
      <c r="BE27" s="530"/>
      <c r="BF27" s="530"/>
      <c r="BG27" s="530"/>
      <c r="BH27" s="531"/>
      <c r="BI27" s="87"/>
      <c r="BJ27" s="38"/>
      <c r="BK27" s="38"/>
      <c r="BL27" s="38"/>
      <c r="BM27" s="79"/>
      <c r="BN27" s="67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</row>
    <row r="28" spans="1:180" s="7" customFormat="1" ht="159.75" customHeight="1" thickBot="1">
      <c r="A28" s="471"/>
      <c r="B28" s="478"/>
      <c r="C28" s="479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80"/>
      <c r="P28" s="485"/>
      <c r="Q28" s="486"/>
      <c r="R28" s="493"/>
      <c r="S28" s="494"/>
      <c r="T28" s="485"/>
      <c r="U28" s="488"/>
      <c r="V28" s="493"/>
      <c r="W28" s="494"/>
      <c r="X28" s="485"/>
      <c r="Y28" s="488"/>
      <c r="Z28" s="493"/>
      <c r="AA28" s="486"/>
      <c r="AB28" s="493"/>
      <c r="AC28" s="486"/>
      <c r="AD28" s="488"/>
      <c r="AE28" s="494"/>
      <c r="AF28" s="510" t="s">
        <v>24</v>
      </c>
      <c r="AG28" s="503"/>
      <c r="AH28" s="502" t="s">
        <v>23</v>
      </c>
      <c r="AI28" s="503"/>
      <c r="AJ28" s="502" t="s">
        <v>22</v>
      </c>
      <c r="AK28" s="504"/>
      <c r="AL28" s="502" t="s">
        <v>24</v>
      </c>
      <c r="AM28" s="503"/>
      <c r="AN28" s="502" t="s">
        <v>23</v>
      </c>
      <c r="AO28" s="565"/>
      <c r="AP28" s="503" t="s">
        <v>22</v>
      </c>
      <c r="AQ28" s="504"/>
      <c r="AR28" s="502" t="s">
        <v>24</v>
      </c>
      <c r="AS28" s="503"/>
      <c r="AT28" s="502" t="s">
        <v>23</v>
      </c>
      <c r="AU28" s="565"/>
      <c r="AV28" s="503" t="s">
        <v>22</v>
      </c>
      <c r="AW28" s="504"/>
      <c r="AX28" s="502" t="s">
        <v>24</v>
      </c>
      <c r="AY28" s="503"/>
      <c r="AZ28" s="502" t="s">
        <v>23</v>
      </c>
      <c r="BA28" s="565"/>
      <c r="BB28" s="503" t="s">
        <v>22</v>
      </c>
      <c r="BC28" s="504"/>
      <c r="BD28" s="532"/>
      <c r="BE28" s="533"/>
      <c r="BF28" s="533"/>
      <c r="BG28" s="533"/>
      <c r="BH28" s="534"/>
      <c r="BI28" s="17"/>
      <c r="BJ28" s="38"/>
      <c r="BK28" s="38"/>
      <c r="BL28" s="38"/>
      <c r="BM28" s="79"/>
      <c r="BN28" s="67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</row>
    <row r="29" spans="1:180" s="75" customFormat="1" ht="56.85" customHeight="1" thickBot="1">
      <c r="A29" s="42" t="s">
        <v>21</v>
      </c>
      <c r="B29" s="589" t="s">
        <v>20</v>
      </c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1"/>
      <c r="P29" s="335"/>
      <c r="Q29" s="336"/>
      <c r="R29" s="336"/>
      <c r="S29" s="237"/>
      <c r="T29" s="236">
        <f>SUM(T30:U35)</f>
        <v>1114</v>
      </c>
      <c r="U29" s="237"/>
      <c r="V29" s="238">
        <f>SUM(V30:W35)</f>
        <v>290</v>
      </c>
      <c r="W29" s="416"/>
      <c r="X29" s="236">
        <f>SUM(X30:Y35)</f>
        <v>108</v>
      </c>
      <c r="Y29" s="237"/>
      <c r="Z29" s="238">
        <f>SUM(Z30:AA35)</f>
        <v>112</v>
      </c>
      <c r="AA29" s="336"/>
      <c r="AB29" s="238">
        <f>SUM(AB30:AC35)</f>
        <v>70</v>
      </c>
      <c r="AC29" s="237"/>
      <c r="AD29" s="238">
        <f>SUM(AD30:AE35)</f>
        <v>0</v>
      </c>
      <c r="AE29" s="416"/>
      <c r="AF29" s="236">
        <f>SUM(AF30:AG35)</f>
        <v>500</v>
      </c>
      <c r="AG29" s="237"/>
      <c r="AH29" s="238">
        <f>SUM(AH30:AI35)</f>
        <v>184</v>
      </c>
      <c r="AI29" s="237"/>
      <c r="AJ29" s="238">
        <f>SUM(AJ30:AK35)</f>
        <v>15</v>
      </c>
      <c r="AK29" s="416"/>
      <c r="AL29" s="236">
        <f>SUM(AL30:AM35)</f>
        <v>416</v>
      </c>
      <c r="AM29" s="237"/>
      <c r="AN29" s="238">
        <f>SUM(AN30:AO35)</f>
        <v>106</v>
      </c>
      <c r="AO29" s="336"/>
      <c r="AP29" s="238">
        <f>SUM(AP30:AQ35)</f>
        <v>12</v>
      </c>
      <c r="AQ29" s="416"/>
      <c r="AR29" s="236">
        <f>SUM(AR30:AS35)</f>
        <v>198</v>
      </c>
      <c r="AS29" s="237"/>
      <c r="AT29" s="238">
        <f>SUM(AT30:AU35)</f>
        <v>0</v>
      </c>
      <c r="AU29" s="237"/>
      <c r="AV29" s="238">
        <f>SUM(AV30:AW35)</f>
        <v>6</v>
      </c>
      <c r="AW29" s="416"/>
      <c r="AX29" s="236">
        <f>SUM(AX30:AY35)</f>
        <v>0</v>
      </c>
      <c r="AY29" s="237"/>
      <c r="AZ29" s="238">
        <f>SUM(AZ30:BA35)</f>
        <v>0</v>
      </c>
      <c r="BA29" s="237"/>
      <c r="BB29" s="238">
        <f>SUM(BB30:BC35)</f>
        <v>0</v>
      </c>
      <c r="BC29" s="416"/>
      <c r="BD29" s="593"/>
      <c r="BE29" s="594"/>
      <c r="BF29" s="594"/>
      <c r="BG29" s="594"/>
      <c r="BH29" s="595"/>
      <c r="BI29" s="88">
        <f>SUM(X29:AE29)</f>
        <v>290</v>
      </c>
      <c r="BJ29" s="77">
        <f>SUM(AF29,AL29,AR29,AX29)</f>
        <v>1114</v>
      </c>
      <c r="BK29" s="77">
        <f>SUM(AH29,AN29,AT29,AZ29)</f>
        <v>290</v>
      </c>
      <c r="BL29" s="77">
        <f>SUM(AJ29,AP29,AV29,BB29)</f>
        <v>33</v>
      </c>
      <c r="BM29" s="79"/>
      <c r="BN29" s="74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</row>
    <row r="30" spans="1:180" s="7" customFormat="1" ht="144.75" customHeight="1">
      <c r="A30" s="126" t="s">
        <v>128</v>
      </c>
      <c r="B30" s="608" t="s">
        <v>160</v>
      </c>
      <c r="C30" s="609"/>
      <c r="D30" s="609"/>
      <c r="E30" s="609"/>
      <c r="F30" s="609"/>
      <c r="G30" s="609"/>
      <c r="H30" s="609"/>
      <c r="I30" s="609"/>
      <c r="J30" s="609"/>
      <c r="K30" s="609"/>
      <c r="L30" s="609"/>
      <c r="M30" s="609"/>
      <c r="N30" s="609"/>
      <c r="O30" s="610"/>
      <c r="P30" s="442"/>
      <c r="Q30" s="443"/>
      <c r="R30" s="443"/>
      <c r="S30" s="444"/>
      <c r="T30" s="602"/>
      <c r="U30" s="557"/>
      <c r="V30" s="603"/>
      <c r="W30" s="579"/>
      <c r="X30" s="602"/>
      <c r="Y30" s="557"/>
      <c r="Z30" s="603"/>
      <c r="AA30" s="558"/>
      <c r="AB30" s="603"/>
      <c r="AC30" s="558"/>
      <c r="AD30" s="604"/>
      <c r="AE30" s="557"/>
      <c r="AF30" s="602"/>
      <c r="AG30" s="557"/>
      <c r="AH30" s="603"/>
      <c r="AI30" s="557"/>
      <c r="AJ30" s="603"/>
      <c r="AK30" s="579"/>
      <c r="AL30" s="602"/>
      <c r="AM30" s="557"/>
      <c r="AN30" s="603"/>
      <c r="AO30" s="558"/>
      <c r="AP30" s="604"/>
      <c r="AQ30" s="557"/>
      <c r="AR30" s="602"/>
      <c r="AS30" s="557"/>
      <c r="AT30" s="603"/>
      <c r="AU30" s="558"/>
      <c r="AV30" s="604"/>
      <c r="AW30" s="557"/>
      <c r="AX30" s="602"/>
      <c r="AY30" s="557"/>
      <c r="AZ30" s="603"/>
      <c r="BA30" s="558"/>
      <c r="BB30" s="604"/>
      <c r="BC30" s="557"/>
      <c r="BD30" s="605"/>
      <c r="BE30" s="606"/>
      <c r="BF30" s="606"/>
      <c r="BG30" s="606"/>
      <c r="BH30" s="607"/>
      <c r="BI30" s="88">
        <f t="shared" ref="BI30:BI68" si="1">SUM(X30:AE30)</f>
        <v>0</v>
      </c>
      <c r="BJ30" s="38"/>
      <c r="BK30" s="38"/>
      <c r="BL30" s="38"/>
      <c r="BM30" s="79"/>
      <c r="BN30" s="67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</row>
    <row r="31" spans="1:180" s="7" customFormat="1" ht="72" customHeight="1">
      <c r="A31" s="212" t="s">
        <v>132</v>
      </c>
      <c r="B31" s="322" t="s">
        <v>161</v>
      </c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4"/>
      <c r="P31" s="329">
        <v>1</v>
      </c>
      <c r="Q31" s="330"/>
      <c r="R31" s="330"/>
      <c r="S31" s="327"/>
      <c r="T31" s="599">
        <f>SUM(AF31,AL31,AR31)</f>
        <v>104</v>
      </c>
      <c r="U31" s="327"/>
      <c r="V31" s="600">
        <f>SUM(AH31,AN31,AT31)</f>
        <v>52</v>
      </c>
      <c r="W31" s="331"/>
      <c r="X31" s="326">
        <v>20</v>
      </c>
      <c r="Y31" s="327"/>
      <c r="Z31" s="330">
        <v>32</v>
      </c>
      <c r="AA31" s="330"/>
      <c r="AB31" s="330"/>
      <c r="AC31" s="330"/>
      <c r="AD31" s="326"/>
      <c r="AE31" s="327"/>
      <c r="AF31" s="599">
        <v>104</v>
      </c>
      <c r="AG31" s="601"/>
      <c r="AH31" s="600">
        <v>52</v>
      </c>
      <c r="AI31" s="601"/>
      <c r="AJ31" s="327">
        <v>3</v>
      </c>
      <c r="AK31" s="328"/>
      <c r="AL31" s="326"/>
      <c r="AM31" s="327"/>
      <c r="AN31" s="330"/>
      <c r="AO31" s="330"/>
      <c r="AP31" s="326"/>
      <c r="AQ31" s="327"/>
      <c r="AR31" s="329"/>
      <c r="AS31" s="327"/>
      <c r="AT31" s="330"/>
      <c r="AU31" s="330"/>
      <c r="AV31" s="326"/>
      <c r="AW31" s="331"/>
      <c r="AX31" s="329"/>
      <c r="AY31" s="327"/>
      <c r="AZ31" s="330"/>
      <c r="BA31" s="330"/>
      <c r="BB31" s="326"/>
      <c r="BC31" s="331"/>
      <c r="BD31" s="596" t="s">
        <v>328</v>
      </c>
      <c r="BE31" s="597"/>
      <c r="BF31" s="597"/>
      <c r="BG31" s="597"/>
      <c r="BH31" s="598"/>
      <c r="BI31" s="88">
        <f t="shared" si="1"/>
        <v>52</v>
      </c>
      <c r="BJ31" s="38"/>
      <c r="BK31" s="38"/>
      <c r="BL31" s="38"/>
      <c r="BM31" s="79"/>
      <c r="BN31" s="67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</row>
    <row r="32" spans="1:180" s="7" customFormat="1" ht="53.85" customHeight="1">
      <c r="A32" s="219" t="s">
        <v>129</v>
      </c>
      <c r="B32" s="322" t="s">
        <v>162</v>
      </c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  <c r="N32" s="323"/>
      <c r="O32" s="324"/>
      <c r="P32" s="329">
        <v>1</v>
      </c>
      <c r="Q32" s="330"/>
      <c r="R32" s="330"/>
      <c r="S32" s="327"/>
      <c r="T32" s="599">
        <f t="shared" ref="T32:T33" si="2">SUM(AF32,AL32,AR32)</f>
        <v>198</v>
      </c>
      <c r="U32" s="327"/>
      <c r="V32" s="600">
        <f t="shared" ref="V32:V33" si="3">SUM(AH32,AN32,AT32)</f>
        <v>66</v>
      </c>
      <c r="W32" s="331"/>
      <c r="X32" s="326">
        <v>22</v>
      </c>
      <c r="Y32" s="327"/>
      <c r="Z32" s="330">
        <v>32</v>
      </c>
      <c r="AA32" s="330"/>
      <c r="AB32" s="330">
        <v>12</v>
      </c>
      <c r="AC32" s="330"/>
      <c r="AD32" s="326"/>
      <c r="AE32" s="327"/>
      <c r="AF32" s="329">
        <v>198</v>
      </c>
      <c r="AG32" s="327"/>
      <c r="AH32" s="330">
        <v>66</v>
      </c>
      <c r="AI32" s="330"/>
      <c r="AJ32" s="327">
        <v>6</v>
      </c>
      <c r="AK32" s="328"/>
      <c r="AL32" s="326"/>
      <c r="AM32" s="327"/>
      <c r="AN32" s="330"/>
      <c r="AO32" s="330"/>
      <c r="AP32" s="326"/>
      <c r="AQ32" s="327"/>
      <c r="AR32" s="329"/>
      <c r="AS32" s="327"/>
      <c r="AT32" s="330"/>
      <c r="AU32" s="330"/>
      <c r="AV32" s="326"/>
      <c r="AW32" s="331"/>
      <c r="AX32" s="329"/>
      <c r="AY32" s="327"/>
      <c r="AZ32" s="330"/>
      <c r="BA32" s="330"/>
      <c r="BB32" s="326"/>
      <c r="BC32" s="331"/>
      <c r="BD32" s="596" t="s">
        <v>252</v>
      </c>
      <c r="BE32" s="597"/>
      <c r="BF32" s="597"/>
      <c r="BG32" s="597"/>
      <c r="BH32" s="598"/>
      <c r="BI32" s="88">
        <f t="shared" si="1"/>
        <v>66</v>
      </c>
      <c r="BJ32" s="38"/>
      <c r="BK32" s="38"/>
      <c r="BL32" s="38"/>
      <c r="BM32" s="79"/>
      <c r="BN32" s="67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</row>
    <row r="33" spans="1:180" s="7" customFormat="1" ht="105" customHeight="1">
      <c r="A33" s="212" t="s">
        <v>163</v>
      </c>
      <c r="B33" s="322" t="s">
        <v>164</v>
      </c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4"/>
      <c r="P33" s="329">
        <v>1.2</v>
      </c>
      <c r="Q33" s="330"/>
      <c r="R33" s="330"/>
      <c r="S33" s="327"/>
      <c r="T33" s="599">
        <f t="shared" si="2"/>
        <v>308</v>
      </c>
      <c r="U33" s="327"/>
      <c r="V33" s="600">
        <f t="shared" si="3"/>
        <v>116</v>
      </c>
      <c r="W33" s="331"/>
      <c r="X33" s="326">
        <v>36</v>
      </c>
      <c r="Y33" s="327"/>
      <c r="Z33" s="330">
        <v>48</v>
      </c>
      <c r="AA33" s="330"/>
      <c r="AB33" s="330">
        <v>32</v>
      </c>
      <c r="AC33" s="330"/>
      <c r="AD33" s="326"/>
      <c r="AE33" s="327"/>
      <c r="AF33" s="329">
        <v>198</v>
      </c>
      <c r="AG33" s="327"/>
      <c r="AH33" s="330">
        <v>66</v>
      </c>
      <c r="AI33" s="330"/>
      <c r="AJ33" s="326">
        <v>6</v>
      </c>
      <c r="AK33" s="331"/>
      <c r="AL33" s="326">
        <v>110</v>
      </c>
      <c r="AM33" s="327"/>
      <c r="AN33" s="330">
        <v>50</v>
      </c>
      <c r="AO33" s="330"/>
      <c r="AP33" s="326">
        <v>3</v>
      </c>
      <c r="AQ33" s="327"/>
      <c r="AR33" s="329"/>
      <c r="AS33" s="327"/>
      <c r="AT33" s="330"/>
      <c r="AU33" s="327"/>
      <c r="AV33" s="330"/>
      <c r="AW33" s="331"/>
      <c r="AX33" s="329"/>
      <c r="AY33" s="327"/>
      <c r="AZ33" s="330"/>
      <c r="BA33" s="327"/>
      <c r="BB33" s="330"/>
      <c r="BC33" s="331"/>
      <c r="BD33" s="596" t="s">
        <v>329</v>
      </c>
      <c r="BE33" s="597"/>
      <c r="BF33" s="597"/>
      <c r="BG33" s="597"/>
      <c r="BH33" s="598"/>
      <c r="BI33" s="88">
        <f t="shared" si="1"/>
        <v>116</v>
      </c>
      <c r="BJ33" s="38"/>
      <c r="BK33" s="38"/>
      <c r="BL33" s="38"/>
      <c r="BM33" s="79"/>
      <c r="BN33" s="67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</row>
    <row r="34" spans="1:180" s="103" customFormat="1" ht="72" customHeight="1">
      <c r="A34" s="616" t="s">
        <v>133</v>
      </c>
      <c r="B34" s="429" t="s">
        <v>232</v>
      </c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1"/>
      <c r="P34" s="326"/>
      <c r="Q34" s="330"/>
      <c r="R34" s="330">
        <v>2</v>
      </c>
      <c r="S34" s="327"/>
      <c r="T34" s="329">
        <f>SUM(AF34,AL34,AR34,AX34)</f>
        <v>108</v>
      </c>
      <c r="U34" s="330"/>
      <c r="V34" s="330">
        <f>SUM(AH34,AN34,AT34,AZ34)</f>
        <v>56</v>
      </c>
      <c r="W34" s="331"/>
      <c r="X34" s="326">
        <v>30</v>
      </c>
      <c r="Y34" s="330"/>
      <c r="Z34" s="330"/>
      <c r="AA34" s="330"/>
      <c r="AB34" s="330">
        <v>26</v>
      </c>
      <c r="AC34" s="330"/>
      <c r="AD34" s="330"/>
      <c r="AE34" s="331"/>
      <c r="AF34" s="326"/>
      <c r="AG34" s="330"/>
      <c r="AH34" s="330"/>
      <c r="AI34" s="330"/>
      <c r="AJ34" s="330"/>
      <c r="AK34" s="327"/>
      <c r="AL34" s="329">
        <v>108</v>
      </c>
      <c r="AM34" s="330"/>
      <c r="AN34" s="330">
        <v>56</v>
      </c>
      <c r="AO34" s="330"/>
      <c r="AP34" s="330">
        <v>3</v>
      </c>
      <c r="AQ34" s="331"/>
      <c r="AR34" s="326"/>
      <c r="AS34" s="327"/>
      <c r="AT34" s="330"/>
      <c r="AU34" s="330"/>
      <c r="AV34" s="326"/>
      <c r="AW34" s="327"/>
      <c r="AX34" s="329"/>
      <c r="AY34" s="327"/>
      <c r="AZ34" s="330"/>
      <c r="BA34" s="330"/>
      <c r="BB34" s="326"/>
      <c r="BC34" s="331"/>
      <c r="BD34" s="499" t="s">
        <v>159</v>
      </c>
      <c r="BE34" s="500"/>
      <c r="BF34" s="500"/>
      <c r="BG34" s="500"/>
      <c r="BH34" s="501"/>
      <c r="BI34" s="98">
        <f>SUM(X34:AE34)</f>
        <v>56</v>
      </c>
      <c r="BJ34" s="83"/>
      <c r="BK34" s="83"/>
      <c r="BL34" s="83"/>
      <c r="BM34" s="99"/>
      <c r="BN34" s="102"/>
    </row>
    <row r="35" spans="1:180" s="104" customFormat="1" ht="53.85" customHeight="1" thickBot="1">
      <c r="A35" s="617" t="s">
        <v>318</v>
      </c>
      <c r="B35" s="618" t="s">
        <v>324</v>
      </c>
      <c r="C35" s="619"/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20"/>
      <c r="P35" s="329"/>
      <c r="Q35" s="330"/>
      <c r="R35" s="330">
        <v>2.2999999999999998</v>
      </c>
      <c r="S35" s="327"/>
      <c r="T35" s="329">
        <f>SUM(AF35,AL35,AR35)</f>
        <v>396</v>
      </c>
      <c r="U35" s="327"/>
      <c r="V35" s="330">
        <f>SUM(AH35,AN35,AT35)</f>
        <v>0</v>
      </c>
      <c r="W35" s="331"/>
      <c r="X35" s="326"/>
      <c r="Y35" s="327"/>
      <c r="Z35" s="330"/>
      <c r="AA35" s="330"/>
      <c r="AB35" s="330"/>
      <c r="AC35" s="330"/>
      <c r="AD35" s="326"/>
      <c r="AE35" s="327"/>
      <c r="AF35" s="329"/>
      <c r="AG35" s="327"/>
      <c r="AH35" s="330"/>
      <c r="AI35" s="330"/>
      <c r="AJ35" s="326"/>
      <c r="AK35" s="331"/>
      <c r="AL35" s="592">
        <v>198</v>
      </c>
      <c r="AM35" s="554"/>
      <c r="AN35" s="553"/>
      <c r="AO35" s="554"/>
      <c r="AP35" s="553">
        <v>6</v>
      </c>
      <c r="AQ35" s="555"/>
      <c r="AR35" s="592">
        <v>198</v>
      </c>
      <c r="AS35" s="554"/>
      <c r="AT35" s="553"/>
      <c r="AU35" s="554"/>
      <c r="AV35" s="553">
        <v>6</v>
      </c>
      <c r="AW35" s="555"/>
      <c r="AX35" s="329"/>
      <c r="AY35" s="327"/>
      <c r="AZ35" s="330"/>
      <c r="BA35" s="327"/>
      <c r="BB35" s="330"/>
      <c r="BC35" s="331"/>
      <c r="BD35" s="499" t="s">
        <v>330</v>
      </c>
      <c r="BE35" s="500"/>
      <c r="BF35" s="500"/>
      <c r="BG35" s="500"/>
      <c r="BH35" s="501"/>
      <c r="BI35" s="98">
        <f t="shared" si="1"/>
        <v>0</v>
      </c>
      <c r="BJ35" s="83"/>
      <c r="BK35" s="83"/>
      <c r="BL35" s="83"/>
      <c r="BM35" s="99"/>
      <c r="BN35" s="102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</row>
    <row r="36" spans="1:180" s="75" customFormat="1" ht="56.85" customHeight="1" thickBot="1">
      <c r="A36" s="45" t="s">
        <v>19</v>
      </c>
      <c r="B36" s="589" t="s">
        <v>287</v>
      </c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1"/>
      <c r="P36" s="335"/>
      <c r="Q36" s="336"/>
      <c r="R36" s="336"/>
      <c r="S36" s="237"/>
      <c r="T36" s="335">
        <f>SUM(T37:U60)</f>
        <v>2064</v>
      </c>
      <c r="U36" s="237"/>
      <c r="V36" s="336">
        <f>SUM(V37:W60)</f>
        <v>796</v>
      </c>
      <c r="W36" s="416"/>
      <c r="X36" s="335">
        <f>SUM(X37:Y60)</f>
        <v>314</v>
      </c>
      <c r="Y36" s="237"/>
      <c r="Z36" s="336">
        <f>SUM(Z37:AA60)</f>
        <v>176</v>
      </c>
      <c r="AA36" s="237"/>
      <c r="AB36" s="336">
        <f>SUM(AB37:AC60)</f>
        <v>306</v>
      </c>
      <c r="AC36" s="237"/>
      <c r="AD36" s="336">
        <f>SUM(AD37:AE60)</f>
        <v>0</v>
      </c>
      <c r="AE36" s="416"/>
      <c r="AF36" s="335">
        <f>SUM(AF37:AG60)</f>
        <v>536</v>
      </c>
      <c r="AG36" s="237"/>
      <c r="AH36" s="336">
        <f>SUM(AH37:AI60)</f>
        <v>196</v>
      </c>
      <c r="AI36" s="237"/>
      <c r="AJ36" s="336">
        <f>SUM(AJ37:AK60)</f>
        <v>15</v>
      </c>
      <c r="AK36" s="416"/>
      <c r="AL36" s="335">
        <f>SUM(AL37:AM60)</f>
        <v>672</v>
      </c>
      <c r="AM36" s="237"/>
      <c r="AN36" s="336">
        <f>SUM(AN37:AO60)</f>
        <v>270</v>
      </c>
      <c r="AO36" s="237"/>
      <c r="AP36" s="336">
        <f>SUM(AP37:AQ60)</f>
        <v>18</v>
      </c>
      <c r="AQ36" s="416"/>
      <c r="AR36" s="335">
        <f>SUM(AR37:AS60)</f>
        <v>856</v>
      </c>
      <c r="AS36" s="237"/>
      <c r="AT36" s="336">
        <f>SUM(AT37:AU60)</f>
        <v>330</v>
      </c>
      <c r="AU36" s="237"/>
      <c r="AV36" s="336">
        <f>SUM(AV37:AW60)</f>
        <v>24</v>
      </c>
      <c r="AW36" s="416"/>
      <c r="AX36" s="335">
        <f>SUM(AX37:AY60)</f>
        <v>0</v>
      </c>
      <c r="AY36" s="237"/>
      <c r="AZ36" s="336">
        <f>SUM(AZ37:BA60)</f>
        <v>0</v>
      </c>
      <c r="BA36" s="237"/>
      <c r="BB36" s="336">
        <f>SUM(BB37:BC60)</f>
        <v>0</v>
      </c>
      <c r="BC36" s="416"/>
      <c r="BD36" s="593"/>
      <c r="BE36" s="594"/>
      <c r="BF36" s="594"/>
      <c r="BG36" s="594"/>
      <c r="BH36" s="595"/>
      <c r="BI36" s="88">
        <f t="shared" si="1"/>
        <v>796</v>
      </c>
      <c r="BJ36" s="109">
        <f>SUM(AF36,AL36,AR36,AX36)</f>
        <v>2064</v>
      </c>
      <c r="BK36" s="109">
        <f>SUM(AH36,AN36,AT36,AZ36)</f>
        <v>796</v>
      </c>
      <c r="BL36" s="109">
        <f>SUM(AJ36,AP36,AV36,BB36)</f>
        <v>57</v>
      </c>
      <c r="BM36" s="79"/>
      <c r="BN36" s="74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</row>
    <row r="37" spans="1:180" s="7" customFormat="1" ht="72" customHeight="1">
      <c r="A37" s="126" t="s">
        <v>104</v>
      </c>
      <c r="B37" s="580" t="s">
        <v>165</v>
      </c>
      <c r="C37" s="581"/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581"/>
      <c r="O37" s="582"/>
      <c r="P37" s="556"/>
      <c r="Q37" s="558"/>
      <c r="R37" s="558"/>
      <c r="S37" s="557"/>
      <c r="T37" s="556"/>
      <c r="U37" s="557"/>
      <c r="V37" s="558"/>
      <c r="W37" s="579"/>
      <c r="X37" s="556"/>
      <c r="Y37" s="557"/>
      <c r="Z37" s="558"/>
      <c r="AA37" s="557"/>
      <c r="AB37" s="558"/>
      <c r="AC37" s="558"/>
      <c r="AD37" s="578"/>
      <c r="AE37" s="557"/>
      <c r="AF37" s="556"/>
      <c r="AG37" s="557"/>
      <c r="AH37" s="558"/>
      <c r="AI37" s="558"/>
      <c r="AJ37" s="578"/>
      <c r="AK37" s="579"/>
      <c r="AL37" s="556"/>
      <c r="AM37" s="557"/>
      <c r="AN37" s="558"/>
      <c r="AO37" s="558"/>
      <c r="AP37" s="578"/>
      <c r="AQ37" s="579"/>
      <c r="AR37" s="556"/>
      <c r="AS37" s="557"/>
      <c r="AT37" s="558"/>
      <c r="AU37" s="558"/>
      <c r="AV37" s="578"/>
      <c r="AW37" s="557"/>
      <c r="AX37" s="556"/>
      <c r="AY37" s="557"/>
      <c r="AZ37" s="558"/>
      <c r="BA37" s="558"/>
      <c r="BB37" s="578"/>
      <c r="BC37" s="579"/>
      <c r="BD37" s="586"/>
      <c r="BE37" s="587"/>
      <c r="BF37" s="587"/>
      <c r="BG37" s="587"/>
      <c r="BH37" s="588"/>
      <c r="BI37" s="88">
        <f t="shared" si="1"/>
        <v>0</v>
      </c>
      <c r="BJ37" s="38"/>
      <c r="BK37" s="38"/>
      <c r="BL37" s="38"/>
      <c r="BM37" s="79"/>
      <c r="BN37" s="67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</row>
    <row r="38" spans="1:180" s="97" customFormat="1" ht="115.5" customHeight="1">
      <c r="A38" s="127" t="s">
        <v>226</v>
      </c>
      <c r="B38" s="574" t="s">
        <v>208</v>
      </c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6"/>
      <c r="P38" s="552">
        <v>1</v>
      </c>
      <c r="Q38" s="577"/>
      <c r="R38" s="577"/>
      <c r="S38" s="551"/>
      <c r="T38" s="242">
        <f>SUM(AF38,AL38,AR38)</f>
        <v>120</v>
      </c>
      <c r="U38" s="243"/>
      <c r="V38" s="239">
        <f>SUM(AH38,AN38,AT38)</f>
        <v>44</v>
      </c>
      <c r="W38" s="241"/>
      <c r="X38" s="552">
        <v>20</v>
      </c>
      <c r="Y38" s="549"/>
      <c r="Z38" s="577"/>
      <c r="AA38" s="549"/>
      <c r="AB38" s="577">
        <v>24</v>
      </c>
      <c r="AC38" s="577"/>
      <c r="AD38" s="550"/>
      <c r="AE38" s="549"/>
      <c r="AF38" s="621">
        <v>120</v>
      </c>
      <c r="AG38" s="622"/>
      <c r="AH38" s="549">
        <v>44</v>
      </c>
      <c r="AI38" s="550"/>
      <c r="AJ38" s="550">
        <v>3</v>
      </c>
      <c r="AK38" s="551"/>
      <c r="AL38" s="552"/>
      <c r="AM38" s="549"/>
      <c r="AN38" s="549"/>
      <c r="AO38" s="550"/>
      <c r="AP38" s="550"/>
      <c r="AQ38" s="551"/>
      <c r="AR38" s="547"/>
      <c r="AS38" s="584"/>
      <c r="AT38" s="583"/>
      <c r="AU38" s="583"/>
      <c r="AV38" s="547"/>
      <c r="AW38" s="584"/>
      <c r="AX38" s="585"/>
      <c r="AY38" s="584"/>
      <c r="AZ38" s="583"/>
      <c r="BA38" s="583"/>
      <c r="BB38" s="547"/>
      <c r="BC38" s="548"/>
      <c r="BD38" s="517" t="s">
        <v>1</v>
      </c>
      <c r="BE38" s="518"/>
      <c r="BF38" s="518"/>
      <c r="BG38" s="518"/>
      <c r="BH38" s="519"/>
      <c r="BI38" s="88">
        <f>SUM(X38:AE38)</f>
        <v>44</v>
      </c>
      <c r="BJ38" s="211" t="s">
        <v>254</v>
      </c>
      <c r="BK38" s="93"/>
      <c r="BL38" s="93"/>
      <c r="BM38" s="94"/>
      <c r="BN38" s="95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</row>
    <row r="39" spans="1:180" s="97" customFormat="1" ht="80.25" customHeight="1">
      <c r="A39" s="127" t="s">
        <v>227</v>
      </c>
      <c r="B39" s="246" t="s">
        <v>275</v>
      </c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92"/>
      <c r="P39" s="242"/>
      <c r="Q39" s="239"/>
      <c r="R39" s="239">
        <v>2</v>
      </c>
      <c r="S39" s="243"/>
      <c r="T39" s="242">
        <f t="shared" ref="T39" si="4">SUM(AF39,AL39,AR39)</f>
        <v>118</v>
      </c>
      <c r="U39" s="243"/>
      <c r="V39" s="239">
        <f t="shared" ref="V39" si="5">SUM(AH39,AN39,AT39)</f>
        <v>48</v>
      </c>
      <c r="W39" s="241"/>
      <c r="X39" s="545">
        <v>16</v>
      </c>
      <c r="Y39" s="546"/>
      <c r="Z39" s="243">
        <v>32</v>
      </c>
      <c r="AA39" s="546"/>
      <c r="AB39" s="243"/>
      <c r="AC39" s="546"/>
      <c r="AD39" s="243"/>
      <c r="AE39" s="525"/>
      <c r="AF39" s="545"/>
      <c r="AG39" s="546"/>
      <c r="AH39" s="243"/>
      <c r="AI39" s="546"/>
      <c r="AJ39" s="243"/>
      <c r="AK39" s="525"/>
      <c r="AL39" s="325">
        <v>118</v>
      </c>
      <c r="AM39" s="495"/>
      <c r="AN39" s="243">
        <v>48</v>
      </c>
      <c r="AO39" s="546"/>
      <c r="AP39" s="243">
        <v>3</v>
      </c>
      <c r="AQ39" s="525"/>
      <c r="AR39" s="545"/>
      <c r="AS39" s="546"/>
      <c r="AT39" s="243"/>
      <c r="AU39" s="546"/>
      <c r="AV39" s="243"/>
      <c r="AW39" s="525"/>
      <c r="AX39" s="545"/>
      <c r="AY39" s="546"/>
      <c r="AZ39" s="243"/>
      <c r="BA39" s="546"/>
      <c r="BB39" s="243"/>
      <c r="BC39" s="525"/>
      <c r="BD39" s="517" t="s">
        <v>135</v>
      </c>
      <c r="BE39" s="518"/>
      <c r="BF39" s="518"/>
      <c r="BG39" s="518"/>
      <c r="BH39" s="519"/>
      <c r="BI39" s="88">
        <f>SUM(X39:AE39)</f>
        <v>48</v>
      </c>
      <c r="BJ39" s="211" t="s">
        <v>255</v>
      </c>
      <c r="BK39" s="93"/>
      <c r="BL39" s="93"/>
      <c r="BM39" s="94"/>
      <c r="BN39" s="95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</row>
    <row r="40" spans="1:180" s="7" customFormat="1" ht="109.5" customHeight="1">
      <c r="A40" s="127" t="s">
        <v>228</v>
      </c>
      <c r="B40" s="246" t="s">
        <v>300</v>
      </c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92"/>
      <c r="P40" s="242"/>
      <c r="Q40" s="239"/>
      <c r="R40" s="239">
        <v>3</v>
      </c>
      <c r="S40" s="243"/>
      <c r="T40" s="242">
        <f>SUM(AF40,AL40,AR40)</f>
        <v>110</v>
      </c>
      <c r="U40" s="243"/>
      <c r="V40" s="239">
        <f>SUM(AH40,AN40,AT40)</f>
        <v>44</v>
      </c>
      <c r="W40" s="241"/>
      <c r="X40" s="240">
        <v>20</v>
      </c>
      <c r="Y40" s="243"/>
      <c r="Z40" s="239"/>
      <c r="AA40" s="243"/>
      <c r="AB40" s="239">
        <v>24</v>
      </c>
      <c r="AC40" s="239"/>
      <c r="AD40" s="240"/>
      <c r="AE40" s="243"/>
      <c r="AF40" s="242"/>
      <c r="AG40" s="243"/>
      <c r="AH40" s="243"/>
      <c r="AI40" s="240"/>
      <c r="AJ40" s="240"/>
      <c r="AK40" s="241"/>
      <c r="AL40" s="242"/>
      <c r="AM40" s="243"/>
      <c r="AN40" s="243"/>
      <c r="AO40" s="240"/>
      <c r="AP40" s="240"/>
      <c r="AQ40" s="241"/>
      <c r="AR40" s="242">
        <v>110</v>
      </c>
      <c r="AS40" s="243"/>
      <c r="AT40" s="239">
        <v>44</v>
      </c>
      <c r="AU40" s="239"/>
      <c r="AV40" s="240">
        <v>3</v>
      </c>
      <c r="AW40" s="243"/>
      <c r="AX40" s="242"/>
      <c r="AY40" s="243"/>
      <c r="AZ40" s="239"/>
      <c r="BA40" s="239"/>
      <c r="BB40" s="240"/>
      <c r="BC40" s="241"/>
      <c r="BD40" s="517" t="s">
        <v>301</v>
      </c>
      <c r="BE40" s="518"/>
      <c r="BF40" s="518"/>
      <c r="BG40" s="518"/>
      <c r="BH40" s="519"/>
      <c r="BI40" s="88">
        <f t="shared" si="1"/>
        <v>44</v>
      </c>
      <c r="BJ40" s="38"/>
      <c r="BK40" s="38"/>
      <c r="BL40" s="38"/>
      <c r="BM40" s="79"/>
      <c r="BN40" s="67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</row>
    <row r="41" spans="1:180" s="7" customFormat="1" ht="53.85" customHeight="1">
      <c r="A41" s="44" t="s">
        <v>256</v>
      </c>
      <c r="B41" s="246" t="s">
        <v>167</v>
      </c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92"/>
      <c r="P41" s="242">
        <v>3</v>
      </c>
      <c r="Q41" s="239"/>
      <c r="R41" s="239"/>
      <c r="S41" s="243"/>
      <c r="T41" s="242">
        <f>SUM(AF41,AL41,AR41)</f>
        <v>120</v>
      </c>
      <c r="U41" s="243"/>
      <c r="V41" s="239">
        <f>SUM(AH41,AN41,AT41)</f>
        <v>52</v>
      </c>
      <c r="W41" s="241"/>
      <c r="X41" s="240">
        <v>20</v>
      </c>
      <c r="Y41" s="243"/>
      <c r="Z41" s="239">
        <v>32</v>
      </c>
      <c r="AA41" s="243"/>
      <c r="AB41" s="239"/>
      <c r="AC41" s="239"/>
      <c r="AD41" s="240"/>
      <c r="AE41" s="243"/>
      <c r="AF41" s="242"/>
      <c r="AG41" s="243"/>
      <c r="AH41" s="239"/>
      <c r="AI41" s="239"/>
      <c r="AJ41" s="240"/>
      <c r="AK41" s="241"/>
      <c r="AL41" s="242"/>
      <c r="AM41" s="243"/>
      <c r="AN41" s="243"/>
      <c r="AO41" s="240"/>
      <c r="AP41" s="240"/>
      <c r="AQ41" s="241"/>
      <c r="AR41" s="242">
        <v>120</v>
      </c>
      <c r="AS41" s="243"/>
      <c r="AT41" s="239">
        <v>52</v>
      </c>
      <c r="AU41" s="239"/>
      <c r="AV41" s="240">
        <v>3</v>
      </c>
      <c r="AW41" s="243"/>
      <c r="AX41" s="242"/>
      <c r="AY41" s="243"/>
      <c r="AZ41" s="239"/>
      <c r="BA41" s="239"/>
      <c r="BB41" s="240"/>
      <c r="BC41" s="241"/>
      <c r="BD41" s="517" t="s">
        <v>138</v>
      </c>
      <c r="BE41" s="518"/>
      <c r="BF41" s="518"/>
      <c r="BG41" s="518"/>
      <c r="BH41" s="519"/>
      <c r="BI41" s="88">
        <f t="shared" ref="BI41:BI49" si="6">SUM(X41:AE41)</f>
        <v>52</v>
      </c>
      <c r="BJ41" s="38"/>
      <c r="BK41" s="38"/>
      <c r="BL41" s="38"/>
      <c r="BM41" s="79"/>
      <c r="BN41" s="67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</row>
    <row r="42" spans="1:180" s="43" customFormat="1" ht="53.85" customHeight="1">
      <c r="A42" s="70" t="s">
        <v>18</v>
      </c>
      <c r="B42" s="425" t="s">
        <v>173</v>
      </c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7"/>
      <c r="P42" s="442"/>
      <c r="Q42" s="443"/>
      <c r="R42" s="443"/>
      <c r="S42" s="444"/>
      <c r="T42" s="445"/>
      <c r="U42" s="446"/>
      <c r="V42" s="443"/>
      <c r="W42" s="524"/>
      <c r="X42" s="445"/>
      <c r="Y42" s="446"/>
      <c r="Z42" s="443"/>
      <c r="AA42" s="444"/>
      <c r="AB42" s="443"/>
      <c r="AC42" s="444"/>
      <c r="AD42" s="443"/>
      <c r="AE42" s="524"/>
      <c r="AF42" s="445"/>
      <c r="AG42" s="446"/>
      <c r="AH42" s="443"/>
      <c r="AI42" s="444"/>
      <c r="AJ42" s="443"/>
      <c r="AK42" s="524"/>
      <c r="AL42" s="445"/>
      <c r="AM42" s="446"/>
      <c r="AN42" s="443"/>
      <c r="AO42" s="444"/>
      <c r="AP42" s="443"/>
      <c r="AQ42" s="444"/>
      <c r="AR42" s="445"/>
      <c r="AS42" s="446"/>
      <c r="AT42" s="443"/>
      <c r="AU42" s="444"/>
      <c r="AV42" s="443"/>
      <c r="AW42" s="444"/>
      <c r="AX42" s="445"/>
      <c r="AY42" s="446"/>
      <c r="AZ42" s="443"/>
      <c r="BA42" s="444"/>
      <c r="BB42" s="443"/>
      <c r="BC42" s="524"/>
      <c r="BD42" s="571"/>
      <c r="BE42" s="572"/>
      <c r="BF42" s="572"/>
      <c r="BG42" s="572"/>
      <c r="BH42" s="573"/>
      <c r="BI42" s="88">
        <f t="shared" si="6"/>
        <v>0</v>
      </c>
      <c r="BJ42" s="61"/>
      <c r="BK42" s="61"/>
      <c r="BL42" s="61"/>
      <c r="BM42" s="79"/>
      <c r="BN42" s="69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</row>
    <row r="43" spans="1:180" s="7" customFormat="1" ht="72.75" customHeight="1">
      <c r="A43" s="127" t="s">
        <v>206</v>
      </c>
      <c r="B43" s="246" t="s">
        <v>175</v>
      </c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92"/>
      <c r="P43" s="380"/>
      <c r="Q43" s="381"/>
      <c r="R43" s="381">
        <v>1</v>
      </c>
      <c r="S43" s="438"/>
      <c r="T43" s="271">
        <f>SUM(AF43,AL43,AR43)</f>
        <v>110</v>
      </c>
      <c r="U43" s="437"/>
      <c r="V43" s="239">
        <f>SUM(AH43,AN43,AT43)</f>
        <v>44</v>
      </c>
      <c r="W43" s="241"/>
      <c r="X43" s="439">
        <v>20</v>
      </c>
      <c r="Y43" s="438"/>
      <c r="Z43" s="381"/>
      <c r="AA43" s="381"/>
      <c r="AB43" s="381">
        <v>24</v>
      </c>
      <c r="AC43" s="381"/>
      <c r="AD43" s="439"/>
      <c r="AE43" s="438"/>
      <c r="AF43" s="242">
        <v>110</v>
      </c>
      <c r="AG43" s="243"/>
      <c r="AH43" s="239">
        <v>44</v>
      </c>
      <c r="AI43" s="239"/>
      <c r="AJ43" s="240">
        <v>3</v>
      </c>
      <c r="AK43" s="243"/>
      <c r="AL43" s="242"/>
      <c r="AM43" s="243"/>
      <c r="AN43" s="239"/>
      <c r="AO43" s="239"/>
      <c r="AP43" s="240"/>
      <c r="AQ43" s="243"/>
      <c r="AR43" s="242"/>
      <c r="AS43" s="243"/>
      <c r="AT43" s="239"/>
      <c r="AU43" s="239"/>
      <c r="AV43" s="240"/>
      <c r="AW43" s="243"/>
      <c r="AX43" s="380"/>
      <c r="AY43" s="438"/>
      <c r="AZ43" s="381"/>
      <c r="BA43" s="381"/>
      <c r="BB43" s="439"/>
      <c r="BC43" s="382"/>
      <c r="BD43" s="536" t="s">
        <v>151</v>
      </c>
      <c r="BE43" s="537"/>
      <c r="BF43" s="537"/>
      <c r="BG43" s="537"/>
      <c r="BH43" s="538"/>
      <c r="BI43" s="88">
        <f t="shared" si="6"/>
        <v>44</v>
      </c>
      <c r="BJ43" s="38"/>
      <c r="BK43" s="38"/>
      <c r="BL43" s="38"/>
      <c r="BM43" s="79"/>
      <c r="BN43" s="67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</row>
    <row r="44" spans="1:180" s="7" customFormat="1" ht="71.25" customHeight="1">
      <c r="A44" s="127" t="s">
        <v>207</v>
      </c>
      <c r="B44" s="246" t="s">
        <v>214</v>
      </c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92"/>
      <c r="P44" s="242"/>
      <c r="Q44" s="239"/>
      <c r="R44" s="239">
        <v>1</v>
      </c>
      <c r="S44" s="243"/>
      <c r="T44" s="440">
        <f>SUM(AF44,AL44,AR44)</f>
        <v>108</v>
      </c>
      <c r="U44" s="243"/>
      <c r="V44" s="441">
        <f>SUM(AH44,AN44,AT44)</f>
        <v>42</v>
      </c>
      <c r="W44" s="241"/>
      <c r="X44" s="240">
        <v>18</v>
      </c>
      <c r="Y44" s="243"/>
      <c r="Z44" s="239"/>
      <c r="AA44" s="239"/>
      <c r="AB44" s="239">
        <v>24</v>
      </c>
      <c r="AC44" s="239"/>
      <c r="AD44" s="240"/>
      <c r="AE44" s="243"/>
      <c r="AF44" s="242">
        <v>108</v>
      </c>
      <c r="AG44" s="243"/>
      <c r="AH44" s="239">
        <v>42</v>
      </c>
      <c r="AI44" s="239"/>
      <c r="AJ44" s="243">
        <v>3</v>
      </c>
      <c r="AK44" s="525"/>
      <c r="AL44" s="242"/>
      <c r="AM44" s="243"/>
      <c r="AN44" s="239"/>
      <c r="AO44" s="239"/>
      <c r="AP44" s="243"/>
      <c r="AQ44" s="525"/>
      <c r="AR44" s="242"/>
      <c r="AS44" s="243"/>
      <c r="AT44" s="239"/>
      <c r="AU44" s="239"/>
      <c r="AV44" s="243"/>
      <c r="AW44" s="525"/>
      <c r="AX44" s="242"/>
      <c r="AY44" s="243"/>
      <c r="AZ44" s="239"/>
      <c r="BA44" s="239"/>
      <c r="BB44" s="240"/>
      <c r="BC44" s="241"/>
      <c r="BD44" s="536" t="s">
        <v>141</v>
      </c>
      <c r="BE44" s="537"/>
      <c r="BF44" s="537"/>
      <c r="BG44" s="537"/>
      <c r="BH44" s="538"/>
      <c r="BI44" s="88">
        <f t="shared" si="6"/>
        <v>42</v>
      </c>
      <c r="BJ44" s="38"/>
      <c r="BK44" s="38"/>
      <c r="BL44" s="38"/>
      <c r="BM44" s="79"/>
      <c r="BN44" s="67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</row>
    <row r="45" spans="1:180" s="7" customFormat="1" ht="71.25" customHeight="1">
      <c r="A45" s="127" t="s">
        <v>209</v>
      </c>
      <c r="B45" s="542" t="s">
        <v>177</v>
      </c>
      <c r="C45" s="543"/>
      <c r="D45" s="543"/>
      <c r="E45" s="543"/>
      <c r="F45" s="543"/>
      <c r="G45" s="543"/>
      <c r="H45" s="543"/>
      <c r="I45" s="543"/>
      <c r="J45" s="543"/>
      <c r="K45" s="543"/>
      <c r="L45" s="543"/>
      <c r="M45" s="543"/>
      <c r="N45" s="543"/>
      <c r="O45" s="544"/>
      <c r="P45" s="242"/>
      <c r="Q45" s="239"/>
      <c r="R45" s="239">
        <v>1</v>
      </c>
      <c r="S45" s="243"/>
      <c r="T45" s="440">
        <f>SUM(AF45,AL45,AR45)</f>
        <v>198</v>
      </c>
      <c r="U45" s="243"/>
      <c r="V45" s="441">
        <f>SUM(AH45,AN45,AT45)</f>
        <v>66</v>
      </c>
      <c r="W45" s="241"/>
      <c r="X45" s="240">
        <v>34</v>
      </c>
      <c r="Y45" s="243"/>
      <c r="Z45" s="239"/>
      <c r="AA45" s="239"/>
      <c r="AB45" s="239">
        <v>32</v>
      </c>
      <c r="AC45" s="239"/>
      <c r="AD45" s="240"/>
      <c r="AE45" s="243"/>
      <c r="AF45" s="242">
        <v>198</v>
      </c>
      <c r="AG45" s="243"/>
      <c r="AH45" s="239">
        <v>66</v>
      </c>
      <c r="AI45" s="239"/>
      <c r="AJ45" s="240">
        <v>6</v>
      </c>
      <c r="AK45" s="243"/>
      <c r="AL45" s="242"/>
      <c r="AM45" s="243"/>
      <c r="AN45" s="239"/>
      <c r="AO45" s="239"/>
      <c r="AP45" s="240"/>
      <c r="AQ45" s="243"/>
      <c r="AR45" s="242"/>
      <c r="AS45" s="243"/>
      <c r="AT45" s="239"/>
      <c r="AU45" s="239"/>
      <c r="AV45" s="240"/>
      <c r="AW45" s="243"/>
      <c r="AX45" s="242"/>
      <c r="AY45" s="243"/>
      <c r="AZ45" s="239"/>
      <c r="BA45" s="239"/>
      <c r="BB45" s="240"/>
      <c r="BC45" s="241"/>
      <c r="BD45" s="536" t="s">
        <v>153</v>
      </c>
      <c r="BE45" s="537"/>
      <c r="BF45" s="537"/>
      <c r="BG45" s="537"/>
      <c r="BH45" s="538"/>
      <c r="BI45" s="88">
        <f t="shared" si="6"/>
        <v>66</v>
      </c>
      <c r="BJ45" s="38"/>
      <c r="BK45" s="38"/>
      <c r="BL45" s="38"/>
      <c r="BM45" s="79"/>
      <c r="BN45" s="67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</row>
    <row r="46" spans="1:180" s="97" customFormat="1" ht="108" customHeight="1">
      <c r="A46" s="212" t="s">
        <v>210</v>
      </c>
      <c r="B46" s="447" t="s">
        <v>302</v>
      </c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9"/>
      <c r="P46" s="329">
        <v>2</v>
      </c>
      <c r="Q46" s="330"/>
      <c r="R46" s="330"/>
      <c r="S46" s="327"/>
      <c r="T46" s="329">
        <f t="shared" ref="T46" si="7">SUM(AF46,AL46,AR46)</f>
        <v>120</v>
      </c>
      <c r="U46" s="327"/>
      <c r="V46" s="330">
        <f t="shared" ref="V46" si="8">SUM(AH46,AN46,AT46)</f>
        <v>58</v>
      </c>
      <c r="W46" s="331"/>
      <c r="X46" s="325">
        <v>26</v>
      </c>
      <c r="Y46" s="495"/>
      <c r="Z46" s="327">
        <v>32</v>
      </c>
      <c r="AA46" s="326"/>
      <c r="AB46" s="327"/>
      <c r="AC46" s="326"/>
      <c r="AD46" s="495"/>
      <c r="AE46" s="328"/>
      <c r="AF46" s="325"/>
      <c r="AG46" s="495"/>
      <c r="AH46" s="327"/>
      <c r="AI46" s="326"/>
      <c r="AJ46" s="495"/>
      <c r="AK46" s="328"/>
      <c r="AL46" s="325">
        <v>120</v>
      </c>
      <c r="AM46" s="495"/>
      <c r="AN46" s="327">
        <v>58</v>
      </c>
      <c r="AO46" s="326"/>
      <c r="AP46" s="495">
        <v>3</v>
      </c>
      <c r="AQ46" s="328"/>
      <c r="AR46" s="325"/>
      <c r="AS46" s="495"/>
      <c r="AT46" s="327"/>
      <c r="AU46" s="326"/>
      <c r="AV46" s="495"/>
      <c r="AW46" s="328"/>
      <c r="AX46" s="329"/>
      <c r="AY46" s="327"/>
      <c r="AZ46" s="330"/>
      <c r="BA46" s="327"/>
      <c r="BB46" s="330"/>
      <c r="BC46" s="331"/>
      <c r="BD46" s="568" t="s">
        <v>303</v>
      </c>
      <c r="BE46" s="569"/>
      <c r="BF46" s="569"/>
      <c r="BG46" s="569"/>
      <c r="BH46" s="570"/>
      <c r="BI46" s="210">
        <f t="shared" si="6"/>
        <v>58</v>
      </c>
      <c r="BJ46" s="211" t="s">
        <v>247</v>
      </c>
      <c r="BK46" s="93"/>
      <c r="BL46" s="93"/>
      <c r="BM46" s="94"/>
      <c r="BN46" s="95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</row>
    <row r="47" spans="1:180" s="46" customFormat="1" ht="108.75" customHeight="1">
      <c r="A47" s="127" t="s">
        <v>272</v>
      </c>
      <c r="B47" s="246" t="s">
        <v>174</v>
      </c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92"/>
      <c r="P47" s="242">
        <v>3</v>
      </c>
      <c r="Q47" s="239"/>
      <c r="R47" s="239"/>
      <c r="S47" s="243"/>
      <c r="T47" s="271">
        <f>SUM(AF47,AL47,AR47)</f>
        <v>198</v>
      </c>
      <c r="U47" s="437"/>
      <c r="V47" s="239">
        <f>SUM(AH47,AN47,AT47)</f>
        <v>66</v>
      </c>
      <c r="W47" s="241"/>
      <c r="X47" s="240">
        <v>26</v>
      </c>
      <c r="Y47" s="243"/>
      <c r="Z47" s="239"/>
      <c r="AA47" s="239"/>
      <c r="AB47" s="239">
        <v>40</v>
      </c>
      <c r="AC47" s="239"/>
      <c r="AD47" s="240"/>
      <c r="AE47" s="243"/>
      <c r="AF47" s="242"/>
      <c r="AG47" s="243"/>
      <c r="AH47" s="239"/>
      <c r="AI47" s="239"/>
      <c r="AJ47" s="240"/>
      <c r="AK47" s="241"/>
      <c r="AL47" s="242"/>
      <c r="AM47" s="243"/>
      <c r="AN47" s="239"/>
      <c r="AO47" s="239"/>
      <c r="AP47" s="240"/>
      <c r="AQ47" s="241"/>
      <c r="AR47" s="242">
        <v>198</v>
      </c>
      <c r="AS47" s="243"/>
      <c r="AT47" s="239">
        <v>66</v>
      </c>
      <c r="AU47" s="239"/>
      <c r="AV47" s="240">
        <v>6</v>
      </c>
      <c r="AW47" s="241"/>
      <c r="AX47" s="242"/>
      <c r="AY47" s="243"/>
      <c r="AZ47" s="239"/>
      <c r="BA47" s="239"/>
      <c r="BB47" s="240"/>
      <c r="BC47" s="241"/>
      <c r="BD47" s="517" t="s">
        <v>212</v>
      </c>
      <c r="BE47" s="518"/>
      <c r="BF47" s="518"/>
      <c r="BG47" s="518"/>
      <c r="BH47" s="519"/>
      <c r="BI47" s="88">
        <f t="shared" si="6"/>
        <v>66</v>
      </c>
      <c r="BJ47" s="38"/>
      <c r="BK47" s="38"/>
      <c r="BL47" s="38"/>
      <c r="BM47" s="79"/>
      <c r="BN47" s="66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</row>
    <row r="48" spans="1:180" s="101" customFormat="1" ht="75" customHeight="1">
      <c r="A48" s="208" t="s">
        <v>17</v>
      </c>
      <c r="B48" s="539" t="s">
        <v>195</v>
      </c>
      <c r="C48" s="540"/>
      <c r="D48" s="540"/>
      <c r="E48" s="540"/>
      <c r="F48" s="540"/>
      <c r="G48" s="540"/>
      <c r="H48" s="540"/>
      <c r="I48" s="540"/>
      <c r="J48" s="540"/>
      <c r="K48" s="540"/>
      <c r="L48" s="540"/>
      <c r="M48" s="540"/>
      <c r="N48" s="540"/>
      <c r="O48" s="541"/>
      <c r="P48" s="435">
        <v>2</v>
      </c>
      <c r="Q48" s="272"/>
      <c r="R48" s="272"/>
      <c r="S48" s="437"/>
      <c r="T48" s="242">
        <f>SUM(AF48,AL48,AR48,AX48)</f>
        <v>216</v>
      </c>
      <c r="U48" s="239"/>
      <c r="V48" s="239">
        <f>SUM(AH48,AN48,AT48,AZ48)</f>
        <v>72</v>
      </c>
      <c r="W48" s="241"/>
      <c r="X48" s="281"/>
      <c r="Y48" s="282"/>
      <c r="Z48" s="441"/>
      <c r="AA48" s="282"/>
      <c r="AB48" s="441">
        <v>72</v>
      </c>
      <c r="AC48" s="441"/>
      <c r="AD48" s="546"/>
      <c r="AE48" s="546"/>
      <c r="AF48" s="242"/>
      <c r="AG48" s="243"/>
      <c r="AH48" s="239"/>
      <c r="AI48" s="239"/>
      <c r="AJ48" s="240"/>
      <c r="AK48" s="241"/>
      <c r="AL48" s="242">
        <v>216</v>
      </c>
      <c r="AM48" s="243"/>
      <c r="AN48" s="239">
        <v>72</v>
      </c>
      <c r="AO48" s="239"/>
      <c r="AP48" s="240">
        <v>6</v>
      </c>
      <c r="AQ48" s="241"/>
      <c r="AR48" s="240"/>
      <c r="AS48" s="243"/>
      <c r="AT48" s="239"/>
      <c r="AU48" s="239"/>
      <c r="AV48" s="240"/>
      <c r="AW48" s="243"/>
      <c r="AX48" s="545"/>
      <c r="AY48" s="546"/>
      <c r="AZ48" s="243"/>
      <c r="BA48" s="240"/>
      <c r="BB48" s="546"/>
      <c r="BC48" s="525"/>
      <c r="BD48" s="460" t="s">
        <v>270</v>
      </c>
      <c r="BE48" s="461"/>
      <c r="BF48" s="461"/>
      <c r="BG48" s="461"/>
      <c r="BH48" s="462"/>
      <c r="BI48" s="98">
        <f t="shared" si="6"/>
        <v>72</v>
      </c>
      <c r="BJ48" s="105"/>
      <c r="BK48" s="83"/>
      <c r="BL48" s="83"/>
      <c r="BM48" s="99"/>
      <c r="BN48" s="100"/>
    </row>
    <row r="49" spans="1:180" s="101" customFormat="1" ht="108" customHeight="1">
      <c r="A49" s="209" t="s">
        <v>134</v>
      </c>
      <c r="B49" s="432" t="s">
        <v>230</v>
      </c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433"/>
      <c r="N49" s="433"/>
      <c r="O49" s="434"/>
      <c r="P49" s="435"/>
      <c r="Q49" s="272"/>
      <c r="R49" s="294" t="s">
        <v>231</v>
      </c>
      <c r="S49" s="436"/>
      <c r="T49" s="242">
        <f t="shared" ref="T49" si="9">SUM(AF49,AL49,AR49,AX49)</f>
        <v>108</v>
      </c>
      <c r="U49" s="239"/>
      <c r="V49" s="239">
        <f t="shared" ref="V49" si="10">SUM(AH49,AN49,AT49,AZ49)</f>
        <v>42</v>
      </c>
      <c r="W49" s="241"/>
      <c r="X49" s="271">
        <v>24</v>
      </c>
      <c r="Y49" s="437"/>
      <c r="Z49" s="272"/>
      <c r="AA49" s="272"/>
      <c r="AB49" s="435">
        <v>18</v>
      </c>
      <c r="AC49" s="437"/>
      <c r="AD49" s="272"/>
      <c r="AE49" s="273"/>
      <c r="AF49" s="435"/>
      <c r="AG49" s="437"/>
      <c r="AH49" s="272"/>
      <c r="AI49" s="272"/>
      <c r="AJ49" s="435"/>
      <c r="AK49" s="437"/>
      <c r="AL49" s="271">
        <v>108</v>
      </c>
      <c r="AM49" s="437"/>
      <c r="AN49" s="272">
        <v>42</v>
      </c>
      <c r="AO49" s="272"/>
      <c r="AP49" s="435">
        <v>3</v>
      </c>
      <c r="AQ49" s="273"/>
      <c r="AR49" s="435"/>
      <c r="AS49" s="437"/>
      <c r="AT49" s="272"/>
      <c r="AU49" s="272"/>
      <c r="AV49" s="435"/>
      <c r="AW49" s="437"/>
      <c r="AX49" s="271"/>
      <c r="AY49" s="437"/>
      <c r="AZ49" s="272"/>
      <c r="BA49" s="272"/>
      <c r="BB49" s="435"/>
      <c r="BC49" s="273"/>
      <c r="BD49" s="460" t="s">
        <v>271</v>
      </c>
      <c r="BE49" s="461"/>
      <c r="BF49" s="461"/>
      <c r="BG49" s="461"/>
      <c r="BH49" s="462"/>
      <c r="BI49" s="98">
        <f t="shared" si="6"/>
        <v>42</v>
      </c>
      <c r="BJ49" s="83"/>
      <c r="BK49" s="83"/>
      <c r="BL49" s="83"/>
      <c r="BM49" s="99"/>
      <c r="BN49" s="100"/>
    </row>
    <row r="50" spans="1:180" s="43" customFormat="1" ht="53.85" customHeight="1">
      <c r="A50" s="623" t="s">
        <v>139</v>
      </c>
      <c r="B50" s="425" t="s">
        <v>168</v>
      </c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6"/>
      <c r="O50" s="427"/>
      <c r="P50" s="445"/>
      <c r="Q50" s="562"/>
      <c r="R50" s="562"/>
      <c r="S50" s="446"/>
      <c r="T50" s="445"/>
      <c r="U50" s="446"/>
      <c r="V50" s="562"/>
      <c r="W50" s="563"/>
      <c r="X50" s="445"/>
      <c r="Y50" s="446"/>
      <c r="Z50" s="562"/>
      <c r="AA50" s="446"/>
      <c r="AB50" s="562"/>
      <c r="AC50" s="562"/>
      <c r="AD50" s="564"/>
      <c r="AE50" s="446"/>
      <c r="AF50" s="445"/>
      <c r="AG50" s="446"/>
      <c r="AH50" s="443"/>
      <c r="AI50" s="443"/>
      <c r="AJ50" s="523"/>
      <c r="AK50" s="524"/>
      <c r="AL50" s="445"/>
      <c r="AM50" s="446"/>
      <c r="AN50" s="443"/>
      <c r="AO50" s="443"/>
      <c r="AP50" s="523"/>
      <c r="AQ50" s="524"/>
      <c r="AR50" s="445"/>
      <c r="AS50" s="446"/>
      <c r="AT50" s="443"/>
      <c r="AU50" s="443"/>
      <c r="AV50" s="523"/>
      <c r="AW50" s="444"/>
      <c r="AX50" s="445"/>
      <c r="AY50" s="446"/>
      <c r="AZ50" s="443"/>
      <c r="BA50" s="443"/>
      <c r="BB50" s="523"/>
      <c r="BC50" s="524"/>
      <c r="BD50" s="571"/>
      <c r="BE50" s="572"/>
      <c r="BF50" s="572"/>
      <c r="BG50" s="572"/>
      <c r="BH50" s="573"/>
      <c r="BI50" s="88">
        <f t="shared" si="1"/>
        <v>0</v>
      </c>
      <c r="BJ50" s="61"/>
      <c r="BK50" s="61"/>
      <c r="BL50" s="61"/>
      <c r="BM50" s="79"/>
      <c r="BN50" s="69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</row>
    <row r="51" spans="1:180" s="7" customFormat="1" ht="111.75" customHeight="1">
      <c r="A51" s="212" t="s">
        <v>319</v>
      </c>
      <c r="B51" s="566" t="s">
        <v>169</v>
      </c>
      <c r="C51" s="348"/>
      <c r="D51" s="348"/>
      <c r="E51" s="348"/>
      <c r="F51" s="348"/>
      <c r="G51" s="348"/>
      <c r="H51" s="348"/>
      <c r="I51" s="348"/>
      <c r="J51" s="348"/>
      <c r="K51" s="348"/>
      <c r="L51" s="348"/>
      <c r="M51" s="348"/>
      <c r="N51" s="348"/>
      <c r="O51" s="567"/>
      <c r="P51" s="242">
        <v>2</v>
      </c>
      <c r="Q51" s="239"/>
      <c r="R51" s="239"/>
      <c r="S51" s="243"/>
      <c r="T51" s="242">
        <f>SUM(AF51,AL51,AR51)</f>
        <v>110</v>
      </c>
      <c r="U51" s="243"/>
      <c r="V51" s="239">
        <f>SUM(AH51,AN51,AT51)</f>
        <v>50</v>
      </c>
      <c r="W51" s="241"/>
      <c r="X51" s="240">
        <v>18</v>
      </c>
      <c r="Y51" s="243"/>
      <c r="Z51" s="239"/>
      <c r="AA51" s="243"/>
      <c r="AB51" s="239">
        <v>32</v>
      </c>
      <c r="AC51" s="239"/>
      <c r="AD51" s="240"/>
      <c r="AE51" s="243"/>
      <c r="AF51" s="242"/>
      <c r="AG51" s="243"/>
      <c r="AH51" s="239"/>
      <c r="AI51" s="239"/>
      <c r="AJ51" s="240"/>
      <c r="AK51" s="241"/>
      <c r="AL51" s="242">
        <v>110</v>
      </c>
      <c r="AM51" s="243"/>
      <c r="AN51" s="239">
        <v>50</v>
      </c>
      <c r="AO51" s="239"/>
      <c r="AP51" s="240">
        <v>3</v>
      </c>
      <c r="AQ51" s="241"/>
      <c r="AR51" s="242"/>
      <c r="AS51" s="243"/>
      <c r="AT51" s="239"/>
      <c r="AU51" s="239"/>
      <c r="AV51" s="240"/>
      <c r="AW51" s="243"/>
      <c r="AX51" s="242"/>
      <c r="AY51" s="243"/>
      <c r="AZ51" s="239"/>
      <c r="BA51" s="239"/>
      <c r="BB51" s="240"/>
      <c r="BC51" s="241"/>
      <c r="BD51" s="460" t="s">
        <v>213</v>
      </c>
      <c r="BE51" s="461"/>
      <c r="BF51" s="461"/>
      <c r="BG51" s="461"/>
      <c r="BH51" s="462"/>
      <c r="BI51" s="88">
        <f>SUM(X51:AE51)</f>
        <v>50</v>
      </c>
      <c r="BJ51" s="38"/>
      <c r="BK51" s="38"/>
      <c r="BL51" s="38"/>
      <c r="BM51" s="79"/>
      <c r="BN51" s="67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</row>
    <row r="52" spans="1:180" s="7" customFormat="1" ht="53.85" customHeight="1" thickBot="1">
      <c r="A52" s="624" t="s">
        <v>320</v>
      </c>
      <c r="B52" s="559" t="s">
        <v>170</v>
      </c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560"/>
      <c r="P52" s="505">
        <v>3</v>
      </c>
      <c r="Q52" s="561"/>
      <c r="R52" s="263"/>
      <c r="S52" s="264"/>
      <c r="T52" s="288">
        <f t="shared" ref="T52:T60" si="11">SUM(AF52,AL52,AR52)</f>
        <v>110</v>
      </c>
      <c r="U52" s="263"/>
      <c r="V52" s="289">
        <f t="shared" ref="V52:V60" si="12">SUM(AH52,AN52,AT52)</f>
        <v>44</v>
      </c>
      <c r="W52" s="290"/>
      <c r="X52" s="505">
        <v>20</v>
      </c>
      <c r="Y52" s="506"/>
      <c r="Z52" s="263">
        <v>24</v>
      </c>
      <c r="AA52" s="506"/>
      <c r="AB52" s="263"/>
      <c r="AC52" s="561"/>
      <c r="AD52" s="506"/>
      <c r="AE52" s="506"/>
      <c r="AF52" s="505"/>
      <c r="AG52" s="506"/>
      <c r="AH52" s="263"/>
      <c r="AI52" s="561"/>
      <c r="AJ52" s="506"/>
      <c r="AK52" s="264"/>
      <c r="AL52" s="505"/>
      <c r="AM52" s="506"/>
      <c r="AN52" s="263"/>
      <c r="AO52" s="561"/>
      <c r="AP52" s="506"/>
      <c r="AQ52" s="264"/>
      <c r="AR52" s="505">
        <v>110</v>
      </c>
      <c r="AS52" s="506"/>
      <c r="AT52" s="263">
        <v>44</v>
      </c>
      <c r="AU52" s="561"/>
      <c r="AV52" s="506">
        <v>3</v>
      </c>
      <c r="AW52" s="506"/>
      <c r="AX52" s="505"/>
      <c r="AY52" s="506"/>
      <c r="AZ52" s="263"/>
      <c r="BA52" s="561"/>
      <c r="BB52" s="506"/>
      <c r="BC52" s="264"/>
      <c r="BD52" s="520" t="s">
        <v>215</v>
      </c>
      <c r="BE52" s="521"/>
      <c r="BF52" s="521"/>
      <c r="BG52" s="521"/>
      <c r="BH52" s="522"/>
      <c r="BI52" s="88">
        <f t="shared" si="1"/>
        <v>44</v>
      </c>
      <c r="BJ52" s="38"/>
      <c r="BK52" s="38"/>
      <c r="BL52" s="38"/>
      <c r="BM52" s="79"/>
      <c r="BN52" s="67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</row>
    <row r="53" spans="1:180" s="7" customFormat="1" ht="28.3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9"/>
      <c r="S53" s="39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BD53" s="10"/>
      <c r="BE53" s="10"/>
      <c r="BF53" s="10"/>
      <c r="BG53" s="10"/>
      <c r="BH53" s="10"/>
      <c r="BI53" s="85"/>
      <c r="BJ53" s="72"/>
      <c r="BK53" s="38"/>
      <c r="BL53" s="38"/>
      <c r="BM53" s="79"/>
      <c r="BN53" s="67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</row>
    <row r="54" spans="1:180" s="7" customFormat="1" ht="28.35" customHeight="1" thickBo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9"/>
      <c r="S54" s="39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BD54" s="10"/>
      <c r="BE54" s="10"/>
      <c r="BF54" s="10"/>
      <c r="BG54" s="10"/>
      <c r="BH54" s="10"/>
      <c r="BI54" s="85"/>
      <c r="BJ54" s="72"/>
      <c r="BK54" s="38"/>
      <c r="BL54" s="38"/>
      <c r="BM54" s="79"/>
      <c r="BN54" s="67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</row>
    <row r="55" spans="1:180" s="7" customFormat="1" ht="33" customHeight="1" thickBot="1">
      <c r="A55" s="469" t="s">
        <v>41</v>
      </c>
      <c r="B55" s="472" t="s">
        <v>199</v>
      </c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474"/>
      <c r="P55" s="481" t="s">
        <v>40</v>
      </c>
      <c r="Q55" s="482"/>
      <c r="R55" s="489" t="s">
        <v>39</v>
      </c>
      <c r="S55" s="490"/>
      <c r="T55" s="450" t="s">
        <v>38</v>
      </c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  <c r="AE55" s="456"/>
      <c r="AF55" s="511" t="s">
        <v>37</v>
      </c>
      <c r="AG55" s="512"/>
      <c r="AH55" s="512"/>
      <c r="AI55" s="512"/>
      <c r="AJ55" s="512"/>
      <c r="AK55" s="512"/>
      <c r="AL55" s="512"/>
      <c r="AM55" s="512"/>
      <c r="AN55" s="512"/>
      <c r="AO55" s="512"/>
      <c r="AP55" s="512"/>
      <c r="AQ55" s="512"/>
      <c r="AR55" s="512"/>
      <c r="AS55" s="512"/>
      <c r="AT55" s="512"/>
      <c r="AU55" s="512"/>
      <c r="AV55" s="512"/>
      <c r="AW55" s="512"/>
      <c r="AX55" s="512"/>
      <c r="AY55" s="512"/>
      <c r="AZ55" s="512"/>
      <c r="BA55" s="512"/>
      <c r="BB55" s="512"/>
      <c r="BC55" s="513"/>
      <c r="BD55" s="526" t="s">
        <v>36</v>
      </c>
      <c r="BE55" s="527"/>
      <c r="BF55" s="527"/>
      <c r="BG55" s="527"/>
      <c r="BH55" s="528"/>
      <c r="BI55" s="87"/>
      <c r="BJ55" s="38"/>
      <c r="BK55" s="38"/>
      <c r="BL55" s="38"/>
      <c r="BM55" s="79"/>
      <c r="BN55" s="67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</row>
    <row r="56" spans="1:180" s="7" customFormat="1" ht="28.5" customHeight="1" thickBot="1">
      <c r="A56" s="470"/>
      <c r="B56" s="475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7"/>
      <c r="P56" s="483"/>
      <c r="Q56" s="484"/>
      <c r="R56" s="491"/>
      <c r="S56" s="492"/>
      <c r="T56" s="483" t="s">
        <v>35</v>
      </c>
      <c r="U56" s="487"/>
      <c r="V56" s="489" t="s">
        <v>34</v>
      </c>
      <c r="W56" s="490"/>
      <c r="X56" s="496" t="s">
        <v>33</v>
      </c>
      <c r="Y56" s="497"/>
      <c r="Z56" s="497"/>
      <c r="AA56" s="497"/>
      <c r="AB56" s="497"/>
      <c r="AC56" s="497"/>
      <c r="AD56" s="497"/>
      <c r="AE56" s="498"/>
      <c r="AF56" s="507" t="s">
        <v>32</v>
      </c>
      <c r="AG56" s="508"/>
      <c r="AH56" s="508"/>
      <c r="AI56" s="508"/>
      <c r="AJ56" s="508"/>
      <c r="AK56" s="508"/>
      <c r="AL56" s="508"/>
      <c r="AM56" s="508"/>
      <c r="AN56" s="508"/>
      <c r="AO56" s="508"/>
      <c r="AP56" s="508"/>
      <c r="AQ56" s="509"/>
      <c r="AR56" s="507" t="s">
        <v>31</v>
      </c>
      <c r="AS56" s="508"/>
      <c r="AT56" s="508"/>
      <c r="AU56" s="508"/>
      <c r="AV56" s="508"/>
      <c r="AW56" s="508"/>
      <c r="AX56" s="508"/>
      <c r="AY56" s="508"/>
      <c r="AZ56" s="508"/>
      <c r="BA56" s="508"/>
      <c r="BB56" s="508"/>
      <c r="BC56" s="509"/>
      <c r="BD56" s="529"/>
      <c r="BE56" s="530"/>
      <c r="BF56" s="530"/>
      <c r="BG56" s="530"/>
      <c r="BH56" s="531"/>
      <c r="BI56" s="87"/>
      <c r="BJ56" s="38"/>
      <c r="BK56" s="38"/>
      <c r="BL56" s="38"/>
      <c r="BM56" s="79"/>
      <c r="BN56" s="67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</row>
    <row r="57" spans="1:180" s="7" customFormat="1" ht="69.75" customHeight="1" thickBot="1">
      <c r="A57" s="470"/>
      <c r="B57" s="475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N57" s="476"/>
      <c r="O57" s="477"/>
      <c r="P57" s="483"/>
      <c r="Q57" s="484"/>
      <c r="R57" s="491"/>
      <c r="S57" s="492"/>
      <c r="T57" s="483"/>
      <c r="U57" s="487"/>
      <c r="V57" s="491"/>
      <c r="W57" s="492"/>
      <c r="X57" s="514" t="s">
        <v>30</v>
      </c>
      <c r="Y57" s="515"/>
      <c r="Z57" s="516" t="s">
        <v>29</v>
      </c>
      <c r="AA57" s="482"/>
      <c r="AB57" s="516" t="s">
        <v>28</v>
      </c>
      <c r="AC57" s="482"/>
      <c r="AD57" s="515" t="s">
        <v>27</v>
      </c>
      <c r="AE57" s="490"/>
      <c r="AF57" s="457" t="s">
        <v>26</v>
      </c>
      <c r="AG57" s="458"/>
      <c r="AH57" s="458"/>
      <c r="AI57" s="458"/>
      <c r="AJ57" s="458"/>
      <c r="AK57" s="459"/>
      <c r="AL57" s="457" t="s">
        <v>25</v>
      </c>
      <c r="AM57" s="458"/>
      <c r="AN57" s="458"/>
      <c r="AO57" s="458"/>
      <c r="AP57" s="458"/>
      <c r="AQ57" s="459"/>
      <c r="AR57" s="457" t="s">
        <v>245</v>
      </c>
      <c r="AS57" s="458"/>
      <c r="AT57" s="458"/>
      <c r="AU57" s="458"/>
      <c r="AV57" s="458"/>
      <c r="AW57" s="459"/>
      <c r="AX57" s="457" t="s">
        <v>246</v>
      </c>
      <c r="AY57" s="458"/>
      <c r="AZ57" s="458"/>
      <c r="BA57" s="458"/>
      <c r="BB57" s="458"/>
      <c r="BC57" s="459"/>
      <c r="BD57" s="529"/>
      <c r="BE57" s="530"/>
      <c r="BF57" s="530"/>
      <c r="BG57" s="530"/>
      <c r="BH57" s="531"/>
      <c r="BI57" s="87"/>
      <c r="BJ57" s="38"/>
      <c r="BK57" s="38"/>
      <c r="BL57" s="38"/>
      <c r="BM57" s="79"/>
      <c r="BN57" s="67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</row>
    <row r="58" spans="1:180" s="7" customFormat="1" ht="159.75" customHeight="1" thickBot="1">
      <c r="A58" s="471"/>
      <c r="B58" s="478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80"/>
      <c r="P58" s="485"/>
      <c r="Q58" s="486"/>
      <c r="R58" s="493"/>
      <c r="S58" s="494"/>
      <c r="T58" s="485"/>
      <c r="U58" s="488"/>
      <c r="V58" s="493"/>
      <c r="W58" s="494"/>
      <c r="X58" s="485"/>
      <c r="Y58" s="488"/>
      <c r="Z58" s="493"/>
      <c r="AA58" s="486"/>
      <c r="AB58" s="493"/>
      <c r="AC58" s="486"/>
      <c r="AD58" s="488"/>
      <c r="AE58" s="494"/>
      <c r="AF58" s="510" t="s">
        <v>24</v>
      </c>
      <c r="AG58" s="503"/>
      <c r="AH58" s="502" t="s">
        <v>23</v>
      </c>
      <c r="AI58" s="503"/>
      <c r="AJ58" s="502" t="s">
        <v>22</v>
      </c>
      <c r="AK58" s="504"/>
      <c r="AL58" s="502" t="s">
        <v>24</v>
      </c>
      <c r="AM58" s="503"/>
      <c r="AN58" s="502" t="s">
        <v>23</v>
      </c>
      <c r="AO58" s="565"/>
      <c r="AP58" s="503" t="s">
        <v>22</v>
      </c>
      <c r="AQ58" s="504"/>
      <c r="AR58" s="502" t="s">
        <v>24</v>
      </c>
      <c r="AS58" s="503"/>
      <c r="AT58" s="502" t="s">
        <v>23</v>
      </c>
      <c r="AU58" s="565"/>
      <c r="AV58" s="503" t="s">
        <v>22</v>
      </c>
      <c r="AW58" s="504"/>
      <c r="AX58" s="502" t="s">
        <v>24</v>
      </c>
      <c r="AY58" s="503"/>
      <c r="AZ58" s="502" t="s">
        <v>23</v>
      </c>
      <c r="BA58" s="565"/>
      <c r="BB58" s="503" t="s">
        <v>22</v>
      </c>
      <c r="BC58" s="504"/>
      <c r="BD58" s="532"/>
      <c r="BE58" s="533"/>
      <c r="BF58" s="533"/>
      <c r="BG58" s="533"/>
      <c r="BH58" s="534"/>
      <c r="BI58" s="17"/>
      <c r="BJ58" s="38"/>
      <c r="BK58" s="38"/>
      <c r="BL58" s="38"/>
      <c r="BM58" s="79"/>
      <c r="BN58" s="67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</row>
    <row r="59" spans="1:180" s="97" customFormat="1" ht="116.25" customHeight="1">
      <c r="A59" s="212" t="s">
        <v>321</v>
      </c>
      <c r="B59" s="322" t="s">
        <v>268</v>
      </c>
      <c r="C59" s="323"/>
      <c r="D59" s="323"/>
      <c r="E59" s="323"/>
      <c r="F59" s="323"/>
      <c r="G59" s="323"/>
      <c r="H59" s="323"/>
      <c r="I59" s="323"/>
      <c r="J59" s="323"/>
      <c r="K59" s="323"/>
      <c r="L59" s="323"/>
      <c r="M59" s="323"/>
      <c r="N59" s="323"/>
      <c r="O59" s="324"/>
      <c r="P59" s="325">
        <v>3</v>
      </c>
      <c r="Q59" s="326"/>
      <c r="R59" s="327"/>
      <c r="S59" s="328"/>
      <c r="T59" s="329">
        <f>SUM(AF59,AL59,AR59)</f>
        <v>198</v>
      </c>
      <c r="U59" s="327"/>
      <c r="V59" s="330">
        <f>SUM(AH59,AN59,AT59)</f>
        <v>66</v>
      </c>
      <c r="W59" s="331"/>
      <c r="X59" s="325">
        <v>26</v>
      </c>
      <c r="Y59" s="495"/>
      <c r="Z59" s="327">
        <v>40</v>
      </c>
      <c r="AA59" s="495"/>
      <c r="AB59" s="327"/>
      <c r="AC59" s="326"/>
      <c r="AD59" s="495"/>
      <c r="AE59" s="495"/>
      <c r="AF59" s="325"/>
      <c r="AG59" s="495"/>
      <c r="AH59" s="327"/>
      <c r="AI59" s="326"/>
      <c r="AJ59" s="495"/>
      <c r="AK59" s="328"/>
      <c r="AL59" s="325"/>
      <c r="AM59" s="495"/>
      <c r="AN59" s="327"/>
      <c r="AO59" s="326"/>
      <c r="AP59" s="495"/>
      <c r="AQ59" s="328"/>
      <c r="AR59" s="325">
        <v>198</v>
      </c>
      <c r="AS59" s="495"/>
      <c r="AT59" s="327">
        <v>66</v>
      </c>
      <c r="AU59" s="326"/>
      <c r="AV59" s="495">
        <v>6</v>
      </c>
      <c r="AW59" s="495"/>
      <c r="AX59" s="325"/>
      <c r="AY59" s="495"/>
      <c r="AZ59" s="327"/>
      <c r="BA59" s="326"/>
      <c r="BB59" s="495"/>
      <c r="BC59" s="328"/>
      <c r="BD59" s="499" t="s">
        <v>269</v>
      </c>
      <c r="BE59" s="500"/>
      <c r="BF59" s="500"/>
      <c r="BG59" s="500"/>
      <c r="BH59" s="501"/>
      <c r="BI59" s="213">
        <f>SUM(X59:AE59)</f>
        <v>66</v>
      </c>
      <c r="BJ59" s="211" t="s">
        <v>247</v>
      </c>
      <c r="BK59" s="93"/>
      <c r="BL59" s="93"/>
      <c r="BM59" s="94"/>
      <c r="BN59" s="95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</row>
    <row r="60" spans="1:180" s="7" customFormat="1" ht="117" customHeight="1" thickBot="1">
      <c r="A60" s="212" t="s">
        <v>322</v>
      </c>
      <c r="B60" s="246" t="s">
        <v>304</v>
      </c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92"/>
      <c r="P60" s="242">
        <v>3</v>
      </c>
      <c r="Q60" s="239"/>
      <c r="R60" s="239"/>
      <c r="S60" s="243"/>
      <c r="T60" s="242">
        <f t="shared" si="11"/>
        <v>120</v>
      </c>
      <c r="U60" s="243"/>
      <c r="V60" s="239">
        <f t="shared" si="12"/>
        <v>58</v>
      </c>
      <c r="W60" s="241"/>
      <c r="X60" s="240">
        <v>26</v>
      </c>
      <c r="Y60" s="243"/>
      <c r="Z60" s="239">
        <v>16</v>
      </c>
      <c r="AA60" s="243"/>
      <c r="AB60" s="239">
        <v>16</v>
      </c>
      <c r="AC60" s="239"/>
      <c r="AD60" s="240"/>
      <c r="AE60" s="243"/>
      <c r="AF60" s="242"/>
      <c r="AG60" s="243"/>
      <c r="AH60" s="239"/>
      <c r="AI60" s="239"/>
      <c r="AJ60" s="240"/>
      <c r="AK60" s="241"/>
      <c r="AL60" s="242"/>
      <c r="AM60" s="243"/>
      <c r="AN60" s="239"/>
      <c r="AO60" s="239"/>
      <c r="AP60" s="240"/>
      <c r="AQ60" s="241"/>
      <c r="AR60" s="242">
        <v>120</v>
      </c>
      <c r="AS60" s="243"/>
      <c r="AT60" s="239">
        <v>58</v>
      </c>
      <c r="AU60" s="239"/>
      <c r="AV60" s="240">
        <v>3</v>
      </c>
      <c r="AW60" s="241"/>
      <c r="AX60" s="242"/>
      <c r="AY60" s="243"/>
      <c r="AZ60" s="239"/>
      <c r="BA60" s="239"/>
      <c r="BB60" s="240"/>
      <c r="BC60" s="241"/>
      <c r="BD60" s="460" t="s">
        <v>305</v>
      </c>
      <c r="BE60" s="461"/>
      <c r="BF60" s="461"/>
      <c r="BG60" s="461"/>
      <c r="BH60" s="462"/>
      <c r="BI60" s="88">
        <f t="shared" si="1"/>
        <v>58</v>
      </c>
      <c r="BJ60" s="38"/>
      <c r="BK60" s="38"/>
      <c r="BL60" s="38"/>
      <c r="BM60" s="79"/>
      <c r="BN60" s="67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</row>
    <row r="61" spans="1:180" s="143" customFormat="1" ht="53.85" customHeight="1" thickBot="1">
      <c r="A61" s="625" t="s">
        <v>140</v>
      </c>
      <c r="B61" s="332" t="s">
        <v>313</v>
      </c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4"/>
      <c r="P61" s="335"/>
      <c r="Q61" s="336"/>
      <c r="R61" s="336"/>
      <c r="S61" s="237"/>
      <c r="T61" s="224" t="s">
        <v>123</v>
      </c>
      <c r="U61" s="225"/>
      <c r="V61" s="222" t="s">
        <v>276</v>
      </c>
      <c r="W61" s="223"/>
      <c r="X61" s="224" t="s">
        <v>277</v>
      </c>
      <c r="Y61" s="225"/>
      <c r="Z61" s="222" t="s">
        <v>278</v>
      </c>
      <c r="AA61" s="225"/>
      <c r="AB61" s="222" t="s">
        <v>122</v>
      </c>
      <c r="AC61" s="225"/>
      <c r="AD61" s="222" t="s">
        <v>274</v>
      </c>
      <c r="AE61" s="223"/>
      <c r="AF61" s="224" t="s">
        <v>282</v>
      </c>
      <c r="AG61" s="225"/>
      <c r="AH61" s="222" t="s">
        <v>291</v>
      </c>
      <c r="AI61" s="225"/>
      <c r="AJ61" s="222" t="s">
        <v>292</v>
      </c>
      <c r="AK61" s="223"/>
      <c r="AL61" s="224" t="s">
        <v>293</v>
      </c>
      <c r="AM61" s="225"/>
      <c r="AN61" s="222" t="s">
        <v>125</v>
      </c>
      <c r="AO61" s="225"/>
      <c r="AP61" s="222" t="s">
        <v>279</v>
      </c>
      <c r="AQ61" s="223"/>
      <c r="AR61" s="236">
        <v>0</v>
      </c>
      <c r="AS61" s="237"/>
      <c r="AT61" s="238">
        <v>0</v>
      </c>
      <c r="AU61" s="237"/>
      <c r="AV61" s="238">
        <v>0</v>
      </c>
      <c r="AW61" s="416"/>
      <c r="AX61" s="236">
        <v>0</v>
      </c>
      <c r="AY61" s="237"/>
      <c r="AZ61" s="238">
        <v>0</v>
      </c>
      <c r="BA61" s="237"/>
      <c r="BB61" s="238">
        <v>0</v>
      </c>
      <c r="BC61" s="416"/>
      <c r="BD61" s="450"/>
      <c r="BE61" s="340"/>
      <c r="BF61" s="340"/>
      <c r="BG61" s="340"/>
      <c r="BH61" s="456"/>
      <c r="BI61" s="136">
        <f t="shared" si="1"/>
        <v>0</v>
      </c>
      <c r="BJ61" s="154"/>
      <c r="BK61" s="154"/>
      <c r="BL61" s="154"/>
      <c r="BM61" s="141"/>
      <c r="BN61" s="142"/>
    </row>
    <row r="62" spans="1:180" s="146" customFormat="1" ht="48.2" customHeight="1">
      <c r="A62" s="626" t="s">
        <v>143</v>
      </c>
      <c r="B62" s="268" t="s">
        <v>233</v>
      </c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70"/>
      <c r="P62" s="242"/>
      <c r="Q62" s="239"/>
      <c r="R62" s="341" t="s">
        <v>314</v>
      </c>
      <c r="S62" s="342"/>
      <c r="T62" s="242" t="s">
        <v>127</v>
      </c>
      <c r="U62" s="239"/>
      <c r="V62" s="239" t="s">
        <v>280</v>
      </c>
      <c r="W62" s="241"/>
      <c r="X62" s="280" t="s">
        <v>281</v>
      </c>
      <c r="Y62" s="281"/>
      <c r="Z62" s="282" t="s">
        <v>278</v>
      </c>
      <c r="AA62" s="281"/>
      <c r="AB62" s="282"/>
      <c r="AC62" s="281"/>
      <c r="AD62" s="283"/>
      <c r="AE62" s="284"/>
      <c r="AF62" s="242" t="s">
        <v>127</v>
      </c>
      <c r="AG62" s="243"/>
      <c r="AH62" s="239" t="s">
        <v>280</v>
      </c>
      <c r="AI62" s="239"/>
      <c r="AJ62" s="240" t="s">
        <v>124</v>
      </c>
      <c r="AK62" s="243"/>
      <c r="AL62" s="242"/>
      <c r="AM62" s="243"/>
      <c r="AN62" s="239"/>
      <c r="AO62" s="239"/>
      <c r="AP62" s="240"/>
      <c r="AQ62" s="243"/>
      <c r="AR62" s="274"/>
      <c r="AS62" s="275"/>
      <c r="AT62" s="276"/>
      <c r="AU62" s="276"/>
      <c r="AV62" s="535"/>
      <c r="AW62" s="313"/>
      <c r="AX62" s="240"/>
      <c r="AY62" s="243"/>
      <c r="AZ62" s="239"/>
      <c r="BA62" s="239"/>
      <c r="BB62" s="240"/>
      <c r="BC62" s="241"/>
      <c r="BD62" s="517" t="s">
        <v>147</v>
      </c>
      <c r="BE62" s="518"/>
      <c r="BF62" s="518"/>
      <c r="BG62" s="518"/>
      <c r="BH62" s="519"/>
      <c r="BI62" s="136">
        <f t="shared" si="1"/>
        <v>0</v>
      </c>
      <c r="BJ62" s="144"/>
      <c r="BK62" s="145"/>
      <c r="BL62" s="145"/>
      <c r="BM62" s="145"/>
      <c r="BN62" s="145"/>
    </row>
    <row r="63" spans="1:180" s="128" customFormat="1" ht="48.2" customHeight="1">
      <c r="A63" s="219" t="s">
        <v>144</v>
      </c>
      <c r="B63" s="268" t="s">
        <v>315</v>
      </c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70"/>
      <c r="P63" s="271" t="s">
        <v>124</v>
      </c>
      <c r="Q63" s="272"/>
      <c r="R63" s="272" t="s">
        <v>111</v>
      </c>
      <c r="S63" s="273"/>
      <c r="T63" s="242" t="s">
        <v>282</v>
      </c>
      <c r="U63" s="239"/>
      <c r="V63" s="239" t="s">
        <v>122</v>
      </c>
      <c r="W63" s="241"/>
      <c r="X63" s="280"/>
      <c r="Y63" s="281"/>
      <c r="Z63" s="282"/>
      <c r="AA63" s="281"/>
      <c r="AB63" s="282" t="s">
        <v>122</v>
      </c>
      <c r="AC63" s="281"/>
      <c r="AD63" s="283"/>
      <c r="AE63" s="284"/>
      <c r="AF63" s="242" t="s">
        <v>126</v>
      </c>
      <c r="AG63" s="243"/>
      <c r="AH63" s="239" t="s">
        <v>258</v>
      </c>
      <c r="AI63" s="239"/>
      <c r="AJ63" s="240" t="s">
        <v>124</v>
      </c>
      <c r="AK63" s="243"/>
      <c r="AL63" s="242" t="s">
        <v>127</v>
      </c>
      <c r="AM63" s="243"/>
      <c r="AN63" s="239" t="s">
        <v>258</v>
      </c>
      <c r="AO63" s="239"/>
      <c r="AP63" s="240" t="s">
        <v>124</v>
      </c>
      <c r="AQ63" s="243"/>
      <c r="AR63" s="242"/>
      <c r="AS63" s="243"/>
      <c r="AT63" s="239"/>
      <c r="AU63" s="239"/>
      <c r="AV63" s="240"/>
      <c r="AW63" s="241"/>
      <c r="AX63" s="240"/>
      <c r="AY63" s="243"/>
      <c r="AZ63" s="239"/>
      <c r="BA63" s="239"/>
      <c r="BB63" s="240"/>
      <c r="BC63" s="241"/>
      <c r="BD63" s="517" t="s">
        <v>148</v>
      </c>
      <c r="BE63" s="518"/>
      <c r="BF63" s="518"/>
      <c r="BG63" s="518"/>
      <c r="BH63" s="519"/>
      <c r="BI63" s="136">
        <f t="shared" si="1"/>
        <v>0</v>
      </c>
      <c r="BJ63" s="147"/>
      <c r="BK63" s="148"/>
      <c r="BL63" s="148"/>
      <c r="BM63" s="148"/>
      <c r="BN63" s="148"/>
    </row>
    <row r="64" spans="1:180" s="146" customFormat="1" ht="48.2" customHeight="1" thickBot="1">
      <c r="A64" s="627" t="s">
        <v>176</v>
      </c>
      <c r="B64" s="285" t="s">
        <v>316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7"/>
      <c r="P64" s="265" t="s">
        <v>124</v>
      </c>
      <c r="Q64" s="267"/>
      <c r="R64" s="267"/>
      <c r="S64" s="252"/>
      <c r="T64" s="288" t="s">
        <v>294</v>
      </c>
      <c r="U64" s="289"/>
      <c r="V64" s="289" t="s">
        <v>127</v>
      </c>
      <c r="W64" s="290"/>
      <c r="X64" s="277" t="s">
        <v>273</v>
      </c>
      <c r="Y64" s="278"/>
      <c r="Z64" s="279"/>
      <c r="AA64" s="278"/>
      <c r="AB64" s="279"/>
      <c r="AC64" s="278"/>
      <c r="AD64" s="263" t="s">
        <v>274</v>
      </c>
      <c r="AE64" s="264"/>
      <c r="AF64" s="265"/>
      <c r="AG64" s="266"/>
      <c r="AH64" s="267"/>
      <c r="AI64" s="267"/>
      <c r="AJ64" s="251"/>
      <c r="AK64" s="266"/>
      <c r="AL64" s="265" t="s">
        <v>294</v>
      </c>
      <c r="AM64" s="266"/>
      <c r="AN64" s="267" t="s">
        <v>127</v>
      </c>
      <c r="AO64" s="267"/>
      <c r="AP64" s="251" t="s">
        <v>103</v>
      </c>
      <c r="AQ64" s="266"/>
      <c r="AR64" s="265"/>
      <c r="AS64" s="266"/>
      <c r="AT64" s="267"/>
      <c r="AU64" s="267"/>
      <c r="AV64" s="251"/>
      <c r="AW64" s="252"/>
      <c r="AX64" s="253"/>
      <c r="AY64" s="254"/>
      <c r="AZ64" s="255"/>
      <c r="BA64" s="255"/>
      <c r="BB64" s="253"/>
      <c r="BC64" s="256"/>
      <c r="BD64" s="257" t="s">
        <v>3</v>
      </c>
      <c r="BE64" s="258"/>
      <c r="BF64" s="258"/>
      <c r="BG64" s="258"/>
      <c r="BH64" s="259"/>
      <c r="BI64" s="136">
        <f t="shared" si="1"/>
        <v>0</v>
      </c>
      <c r="BJ64" s="144"/>
      <c r="BK64" s="145"/>
      <c r="BL64" s="145"/>
      <c r="BM64" s="145"/>
      <c r="BN64" s="145"/>
    </row>
    <row r="65" spans="1:325" s="43" customFormat="1" ht="33.950000000000003" customHeight="1" thickBot="1">
      <c r="A65" s="466" t="s">
        <v>16</v>
      </c>
      <c r="B65" s="467"/>
      <c r="C65" s="467"/>
      <c r="D65" s="467"/>
      <c r="E65" s="467"/>
      <c r="F65" s="467"/>
      <c r="G65" s="467"/>
      <c r="H65" s="467"/>
      <c r="I65" s="467"/>
      <c r="J65" s="467"/>
      <c r="K65" s="467"/>
      <c r="L65" s="467"/>
      <c r="M65" s="467"/>
      <c r="N65" s="467"/>
      <c r="O65" s="467"/>
      <c r="P65" s="467"/>
      <c r="Q65" s="467"/>
      <c r="R65" s="467"/>
      <c r="S65" s="468"/>
      <c r="T65" s="450">
        <f>SUM(T29,T36)</f>
        <v>3178</v>
      </c>
      <c r="U65" s="340"/>
      <c r="V65" s="237">
        <f>SUM(V29,V36)</f>
        <v>1086</v>
      </c>
      <c r="W65" s="456"/>
      <c r="X65" s="450">
        <f>SUM(X29,X36)</f>
        <v>422</v>
      </c>
      <c r="Y65" s="340"/>
      <c r="Z65" s="237">
        <f>SUM(Z29,Z36)</f>
        <v>288</v>
      </c>
      <c r="AA65" s="340"/>
      <c r="AB65" s="237">
        <f>SUM(AB29,AB36)</f>
        <v>376</v>
      </c>
      <c r="AC65" s="340"/>
      <c r="AD65" s="237">
        <f>SUM(AD29,AD36)</f>
        <v>0</v>
      </c>
      <c r="AE65" s="456"/>
      <c r="AF65" s="450">
        <f>SUM(AF29,AF36)</f>
        <v>1036</v>
      </c>
      <c r="AG65" s="340"/>
      <c r="AH65" s="237">
        <f>SUM(AH29,AH36)</f>
        <v>380</v>
      </c>
      <c r="AI65" s="340"/>
      <c r="AJ65" s="237">
        <f>SUM(AJ29,AJ36)</f>
        <v>30</v>
      </c>
      <c r="AK65" s="456"/>
      <c r="AL65" s="450">
        <f>SUM(AL29,AL36)</f>
        <v>1088</v>
      </c>
      <c r="AM65" s="340"/>
      <c r="AN65" s="237">
        <f>SUM(AN29,AN36)</f>
        <v>376</v>
      </c>
      <c r="AO65" s="340"/>
      <c r="AP65" s="237">
        <f>SUM(AP29,AP36)</f>
        <v>30</v>
      </c>
      <c r="AQ65" s="456"/>
      <c r="AR65" s="450">
        <f>SUM(AR29,AR36)</f>
        <v>1054</v>
      </c>
      <c r="AS65" s="340"/>
      <c r="AT65" s="237">
        <f>SUM(AT29,AT36)</f>
        <v>330</v>
      </c>
      <c r="AU65" s="340"/>
      <c r="AV65" s="237">
        <f>SUM(AV29,AV36)</f>
        <v>30</v>
      </c>
      <c r="AW65" s="456"/>
      <c r="AX65" s="450">
        <f>SUM(AX29,AX36)</f>
        <v>0</v>
      </c>
      <c r="AY65" s="340"/>
      <c r="AZ65" s="237">
        <f>SUM(AZ29,AZ36)</f>
        <v>0</v>
      </c>
      <c r="BA65" s="340"/>
      <c r="BB65" s="237">
        <f>SUM(BB29,BB36)</f>
        <v>0</v>
      </c>
      <c r="BC65" s="456"/>
      <c r="BD65" s="335"/>
      <c r="BE65" s="336"/>
      <c r="BF65" s="336"/>
      <c r="BG65" s="336"/>
      <c r="BH65" s="416"/>
      <c r="BI65" s="88">
        <f t="shared" si="1"/>
        <v>1086</v>
      </c>
      <c r="BJ65" s="109">
        <f>SUM(AF65,AL65,AR65,AX65)</f>
        <v>3178</v>
      </c>
      <c r="BK65" s="109">
        <f>SUM(AH65,AN65,AT65,AZ65)</f>
        <v>1086</v>
      </c>
      <c r="BL65" s="109">
        <f>SUM(AJ65,AP65,AV65,BB65)</f>
        <v>90</v>
      </c>
      <c r="BM65" s="79"/>
      <c r="BN65" s="69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</row>
    <row r="66" spans="1:325" s="43" customFormat="1" ht="33.950000000000003" customHeight="1">
      <c r="A66" s="463" t="s">
        <v>15</v>
      </c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4"/>
      <c r="Q66" s="464"/>
      <c r="R66" s="464"/>
      <c r="S66" s="465"/>
      <c r="T66" s="451"/>
      <c r="U66" s="452"/>
      <c r="V66" s="452"/>
      <c r="W66" s="453"/>
      <c r="X66" s="454"/>
      <c r="Y66" s="455"/>
      <c r="Z66" s="452"/>
      <c r="AA66" s="452"/>
      <c r="AB66" s="452"/>
      <c r="AC66" s="452"/>
      <c r="AD66" s="454"/>
      <c r="AE66" s="453"/>
      <c r="AF66" s="451">
        <f>ROUND(AH65/18,0)</f>
        <v>21</v>
      </c>
      <c r="AG66" s="452"/>
      <c r="AH66" s="452"/>
      <c r="AI66" s="452"/>
      <c r="AJ66" s="452"/>
      <c r="AK66" s="453"/>
      <c r="AL66" s="454">
        <f>ROUND(AN65/18,0)</f>
        <v>21</v>
      </c>
      <c r="AM66" s="452"/>
      <c r="AN66" s="452"/>
      <c r="AO66" s="452"/>
      <c r="AP66" s="452"/>
      <c r="AQ66" s="455"/>
      <c r="AR66" s="451">
        <f>ROUND(AT65/17,0)</f>
        <v>19</v>
      </c>
      <c r="AS66" s="452"/>
      <c r="AT66" s="452"/>
      <c r="AU66" s="452"/>
      <c r="AV66" s="452"/>
      <c r="AW66" s="453"/>
      <c r="AX66" s="451">
        <f>ROUND(AZ65/8,0)</f>
        <v>0</v>
      </c>
      <c r="AY66" s="452"/>
      <c r="AZ66" s="452"/>
      <c r="BA66" s="452"/>
      <c r="BB66" s="452"/>
      <c r="BC66" s="453"/>
      <c r="BD66" s="451"/>
      <c r="BE66" s="452"/>
      <c r="BF66" s="452"/>
      <c r="BG66" s="452"/>
      <c r="BH66" s="453"/>
      <c r="BI66" s="88">
        <f t="shared" si="1"/>
        <v>0</v>
      </c>
      <c r="BJ66" s="83">
        <f>SUM(AJ65,AP65,AV65,BB65)</f>
        <v>90</v>
      </c>
      <c r="BK66" s="61"/>
      <c r="BL66" s="61"/>
      <c r="BM66" s="79"/>
      <c r="BN66" s="69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</row>
    <row r="67" spans="1:325" s="43" customFormat="1" ht="33.950000000000003" customHeight="1">
      <c r="A67" s="425" t="s">
        <v>14</v>
      </c>
      <c r="B67" s="426"/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6"/>
      <c r="O67" s="426"/>
      <c r="P67" s="426"/>
      <c r="Q67" s="426"/>
      <c r="R67" s="426"/>
      <c r="S67" s="427"/>
      <c r="T67" s="388">
        <f>SUM(AF67:AW67)</f>
        <v>13</v>
      </c>
      <c r="U67" s="389"/>
      <c r="V67" s="389"/>
      <c r="W67" s="387"/>
      <c r="X67" s="386"/>
      <c r="Y67" s="428"/>
      <c r="Z67" s="389"/>
      <c r="AA67" s="389"/>
      <c r="AB67" s="389"/>
      <c r="AC67" s="389"/>
      <c r="AD67" s="386"/>
      <c r="AE67" s="387"/>
      <c r="AF67" s="388">
        <f>COUNTIF(P30:Q60,1)+COUNTIF(P30:Q60,1.2)</f>
        <v>4</v>
      </c>
      <c r="AG67" s="389"/>
      <c r="AH67" s="389"/>
      <c r="AI67" s="389"/>
      <c r="AJ67" s="389"/>
      <c r="AK67" s="387"/>
      <c r="AL67" s="390">
        <f>COUNTIF(P30:Q60,2)+COUNTIF(P30:Q60,1.2)+COUNTIF(P30:Q60,2.3)</f>
        <v>4</v>
      </c>
      <c r="AM67" s="391"/>
      <c r="AN67" s="391"/>
      <c r="AO67" s="391"/>
      <c r="AP67" s="391"/>
      <c r="AQ67" s="392"/>
      <c r="AR67" s="417">
        <f>COUNTIF(P30:Q60,3)+COUNTIF(P30:Q60,2.3)</f>
        <v>5</v>
      </c>
      <c r="AS67" s="418"/>
      <c r="AT67" s="418"/>
      <c r="AU67" s="418"/>
      <c r="AV67" s="418"/>
      <c r="AW67" s="419"/>
      <c r="AX67" s="417"/>
      <c r="AY67" s="418"/>
      <c r="AZ67" s="418"/>
      <c r="BA67" s="418"/>
      <c r="BB67" s="418"/>
      <c r="BC67" s="419"/>
      <c r="BD67" s="388"/>
      <c r="BE67" s="389"/>
      <c r="BF67" s="389"/>
      <c r="BG67" s="389"/>
      <c r="BH67" s="387"/>
      <c r="BI67" s="88">
        <f t="shared" si="1"/>
        <v>0</v>
      </c>
      <c r="BJ67" s="84">
        <f>SUM(R72,AI72)</f>
        <v>30</v>
      </c>
      <c r="BK67" s="61"/>
      <c r="BL67" s="61"/>
      <c r="BM67" s="79"/>
      <c r="BN67" s="69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</row>
    <row r="68" spans="1:325" s="43" customFormat="1" ht="33.950000000000003" customHeight="1" thickBot="1">
      <c r="A68" s="420" t="s">
        <v>13</v>
      </c>
      <c r="B68" s="421"/>
      <c r="C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422"/>
      <c r="T68" s="413">
        <f>SUM(AF68:AW68)</f>
        <v>9</v>
      </c>
      <c r="U68" s="414"/>
      <c r="V68" s="414"/>
      <c r="W68" s="415"/>
      <c r="X68" s="423"/>
      <c r="Y68" s="424"/>
      <c r="Z68" s="414"/>
      <c r="AA68" s="414"/>
      <c r="AB68" s="414"/>
      <c r="AC68" s="414"/>
      <c r="AD68" s="423"/>
      <c r="AE68" s="415"/>
      <c r="AF68" s="410">
        <f>COUNTIF(R37:S60,1)+COUNTIF(R37:S60,1.2)</f>
        <v>3</v>
      </c>
      <c r="AG68" s="411"/>
      <c r="AH68" s="411"/>
      <c r="AI68" s="411"/>
      <c r="AJ68" s="411"/>
      <c r="AK68" s="412"/>
      <c r="AL68" s="410">
        <f>COUNTIF(R30:S60,2)+COUNTIF(R30:S60,1.2)+COUNTIF(R30:S60,2.3)</f>
        <v>4</v>
      </c>
      <c r="AM68" s="411"/>
      <c r="AN68" s="411"/>
      <c r="AO68" s="411"/>
      <c r="AP68" s="411"/>
      <c r="AQ68" s="412"/>
      <c r="AR68" s="410">
        <f>COUNTIF(R30:S60,3)+COUNTIF(R30:S60,2.3)</f>
        <v>2</v>
      </c>
      <c r="AS68" s="411"/>
      <c r="AT68" s="411"/>
      <c r="AU68" s="411"/>
      <c r="AV68" s="411"/>
      <c r="AW68" s="412"/>
      <c r="AX68" s="410"/>
      <c r="AY68" s="411"/>
      <c r="AZ68" s="411"/>
      <c r="BA68" s="411"/>
      <c r="BB68" s="411"/>
      <c r="BC68" s="412"/>
      <c r="BD68" s="413"/>
      <c r="BE68" s="414"/>
      <c r="BF68" s="414"/>
      <c r="BG68" s="414"/>
      <c r="BH68" s="415"/>
      <c r="BI68" s="88">
        <f t="shared" si="1"/>
        <v>0</v>
      </c>
      <c r="BJ68" s="82">
        <f>SUM(BJ66:BJ67)</f>
        <v>120</v>
      </c>
      <c r="BK68" s="91">
        <f>SUM(T46,T47,T60,T59,T40)</f>
        <v>746</v>
      </c>
      <c r="BL68" s="91">
        <f>BK68*100/T36</f>
        <v>36.143410852713181</v>
      </c>
      <c r="BM68" s="79"/>
      <c r="BN68" s="69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</row>
    <row r="69" spans="1:325" s="7" customFormat="1" ht="36.75" customHeight="1" thickBot="1">
      <c r="A69" s="15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8"/>
      <c r="U69" s="48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17"/>
      <c r="BJ69" s="61"/>
      <c r="BK69" s="38"/>
      <c r="BL69" s="38"/>
      <c r="BM69" s="79"/>
      <c r="BN69" s="67"/>
      <c r="BO69" s="15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</row>
    <row r="70" spans="1:325" s="129" customFormat="1" ht="48.75" customHeight="1" thickBot="1">
      <c r="A70" s="335" t="s">
        <v>290</v>
      </c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  <c r="S70" s="336"/>
      <c r="T70" s="237"/>
      <c r="U70" s="335" t="s">
        <v>12</v>
      </c>
      <c r="V70" s="336"/>
      <c r="W70" s="336"/>
      <c r="X70" s="336"/>
      <c r="Y70" s="336"/>
      <c r="Z70" s="336"/>
      <c r="AA70" s="336"/>
      <c r="AB70" s="336"/>
      <c r="AC70" s="336"/>
      <c r="AD70" s="336"/>
      <c r="AE70" s="336"/>
      <c r="AF70" s="336"/>
      <c r="AG70" s="336"/>
      <c r="AH70" s="336"/>
      <c r="AI70" s="336"/>
      <c r="AJ70" s="336"/>
      <c r="AK70" s="336"/>
      <c r="AL70" s="336"/>
      <c r="AM70" s="336"/>
      <c r="AN70" s="336"/>
      <c r="AO70" s="336"/>
      <c r="AP70" s="416"/>
      <c r="AQ70" s="335" t="s">
        <v>11</v>
      </c>
      <c r="AR70" s="336"/>
      <c r="AS70" s="336"/>
      <c r="AT70" s="336"/>
      <c r="AU70" s="336"/>
      <c r="AV70" s="336"/>
      <c r="AW70" s="336"/>
      <c r="AX70" s="336"/>
      <c r="AY70" s="336"/>
      <c r="AZ70" s="336"/>
      <c r="BA70" s="336"/>
      <c r="BB70" s="336"/>
      <c r="BC70" s="336"/>
      <c r="BD70" s="336"/>
      <c r="BE70" s="336"/>
      <c r="BF70" s="336"/>
      <c r="BG70" s="336"/>
      <c r="BH70" s="416"/>
      <c r="BI70" s="136"/>
      <c r="BJ70" s="137"/>
      <c r="BK70" s="137"/>
      <c r="BL70" s="137"/>
      <c r="BM70" s="138"/>
      <c r="BN70" s="139"/>
    </row>
    <row r="71" spans="1:325" s="129" customFormat="1" ht="64.5" customHeight="1" thickBot="1">
      <c r="A71" s="408" t="s">
        <v>10</v>
      </c>
      <c r="B71" s="400"/>
      <c r="C71" s="400"/>
      <c r="D71" s="400"/>
      <c r="E71" s="400"/>
      <c r="F71" s="400"/>
      <c r="G71" s="400"/>
      <c r="H71" s="400"/>
      <c r="I71" s="400"/>
      <c r="J71" s="400"/>
      <c r="K71" s="400"/>
      <c r="L71" s="400" t="s">
        <v>9</v>
      </c>
      <c r="M71" s="400"/>
      <c r="N71" s="400"/>
      <c r="O71" s="400" t="s">
        <v>8</v>
      </c>
      <c r="P71" s="400"/>
      <c r="Q71" s="400"/>
      <c r="R71" s="399" t="s">
        <v>7</v>
      </c>
      <c r="S71" s="400"/>
      <c r="T71" s="409"/>
      <c r="U71" s="408" t="s">
        <v>9</v>
      </c>
      <c r="V71" s="400"/>
      <c r="W71" s="400"/>
      <c r="X71" s="400"/>
      <c r="Y71" s="400"/>
      <c r="Z71" s="400"/>
      <c r="AA71" s="400"/>
      <c r="AB71" s="400" t="s">
        <v>8</v>
      </c>
      <c r="AC71" s="400"/>
      <c r="AD71" s="400"/>
      <c r="AE71" s="400"/>
      <c r="AF71" s="400"/>
      <c r="AG71" s="400"/>
      <c r="AH71" s="400"/>
      <c r="AI71" s="399" t="s">
        <v>109</v>
      </c>
      <c r="AJ71" s="400"/>
      <c r="AK71" s="400"/>
      <c r="AL71" s="400"/>
      <c r="AM71" s="400"/>
      <c r="AN71" s="400"/>
      <c r="AO71" s="400"/>
      <c r="AP71" s="401"/>
      <c r="AQ71" s="402" t="s">
        <v>6</v>
      </c>
      <c r="AR71" s="403"/>
      <c r="AS71" s="403"/>
      <c r="AT71" s="403"/>
      <c r="AU71" s="403"/>
      <c r="AV71" s="403"/>
      <c r="AW71" s="403"/>
      <c r="AX71" s="403"/>
      <c r="AY71" s="403"/>
      <c r="AZ71" s="403"/>
      <c r="BA71" s="403"/>
      <c r="BB71" s="403"/>
      <c r="BC71" s="403"/>
      <c r="BD71" s="403"/>
      <c r="BE71" s="403"/>
      <c r="BF71" s="403"/>
      <c r="BG71" s="403"/>
      <c r="BH71" s="404"/>
      <c r="BI71" s="136"/>
      <c r="BJ71" s="137"/>
      <c r="BK71" s="137"/>
      <c r="BL71" s="137"/>
      <c r="BM71" s="138"/>
      <c r="BN71" s="139"/>
    </row>
    <row r="72" spans="1:325" s="129" customFormat="1" ht="47.25" customHeight="1" thickBot="1">
      <c r="A72" s="265" t="s">
        <v>5</v>
      </c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>
        <v>4</v>
      </c>
      <c r="M72" s="267"/>
      <c r="N72" s="267"/>
      <c r="O72" s="267">
        <v>4</v>
      </c>
      <c r="P72" s="267"/>
      <c r="Q72" s="267"/>
      <c r="R72" s="267">
        <f>O72*1.5</f>
        <v>6</v>
      </c>
      <c r="S72" s="267"/>
      <c r="T72" s="266"/>
      <c r="U72" s="265">
        <v>4</v>
      </c>
      <c r="V72" s="267"/>
      <c r="W72" s="267"/>
      <c r="X72" s="267"/>
      <c r="Y72" s="267"/>
      <c r="Z72" s="267"/>
      <c r="AA72" s="267"/>
      <c r="AB72" s="267">
        <v>16</v>
      </c>
      <c r="AC72" s="267"/>
      <c r="AD72" s="267"/>
      <c r="AE72" s="267"/>
      <c r="AF72" s="267"/>
      <c r="AG72" s="267"/>
      <c r="AH72" s="267"/>
      <c r="AI72" s="267">
        <f>AB72*1.5</f>
        <v>24</v>
      </c>
      <c r="AJ72" s="267"/>
      <c r="AK72" s="267"/>
      <c r="AL72" s="267"/>
      <c r="AM72" s="267"/>
      <c r="AN72" s="267"/>
      <c r="AO72" s="267"/>
      <c r="AP72" s="252"/>
      <c r="AQ72" s="405"/>
      <c r="AR72" s="406"/>
      <c r="AS72" s="406"/>
      <c r="AT72" s="406"/>
      <c r="AU72" s="406"/>
      <c r="AV72" s="406"/>
      <c r="AW72" s="406"/>
      <c r="AX72" s="406"/>
      <c r="AY72" s="406"/>
      <c r="AZ72" s="406"/>
      <c r="BA72" s="406"/>
      <c r="BB72" s="406"/>
      <c r="BC72" s="406"/>
      <c r="BD72" s="406"/>
      <c r="BE72" s="406"/>
      <c r="BF72" s="406"/>
      <c r="BG72" s="406"/>
      <c r="BH72" s="407"/>
      <c r="BI72" s="140"/>
      <c r="BJ72" s="137"/>
      <c r="BK72" s="137"/>
      <c r="BL72" s="137"/>
      <c r="BM72" s="138"/>
      <c r="BN72" s="139"/>
    </row>
    <row r="73" spans="1:325" s="7" customFormat="1" ht="36.75" customHeight="1">
      <c r="A73" s="15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8"/>
      <c r="U73" s="48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85"/>
      <c r="BJ73" s="38"/>
      <c r="BK73" s="38"/>
      <c r="BL73" s="38"/>
      <c r="BM73" s="79"/>
      <c r="BN73" s="67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</row>
    <row r="74" spans="1:325" s="7" customFormat="1" ht="30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35" t="s">
        <v>105</v>
      </c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1"/>
      <c r="BE74" s="51"/>
      <c r="BF74" s="51"/>
      <c r="BG74" s="51"/>
      <c r="BH74" s="51"/>
      <c r="BI74" s="85"/>
      <c r="BJ74" s="72"/>
      <c r="BK74" s="38"/>
      <c r="BL74" s="38"/>
      <c r="BM74" s="79"/>
      <c r="BN74" s="67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</row>
    <row r="75" spans="1:325" s="7" customFormat="1" ht="30" customHeight="1" thickBot="1">
      <c r="A75" s="15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8"/>
      <c r="U75" s="48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85"/>
      <c r="BJ75" s="38"/>
      <c r="BK75" s="38"/>
      <c r="BL75" s="38"/>
      <c r="BM75" s="79"/>
      <c r="BN75" s="67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</row>
    <row r="76" spans="1:325" s="7" customFormat="1" ht="106.5" customHeight="1" thickBot="1">
      <c r="A76" s="337" t="s">
        <v>107</v>
      </c>
      <c r="B76" s="338"/>
      <c r="C76" s="338"/>
      <c r="D76" s="339"/>
      <c r="E76" s="340" t="s">
        <v>108</v>
      </c>
      <c r="F76" s="340"/>
      <c r="G76" s="340"/>
      <c r="H76" s="340"/>
      <c r="I76" s="340"/>
      <c r="J76" s="340"/>
      <c r="K76" s="340"/>
      <c r="L76" s="340"/>
      <c r="M76" s="340"/>
      <c r="N76" s="340"/>
      <c r="O76" s="340"/>
      <c r="P76" s="340"/>
      <c r="Q76" s="340"/>
      <c r="R76" s="340"/>
      <c r="S76" s="340"/>
      <c r="T76" s="340"/>
      <c r="U76" s="340"/>
      <c r="V76" s="340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0"/>
      <c r="AH76" s="340"/>
      <c r="AI76" s="340"/>
      <c r="AJ76" s="340"/>
      <c r="AK76" s="340"/>
      <c r="AL76" s="340"/>
      <c r="AM76" s="340"/>
      <c r="AN76" s="340"/>
      <c r="AO76" s="340"/>
      <c r="AP76" s="340"/>
      <c r="AQ76" s="340"/>
      <c r="AR76" s="340"/>
      <c r="AS76" s="340"/>
      <c r="AT76" s="340"/>
      <c r="AU76" s="340"/>
      <c r="AV76" s="340"/>
      <c r="AW76" s="340"/>
      <c r="AX76" s="340"/>
      <c r="AY76" s="340"/>
      <c r="AZ76" s="340"/>
      <c r="BA76" s="340"/>
      <c r="BB76" s="340"/>
      <c r="BC76" s="340"/>
      <c r="BD76" s="337" t="s">
        <v>4</v>
      </c>
      <c r="BE76" s="338"/>
      <c r="BF76" s="338"/>
      <c r="BG76" s="338"/>
      <c r="BH76" s="339"/>
      <c r="BI76" s="85"/>
      <c r="BJ76" s="72"/>
      <c r="BK76" s="38"/>
      <c r="BL76" s="38"/>
      <c r="BM76" s="79"/>
      <c r="BN76" s="67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</row>
    <row r="77" spans="1:325" s="8" customFormat="1" ht="51" customHeight="1">
      <c r="A77" s="393" t="s">
        <v>3</v>
      </c>
      <c r="B77" s="394"/>
      <c r="C77" s="394"/>
      <c r="D77" s="395"/>
      <c r="E77" s="396" t="s">
        <v>238</v>
      </c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  <c r="AA77" s="397"/>
      <c r="AB77" s="397"/>
      <c r="AC77" s="397"/>
      <c r="AD77" s="397"/>
      <c r="AE77" s="397"/>
      <c r="AF77" s="397"/>
      <c r="AG77" s="397"/>
      <c r="AH77" s="397"/>
      <c r="AI77" s="397"/>
      <c r="AJ77" s="397"/>
      <c r="AK77" s="397"/>
      <c r="AL77" s="397"/>
      <c r="AM77" s="397"/>
      <c r="AN77" s="397"/>
      <c r="AO77" s="397"/>
      <c r="AP77" s="397"/>
      <c r="AQ77" s="397"/>
      <c r="AR77" s="397"/>
      <c r="AS77" s="397"/>
      <c r="AT77" s="397"/>
      <c r="AU77" s="397"/>
      <c r="AV77" s="397"/>
      <c r="AW77" s="397"/>
      <c r="AX77" s="397"/>
      <c r="AY77" s="397"/>
      <c r="AZ77" s="397"/>
      <c r="BA77" s="397"/>
      <c r="BB77" s="397"/>
      <c r="BC77" s="398"/>
      <c r="BD77" s="628" t="s">
        <v>323</v>
      </c>
      <c r="BE77" s="629"/>
      <c r="BF77" s="629"/>
      <c r="BG77" s="629"/>
      <c r="BH77" s="630"/>
      <c r="BI77" s="86" t="s">
        <v>325</v>
      </c>
      <c r="BJ77" s="49"/>
      <c r="BK77" s="49"/>
      <c r="BL77" s="49"/>
      <c r="BM77" s="81"/>
      <c r="BN77" s="68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W77" s="13"/>
      <c r="IX77" s="13"/>
      <c r="IY77" s="13"/>
      <c r="IZ77" s="13"/>
      <c r="JA77" s="13"/>
      <c r="JB77" s="13"/>
      <c r="JC77" s="13"/>
      <c r="JD77" s="13"/>
      <c r="JE77" s="13"/>
      <c r="JF77" s="13"/>
      <c r="JG77" s="13"/>
      <c r="JH77" s="13"/>
      <c r="JI77" s="13"/>
      <c r="JJ77" s="13"/>
      <c r="JK77" s="13"/>
      <c r="JL77" s="13"/>
      <c r="JM77" s="13"/>
      <c r="JN77" s="13"/>
      <c r="JO77" s="13"/>
      <c r="JP77" s="13"/>
      <c r="JQ77" s="13"/>
      <c r="JR77" s="13"/>
      <c r="JS77" s="13"/>
      <c r="JT77" s="13"/>
      <c r="JU77" s="13"/>
      <c r="JV77" s="13"/>
      <c r="JW77" s="13"/>
      <c r="JX77" s="13"/>
      <c r="JY77" s="13"/>
      <c r="JZ77" s="13"/>
      <c r="KA77" s="13"/>
      <c r="KB77" s="13"/>
      <c r="KC77" s="13"/>
      <c r="KD77" s="13"/>
      <c r="KE77" s="13"/>
      <c r="KF77" s="13"/>
      <c r="KG77" s="13"/>
      <c r="KH77" s="13"/>
      <c r="KI77" s="13"/>
      <c r="KJ77" s="13"/>
      <c r="KK77" s="13"/>
      <c r="KL77" s="13"/>
      <c r="KM77" s="13"/>
      <c r="KN77" s="13"/>
      <c r="KO77" s="13"/>
      <c r="KP77" s="13"/>
      <c r="KQ77" s="13"/>
      <c r="KR77" s="13"/>
      <c r="KS77" s="13"/>
      <c r="KT77" s="13"/>
      <c r="KU77" s="13"/>
      <c r="KV77" s="13"/>
      <c r="KW77" s="13"/>
      <c r="KX77" s="13"/>
      <c r="KY77" s="13"/>
      <c r="KZ77" s="13"/>
      <c r="LA77" s="13"/>
      <c r="LB77" s="13"/>
      <c r="LC77" s="13"/>
      <c r="LD77" s="13"/>
      <c r="LE77" s="13"/>
      <c r="LF77" s="13"/>
      <c r="LG77" s="13"/>
      <c r="LH77" s="13"/>
      <c r="LI77" s="13"/>
      <c r="LJ77" s="13"/>
      <c r="LK77" s="13"/>
      <c r="LL77" s="13"/>
      <c r="LM77" s="13"/>
    </row>
    <row r="78" spans="1:325" s="59" customFormat="1" ht="51" customHeight="1">
      <c r="A78" s="242" t="s">
        <v>147</v>
      </c>
      <c r="B78" s="239"/>
      <c r="C78" s="239"/>
      <c r="D78" s="241"/>
      <c r="E78" s="268" t="s">
        <v>283</v>
      </c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269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  <c r="AK78" s="269"/>
      <c r="AL78" s="269"/>
      <c r="AM78" s="269"/>
      <c r="AN78" s="269"/>
      <c r="AO78" s="269"/>
      <c r="AP78" s="269"/>
      <c r="AQ78" s="269"/>
      <c r="AR78" s="269"/>
      <c r="AS78" s="269"/>
      <c r="AT78" s="269"/>
      <c r="AU78" s="269"/>
      <c r="AV78" s="269"/>
      <c r="AW78" s="269"/>
      <c r="AX78" s="269"/>
      <c r="AY78" s="269"/>
      <c r="AZ78" s="269"/>
      <c r="BA78" s="269"/>
      <c r="BB78" s="269"/>
      <c r="BC78" s="270"/>
      <c r="BD78" s="631" t="s">
        <v>143</v>
      </c>
      <c r="BE78" s="632"/>
      <c r="BF78" s="632"/>
      <c r="BG78" s="632"/>
      <c r="BH78" s="633"/>
      <c r="BI78" s="86" t="s">
        <v>233</v>
      </c>
      <c r="BJ78" s="49"/>
      <c r="BK78" s="49"/>
      <c r="BL78" s="49"/>
      <c r="BM78" s="81"/>
      <c r="BN78" s="68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  <c r="IU78" s="13"/>
      <c r="IV78" s="13"/>
      <c r="IW78" s="13"/>
      <c r="IX78" s="13"/>
      <c r="IY78" s="13"/>
      <c r="IZ78" s="13"/>
      <c r="JA78" s="13"/>
      <c r="JB78" s="13"/>
      <c r="JC78" s="13"/>
      <c r="JD78" s="13"/>
      <c r="JE78" s="13"/>
      <c r="JF78" s="13"/>
      <c r="JG78" s="13"/>
      <c r="JH78" s="13"/>
      <c r="JI78" s="13"/>
      <c r="JJ78" s="13"/>
      <c r="JK78" s="13"/>
      <c r="JL78" s="13"/>
      <c r="JM78" s="13"/>
      <c r="JN78" s="13"/>
      <c r="JO78" s="13"/>
      <c r="JP78" s="13"/>
      <c r="JQ78" s="13"/>
      <c r="JR78" s="13"/>
      <c r="JS78" s="13"/>
      <c r="JT78" s="13"/>
      <c r="JU78" s="13"/>
      <c r="JV78" s="13"/>
      <c r="JW78" s="13"/>
      <c r="JX78" s="13"/>
      <c r="JY78" s="13"/>
      <c r="JZ78" s="13"/>
      <c r="KA78" s="13"/>
      <c r="KB78" s="13"/>
      <c r="KC78" s="13"/>
      <c r="KD78" s="13"/>
      <c r="KE78" s="13"/>
      <c r="KF78" s="13"/>
      <c r="KG78" s="13"/>
      <c r="KH78" s="13"/>
      <c r="KI78" s="13"/>
      <c r="KJ78" s="13"/>
      <c r="KK78" s="13"/>
      <c r="KL78" s="13"/>
      <c r="KM78" s="13"/>
      <c r="KN78" s="13"/>
      <c r="KO78" s="13"/>
      <c r="KP78" s="13"/>
      <c r="KQ78" s="13"/>
      <c r="KR78" s="13"/>
      <c r="KS78" s="13"/>
      <c r="KT78" s="13"/>
      <c r="KU78" s="13"/>
      <c r="KV78" s="13"/>
      <c r="KW78" s="13"/>
      <c r="KX78" s="13"/>
      <c r="KY78" s="13"/>
      <c r="KZ78" s="13"/>
      <c r="LA78" s="13"/>
      <c r="LB78" s="13"/>
      <c r="LC78" s="13"/>
      <c r="LD78" s="13"/>
      <c r="LE78" s="13"/>
      <c r="LF78" s="13"/>
      <c r="LG78" s="13"/>
      <c r="LH78" s="13"/>
      <c r="LI78" s="13"/>
      <c r="LJ78" s="13"/>
      <c r="LK78" s="13"/>
      <c r="LL78" s="13"/>
      <c r="LM78" s="13"/>
    </row>
    <row r="79" spans="1:325" s="8" customFormat="1" ht="79.349999999999994" customHeight="1">
      <c r="A79" s="365" t="s">
        <v>148</v>
      </c>
      <c r="B79" s="366"/>
      <c r="C79" s="366"/>
      <c r="D79" s="367"/>
      <c r="E79" s="368" t="s">
        <v>284</v>
      </c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70"/>
      <c r="BD79" s="634" t="s">
        <v>331</v>
      </c>
      <c r="BE79" s="635"/>
      <c r="BF79" s="635"/>
      <c r="BG79" s="635"/>
      <c r="BH79" s="636"/>
      <c r="BI79" s="86" t="s">
        <v>234</v>
      </c>
      <c r="BJ79" s="49"/>
      <c r="BK79" s="49"/>
      <c r="BL79" s="49"/>
      <c r="BM79" s="81"/>
      <c r="BN79" s="68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  <c r="IX79" s="13"/>
      <c r="IY79" s="13"/>
      <c r="IZ79" s="13"/>
      <c r="JA79" s="13"/>
      <c r="JB79" s="13"/>
      <c r="JC79" s="13"/>
      <c r="JD79" s="13"/>
      <c r="JE79" s="13"/>
      <c r="JF79" s="13"/>
      <c r="JG79" s="13"/>
      <c r="JH79" s="13"/>
      <c r="JI79" s="13"/>
      <c r="JJ79" s="13"/>
      <c r="JK79" s="13"/>
      <c r="JL79" s="13"/>
      <c r="JM79" s="13"/>
      <c r="JN79" s="13"/>
      <c r="JO79" s="13"/>
      <c r="JP79" s="13"/>
      <c r="JQ79" s="13"/>
      <c r="JR79" s="13"/>
      <c r="JS79" s="13"/>
      <c r="JT79" s="13"/>
      <c r="JU79" s="13"/>
      <c r="JV79" s="13"/>
      <c r="JW79" s="13"/>
      <c r="JX79" s="13"/>
      <c r="JY79" s="13"/>
      <c r="JZ79" s="13"/>
      <c r="KA79" s="13"/>
      <c r="KB79" s="13"/>
      <c r="KC79" s="13"/>
      <c r="KD79" s="13"/>
      <c r="KE79" s="13"/>
      <c r="KF79" s="13"/>
      <c r="KG79" s="13"/>
      <c r="KH79" s="13"/>
      <c r="KI79" s="13"/>
      <c r="KJ79" s="13"/>
      <c r="KK79" s="13"/>
      <c r="KL79" s="13"/>
      <c r="KM79" s="13"/>
      <c r="KN79" s="13"/>
      <c r="KO79" s="13"/>
      <c r="KP79" s="13"/>
      <c r="KQ79" s="13"/>
      <c r="KR79" s="13"/>
      <c r="KS79" s="13"/>
      <c r="KT79" s="13"/>
      <c r="KU79" s="13"/>
      <c r="KV79" s="13"/>
      <c r="KW79" s="13"/>
      <c r="KX79" s="13"/>
      <c r="KY79" s="13"/>
      <c r="KZ79" s="13"/>
      <c r="LA79" s="13"/>
      <c r="LB79" s="13"/>
      <c r="LC79" s="13"/>
      <c r="LD79" s="13"/>
      <c r="LE79" s="13"/>
      <c r="LF79" s="13"/>
      <c r="LG79" s="13"/>
      <c r="LH79" s="13"/>
      <c r="LI79" s="13"/>
      <c r="LJ79" s="13"/>
      <c r="LK79" s="13"/>
      <c r="LL79" s="13"/>
      <c r="LM79" s="13"/>
    </row>
    <row r="80" spans="1:325" s="60" customFormat="1" ht="51" customHeight="1">
      <c r="A80" s="380" t="s">
        <v>150</v>
      </c>
      <c r="B80" s="381"/>
      <c r="C80" s="381"/>
      <c r="D80" s="382"/>
      <c r="E80" s="383" t="s">
        <v>235</v>
      </c>
      <c r="F80" s="384"/>
      <c r="G80" s="384"/>
      <c r="H80" s="384"/>
      <c r="I80" s="384"/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5"/>
      <c r="BD80" s="637" t="s">
        <v>318</v>
      </c>
      <c r="BE80" s="638"/>
      <c r="BF80" s="638"/>
      <c r="BG80" s="638"/>
      <c r="BH80" s="639"/>
      <c r="BI80" s="86" t="s">
        <v>326</v>
      </c>
      <c r="BJ80" s="49"/>
      <c r="BK80" s="49"/>
      <c r="BL80" s="49"/>
      <c r="BM80" s="81"/>
      <c r="BN80" s="68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  <c r="IW80" s="13"/>
      <c r="IX80" s="13"/>
      <c r="IY80" s="13"/>
      <c r="IZ80" s="13"/>
      <c r="JA80" s="13"/>
      <c r="JB80" s="13"/>
      <c r="JC80" s="13"/>
      <c r="JD80" s="13"/>
      <c r="JE80" s="13"/>
      <c r="JF80" s="13"/>
      <c r="JG80" s="13"/>
      <c r="JH80" s="13"/>
      <c r="JI80" s="13"/>
      <c r="JJ80" s="13"/>
      <c r="JK80" s="13"/>
      <c r="JL80" s="13"/>
      <c r="JM80" s="13"/>
      <c r="JN80" s="13"/>
      <c r="JO80" s="13"/>
      <c r="JP80" s="13"/>
      <c r="JQ80" s="13"/>
      <c r="JR80" s="13"/>
      <c r="JS80" s="13"/>
      <c r="JT80" s="13"/>
      <c r="JU80" s="13"/>
      <c r="JV80" s="13"/>
      <c r="JW80" s="13"/>
      <c r="JX80" s="13"/>
      <c r="JY80" s="13"/>
      <c r="JZ80" s="13"/>
      <c r="KA80" s="13"/>
      <c r="KB80" s="13"/>
      <c r="KC80" s="13"/>
      <c r="KD80" s="13"/>
      <c r="KE80" s="13"/>
      <c r="KF80" s="13"/>
      <c r="KG80" s="13"/>
      <c r="KH80" s="13"/>
      <c r="KI80" s="13"/>
      <c r="KJ80" s="13"/>
      <c r="KK80" s="13"/>
      <c r="KL80" s="13"/>
      <c r="KM80" s="13"/>
      <c r="KN80" s="13"/>
      <c r="KO80" s="13"/>
      <c r="KP80" s="13"/>
      <c r="KQ80" s="13"/>
      <c r="KR80" s="13"/>
      <c r="KS80" s="13"/>
      <c r="KT80" s="13"/>
      <c r="KU80" s="13"/>
      <c r="KV80" s="13"/>
      <c r="KW80" s="13"/>
      <c r="KX80" s="13"/>
      <c r="KY80" s="13"/>
      <c r="KZ80" s="13"/>
      <c r="LA80" s="13"/>
      <c r="LB80" s="13"/>
      <c r="LC80" s="13"/>
      <c r="LD80" s="13"/>
      <c r="LE80" s="13"/>
      <c r="LF80" s="13"/>
      <c r="LG80" s="13"/>
      <c r="LH80" s="13"/>
      <c r="LI80" s="13"/>
      <c r="LJ80" s="13"/>
      <c r="LK80" s="13"/>
      <c r="LL80" s="13"/>
      <c r="LM80" s="13"/>
    </row>
    <row r="81" spans="1:325" s="59" customFormat="1" ht="51" customHeight="1">
      <c r="A81" s="242" t="s">
        <v>152</v>
      </c>
      <c r="B81" s="239"/>
      <c r="C81" s="239"/>
      <c r="D81" s="241"/>
      <c r="E81" s="268" t="s">
        <v>236</v>
      </c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  <c r="Z81" s="269"/>
      <c r="AA81" s="269"/>
      <c r="AB81" s="269"/>
      <c r="AC81" s="269"/>
      <c r="AD81" s="269"/>
      <c r="AE81" s="269"/>
      <c r="AF81" s="269"/>
      <c r="AG81" s="269"/>
      <c r="AH81" s="269"/>
      <c r="AI81" s="269"/>
      <c r="AJ81" s="269"/>
      <c r="AK81" s="269"/>
      <c r="AL81" s="269"/>
      <c r="AM81" s="269"/>
      <c r="AN81" s="269"/>
      <c r="AO81" s="269"/>
      <c r="AP81" s="269"/>
      <c r="AQ81" s="269"/>
      <c r="AR81" s="269"/>
      <c r="AS81" s="269"/>
      <c r="AT81" s="269"/>
      <c r="AU81" s="269"/>
      <c r="AV81" s="269"/>
      <c r="AW81" s="269"/>
      <c r="AX81" s="269"/>
      <c r="AY81" s="269"/>
      <c r="AZ81" s="269"/>
      <c r="BA81" s="269"/>
      <c r="BB81" s="269"/>
      <c r="BC81" s="270"/>
      <c r="BD81" s="631" t="s">
        <v>332</v>
      </c>
      <c r="BE81" s="632"/>
      <c r="BF81" s="632"/>
      <c r="BG81" s="632"/>
      <c r="BH81" s="633"/>
      <c r="BI81" s="86" t="s">
        <v>327</v>
      </c>
      <c r="BJ81" s="49"/>
      <c r="BK81" s="49"/>
      <c r="BL81" s="49"/>
      <c r="BM81" s="81"/>
      <c r="BN81" s="68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  <c r="IY81" s="13"/>
      <c r="IZ81" s="13"/>
      <c r="JA81" s="13"/>
      <c r="JB81" s="13"/>
      <c r="JC81" s="13"/>
      <c r="JD81" s="13"/>
      <c r="JE81" s="13"/>
      <c r="JF81" s="13"/>
      <c r="JG81" s="13"/>
      <c r="JH81" s="13"/>
      <c r="JI81" s="13"/>
      <c r="JJ81" s="13"/>
      <c r="JK81" s="13"/>
      <c r="JL81" s="13"/>
      <c r="JM81" s="13"/>
      <c r="JN81" s="13"/>
      <c r="JO81" s="13"/>
      <c r="JP81" s="13"/>
      <c r="JQ81" s="13"/>
      <c r="JR81" s="13"/>
      <c r="JS81" s="13"/>
      <c r="JT81" s="13"/>
      <c r="JU81" s="13"/>
      <c r="JV81" s="13"/>
      <c r="JW81" s="13"/>
      <c r="JX81" s="13"/>
      <c r="JY81" s="13"/>
      <c r="JZ81" s="13"/>
      <c r="KA81" s="13"/>
      <c r="KB81" s="13"/>
      <c r="KC81" s="13"/>
      <c r="KD81" s="13"/>
      <c r="KE81" s="13"/>
      <c r="KF81" s="13"/>
      <c r="KG81" s="13"/>
      <c r="KH81" s="13"/>
      <c r="KI81" s="13"/>
      <c r="KJ81" s="13"/>
      <c r="KK81" s="13"/>
      <c r="KL81" s="13"/>
      <c r="KM81" s="13"/>
      <c r="KN81" s="13"/>
      <c r="KO81" s="13"/>
      <c r="KP81" s="13"/>
      <c r="KQ81" s="13"/>
      <c r="KR81" s="13"/>
      <c r="KS81" s="13"/>
      <c r="KT81" s="13"/>
      <c r="KU81" s="13"/>
      <c r="KV81" s="13"/>
      <c r="KW81" s="13"/>
      <c r="KX81" s="13"/>
      <c r="KY81" s="13"/>
      <c r="KZ81" s="13"/>
      <c r="LA81" s="13"/>
      <c r="LB81" s="13"/>
      <c r="LC81" s="13"/>
      <c r="LD81" s="13"/>
      <c r="LE81" s="13"/>
      <c r="LF81" s="13"/>
      <c r="LG81" s="13"/>
      <c r="LH81" s="13"/>
      <c r="LI81" s="13"/>
      <c r="LJ81" s="13"/>
      <c r="LK81" s="13"/>
      <c r="LL81" s="13"/>
      <c r="LM81" s="13"/>
    </row>
    <row r="82" spans="1:325" s="8" customFormat="1" ht="79.349999999999994" customHeight="1">
      <c r="A82" s="365" t="s">
        <v>158</v>
      </c>
      <c r="B82" s="366"/>
      <c r="C82" s="366"/>
      <c r="D82" s="367"/>
      <c r="E82" s="368" t="s">
        <v>237</v>
      </c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369"/>
      <c r="AA82" s="369"/>
      <c r="AB82" s="369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69"/>
      <c r="AN82" s="369"/>
      <c r="AO82" s="369"/>
      <c r="AP82" s="369"/>
      <c r="AQ82" s="369"/>
      <c r="AR82" s="369"/>
      <c r="AS82" s="369"/>
      <c r="AT82" s="369"/>
      <c r="AU82" s="369"/>
      <c r="AV82" s="369"/>
      <c r="AW82" s="369"/>
      <c r="AX82" s="369"/>
      <c r="AY82" s="369"/>
      <c r="AZ82" s="369"/>
      <c r="BA82" s="369"/>
      <c r="BB82" s="369"/>
      <c r="BC82" s="370"/>
      <c r="BD82" s="631" t="s">
        <v>332</v>
      </c>
      <c r="BE82" s="632"/>
      <c r="BF82" s="632"/>
      <c r="BG82" s="632"/>
      <c r="BH82" s="633"/>
      <c r="BI82" s="86" t="s">
        <v>327</v>
      </c>
      <c r="BJ82" s="49"/>
      <c r="BK82" s="49"/>
      <c r="BL82" s="49"/>
      <c r="BM82" s="81"/>
      <c r="BN82" s="68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  <c r="IW82" s="13"/>
      <c r="IX82" s="13"/>
      <c r="IY82" s="13"/>
      <c r="IZ82" s="13"/>
      <c r="JA82" s="13"/>
      <c r="JB82" s="13"/>
      <c r="JC82" s="13"/>
      <c r="JD82" s="13"/>
      <c r="JE82" s="13"/>
      <c r="JF82" s="13"/>
      <c r="JG82" s="13"/>
      <c r="JH82" s="13"/>
      <c r="JI82" s="13"/>
      <c r="JJ82" s="13"/>
      <c r="JK82" s="13"/>
      <c r="JL82" s="13"/>
      <c r="JM82" s="13"/>
      <c r="JN82" s="13"/>
      <c r="JO82" s="13"/>
      <c r="JP82" s="13"/>
      <c r="JQ82" s="13"/>
      <c r="JR82" s="13"/>
      <c r="JS82" s="13"/>
      <c r="JT82" s="13"/>
      <c r="JU82" s="13"/>
      <c r="JV82" s="13"/>
      <c r="JW82" s="13"/>
      <c r="JX82" s="13"/>
      <c r="JY82" s="13"/>
      <c r="JZ82" s="13"/>
      <c r="KA82" s="13"/>
      <c r="KB82" s="13"/>
      <c r="KC82" s="13"/>
      <c r="KD82" s="13"/>
      <c r="KE82" s="13"/>
      <c r="KF82" s="13"/>
      <c r="KG82" s="13"/>
      <c r="KH82" s="13"/>
      <c r="KI82" s="13"/>
      <c r="KJ82" s="13"/>
      <c r="KK82" s="13"/>
      <c r="KL82" s="13"/>
      <c r="KM82" s="13"/>
      <c r="KN82" s="13"/>
      <c r="KO82" s="13"/>
      <c r="KP82" s="13"/>
      <c r="KQ82" s="13"/>
      <c r="KR82" s="13"/>
      <c r="KS82" s="13"/>
      <c r="KT82" s="13"/>
      <c r="KU82" s="13"/>
      <c r="KV82" s="13"/>
      <c r="KW82" s="13"/>
      <c r="KX82" s="13"/>
      <c r="KY82" s="13"/>
      <c r="KZ82" s="13"/>
      <c r="LA82" s="13"/>
      <c r="LB82" s="13"/>
      <c r="LC82" s="13"/>
      <c r="LD82" s="13"/>
      <c r="LE82" s="13"/>
      <c r="LF82" s="13"/>
      <c r="LG82" s="13"/>
      <c r="LH82" s="13"/>
      <c r="LI82" s="13"/>
      <c r="LJ82" s="13"/>
      <c r="LK82" s="13"/>
      <c r="LL82" s="13"/>
      <c r="LM82" s="13"/>
    </row>
    <row r="83" spans="1:325" s="60" customFormat="1" ht="51" customHeight="1">
      <c r="A83" s="242" t="s">
        <v>159</v>
      </c>
      <c r="B83" s="239"/>
      <c r="C83" s="239"/>
      <c r="D83" s="241"/>
      <c r="E83" s="268" t="s">
        <v>285</v>
      </c>
      <c r="F83" s="269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269"/>
      <c r="AA83" s="269"/>
      <c r="AB83" s="269"/>
      <c r="AC83" s="269"/>
      <c r="AD83" s="269"/>
      <c r="AE83" s="269"/>
      <c r="AF83" s="269"/>
      <c r="AG83" s="269"/>
      <c r="AH83" s="269"/>
      <c r="AI83" s="269"/>
      <c r="AJ83" s="269"/>
      <c r="AK83" s="269"/>
      <c r="AL83" s="269"/>
      <c r="AM83" s="269"/>
      <c r="AN83" s="269"/>
      <c r="AO83" s="269"/>
      <c r="AP83" s="269"/>
      <c r="AQ83" s="269"/>
      <c r="AR83" s="269"/>
      <c r="AS83" s="269"/>
      <c r="AT83" s="269"/>
      <c r="AU83" s="269"/>
      <c r="AV83" s="269"/>
      <c r="AW83" s="269"/>
      <c r="AX83" s="269"/>
      <c r="AY83" s="269"/>
      <c r="AZ83" s="269"/>
      <c r="BA83" s="269"/>
      <c r="BB83" s="269"/>
      <c r="BC83" s="270"/>
      <c r="BD83" s="631" t="s">
        <v>133</v>
      </c>
      <c r="BE83" s="632"/>
      <c r="BF83" s="632"/>
      <c r="BG83" s="632"/>
      <c r="BH83" s="633"/>
      <c r="BI83" s="86" t="s">
        <v>112</v>
      </c>
      <c r="BJ83" s="49"/>
      <c r="BK83" s="49"/>
      <c r="BL83" s="49"/>
      <c r="BM83" s="81"/>
      <c r="BN83" s="68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  <c r="IX83" s="13"/>
      <c r="IY83" s="13"/>
      <c r="IZ83" s="13"/>
      <c r="JA83" s="13"/>
      <c r="JB83" s="13"/>
      <c r="JC83" s="13"/>
      <c r="JD83" s="13"/>
      <c r="JE83" s="13"/>
      <c r="JF83" s="13"/>
      <c r="JG83" s="13"/>
      <c r="JH83" s="13"/>
      <c r="JI83" s="13"/>
      <c r="JJ83" s="13"/>
      <c r="JK83" s="13"/>
      <c r="JL83" s="13"/>
      <c r="JM83" s="13"/>
      <c r="JN83" s="13"/>
      <c r="JO83" s="13"/>
      <c r="JP83" s="13"/>
      <c r="JQ83" s="13"/>
      <c r="JR83" s="13"/>
      <c r="JS83" s="13"/>
      <c r="JT83" s="13"/>
      <c r="JU83" s="13"/>
      <c r="JV83" s="13"/>
      <c r="JW83" s="13"/>
      <c r="JX83" s="13"/>
      <c r="JY83" s="13"/>
      <c r="JZ83" s="13"/>
      <c r="KA83" s="13"/>
      <c r="KB83" s="13"/>
      <c r="KC83" s="13"/>
      <c r="KD83" s="13"/>
      <c r="KE83" s="13"/>
      <c r="KF83" s="13"/>
      <c r="KG83" s="13"/>
      <c r="KH83" s="13"/>
      <c r="KI83" s="13"/>
      <c r="KJ83" s="13"/>
      <c r="KK83" s="13"/>
      <c r="KL83" s="13"/>
      <c r="KM83" s="13"/>
      <c r="KN83" s="13"/>
      <c r="KO83" s="13"/>
      <c r="KP83" s="13"/>
      <c r="KQ83" s="13"/>
      <c r="KR83" s="13"/>
      <c r="KS83" s="13"/>
      <c r="KT83" s="13"/>
      <c r="KU83" s="13"/>
      <c r="KV83" s="13"/>
      <c r="KW83" s="13"/>
      <c r="KX83" s="13"/>
      <c r="KY83" s="13"/>
      <c r="KZ83" s="13"/>
      <c r="LA83" s="13"/>
      <c r="LB83" s="13"/>
      <c r="LC83" s="13"/>
      <c r="LD83" s="13"/>
      <c r="LE83" s="13"/>
      <c r="LF83" s="13"/>
      <c r="LG83" s="13"/>
      <c r="LH83" s="13"/>
      <c r="LI83" s="13"/>
      <c r="LJ83" s="13"/>
      <c r="LK83" s="13"/>
      <c r="LL83" s="13"/>
      <c r="LM83" s="13"/>
    </row>
    <row r="84" spans="1:325" s="7" customFormat="1" ht="79.349999999999994" customHeight="1">
      <c r="A84" s="329" t="s">
        <v>193</v>
      </c>
      <c r="B84" s="330"/>
      <c r="C84" s="330"/>
      <c r="D84" s="331"/>
      <c r="E84" s="356" t="s">
        <v>196</v>
      </c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7"/>
      <c r="Z84" s="357"/>
      <c r="AA84" s="357"/>
      <c r="AB84" s="357"/>
      <c r="AC84" s="357"/>
      <c r="AD84" s="357"/>
      <c r="AE84" s="357"/>
      <c r="AF84" s="357"/>
      <c r="AG84" s="357"/>
      <c r="AH84" s="357"/>
      <c r="AI84" s="357"/>
      <c r="AJ84" s="357"/>
      <c r="AK84" s="357"/>
      <c r="AL84" s="357"/>
      <c r="AM84" s="357"/>
      <c r="AN84" s="357"/>
      <c r="AO84" s="357"/>
      <c r="AP84" s="357"/>
      <c r="AQ84" s="357"/>
      <c r="AR84" s="357"/>
      <c r="AS84" s="357"/>
      <c r="AT84" s="357"/>
      <c r="AU84" s="357"/>
      <c r="AV84" s="357"/>
      <c r="AW84" s="357"/>
      <c r="AX84" s="357"/>
      <c r="AY84" s="357"/>
      <c r="AZ84" s="357"/>
      <c r="BA84" s="357"/>
      <c r="BB84" s="357"/>
      <c r="BC84" s="358"/>
      <c r="BD84" s="293" t="s">
        <v>132</v>
      </c>
      <c r="BE84" s="294"/>
      <c r="BF84" s="294"/>
      <c r="BG84" s="294"/>
      <c r="BH84" s="364"/>
      <c r="BI84" s="90" t="s">
        <v>161</v>
      </c>
      <c r="BJ84" s="38"/>
      <c r="BK84" s="38"/>
      <c r="BL84" s="38"/>
      <c r="BM84" s="79"/>
      <c r="BN84" s="67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</row>
    <row r="85" spans="1:325" s="7" customFormat="1" ht="51" customHeight="1" thickBot="1">
      <c r="A85" s="329" t="s">
        <v>229</v>
      </c>
      <c r="B85" s="330"/>
      <c r="C85" s="330"/>
      <c r="D85" s="331"/>
      <c r="E85" s="247" t="s">
        <v>181</v>
      </c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K85" s="247"/>
      <c r="AL85" s="247"/>
      <c r="AM85" s="247"/>
      <c r="AN85" s="247"/>
      <c r="AO85" s="247"/>
      <c r="AP85" s="247"/>
      <c r="AQ85" s="247"/>
      <c r="AR85" s="247"/>
      <c r="AS85" s="247"/>
      <c r="AT85" s="247"/>
      <c r="AU85" s="247"/>
      <c r="AV85" s="247"/>
      <c r="AW85" s="247"/>
      <c r="AX85" s="247"/>
      <c r="AY85" s="247"/>
      <c r="AZ85" s="247"/>
      <c r="BA85" s="247"/>
      <c r="BB85" s="247"/>
      <c r="BC85" s="247"/>
      <c r="BD85" s="375" t="s">
        <v>163</v>
      </c>
      <c r="BE85" s="376"/>
      <c r="BF85" s="378"/>
      <c r="BG85" s="378"/>
      <c r="BH85" s="379"/>
      <c r="BI85" s="90" t="s">
        <v>164</v>
      </c>
      <c r="BJ85" s="38"/>
      <c r="BK85" s="38"/>
      <c r="BL85" s="38"/>
      <c r="BM85" s="79"/>
      <c r="BN85" s="67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</row>
    <row r="86" spans="1:325" s="7" customFormat="1" ht="51" customHeight="1">
      <c r="A86" s="274" t="s">
        <v>2</v>
      </c>
      <c r="B86" s="276"/>
      <c r="C86" s="276"/>
      <c r="D86" s="313"/>
      <c r="E86" s="371" t="s">
        <v>178</v>
      </c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372"/>
      <c r="AC86" s="372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372"/>
      <c r="AO86" s="372"/>
      <c r="AP86" s="372"/>
      <c r="AQ86" s="372"/>
      <c r="AR86" s="372"/>
      <c r="AS86" s="372"/>
      <c r="AT86" s="372"/>
      <c r="AU86" s="372"/>
      <c r="AV86" s="372"/>
      <c r="AW86" s="372"/>
      <c r="AX86" s="372"/>
      <c r="AY86" s="372"/>
      <c r="AZ86" s="372"/>
      <c r="BA86" s="372"/>
      <c r="BB86" s="372"/>
      <c r="BC86" s="373"/>
      <c r="BD86" s="317" t="s">
        <v>132</v>
      </c>
      <c r="BE86" s="318"/>
      <c r="BF86" s="318"/>
      <c r="BG86" s="318"/>
      <c r="BH86" s="374"/>
      <c r="BI86" s="6" t="s">
        <v>161</v>
      </c>
      <c r="BJ86" s="38"/>
      <c r="BK86" s="38"/>
      <c r="BL86" s="38"/>
      <c r="BM86" s="79"/>
      <c r="BN86" s="67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</row>
    <row r="87" spans="1:325" s="7" customFormat="1" ht="51" customHeight="1">
      <c r="A87" s="242" t="s">
        <v>149</v>
      </c>
      <c r="B87" s="239"/>
      <c r="C87" s="239"/>
      <c r="D87" s="241"/>
      <c r="E87" s="246" t="s">
        <v>179</v>
      </c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247"/>
      <c r="AR87" s="247"/>
      <c r="AS87" s="247"/>
      <c r="AT87" s="247"/>
      <c r="AU87" s="247"/>
      <c r="AV87" s="247"/>
      <c r="AW87" s="247"/>
      <c r="AX87" s="247"/>
      <c r="AY87" s="247"/>
      <c r="AZ87" s="247"/>
      <c r="BA87" s="247"/>
      <c r="BB87" s="247"/>
      <c r="BC87" s="292"/>
      <c r="BD87" s="375" t="s">
        <v>129</v>
      </c>
      <c r="BE87" s="376"/>
      <c r="BF87" s="376"/>
      <c r="BG87" s="376"/>
      <c r="BH87" s="377"/>
      <c r="BI87" s="90" t="s">
        <v>162</v>
      </c>
      <c r="BJ87" s="38"/>
      <c r="BK87" s="38"/>
      <c r="BL87" s="38"/>
      <c r="BM87" s="79"/>
      <c r="BN87" s="67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</row>
    <row r="88" spans="1:325" s="7" customFormat="1" ht="51" customHeight="1">
      <c r="A88" s="297" t="s">
        <v>130</v>
      </c>
      <c r="B88" s="298"/>
      <c r="C88" s="298"/>
      <c r="D88" s="299"/>
      <c r="E88" s="300" t="s">
        <v>180</v>
      </c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2"/>
      <c r="BD88" s="303" t="s">
        <v>129</v>
      </c>
      <c r="BE88" s="304"/>
      <c r="BF88" s="304"/>
      <c r="BG88" s="304"/>
      <c r="BH88" s="305"/>
      <c r="BI88" s="90" t="s">
        <v>162</v>
      </c>
      <c r="BJ88" s="38"/>
      <c r="BK88" s="38"/>
      <c r="BL88" s="38"/>
      <c r="BM88" s="79"/>
      <c r="BN88" s="67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</row>
    <row r="89" spans="1:325" s="7" customFormat="1" ht="79.349999999999994" customHeight="1" thickBot="1">
      <c r="A89" s="265" t="s">
        <v>131</v>
      </c>
      <c r="B89" s="306"/>
      <c r="C89" s="306"/>
      <c r="D89" s="307"/>
      <c r="E89" s="308" t="s">
        <v>194</v>
      </c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9" t="s">
        <v>163</v>
      </c>
      <c r="BE89" s="310"/>
      <c r="BF89" s="311"/>
      <c r="BG89" s="311"/>
      <c r="BH89" s="312"/>
      <c r="BI89" s="90" t="s">
        <v>164</v>
      </c>
      <c r="BJ89" s="38"/>
      <c r="BK89" s="38"/>
      <c r="BL89" s="38"/>
      <c r="BM89" s="79"/>
      <c r="BN89" s="67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</row>
    <row r="90" spans="1:325" s="97" customFormat="1" ht="51" customHeight="1">
      <c r="A90" s="274" t="s">
        <v>1</v>
      </c>
      <c r="B90" s="276"/>
      <c r="C90" s="276"/>
      <c r="D90" s="313"/>
      <c r="E90" s="314" t="s">
        <v>216</v>
      </c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315"/>
      <c r="AI90" s="315"/>
      <c r="AJ90" s="315"/>
      <c r="AK90" s="315"/>
      <c r="AL90" s="315"/>
      <c r="AM90" s="315"/>
      <c r="AN90" s="315"/>
      <c r="AO90" s="315"/>
      <c r="AP90" s="315"/>
      <c r="AQ90" s="315"/>
      <c r="AR90" s="315"/>
      <c r="AS90" s="315"/>
      <c r="AT90" s="315"/>
      <c r="AU90" s="315"/>
      <c r="AV90" s="315"/>
      <c r="AW90" s="315"/>
      <c r="AX90" s="315"/>
      <c r="AY90" s="315"/>
      <c r="AZ90" s="315"/>
      <c r="BA90" s="315"/>
      <c r="BB90" s="315"/>
      <c r="BC90" s="316"/>
      <c r="BD90" s="317" t="s">
        <v>226</v>
      </c>
      <c r="BE90" s="318"/>
      <c r="BF90" s="319"/>
      <c r="BG90" s="319"/>
      <c r="BH90" s="320"/>
      <c r="BI90" s="92" t="s">
        <v>208</v>
      </c>
      <c r="BJ90" s="93"/>
      <c r="BK90" s="93"/>
      <c r="BL90" s="93"/>
      <c r="BM90" s="94"/>
      <c r="BN90" s="95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</row>
    <row r="91" spans="1:325" s="97" customFormat="1" ht="51" customHeight="1">
      <c r="A91" s="242" t="s">
        <v>135</v>
      </c>
      <c r="B91" s="239"/>
      <c r="C91" s="239"/>
      <c r="D91" s="241"/>
      <c r="E91" s="246" t="s">
        <v>217</v>
      </c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47"/>
      <c r="AI91" s="247"/>
      <c r="AJ91" s="247"/>
      <c r="AK91" s="247"/>
      <c r="AL91" s="247"/>
      <c r="AM91" s="247"/>
      <c r="AN91" s="247"/>
      <c r="AO91" s="247"/>
      <c r="AP91" s="247"/>
      <c r="AQ91" s="247"/>
      <c r="AR91" s="247"/>
      <c r="AS91" s="247"/>
      <c r="AT91" s="247"/>
      <c r="AU91" s="247"/>
      <c r="AV91" s="247"/>
      <c r="AW91" s="247"/>
      <c r="AX91" s="247"/>
      <c r="AY91" s="247"/>
      <c r="AZ91" s="247"/>
      <c r="BA91" s="247"/>
      <c r="BB91" s="247"/>
      <c r="BC91" s="292"/>
      <c r="BD91" s="293" t="s">
        <v>227</v>
      </c>
      <c r="BE91" s="294"/>
      <c r="BF91" s="295"/>
      <c r="BG91" s="295"/>
      <c r="BH91" s="296"/>
      <c r="BI91" s="92" t="s">
        <v>211</v>
      </c>
      <c r="BJ91" s="93"/>
      <c r="BK91" s="93"/>
      <c r="BL91" s="93"/>
      <c r="BM91" s="94"/>
      <c r="BN91" s="95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</row>
    <row r="92" spans="1:325" s="7" customFormat="1" ht="79.349999999999994" customHeight="1">
      <c r="A92" s="242" t="s">
        <v>136</v>
      </c>
      <c r="B92" s="239"/>
      <c r="C92" s="239"/>
      <c r="D92" s="241"/>
      <c r="E92" s="247" t="s">
        <v>182</v>
      </c>
      <c r="F92" s="247"/>
      <c r="G92" s="247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47"/>
      <c r="AI92" s="247"/>
      <c r="AJ92" s="247"/>
      <c r="AK92" s="247"/>
      <c r="AL92" s="247"/>
      <c r="AM92" s="247"/>
      <c r="AN92" s="247"/>
      <c r="AO92" s="247"/>
      <c r="AP92" s="247"/>
      <c r="AQ92" s="247"/>
      <c r="AR92" s="247"/>
      <c r="AS92" s="247"/>
      <c r="AT92" s="247"/>
      <c r="AU92" s="247"/>
      <c r="AV92" s="247"/>
      <c r="AW92" s="247"/>
      <c r="AX92" s="247"/>
      <c r="AY92" s="247"/>
      <c r="AZ92" s="247"/>
      <c r="BA92" s="247"/>
      <c r="BB92" s="247"/>
      <c r="BC92" s="247"/>
      <c r="BD92" s="293" t="s">
        <v>228</v>
      </c>
      <c r="BE92" s="294"/>
      <c r="BF92" s="295"/>
      <c r="BG92" s="295"/>
      <c r="BH92" s="296"/>
      <c r="BI92" s="90" t="s">
        <v>166</v>
      </c>
      <c r="BJ92" s="38"/>
      <c r="BK92" s="38"/>
      <c r="BL92" s="38"/>
      <c r="BM92" s="79"/>
      <c r="BN92" s="67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</row>
    <row r="93" spans="1:325" s="116" customFormat="1" ht="51" customHeight="1">
      <c r="A93" s="242" t="s">
        <v>137</v>
      </c>
      <c r="B93" s="239"/>
      <c r="C93" s="239"/>
      <c r="D93" s="241"/>
      <c r="E93" s="246" t="s">
        <v>264</v>
      </c>
      <c r="F93" s="247"/>
      <c r="G93" s="247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47"/>
      <c r="AI93" s="247"/>
      <c r="AJ93" s="247"/>
      <c r="AK93" s="247"/>
      <c r="AL93" s="247"/>
      <c r="AM93" s="247"/>
      <c r="AN93" s="247"/>
      <c r="AO93" s="247"/>
      <c r="AP93" s="247"/>
      <c r="AQ93" s="247"/>
      <c r="AR93" s="247"/>
      <c r="AS93" s="247"/>
      <c r="AT93" s="247"/>
      <c r="AU93" s="247"/>
      <c r="AV93" s="247"/>
      <c r="AW93" s="247"/>
      <c r="AX93" s="247"/>
      <c r="AY93" s="247"/>
      <c r="AZ93" s="247"/>
      <c r="BA93" s="247"/>
      <c r="BB93" s="247"/>
      <c r="BC93" s="292"/>
      <c r="BD93" s="293" t="s">
        <v>228</v>
      </c>
      <c r="BE93" s="294"/>
      <c r="BF93" s="295"/>
      <c r="BG93" s="295"/>
      <c r="BH93" s="296"/>
      <c r="BI93" s="85" t="s">
        <v>266</v>
      </c>
      <c r="BJ93" s="123"/>
      <c r="BK93" s="123"/>
      <c r="BL93" s="123"/>
      <c r="BM93" s="124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</row>
    <row r="94" spans="1:325" s="7" customFormat="1" ht="51" customHeight="1">
      <c r="A94" s="242" t="s">
        <v>138</v>
      </c>
      <c r="B94" s="239"/>
      <c r="C94" s="239"/>
      <c r="D94" s="241"/>
      <c r="E94" s="247" t="s">
        <v>183</v>
      </c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47"/>
      <c r="AI94" s="247"/>
      <c r="AJ94" s="247"/>
      <c r="AK94" s="247"/>
      <c r="AL94" s="247"/>
      <c r="AM94" s="247"/>
      <c r="AN94" s="247"/>
      <c r="AO94" s="247"/>
      <c r="AP94" s="247"/>
      <c r="AQ94" s="247"/>
      <c r="AR94" s="247"/>
      <c r="AS94" s="247"/>
      <c r="AT94" s="247"/>
      <c r="AU94" s="247"/>
      <c r="AV94" s="247"/>
      <c r="AW94" s="247"/>
      <c r="AX94" s="247"/>
      <c r="AY94" s="247"/>
      <c r="AZ94" s="247"/>
      <c r="BA94" s="247"/>
      <c r="BB94" s="247"/>
      <c r="BC94" s="247"/>
      <c r="BD94" s="293" t="s">
        <v>256</v>
      </c>
      <c r="BE94" s="294"/>
      <c r="BF94" s="295"/>
      <c r="BG94" s="295"/>
      <c r="BH94" s="296"/>
      <c r="BI94" s="90" t="s">
        <v>167</v>
      </c>
      <c r="BJ94" s="38"/>
      <c r="BK94" s="38"/>
      <c r="BL94" s="38"/>
      <c r="BM94" s="79"/>
      <c r="BN94" s="67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</row>
    <row r="95" spans="1:325" s="7" customFormat="1" ht="79.349999999999994" customHeight="1">
      <c r="A95" s="242" t="s">
        <v>151</v>
      </c>
      <c r="B95" s="239"/>
      <c r="C95" s="239"/>
      <c r="D95" s="241"/>
      <c r="E95" s="246" t="s">
        <v>190</v>
      </c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47"/>
      <c r="AI95" s="247"/>
      <c r="AJ95" s="247"/>
      <c r="AK95" s="247"/>
      <c r="AL95" s="247"/>
      <c r="AM95" s="247"/>
      <c r="AN95" s="247"/>
      <c r="AO95" s="247"/>
      <c r="AP95" s="247"/>
      <c r="AQ95" s="247"/>
      <c r="AR95" s="247"/>
      <c r="AS95" s="247"/>
      <c r="AT95" s="247"/>
      <c r="AU95" s="247"/>
      <c r="AV95" s="247"/>
      <c r="AW95" s="247"/>
      <c r="AX95" s="247"/>
      <c r="AY95" s="247"/>
      <c r="AZ95" s="247"/>
      <c r="BA95" s="247"/>
      <c r="BB95" s="247"/>
      <c r="BC95" s="292"/>
      <c r="BD95" s="248" t="s">
        <v>206</v>
      </c>
      <c r="BE95" s="249"/>
      <c r="BF95" s="249"/>
      <c r="BG95" s="249"/>
      <c r="BH95" s="250"/>
      <c r="BI95" s="90" t="s">
        <v>175</v>
      </c>
      <c r="BJ95" s="38"/>
      <c r="BK95" s="38"/>
      <c r="BL95" s="38"/>
      <c r="BM95" s="79"/>
      <c r="BN95" s="67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</row>
    <row r="96" spans="1:325" s="7" customFormat="1" ht="51" customHeight="1">
      <c r="A96" s="242" t="s">
        <v>141</v>
      </c>
      <c r="B96" s="239"/>
      <c r="C96" s="239"/>
      <c r="D96" s="241"/>
      <c r="E96" s="246" t="s">
        <v>191</v>
      </c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47"/>
      <c r="AH96" s="247"/>
      <c r="AI96" s="247"/>
      <c r="AJ96" s="247"/>
      <c r="AK96" s="247"/>
      <c r="AL96" s="247"/>
      <c r="AM96" s="247"/>
      <c r="AN96" s="247"/>
      <c r="AO96" s="247"/>
      <c r="AP96" s="247"/>
      <c r="AQ96" s="247"/>
      <c r="AR96" s="247"/>
      <c r="AS96" s="247"/>
      <c r="AT96" s="247"/>
      <c r="AU96" s="247"/>
      <c r="AV96" s="247"/>
      <c r="AW96" s="247"/>
      <c r="AX96" s="247"/>
      <c r="AY96" s="247"/>
      <c r="AZ96" s="247"/>
      <c r="BA96" s="247"/>
      <c r="BB96" s="247"/>
      <c r="BC96" s="247"/>
      <c r="BD96" s="248" t="s">
        <v>207</v>
      </c>
      <c r="BE96" s="249"/>
      <c r="BF96" s="249"/>
      <c r="BG96" s="249"/>
      <c r="BH96" s="250"/>
      <c r="BI96" s="90" t="s">
        <v>214</v>
      </c>
      <c r="BJ96" s="38"/>
      <c r="BK96" s="38"/>
      <c r="BL96" s="38"/>
      <c r="BM96" s="79"/>
      <c r="BN96" s="67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</row>
    <row r="97" spans="1:325" s="7" customFormat="1" ht="51" customHeight="1">
      <c r="A97" s="242" t="s">
        <v>153</v>
      </c>
      <c r="B97" s="239"/>
      <c r="C97" s="239"/>
      <c r="D97" s="241"/>
      <c r="E97" s="246" t="s">
        <v>192</v>
      </c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47"/>
      <c r="AH97" s="247"/>
      <c r="AI97" s="247"/>
      <c r="AJ97" s="247"/>
      <c r="AK97" s="247"/>
      <c r="AL97" s="247"/>
      <c r="AM97" s="247"/>
      <c r="AN97" s="247"/>
      <c r="AO97" s="247"/>
      <c r="AP97" s="247"/>
      <c r="AQ97" s="247"/>
      <c r="AR97" s="247"/>
      <c r="AS97" s="247"/>
      <c r="AT97" s="247"/>
      <c r="AU97" s="247"/>
      <c r="AV97" s="247"/>
      <c r="AW97" s="247"/>
      <c r="AX97" s="247"/>
      <c r="AY97" s="247"/>
      <c r="AZ97" s="247"/>
      <c r="BA97" s="247"/>
      <c r="BB97" s="247"/>
      <c r="BC97" s="292"/>
      <c r="BD97" s="248" t="s">
        <v>209</v>
      </c>
      <c r="BE97" s="249"/>
      <c r="BF97" s="249"/>
      <c r="BG97" s="249"/>
      <c r="BH97" s="250"/>
      <c r="BI97" s="90" t="s">
        <v>177</v>
      </c>
      <c r="BJ97" s="38"/>
      <c r="BK97" s="38"/>
      <c r="BL97" s="38"/>
      <c r="BM97" s="79"/>
      <c r="BN97" s="67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</row>
    <row r="98" spans="1:325" s="7" customFormat="1" ht="51" customHeight="1">
      <c r="A98" s="242" t="s">
        <v>154</v>
      </c>
      <c r="B98" s="239"/>
      <c r="C98" s="239"/>
      <c r="D98" s="241"/>
      <c r="E98" s="246" t="s">
        <v>189</v>
      </c>
      <c r="F98" s="247"/>
      <c r="G98" s="247"/>
      <c r="H98" s="247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  <c r="AH98" s="247"/>
      <c r="AI98" s="247"/>
      <c r="AJ98" s="247"/>
      <c r="AK98" s="247"/>
      <c r="AL98" s="247"/>
      <c r="AM98" s="247"/>
      <c r="AN98" s="247"/>
      <c r="AO98" s="247"/>
      <c r="AP98" s="247"/>
      <c r="AQ98" s="247"/>
      <c r="AR98" s="247"/>
      <c r="AS98" s="247"/>
      <c r="AT98" s="247"/>
      <c r="AU98" s="247"/>
      <c r="AV98" s="247"/>
      <c r="AW98" s="247"/>
      <c r="AX98" s="247"/>
      <c r="AY98" s="247"/>
      <c r="AZ98" s="247"/>
      <c r="BA98" s="247"/>
      <c r="BB98" s="247"/>
      <c r="BC98" s="292"/>
      <c r="BD98" s="248" t="s">
        <v>210</v>
      </c>
      <c r="BE98" s="249"/>
      <c r="BF98" s="249"/>
      <c r="BG98" s="249"/>
      <c r="BH98" s="250"/>
      <c r="BI98" s="90" t="s">
        <v>250</v>
      </c>
      <c r="BJ98" s="38"/>
      <c r="BK98" s="38"/>
      <c r="BL98" s="38"/>
      <c r="BM98" s="79"/>
      <c r="BN98" s="67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</row>
    <row r="99" spans="1:325" s="97" customFormat="1" ht="79.349999999999994" customHeight="1">
      <c r="A99" s="242" t="s">
        <v>142</v>
      </c>
      <c r="B99" s="239"/>
      <c r="C99" s="239"/>
      <c r="D99" s="241"/>
      <c r="E99" s="246" t="s">
        <v>157</v>
      </c>
      <c r="F99" s="247"/>
      <c r="G99" s="247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47"/>
      <c r="AH99" s="247"/>
      <c r="AI99" s="247"/>
      <c r="AJ99" s="247"/>
      <c r="AK99" s="247"/>
      <c r="AL99" s="247"/>
      <c r="AM99" s="247"/>
      <c r="AN99" s="247"/>
      <c r="AO99" s="247"/>
      <c r="AP99" s="247"/>
      <c r="AQ99" s="247"/>
      <c r="AR99" s="247"/>
      <c r="AS99" s="247"/>
      <c r="AT99" s="247"/>
      <c r="AU99" s="247"/>
      <c r="AV99" s="247"/>
      <c r="AW99" s="247"/>
      <c r="AX99" s="247"/>
      <c r="AY99" s="247"/>
      <c r="AZ99" s="247"/>
      <c r="BA99" s="247"/>
      <c r="BB99" s="247"/>
      <c r="BC99" s="292"/>
      <c r="BD99" s="248" t="s">
        <v>210</v>
      </c>
      <c r="BE99" s="249"/>
      <c r="BF99" s="249"/>
      <c r="BG99" s="249"/>
      <c r="BH99" s="250"/>
      <c r="BI99" s="92" t="s">
        <v>251</v>
      </c>
      <c r="BJ99" s="93"/>
      <c r="BK99" s="93"/>
      <c r="BL99" s="93"/>
      <c r="BM99" s="94"/>
      <c r="BN99" s="95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</row>
    <row r="100" spans="1:325" s="7" customFormat="1" ht="79.349999999999994" customHeight="1">
      <c r="A100" s="242" t="s">
        <v>155</v>
      </c>
      <c r="B100" s="239"/>
      <c r="C100" s="239"/>
      <c r="D100" s="241"/>
      <c r="E100" s="300" t="s">
        <v>187</v>
      </c>
      <c r="F100" s="301"/>
      <c r="G100" s="301"/>
      <c r="H100" s="301"/>
      <c r="I100" s="301"/>
      <c r="J100" s="301"/>
      <c r="K100" s="301"/>
      <c r="L100" s="301"/>
      <c r="M100" s="301"/>
      <c r="N100" s="301"/>
      <c r="O100" s="301"/>
      <c r="P100" s="301"/>
      <c r="Q100" s="301"/>
      <c r="R100" s="301"/>
      <c r="S100" s="301"/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  <c r="AF100" s="301"/>
      <c r="AG100" s="301"/>
      <c r="AH100" s="301"/>
      <c r="AI100" s="301"/>
      <c r="AJ100" s="301"/>
      <c r="AK100" s="301"/>
      <c r="AL100" s="301"/>
      <c r="AM100" s="301"/>
      <c r="AN100" s="301"/>
      <c r="AO100" s="301"/>
      <c r="AP100" s="301"/>
      <c r="AQ100" s="301"/>
      <c r="AR100" s="301"/>
      <c r="AS100" s="301"/>
      <c r="AT100" s="301"/>
      <c r="AU100" s="301"/>
      <c r="AV100" s="301"/>
      <c r="AW100" s="301"/>
      <c r="AX100" s="301"/>
      <c r="AY100" s="301"/>
      <c r="AZ100" s="301"/>
      <c r="BA100" s="301"/>
      <c r="BB100" s="301"/>
      <c r="BC100" s="302"/>
      <c r="BD100" s="248" t="s">
        <v>272</v>
      </c>
      <c r="BE100" s="249"/>
      <c r="BF100" s="249"/>
      <c r="BG100" s="249"/>
      <c r="BH100" s="250"/>
      <c r="BI100" s="90" t="s">
        <v>248</v>
      </c>
      <c r="BJ100" s="38"/>
      <c r="BK100" s="38"/>
      <c r="BL100" s="38"/>
      <c r="BM100" s="79"/>
      <c r="BN100" s="67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</row>
    <row r="101" spans="1:325" s="7" customFormat="1" ht="51" customHeight="1">
      <c r="A101" s="242" t="s">
        <v>156</v>
      </c>
      <c r="B101" s="239"/>
      <c r="C101" s="239"/>
      <c r="D101" s="241"/>
      <c r="E101" s="246" t="s">
        <v>188</v>
      </c>
      <c r="F101" s="247"/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7"/>
      <c r="AH101" s="247"/>
      <c r="AI101" s="247"/>
      <c r="AJ101" s="247"/>
      <c r="AK101" s="247"/>
      <c r="AL101" s="247"/>
      <c r="AM101" s="247"/>
      <c r="AN101" s="247"/>
      <c r="AO101" s="247"/>
      <c r="AP101" s="247"/>
      <c r="AQ101" s="247"/>
      <c r="AR101" s="247"/>
      <c r="AS101" s="247"/>
      <c r="AT101" s="247"/>
      <c r="AU101" s="247"/>
      <c r="AV101" s="247"/>
      <c r="AW101" s="247"/>
      <c r="AX101" s="247"/>
      <c r="AY101" s="247"/>
      <c r="AZ101" s="247"/>
      <c r="BA101" s="247"/>
      <c r="BB101" s="247"/>
      <c r="BC101" s="292"/>
      <c r="BD101" s="248" t="s">
        <v>272</v>
      </c>
      <c r="BE101" s="249"/>
      <c r="BF101" s="249"/>
      <c r="BG101" s="249"/>
      <c r="BH101" s="250"/>
      <c r="BI101" s="90" t="s">
        <v>249</v>
      </c>
      <c r="BJ101" s="38"/>
      <c r="BK101" s="38"/>
      <c r="BL101" s="38"/>
      <c r="BM101" s="79"/>
      <c r="BN101" s="67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</row>
    <row r="102" spans="1:325" s="120" customFormat="1" ht="51" customHeight="1">
      <c r="A102" s="242" t="s">
        <v>145</v>
      </c>
      <c r="B102" s="239"/>
      <c r="C102" s="239"/>
      <c r="D102" s="241"/>
      <c r="E102" s="356" t="s">
        <v>240</v>
      </c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7"/>
      <c r="AH102" s="357"/>
      <c r="AI102" s="357"/>
      <c r="AJ102" s="357"/>
      <c r="AK102" s="357"/>
      <c r="AL102" s="357"/>
      <c r="AM102" s="357"/>
      <c r="AN102" s="357"/>
      <c r="AO102" s="357"/>
      <c r="AP102" s="357"/>
      <c r="AQ102" s="357"/>
      <c r="AR102" s="357"/>
      <c r="AS102" s="357"/>
      <c r="AT102" s="357"/>
      <c r="AU102" s="357"/>
      <c r="AV102" s="357"/>
      <c r="AW102" s="357"/>
      <c r="AX102" s="357"/>
      <c r="AY102" s="357"/>
      <c r="AZ102" s="357"/>
      <c r="BA102" s="357"/>
      <c r="BB102" s="357"/>
      <c r="BC102" s="358"/>
      <c r="BD102" s="293" t="s">
        <v>17</v>
      </c>
      <c r="BE102" s="294"/>
      <c r="BF102" s="294"/>
      <c r="BG102" s="294"/>
      <c r="BH102" s="364"/>
      <c r="BI102" s="117" t="s">
        <v>195</v>
      </c>
      <c r="BJ102" s="118"/>
      <c r="BK102" s="118"/>
      <c r="BL102" s="118"/>
      <c r="BM102" s="81"/>
      <c r="BN102" s="119"/>
      <c r="BO102" s="119"/>
      <c r="BP102" s="119"/>
      <c r="BQ102" s="119"/>
      <c r="BR102" s="119"/>
      <c r="BS102" s="119"/>
      <c r="BT102" s="119"/>
      <c r="BU102" s="119"/>
      <c r="BV102" s="119"/>
      <c r="BW102" s="119"/>
      <c r="BX102" s="119"/>
      <c r="BY102" s="119"/>
      <c r="BZ102" s="119"/>
      <c r="CA102" s="119"/>
      <c r="CB102" s="119"/>
      <c r="CC102" s="119"/>
      <c r="CD102" s="119"/>
      <c r="CE102" s="119"/>
      <c r="CF102" s="119"/>
      <c r="CG102" s="119"/>
      <c r="CH102" s="119"/>
      <c r="CI102" s="119"/>
      <c r="CJ102" s="119"/>
      <c r="CK102" s="119"/>
      <c r="CL102" s="119"/>
      <c r="CM102" s="119"/>
      <c r="CN102" s="119"/>
      <c r="CO102" s="119"/>
      <c r="CP102" s="119"/>
      <c r="CQ102" s="119"/>
      <c r="CR102" s="119"/>
      <c r="CS102" s="119"/>
      <c r="CT102" s="119"/>
      <c r="CU102" s="119"/>
      <c r="CV102" s="119"/>
      <c r="CW102" s="119"/>
      <c r="CX102" s="119"/>
      <c r="CY102" s="119"/>
      <c r="CZ102" s="119"/>
      <c r="DA102" s="119"/>
      <c r="DB102" s="119"/>
      <c r="DC102" s="119"/>
      <c r="DD102" s="119"/>
      <c r="DE102" s="119"/>
      <c r="DF102" s="119"/>
      <c r="DG102" s="119"/>
      <c r="DH102" s="119"/>
      <c r="DI102" s="119"/>
      <c r="DJ102" s="119"/>
      <c r="DK102" s="119"/>
      <c r="DL102" s="119"/>
      <c r="DM102" s="119"/>
      <c r="DN102" s="119"/>
      <c r="DO102" s="119"/>
      <c r="DP102" s="119"/>
      <c r="DQ102" s="119"/>
      <c r="DR102" s="119"/>
      <c r="DS102" s="119"/>
      <c r="DT102" s="119"/>
      <c r="DU102" s="119"/>
      <c r="DV102" s="119"/>
      <c r="DW102" s="119"/>
      <c r="DX102" s="119"/>
      <c r="DY102" s="119"/>
      <c r="DZ102" s="119"/>
      <c r="EA102" s="119"/>
      <c r="EB102" s="119"/>
      <c r="EC102" s="119"/>
      <c r="ED102" s="119"/>
      <c r="EE102" s="119"/>
      <c r="EF102" s="119"/>
      <c r="EG102" s="119"/>
      <c r="EH102" s="119"/>
      <c r="EI102" s="119"/>
      <c r="EJ102" s="119"/>
      <c r="EK102" s="119"/>
      <c r="EL102" s="119"/>
      <c r="EM102" s="119"/>
      <c r="EN102" s="119"/>
      <c r="EO102" s="119"/>
      <c r="EP102" s="119"/>
      <c r="EQ102" s="119"/>
      <c r="ER102" s="119"/>
      <c r="ES102" s="119"/>
      <c r="ET102" s="119"/>
      <c r="EU102" s="119"/>
      <c r="EV102" s="119"/>
      <c r="EW102" s="119"/>
      <c r="EX102" s="119"/>
      <c r="EY102" s="119"/>
      <c r="EZ102" s="119"/>
      <c r="FA102" s="119"/>
      <c r="FB102" s="119"/>
      <c r="FC102" s="119"/>
      <c r="FD102" s="119"/>
      <c r="FE102" s="119"/>
      <c r="FF102" s="119"/>
      <c r="FG102" s="119"/>
      <c r="FH102" s="119"/>
      <c r="FI102" s="119"/>
      <c r="FJ102" s="119"/>
      <c r="FK102" s="119"/>
      <c r="FL102" s="119"/>
      <c r="FM102" s="119"/>
      <c r="FN102" s="119"/>
      <c r="FO102" s="119"/>
      <c r="FP102" s="119"/>
      <c r="FQ102" s="119"/>
      <c r="FR102" s="119"/>
      <c r="FS102" s="119"/>
      <c r="FT102" s="119"/>
      <c r="FU102" s="119"/>
      <c r="FV102" s="119"/>
      <c r="FW102" s="119"/>
      <c r="FX102" s="119"/>
      <c r="FY102" s="119"/>
      <c r="FZ102" s="119"/>
      <c r="GA102" s="119"/>
      <c r="GB102" s="119"/>
      <c r="GC102" s="119"/>
      <c r="GD102" s="119"/>
      <c r="GE102" s="119"/>
      <c r="GF102" s="119"/>
      <c r="GG102" s="119"/>
      <c r="GH102" s="119"/>
      <c r="GI102" s="119"/>
      <c r="GJ102" s="119"/>
      <c r="GK102" s="119"/>
      <c r="GL102" s="119"/>
      <c r="GM102" s="119"/>
      <c r="GN102" s="119"/>
      <c r="GO102" s="119"/>
      <c r="GP102" s="119"/>
      <c r="GQ102" s="119"/>
      <c r="GR102" s="119"/>
      <c r="GS102" s="119"/>
      <c r="GT102" s="119"/>
      <c r="GU102" s="119"/>
      <c r="GV102" s="119"/>
      <c r="GW102" s="119"/>
      <c r="GX102" s="119"/>
      <c r="GY102" s="119"/>
      <c r="GZ102" s="119"/>
      <c r="HA102" s="119"/>
      <c r="HB102" s="119"/>
      <c r="HC102" s="119"/>
      <c r="HD102" s="119"/>
      <c r="HE102" s="119"/>
      <c r="HF102" s="119"/>
      <c r="HG102" s="119"/>
      <c r="HH102" s="119"/>
      <c r="HI102" s="119"/>
      <c r="HJ102" s="119"/>
      <c r="HK102" s="119"/>
      <c r="HL102" s="119"/>
      <c r="HM102" s="119"/>
      <c r="HN102" s="119"/>
      <c r="HO102" s="119"/>
      <c r="HP102" s="119"/>
      <c r="HQ102" s="119"/>
      <c r="HR102" s="119"/>
      <c r="HS102" s="119"/>
      <c r="HT102" s="119"/>
      <c r="HU102" s="119"/>
      <c r="HV102" s="119"/>
      <c r="HW102" s="119"/>
      <c r="HX102" s="119"/>
      <c r="HY102" s="119"/>
      <c r="HZ102" s="119"/>
      <c r="IA102" s="119"/>
      <c r="IB102" s="119"/>
      <c r="IC102" s="119"/>
      <c r="ID102" s="119"/>
      <c r="IE102" s="119"/>
      <c r="IF102" s="119"/>
      <c r="IG102" s="119"/>
      <c r="IH102" s="119"/>
      <c r="II102" s="119"/>
      <c r="IJ102" s="119"/>
      <c r="IK102" s="119"/>
      <c r="IL102" s="119"/>
      <c r="IM102" s="119"/>
      <c r="IN102" s="119"/>
      <c r="IO102" s="119"/>
      <c r="IP102" s="119"/>
      <c r="IQ102" s="119"/>
      <c r="IR102" s="119"/>
      <c r="IS102" s="119"/>
      <c r="IT102" s="119"/>
      <c r="IU102" s="119"/>
      <c r="IV102" s="119"/>
      <c r="IW102" s="119"/>
      <c r="IX102" s="119"/>
      <c r="IY102" s="119"/>
      <c r="IZ102" s="119"/>
      <c r="JA102" s="119"/>
      <c r="JB102" s="119"/>
      <c r="JC102" s="119"/>
      <c r="JD102" s="119"/>
      <c r="JE102" s="119"/>
      <c r="JF102" s="119"/>
      <c r="JG102" s="119"/>
      <c r="JH102" s="119"/>
      <c r="JI102" s="119"/>
      <c r="JJ102" s="119"/>
      <c r="JK102" s="119"/>
      <c r="JL102" s="119"/>
      <c r="JM102" s="119"/>
      <c r="JN102" s="119"/>
      <c r="JO102" s="119"/>
      <c r="JP102" s="119"/>
      <c r="JQ102" s="119"/>
      <c r="JR102" s="119"/>
      <c r="JS102" s="119"/>
      <c r="JT102" s="119"/>
      <c r="JU102" s="119"/>
      <c r="JV102" s="119"/>
      <c r="JW102" s="119"/>
      <c r="JX102" s="119"/>
      <c r="JY102" s="119"/>
      <c r="JZ102" s="119"/>
      <c r="KA102" s="119"/>
      <c r="KB102" s="119"/>
      <c r="KC102" s="119"/>
      <c r="KD102" s="119"/>
      <c r="KE102" s="119"/>
      <c r="KF102" s="119"/>
      <c r="KG102" s="119"/>
      <c r="KH102" s="119"/>
      <c r="KI102" s="119"/>
      <c r="KJ102" s="119"/>
      <c r="KK102" s="119"/>
      <c r="KL102" s="119"/>
      <c r="KM102" s="119"/>
      <c r="KN102" s="119"/>
      <c r="KO102" s="119"/>
      <c r="KP102" s="119"/>
      <c r="KQ102" s="119"/>
      <c r="KR102" s="119"/>
      <c r="KS102" s="119"/>
      <c r="KT102" s="119"/>
      <c r="KU102" s="119"/>
      <c r="KV102" s="119"/>
      <c r="KW102" s="119"/>
      <c r="KX102" s="119"/>
      <c r="KY102" s="119"/>
      <c r="KZ102" s="119"/>
      <c r="LA102" s="119"/>
      <c r="LB102" s="119"/>
      <c r="LC102" s="119"/>
      <c r="LD102" s="119"/>
      <c r="LE102" s="119"/>
      <c r="LF102" s="119"/>
      <c r="LG102" s="119"/>
      <c r="LH102" s="119"/>
      <c r="LI102" s="119"/>
      <c r="LJ102" s="119"/>
      <c r="LK102" s="119"/>
      <c r="LL102" s="119"/>
      <c r="LM102" s="119"/>
    </row>
    <row r="103" spans="1:325" s="120" customFormat="1" ht="51" customHeight="1">
      <c r="A103" s="242" t="s">
        <v>146</v>
      </c>
      <c r="B103" s="239"/>
      <c r="C103" s="239"/>
      <c r="D103" s="241"/>
      <c r="E103" s="247" t="s">
        <v>239</v>
      </c>
      <c r="F103" s="247"/>
      <c r="G103" s="247"/>
      <c r="H103" s="247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47"/>
      <c r="AH103" s="247"/>
      <c r="AI103" s="247"/>
      <c r="AJ103" s="247"/>
      <c r="AK103" s="247"/>
      <c r="AL103" s="247"/>
      <c r="AM103" s="247"/>
      <c r="AN103" s="247"/>
      <c r="AO103" s="247"/>
      <c r="AP103" s="247"/>
      <c r="AQ103" s="247"/>
      <c r="AR103" s="247"/>
      <c r="AS103" s="247"/>
      <c r="AT103" s="247"/>
      <c r="AU103" s="247"/>
      <c r="AV103" s="247"/>
      <c r="AW103" s="247"/>
      <c r="AX103" s="247"/>
      <c r="AY103" s="247"/>
      <c r="AZ103" s="247"/>
      <c r="BA103" s="247"/>
      <c r="BB103" s="247"/>
      <c r="BC103" s="247"/>
      <c r="BD103" s="248" t="s">
        <v>134</v>
      </c>
      <c r="BE103" s="249"/>
      <c r="BF103" s="249"/>
      <c r="BG103" s="249"/>
      <c r="BH103" s="250"/>
      <c r="BI103" s="121" t="s">
        <v>113</v>
      </c>
      <c r="BJ103" s="122"/>
      <c r="BK103" s="122"/>
      <c r="BL103" s="122"/>
      <c r="BM103" s="79"/>
    </row>
    <row r="104" spans="1:325" s="7" customFormat="1" ht="79.349999999999994" customHeight="1" thickBot="1">
      <c r="A104" s="265" t="s">
        <v>213</v>
      </c>
      <c r="B104" s="267"/>
      <c r="C104" s="267"/>
      <c r="D104" s="252"/>
      <c r="E104" s="361" t="s">
        <v>197</v>
      </c>
      <c r="F104" s="361"/>
      <c r="G104" s="361"/>
      <c r="H104" s="361"/>
      <c r="I104" s="361"/>
      <c r="J104" s="361"/>
      <c r="K104" s="361"/>
      <c r="L104" s="361"/>
      <c r="M104" s="361"/>
      <c r="N104" s="361"/>
      <c r="O104" s="361"/>
      <c r="P104" s="361"/>
      <c r="Q104" s="361"/>
      <c r="R104" s="361"/>
      <c r="S104" s="361"/>
      <c r="T104" s="361"/>
      <c r="U104" s="361"/>
      <c r="V104" s="361"/>
      <c r="W104" s="361"/>
      <c r="X104" s="361"/>
      <c r="Y104" s="361"/>
      <c r="Z104" s="361"/>
      <c r="AA104" s="361"/>
      <c r="AB104" s="361"/>
      <c r="AC104" s="361"/>
      <c r="AD104" s="361"/>
      <c r="AE104" s="361"/>
      <c r="AF104" s="361"/>
      <c r="AG104" s="361"/>
      <c r="AH104" s="361"/>
      <c r="AI104" s="361"/>
      <c r="AJ104" s="361"/>
      <c r="AK104" s="361"/>
      <c r="AL104" s="361"/>
      <c r="AM104" s="361"/>
      <c r="AN104" s="361"/>
      <c r="AO104" s="361"/>
      <c r="AP104" s="361"/>
      <c r="AQ104" s="361"/>
      <c r="AR104" s="361"/>
      <c r="AS104" s="361"/>
      <c r="AT104" s="361"/>
      <c r="AU104" s="361"/>
      <c r="AV104" s="361"/>
      <c r="AW104" s="361"/>
      <c r="AX104" s="361"/>
      <c r="AY104" s="361"/>
      <c r="AZ104" s="361"/>
      <c r="BA104" s="361"/>
      <c r="BB104" s="361"/>
      <c r="BC104" s="361"/>
      <c r="BD104" s="640" t="s">
        <v>319</v>
      </c>
      <c r="BE104" s="641"/>
      <c r="BF104" s="641"/>
      <c r="BG104" s="641"/>
      <c r="BH104" s="642"/>
      <c r="BI104" s="90" t="s">
        <v>169</v>
      </c>
      <c r="BJ104" s="38"/>
      <c r="BK104" s="38"/>
      <c r="BL104" s="38"/>
      <c r="BM104" s="79"/>
      <c r="BN104" s="67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</row>
    <row r="105" spans="1:325" s="7" customFormat="1" ht="67.5" customHeight="1">
      <c r="A105" s="36" t="s">
        <v>0</v>
      </c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53"/>
      <c r="S105" s="53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5"/>
      <c r="AG105" s="216"/>
      <c r="AH105" s="216"/>
      <c r="AI105" s="291" t="s">
        <v>0</v>
      </c>
      <c r="AJ105" s="291"/>
      <c r="AK105" s="291"/>
      <c r="AL105" s="291"/>
      <c r="AM105" s="291"/>
      <c r="AN105" s="291"/>
      <c r="AO105" s="291"/>
      <c r="AP105" s="291"/>
      <c r="AQ105" s="291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65"/>
      <c r="BJ105" s="65"/>
      <c r="BK105" s="65"/>
      <c r="BL105" s="65"/>
      <c r="BM105" s="125"/>
      <c r="BN105" s="125"/>
      <c r="BO105" s="116"/>
      <c r="BP105" s="116"/>
      <c r="BQ105" s="116"/>
    </row>
    <row r="106" spans="1:325" s="7" customFormat="1" ht="43.5" customHeight="1">
      <c r="A106" s="343" t="s">
        <v>219</v>
      </c>
      <c r="B106" s="343"/>
      <c r="C106" s="343"/>
      <c r="D106" s="343"/>
      <c r="E106" s="343"/>
      <c r="F106" s="343"/>
      <c r="G106" s="343"/>
      <c r="H106" s="343"/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3"/>
      <c r="U106" s="343"/>
      <c r="V106" s="343"/>
      <c r="W106" s="343"/>
      <c r="X106" s="343"/>
      <c r="Y106" s="54"/>
      <c r="Z106" s="54"/>
      <c r="AA106" s="54"/>
      <c r="AB106" s="54"/>
      <c r="AC106" s="54"/>
      <c r="AD106" s="216"/>
      <c r="AE106" s="215"/>
      <c r="AF106" s="216"/>
      <c r="AG106" s="216"/>
      <c r="AH106" s="216"/>
      <c r="AI106" s="344" t="s">
        <v>222</v>
      </c>
      <c r="AJ106" s="344"/>
      <c r="AK106" s="344"/>
      <c r="AL106" s="344"/>
      <c r="AM106" s="344"/>
      <c r="AN106" s="344"/>
      <c r="AO106" s="344"/>
      <c r="AP106" s="344"/>
      <c r="AQ106" s="344"/>
      <c r="AR106" s="344"/>
      <c r="AS106" s="344"/>
      <c r="AT106" s="344"/>
      <c r="AU106" s="344"/>
      <c r="AV106" s="344"/>
      <c r="AW106" s="344"/>
      <c r="AX106" s="344"/>
      <c r="AY106" s="344"/>
      <c r="AZ106" s="344"/>
      <c r="BA106" s="344"/>
      <c r="BB106" s="344"/>
      <c r="BC106" s="344"/>
      <c r="BD106" s="344"/>
      <c r="BE106" s="344"/>
      <c r="BF106" s="344"/>
      <c r="BG106" s="344"/>
      <c r="BH106" s="344"/>
      <c r="BI106" s="65"/>
      <c r="BJ106" s="65"/>
      <c r="BK106" s="65"/>
      <c r="BL106" s="65"/>
      <c r="BM106" s="125"/>
      <c r="BN106" s="125"/>
      <c r="BO106" s="116"/>
      <c r="BP106" s="116"/>
      <c r="BQ106" s="116"/>
    </row>
    <row r="107" spans="1:325" s="7" customFormat="1" ht="40.5" customHeight="1">
      <c r="A107" s="343"/>
      <c r="B107" s="343"/>
      <c r="C107" s="343"/>
      <c r="D107" s="343"/>
      <c r="E107" s="343"/>
      <c r="F107" s="343"/>
      <c r="G107" s="343"/>
      <c r="H107" s="343"/>
      <c r="I107" s="343"/>
      <c r="J107" s="343"/>
      <c r="K107" s="343"/>
      <c r="L107" s="343"/>
      <c r="M107" s="343"/>
      <c r="N107" s="343"/>
      <c r="O107" s="343"/>
      <c r="P107" s="343"/>
      <c r="Q107" s="343"/>
      <c r="R107" s="343"/>
      <c r="S107" s="343"/>
      <c r="T107" s="343"/>
      <c r="U107" s="343"/>
      <c r="V107" s="343"/>
      <c r="W107" s="343"/>
      <c r="X107" s="343"/>
      <c r="Y107" s="54"/>
      <c r="Z107" s="54"/>
      <c r="AA107" s="54"/>
      <c r="AB107" s="54"/>
      <c r="AC107" s="54"/>
      <c r="AD107" s="216"/>
      <c r="AE107" s="215"/>
      <c r="AF107" s="216"/>
      <c r="AG107" s="216"/>
      <c r="AH107" s="216"/>
      <c r="AI107" s="344"/>
      <c r="AJ107" s="344"/>
      <c r="AK107" s="344"/>
      <c r="AL107" s="344"/>
      <c r="AM107" s="344"/>
      <c r="AN107" s="344"/>
      <c r="AO107" s="344"/>
      <c r="AP107" s="344"/>
      <c r="AQ107" s="344"/>
      <c r="AR107" s="344"/>
      <c r="AS107" s="344"/>
      <c r="AT107" s="344"/>
      <c r="AU107" s="344"/>
      <c r="AV107" s="344"/>
      <c r="AW107" s="344"/>
      <c r="AX107" s="344"/>
      <c r="AY107" s="344"/>
      <c r="AZ107" s="344"/>
      <c r="BA107" s="344"/>
      <c r="BB107" s="344"/>
      <c r="BC107" s="344"/>
      <c r="BD107" s="344"/>
      <c r="BE107" s="344"/>
      <c r="BF107" s="344"/>
      <c r="BG107" s="344"/>
      <c r="BH107" s="344"/>
      <c r="BI107" s="65"/>
      <c r="BJ107" s="65"/>
      <c r="BK107" s="65"/>
      <c r="BL107" s="65"/>
      <c r="BM107" s="125"/>
      <c r="BN107" s="125"/>
      <c r="BO107" s="116"/>
      <c r="BP107" s="116"/>
      <c r="BQ107" s="116"/>
    </row>
    <row r="108" spans="1:325" s="7" customFormat="1" ht="43.5" customHeight="1">
      <c r="A108" s="345"/>
      <c r="B108" s="345"/>
      <c r="C108" s="345"/>
      <c r="D108" s="345"/>
      <c r="E108" s="345"/>
      <c r="F108" s="345"/>
      <c r="G108" s="345"/>
      <c r="H108" s="346" t="s">
        <v>220</v>
      </c>
      <c r="I108" s="346"/>
      <c r="J108" s="346"/>
      <c r="K108" s="346"/>
      <c r="L108" s="346"/>
      <c r="M108" s="346"/>
      <c r="N108" s="346"/>
      <c r="O108" s="346"/>
      <c r="P108" s="346"/>
      <c r="Q108" s="346"/>
      <c r="R108" s="55"/>
      <c r="S108" s="55"/>
      <c r="T108" s="55"/>
      <c r="U108" s="55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5"/>
      <c r="AF108" s="216"/>
      <c r="AG108" s="216"/>
      <c r="AH108" s="216"/>
      <c r="AI108" s="218"/>
      <c r="AJ108" s="214"/>
      <c r="AK108" s="214"/>
      <c r="AL108" s="214"/>
      <c r="AM108" s="214"/>
      <c r="AN108" s="214"/>
      <c r="AO108" s="214"/>
      <c r="AP108" s="347" t="s">
        <v>223</v>
      </c>
      <c r="AQ108" s="347"/>
      <c r="AR108" s="347"/>
      <c r="AS108" s="347"/>
      <c r="AT108" s="347"/>
      <c r="AU108" s="347"/>
      <c r="AV108" s="347"/>
      <c r="AW108" s="347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216"/>
      <c r="BI108" s="65"/>
      <c r="BJ108" s="65"/>
      <c r="BK108" s="65"/>
      <c r="BL108" s="65"/>
      <c r="BM108" s="125"/>
      <c r="BN108" s="125"/>
      <c r="BO108" s="116"/>
      <c r="BP108" s="116"/>
      <c r="BQ108" s="116"/>
    </row>
    <row r="109" spans="1:325" s="7" customFormat="1" ht="47.25" customHeight="1">
      <c r="A109" s="348"/>
      <c r="B109" s="348"/>
      <c r="C109" s="348"/>
      <c r="D109" s="348"/>
      <c r="E109" s="348"/>
      <c r="F109" s="348"/>
      <c r="G109" s="348"/>
      <c r="H109" s="349">
        <v>2022</v>
      </c>
      <c r="I109" s="349"/>
      <c r="J109" s="349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5"/>
      <c r="AF109" s="216"/>
      <c r="AG109" s="216"/>
      <c r="AH109" s="216"/>
      <c r="AI109" s="350" t="s">
        <v>204</v>
      </c>
      <c r="AJ109" s="350"/>
      <c r="AK109" s="350"/>
      <c r="AL109" s="350"/>
      <c r="AM109" s="350"/>
      <c r="AN109" s="350"/>
      <c r="AO109" s="350"/>
      <c r="AP109" s="349">
        <v>2022</v>
      </c>
      <c r="AQ109" s="349"/>
      <c r="AR109" s="349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216"/>
      <c r="BH109" s="216"/>
      <c r="BI109" s="65"/>
      <c r="BJ109" s="65"/>
      <c r="BK109" s="65"/>
      <c r="BL109" s="65"/>
      <c r="BM109" s="125"/>
      <c r="BN109" s="125"/>
      <c r="BO109" s="116"/>
      <c r="BP109" s="116"/>
      <c r="BQ109" s="116"/>
    </row>
    <row r="110" spans="1:325" s="7" customFormat="1" ht="33.950000000000003" customHeight="1">
      <c r="A110" s="21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8"/>
      <c r="U110" s="48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85"/>
      <c r="BJ110" s="38"/>
      <c r="BK110" s="38"/>
      <c r="BL110" s="38"/>
      <c r="BM110" s="79"/>
      <c r="BN110" s="67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</row>
    <row r="111" spans="1:325" s="7" customFormat="1" ht="30" customHeight="1">
      <c r="A111" s="21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8"/>
      <c r="U111" s="48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85"/>
      <c r="BJ111" s="38"/>
      <c r="BK111" s="38"/>
      <c r="BL111" s="38"/>
      <c r="BM111" s="79"/>
      <c r="BN111" s="67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</row>
    <row r="112" spans="1:325" s="130" customFormat="1" ht="35.25" customHeight="1">
      <c r="A112" s="14" t="s">
        <v>306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7"/>
      <c r="N112" s="7"/>
      <c r="O112" s="7"/>
      <c r="P112" s="7"/>
      <c r="Q112" s="7"/>
      <c r="R112" s="9"/>
      <c r="S112" s="9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10"/>
      <c r="BE112" s="10"/>
      <c r="BF112" s="10"/>
      <c r="BG112" s="10"/>
      <c r="BH112" s="10"/>
      <c r="BI112" s="132"/>
      <c r="BJ112" s="132"/>
      <c r="BK112" s="132"/>
      <c r="BL112" s="132"/>
      <c r="BM112" s="133"/>
      <c r="BN112" s="133"/>
      <c r="BO112" s="134"/>
      <c r="BP112" s="134"/>
      <c r="BQ112" s="134"/>
    </row>
    <row r="113" spans="1:180" s="7" customFormat="1" ht="30" customHeight="1" thickBot="1">
      <c r="A113" s="21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8"/>
      <c r="U113" s="48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85"/>
      <c r="BJ113" s="38"/>
      <c r="BK113" s="38"/>
      <c r="BL113" s="38"/>
      <c r="BM113" s="79"/>
      <c r="BN113" s="67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</row>
    <row r="114" spans="1:180" s="7" customFormat="1" ht="106.5" customHeight="1" thickBot="1">
      <c r="A114" s="337" t="s">
        <v>107</v>
      </c>
      <c r="B114" s="338"/>
      <c r="C114" s="338"/>
      <c r="D114" s="339"/>
      <c r="E114" s="340" t="s">
        <v>108</v>
      </c>
      <c r="F114" s="340"/>
      <c r="G114" s="340"/>
      <c r="H114" s="340"/>
      <c r="I114" s="340"/>
      <c r="J114" s="340"/>
      <c r="K114" s="340"/>
      <c r="L114" s="340"/>
      <c r="M114" s="340"/>
      <c r="N114" s="340"/>
      <c r="O114" s="340"/>
      <c r="P114" s="340"/>
      <c r="Q114" s="340"/>
      <c r="R114" s="340"/>
      <c r="S114" s="340"/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I114" s="340"/>
      <c r="AJ114" s="340"/>
      <c r="AK114" s="340"/>
      <c r="AL114" s="340"/>
      <c r="AM114" s="340"/>
      <c r="AN114" s="340"/>
      <c r="AO114" s="340"/>
      <c r="AP114" s="340"/>
      <c r="AQ114" s="340"/>
      <c r="AR114" s="340"/>
      <c r="AS114" s="340"/>
      <c r="AT114" s="340"/>
      <c r="AU114" s="340"/>
      <c r="AV114" s="340"/>
      <c r="AW114" s="340"/>
      <c r="AX114" s="340"/>
      <c r="AY114" s="340"/>
      <c r="AZ114" s="340"/>
      <c r="BA114" s="340"/>
      <c r="BB114" s="340"/>
      <c r="BC114" s="340"/>
      <c r="BD114" s="337" t="s">
        <v>4</v>
      </c>
      <c r="BE114" s="338"/>
      <c r="BF114" s="338"/>
      <c r="BG114" s="338"/>
      <c r="BH114" s="339"/>
      <c r="BI114" s="85"/>
      <c r="BJ114" s="72"/>
      <c r="BK114" s="38"/>
      <c r="BL114" s="38"/>
      <c r="BM114" s="79"/>
      <c r="BN114" s="67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</row>
    <row r="115" spans="1:180" s="7" customFormat="1" ht="79.349999999999994" customHeight="1">
      <c r="A115" s="242" t="s">
        <v>215</v>
      </c>
      <c r="B115" s="239"/>
      <c r="C115" s="239"/>
      <c r="D115" s="241"/>
      <c r="E115" s="247" t="s">
        <v>184</v>
      </c>
      <c r="F115" s="247"/>
      <c r="G115" s="247"/>
      <c r="H115" s="247"/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7"/>
      <c r="AD115" s="247"/>
      <c r="AE115" s="247"/>
      <c r="AF115" s="247"/>
      <c r="AG115" s="247"/>
      <c r="AH115" s="247"/>
      <c r="AI115" s="247"/>
      <c r="AJ115" s="247"/>
      <c r="AK115" s="247"/>
      <c r="AL115" s="247"/>
      <c r="AM115" s="247"/>
      <c r="AN115" s="247"/>
      <c r="AO115" s="247"/>
      <c r="AP115" s="247"/>
      <c r="AQ115" s="247"/>
      <c r="AR115" s="247"/>
      <c r="AS115" s="247"/>
      <c r="AT115" s="247"/>
      <c r="AU115" s="247"/>
      <c r="AV115" s="247"/>
      <c r="AW115" s="247"/>
      <c r="AX115" s="247"/>
      <c r="AY115" s="247"/>
      <c r="AZ115" s="247"/>
      <c r="BA115" s="247"/>
      <c r="BB115" s="247"/>
      <c r="BC115" s="247"/>
      <c r="BD115" s="631" t="s">
        <v>320</v>
      </c>
      <c r="BE115" s="632"/>
      <c r="BF115" s="632"/>
      <c r="BG115" s="632"/>
      <c r="BH115" s="633"/>
      <c r="BI115" s="90" t="s">
        <v>170</v>
      </c>
      <c r="BJ115" s="38"/>
      <c r="BK115" s="38"/>
      <c r="BL115" s="38"/>
      <c r="BM115" s="79"/>
      <c r="BN115" s="67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</row>
    <row r="116" spans="1:180" s="97" customFormat="1" ht="51" customHeight="1">
      <c r="A116" s="242" t="s">
        <v>253</v>
      </c>
      <c r="B116" s="239"/>
      <c r="C116" s="239"/>
      <c r="D116" s="241"/>
      <c r="E116" s="246" t="s">
        <v>260</v>
      </c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7"/>
      <c r="AF116" s="247"/>
      <c r="AG116" s="247"/>
      <c r="AH116" s="247"/>
      <c r="AI116" s="247"/>
      <c r="AJ116" s="247"/>
      <c r="AK116" s="247"/>
      <c r="AL116" s="247"/>
      <c r="AM116" s="247"/>
      <c r="AN116" s="247"/>
      <c r="AO116" s="247"/>
      <c r="AP116" s="247"/>
      <c r="AQ116" s="247"/>
      <c r="AR116" s="247"/>
      <c r="AS116" s="247"/>
      <c r="AT116" s="247"/>
      <c r="AU116" s="247"/>
      <c r="AV116" s="247"/>
      <c r="AW116" s="247"/>
      <c r="AX116" s="247"/>
      <c r="AY116" s="247"/>
      <c r="AZ116" s="247"/>
      <c r="BA116" s="247"/>
      <c r="BB116" s="247"/>
      <c r="BC116" s="292"/>
      <c r="BD116" s="631" t="s">
        <v>321</v>
      </c>
      <c r="BE116" s="632"/>
      <c r="BF116" s="632"/>
      <c r="BG116" s="632"/>
      <c r="BH116" s="633"/>
      <c r="BI116" s="92" t="s">
        <v>261</v>
      </c>
      <c r="BJ116" s="93"/>
      <c r="BK116" s="111"/>
      <c r="BL116" s="111"/>
      <c r="BM116" s="112"/>
      <c r="BN116" s="113"/>
      <c r="BO116" s="114"/>
    </row>
    <row r="117" spans="1:180" s="97" customFormat="1" ht="51" customHeight="1">
      <c r="A117" s="271" t="s">
        <v>259</v>
      </c>
      <c r="B117" s="272"/>
      <c r="C117" s="272"/>
      <c r="D117" s="273"/>
      <c r="E117" s="356" t="s">
        <v>185</v>
      </c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7"/>
      <c r="AD117" s="357"/>
      <c r="AE117" s="357"/>
      <c r="AF117" s="357"/>
      <c r="AG117" s="357"/>
      <c r="AH117" s="357"/>
      <c r="AI117" s="357"/>
      <c r="AJ117" s="357"/>
      <c r="AK117" s="357"/>
      <c r="AL117" s="357"/>
      <c r="AM117" s="357"/>
      <c r="AN117" s="357"/>
      <c r="AO117" s="357"/>
      <c r="AP117" s="357"/>
      <c r="AQ117" s="357"/>
      <c r="AR117" s="357"/>
      <c r="AS117" s="357"/>
      <c r="AT117" s="357"/>
      <c r="AU117" s="357"/>
      <c r="AV117" s="357"/>
      <c r="AW117" s="357"/>
      <c r="AX117" s="357"/>
      <c r="AY117" s="357"/>
      <c r="AZ117" s="357"/>
      <c r="BA117" s="357"/>
      <c r="BB117" s="357"/>
      <c r="BC117" s="358"/>
      <c r="BD117" s="631" t="s">
        <v>321</v>
      </c>
      <c r="BE117" s="632"/>
      <c r="BF117" s="632"/>
      <c r="BG117" s="632"/>
      <c r="BH117" s="633"/>
      <c r="BI117" s="92" t="s">
        <v>171</v>
      </c>
      <c r="BJ117" s="93"/>
      <c r="BK117" s="93"/>
      <c r="BL117" s="93"/>
      <c r="BM117" s="94"/>
      <c r="BN117" s="95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</row>
    <row r="118" spans="1:180" s="7" customFormat="1" ht="51" customHeight="1">
      <c r="A118" s="242" t="s">
        <v>262</v>
      </c>
      <c r="B118" s="239"/>
      <c r="C118" s="239"/>
      <c r="D118" s="241"/>
      <c r="E118" s="246" t="s">
        <v>186</v>
      </c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47"/>
      <c r="AH118" s="247"/>
      <c r="AI118" s="247"/>
      <c r="AJ118" s="247"/>
      <c r="AK118" s="247"/>
      <c r="AL118" s="247"/>
      <c r="AM118" s="247"/>
      <c r="AN118" s="247"/>
      <c r="AO118" s="247"/>
      <c r="AP118" s="247"/>
      <c r="AQ118" s="247"/>
      <c r="AR118" s="247"/>
      <c r="AS118" s="247"/>
      <c r="AT118" s="247"/>
      <c r="AU118" s="247"/>
      <c r="AV118" s="247"/>
      <c r="AW118" s="247"/>
      <c r="AX118" s="247"/>
      <c r="AY118" s="247"/>
      <c r="AZ118" s="247"/>
      <c r="BA118" s="247"/>
      <c r="BB118" s="247"/>
      <c r="BC118" s="292"/>
      <c r="BD118" s="631" t="s">
        <v>322</v>
      </c>
      <c r="BE118" s="632"/>
      <c r="BF118" s="632"/>
      <c r="BG118" s="632"/>
      <c r="BH118" s="633"/>
      <c r="BI118" s="90" t="s">
        <v>172</v>
      </c>
      <c r="BJ118" s="38"/>
      <c r="BK118" s="38"/>
      <c r="BL118" s="38"/>
      <c r="BM118" s="79"/>
      <c r="BN118" s="67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</row>
    <row r="119" spans="1:180" s="116" customFormat="1" ht="79.349999999999994" customHeight="1" thickBot="1">
      <c r="A119" s="288" t="s">
        <v>263</v>
      </c>
      <c r="B119" s="289"/>
      <c r="C119" s="289"/>
      <c r="D119" s="290"/>
      <c r="E119" s="360" t="s">
        <v>265</v>
      </c>
      <c r="F119" s="361"/>
      <c r="G119" s="361"/>
      <c r="H119" s="361"/>
      <c r="I119" s="361"/>
      <c r="J119" s="361"/>
      <c r="K119" s="361"/>
      <c r="L119" s="361"/>
      <c r="M119" s="361"/>
      <c r="N119" s="361"/>
      <c r="O119" s="361"/>
      <c r="P119" s="361"/>
      <c r="Q119" s="361"/>
      <c r="R119" s="361"/>
      <c r="S119" s="361"/>
      <c r="T119" s="361"/>
      <c r="U119" s="361"/>
      <c r="V119" s="361"/>
      <c r="W119" s="361"/>
      <c r="X119" s="361"/>
      <c r="Y119" s="361"/>
      <c r="Z119" s="361"/>
      <c r="AA119" s="361"/>
      <c r="AB119" s="361"/>
      <c r="AC119" s="361"/>
      <c r="AD119" s="361"/>
      <c r="AE119" s="361"/>
      <c r="AF119" s="361"/>
      <c r="AG119" s="361"/>
      <c r="AH119" s="361"/>
      <c r="AI119" s="361"/>
      <c r="AJ119" s="361"/>
      <c r="AK119" s="361"/>
      <c r="AL119" s="361"/>
      <c r="AM119" s="361"/>
      <c r="AN119" s="361"/>
      <c r="AO119" s="361"/>
      <c r="AP119" s="361"/>
      <c r="AQ119" s="361"/>
      <c r="AR119" s="361"/>
      <c r="AS119" s="361"/>
      <c r="AT119" s="361"/>
      <c r="AU119" s="361"/>
      <c r="AV119" s="361"/>
      <c r="AW119" s="361"/>
      <c r="AX119" s="361"/>
      <c r="AY119" s="361"/>
      <c r="AZ119" s="361"/>
      <c r="BA119" s="361"/>
      <c r="BB119" s="361"/>
      <c r="BC119" s="362"/>
      <c r="BD119" s="643" t="s">
        <v>322</v>
      </c>
      <c r="BE119" s="644"/>
      <c r="BF119" s="644"/>
      <c r="BG119" s="644"/>
      <c r="BH119" s="645"/>
      <c r="BI119" s="85" t="s">
        <v>267</v>
      </c>
      <c r="BJ119" s="123"/>
      <c r="BK119" s="16"/>
      <c r="BL119" s="16"/>
      <c r="BM119" s="115"/>
    </row>
    <row r="120" spans="1:180" s="7" customFormat="1" ht="82.5" customHeight="1">
      <c r="A120" s="321" t="s">
        <v>307</v>
      </c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  <c r="AA120" s="321"/>
      <c r="AB120" s="321"/>
      <c r="AC120" s="321"/>
      <c r="AD120" s="321"/>
      <c r="AE120" s="321"/>
      <c r="AF120" s="321"/>
      <c r="AG120" s="321"/>
      <c r="AH120" s="321"/>
      <c r="AI120" s="321"/>
      <c r="AJ120" s="321"/>
      <c r="AK120" s="321"/>
      <c r="AL120" s="321"/>
      <c r="AM120" s="321"/>
      <c r="AN120" s="321"/>
      <c r="AO120" s="321"/>
      <c r="AP120" s="321"/>
      <c r="AQ120" s="321"/>
      <c r="AR120" s="321"/>
      <c r="AS120" s="321"/>
      <c r="AT120" s="321"/>
      <c r="AU120" s="321"/>
      <c r="AV120" s="321"/>
      <c r="AW120" s="321"/>
      <c r="AX120" s="321"/>
      <c r="AY120" s="321"/>
      <c r="AZ120" s="321"/>
      <c r="BA120" s="321"/>
      <c r="BB120" s="321"/>
      <c r="BC120" s="321"/>
      <c r="BD120" s="321"/>
      <c r="BE120" s="321"/>
      <c r="BF120" s="321"/>
      <c r="BG120" s="321"/>
      <c r="BH120" s="321"/>
      <c r="BI120" s="89"/>
      <c r="BJ120" s="72"/>
      <c r="BK120" s="38"/>
      <c r="BL120" s="38"/>
      <c r="BM120" s="79"/>
      <c r="BN120" s="67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</row>
    <row r="121" spans="1:180" s="130" customFormat="1" ht="84.95" customHeight="1">
      <c r="A121" s="646" t="s">
        <v>333</v>
      </c>
      <c r="B121" s="646"/>
      <c r="C121" s="646"/>
      <c r="D121" s="646"/>
      <c r="E121" s="646"/>
      <c r="F121" s="646"/>
      <c r="G121" s="646"/>
      <c r="H121" s="646"/>
      <c r="I121" s="646"/>
      <c r="J121" s="646"/>
      <c r="K121" s="646"/>
      <c r="L121" s="646"/>
      <c r="M121" s="646"/>
      <c r="N121" s="646"/>
      <c r="O121" s="646"/>
      <c r="P121" s="646"/>
      <c r="Q121" s="646"/>
      <c r="R121" s="646"/>
      <c r="S121" s="646"/>
      <c r="T121" s="646"/>
      <c r="U121" s="646"/>
      <c r="V121" s="646"/>
      <c r="W121" s="646"/>
      <c r="X121" s="646"/>
      <c r="Y121" s="646"/>
      <c r="Z121" s="646"/>
      <c r="AA121" s="646"/>
      <c r="AB121" s="646"/>
      <c r="AC121" s="646"/>
      <c r="AD121" s="646"/>
      <c r="AE121" s="646"/>
      <c r="AF121" s="646"/>
      <c r="AG121" s="646"/>
      <c r="AH121" s="646"/>
      <c r="AI121" s="646"/>
      <c r="AJ121" s="646"/>
      <c r="AK121" s="646"/>
      <c r="AL121" s="646"/>
      <c r="AM121" s="646"/>
      <c r="AN121" s="646"/>
      <c r="AO121" s="646"/>
      <c r="AP121" s="646"/>
      <c r="AQ121" s="646"/>
      <c r="AR121" s="646"/>
      <c r="AS121" s="646"/>
      <c r="AT121" s="646"/>
      <c r="AU121" s="646"/>
      <c r="AV121" s="646"/>
      <c r="AW121" s="646"/>
      <c r="AX121" s="646"/>
      <c r="AY121" s="646"/>
      <c r="AZ121" s="646"/>
      <c r="BA121" s="646"/>
      <c r="BB121" s="646"/>
      <c r="BC121" s="646"/>
      <c r="BD121" s="646"/>
      <c r="BE121" s="646"/>
      <c r="BF121" s="646"/>
      <c r="BG121" s="646"/>
      <c r="BH121" s="646"/>
      <c r="BI121" s="197"/>
      <c r="BJ121" s="153"/>
      <c r="BK121" s="131"/>
      <c r="BL121" s="131"/>
    </row>
    <row r="122" spans="1:180" s="206" customFormat="1" ht="42" customHeight="1">
      <c r="A122" s="647" t="s">
        <v>317</v>
      </c>
      <c r="B122" s="647"/>
      <c r="C122" s="647"/>
      <c r="D122" s="647"/>
      <c r="E122" s="647"/>
      <c r="F122" s="647"/>
      <c r="G122" s="647"/>
      <c r="H122" s="647"/>
      <c r="I122" s="647"/>
      <c r="J122" s="647"/>
      <c r="K122" s="647"/>
      <c r="L122" s="647"/>
      <c r="M122" s="647"/>
      <c r="N122" s="647"/>
      <c r="O122" s="647"/>
      <c r="P122" s="647"/>
      <c r="Q122" s="647"/>
      <c r="R122" s="647"/>
      <c r="S122" s="647"/>
      <c r="T122" s="647"/>
      <c r="U122" s="647"/>
      <c r="V122" s="647"/>
      <c r="W122" s="647"/>
      <c r="X122" s="647"/>
      <c r="Y122" s="647"/>
      <c r="Z122" s="647"/>
      <c r="AA122" s="647"/>
      <c r="AB122" s="647"/>
      <c r="AC122" s="647"/>
      <c r="AD122" s="647"/>
      <c r="AE122" s="647"/>
      <c r="AF122" s="647"/>
      <c r="AG122" s="647"/>
      <c r="AH122" s="647"/>
      <c r="AI122" s="647"/>
      <c r="AJ122" s="647"/>
      <c r="AK122" s="647"/>
      <c r="AL122" s="647"/>
      <c r="AM122" s="647"/>
      <c r="AN122" s="647"/>
      <c r="AO122" s="647"/>
      <c r="AP122" s="647"/>
      <c r="AQ122" s="647"/>
      <c r="AR122" s="647"/>
      <c r="AS122" s="647"/>
      <c r="AT122" s="647"/>
      <c r="AU122" s="647"/>
      <c r="AV122" s="647"/>
      <c r="AW122" s="647"/>
      <c r="AX122" s="647"/>
      <c r="AY122" s="647"/>
      <c r="AZ122" s="647"/>
      <c r="BA122" s="647"/>
      <c r="BB122" s="647"/>
      <c r="BC122" s="647"/>
      <c r="BD122" s="647"/>
      <c r="BE122" s="647"/>
      <c r="BF122" s="647"/>
      <c r="BG122" s="647"/>
      <c r="BH122" s="647"/>
      <c r="BI122" s="200"/>
      <c r="BJ122" s="201"/>
      <c r="BK122" s="202"/>
      <c r="BL122" s="202"/>
      <c r="BM122" s="203"/>
      <c r="BN122" s="204"/>
      <c r="BO122" s="205"/>
    </row>
    <row r="123" spans="1:180" s="7" customFormat="1" ht="67.5" customHeight="1">
      <c r="A123" s="36" t="s">
        <v>0</v>
      </c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53"/>
      <c r="S123" s="53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8"/>
      <c r="AG123" s="199"/>
      <c r="AH123" s="199"/>
      <c r="AI123" s="291" t="s">
        <v>0</v>
      </c>
      <c r="AJ123" s="291"/>
      <c r="AK123" s="291"/>
      <c r="AL123" s="291"/>
      <c r="AM123" s="291"/>
      <c r="AN123" s="291"/>
      <c r="AO123" s="291"/>
      <c r="AP123" s="291"/>
      <c r="AQ123" s="291"/>
      <c r="AR123" s="199"/>
      <c r="AS123" s="199"/>
      <c r="AT123" s="199"/>
      <c r="AU123" s="199"/>
      <c r="AV123" s="199"/>
      <c r="AW123" s="199"/>
      <c r="AX123" s="199"/>
      <c r="AY123" s="199"/>
      <c r="AZ123" s="199"/>
      <c r="BA123" s="199"/>
      <c r="BB123" s="199"/>
      <c r="BC123" s="199"/>
      <c r="BD123" s="199"/>
      <c r="BE123" s="199"/>
      <c r="BF123" s="199"/>
      <c r="BG123" s="199"/>
      <c r="BH123" s="199"/>
      <c r="BI123" s="85"/>
      <c r="BJ123" s="207"/>
      <c r="BK123" s="9"/>
      <c r="BL123" s="9"/>
    </row>
    <row r="124" spans="1:180" s="7" customFormat="1" ht="43.5" customHeight="1">
      <c r="A124" s="347" t="s">
        <v>218</v>
      </c>
      <c r="B124" s="347"/>
      <c r="C124" s="347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7"/>
      <c r="O124" s="347"/>
      <c r="P124" s="347"/>
      <c r="Q124" s="347"/>
      <c r="R124" s="347"/>
      <c r="S124" s="347"/>
      <c r="T124" s="347"/>
      <c r="U124" s="347"/>
      <c r="V124" s="347"/>
      <c r="W124" s="347"/>
      <c r="X124" s="347"/>
      <c r="Y124" s="347"/>
      <c r="Z124" s="347"/>
      <c r="AA124" s="347"/>
      <c r="AB124" s="347"/>
      <c r="AC124" s="347"/>
      <c r="AD124" s="159"/>
      <c r="AE124" s="158"/>
      <c r="AF124" s="159"/>
      <c r="AG124" s="159"/>
      <c r="AH124" s="159"/>
      <c r="AI124" s="363" t="s">
        <v>219</v>
      </c>
      <c r="AJ124" s="363"/>
      <c r="AK124" s="363"/>
      <c r="AL124" s="363"/>
      <c r="AM124" s="363"/>
      <c r="AN124" s="363"/>
      <c r="AO124" s="363"/>
      <c r="AP124" s="363"/>
      <c r="AQ124" s="363"/>
      <c r="AR124" s="363"/>
      <c r="AS124" s="363"/>
      <c r="AT124" s="363"/>
      <c r="AU124" s="363"/>
      <c r="AV124" s="363"/>
      <c r="AW124" s="363"/>
      <c r="AX124" s="363"/>
      <c r="AY124" s="363"/>
      <c r="AZ124" s="363"/>
      <c r="BA124" s="363"/>
      <c r="BB124" s="363"/>
      <c r="BC124" s="363"/>
      <c r="BD124" s="363"/>
      <c r="BE124" s="363"/>
      <c r="BF124" s="363"/>
      <c r="BG124" s="159"/>
      <c r="BH124" s="159"/>
      <c r="BI124" s="85"/>
      <c r="BJ124" s="38"/>
      <c r="BK124" s="38"/>
      <c r="BL124" s="38"/>
      <c r="BM124" s="79"/>
      <c r="BN124" s="67"/>
      <c r="BO124" s="15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</row>
    <row r="125" spans="1:180" s="7" customFormat="1" ht="30" customHeight="1">
      <c r="A125" s="353"/>
      <c r="B125" s="353"/>
      <c r="C125" s="353"/>
      <c r="D125" s="353"/>
      <c r="E125" s="353"/>
      <c r="F125" s="353"/>
      <c r="G125" s="354" t="s">
        <v>241</v>
      </c>
      <c r="H125" s="354"/>
      <c r="I125" s="354"/>
      <c r="J125" s="354"/>
      <c r="K125" s="354"/>
      <c r="L125" s="354"/>
      <c r="M125" s="354"/>
      <c r="N125" s="354"/>
      <c r="O125" s="3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159"/>
      <c r="AE125" s="158"/>
      <c r="AF125" s="159"/>
      <c r="AG125" s="159"/>
      <c r="AH125" s="159"/>
      <c r="AI125" s="363"/>
      <c r="AJ125" s="363"/>
      <c r="AK125" s="363"/>
      <c r="AL125" s="363"/>
      <c r="AM125" s="363"/>
      <c r="AN125" s="363"/>
      <c r="AO125" s="363"/>
      <c r="AP125" s="363"/>
      <c r="AQ125" s="363"/>
      <c r="AR125" s="363"/>
      <c r="AS125" s="363"/>
      <c r="AT125" s="363"/>
      <c r="AU125" s="363"/>
      <c r="AV125" s="363"/>
      <c r="AW125" s="363"/>
      <c r="AX125" s="363"/>
      <c r="AY125" s="363"/>
      <c r="AZ125" s="363"/>
      <c r="BA125" s="363"/>
      <c r="BB125" s="363"/>
      <c r="BC125" s="363"/>
      <c r="BD125" s="363"/>
      <c r="BE125" s="363"/>
      <c r="BF125" s="363"/>
      <c r="BG125" s="159"/>
      <c r="BH125" s="159"/>
      <c r="BI125" s="85"/>
      <c r="BJ125" s="38"/>
      <c r="BK125" s="38"/>
      <c r="BL125" s="38"/>
      <c r="BM125" s="79"/>
      <c r="BN125" s="67"/>
      <c r="BO125" s="15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</row>
    <row r="126" spans="1:180" s="7" customFormat="1" ht="45.75" customHeight="1">
      <c r="A126" s="355" t="s">
        <v>204</v>
      </c>
      <c r="B126" s="355"/>
      <c r="C126" s="355"/>
      <c r="D126" s="355"/>
      <c r="E126" s="355"/>
      <c r="F126" s="355"/>
      <c r="G126" s="349">
        <v>2022</v>
      </c>
      <c r="H126" s="349"/>
      <c r="I126" s="349"/>
      <c r="N126" s="159"/>
      <c r="O126" s="159"/>
      <c r="P126" s="159"/>
      <c r="Q126" s="159"/>
      <c r="R126" s="53"/>
      <c r="S126" s="53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8"/>
      <c r="AF126" s="159"/>
      <c r="AG126" s="159"/>
      <c r="AH126" s="159"/>
      <c r="AI126" s="353"/>
      <c r="AJ126" s="353"/>
      <c r="AK126" s="353"/>
      <c r="AL126" s="353"/>
      <c r="AM126" s="353"/>
      <c r="AN126" s="353"/>
      <c r="AO126" s="353"/>
      <c r="AP126" s="354" t="s">
        <v>220</v>
      </c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55"/>
      <c r="BA126" s="55"/>
      <c r="BB126" s="55"/>
      <c r="BC126" s="55"/>
      <c r="BD126" s="159"/>
      <c r="BE126" s="159"/>
      <c r="BF126" s="159"/>
      <c r="BG126" s="159"/>
      <c r="BH126" s="159"/>
      <c r="BI126" s="85"/>
      <c r="BJ126" s="38"/>
      <c r="BK126" s="38"/>
      <c r="BL126" s="38"/>
      <c r="BM126" s="79"/>
      <c r="BN126" s="67"/>
      <c r="BO126" s="15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</row>
    <row r="127" spans="1:180" s="7" customFormat="1" ht="39.75" customHeight="1">
      <c r="A127" s="56"/>
      <c r="B127" s="56"/>
      <c r="C127" s="56"/>
      <c r="D127" s="56"/>
      <c r="E127" s="56"/>
      <c r="F127" s="56"/>
      <c r="G127" s="159"/>
      <c r="H127" s="12"/>
      <c r="I127" s="159"/>
      <c r="J127" s="159"/>
      <c r="K127" s="159"/>
      <c r="L127" s="159"/>
      <c r="M127" s="159"/>
      <c r="N127" s="159"/>
      <c r="O127" s="159"/>
      <c r="P127" s="159"/>
      <c r="Q127" s="159"/>
      <c r="R127" s="53"/>
      <c r="S127" s="53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8"/>
      <c r="AF127" s="159"/>
      <c r="AG127" s="159"/>
      <c r="AH127" s="159"/>
      <c r="AI127" s="352"/>
      <c r="AJ127" s="352"/>
      <c r="AK127" s="352"/>
      <c r="AL127" s="352"/>
      <c r="AM127" s="352"/>
      <c r="AN127" s="352"/>
      <c r="AO127" s="352"/>
      <c r="AP127" s="349">
        <v>2022</v>
      </c>
      <c r="AQ127" s="349"/>
      <c r="AR127" s="349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85"/>
      <c r="BJ127" s="38"/>
      <c r="BK127" s="38"/>
      <c r="BL127" s="38"/>
      <c r="BM127" s="79"/>
      <c r="BN127" s="67"/>
      <c r="BO127" s="15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</row>
    <row r="128" spans="1:180" s="7" customFormat="1" ht="22.5" customHeight="1">
      <c r="A128" s="346" t="s">
        <v>221</v>
      </c>
      <c r="B128" s="346"/>
      <c r="C128" s="346"/>
      <c r="D128" s="346"/>
      <c r="E128" s="346"/>
      <c r="F128" s="346"/>
      <c r="G128" s="346"/>
      <c r="H128" s="346"/>
      <c r="I128" s="346"/>
      <c r="J128" s="346"/>
      <c r="K128" s="346"/>
      <c r="L128" s="346"/>
      <c r="M128" s="346"/>
      <c r="N128" s="346"/>
      <c r="O128" s="346"/>
      <c r="P128" s="346"/>
      <c r="Q128" s="346"/>
      <c r="R128" s="346"/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  <c r="AD128" s="159"/>
      <c r="AE128" s="158"/>
      <c r="AF128" s="159"/>
      <c r="AG128" s="159"/>
      <c r="AH128" s="159"/>
      <c r="AI128" s="159"/>
      <c r="AJ128" s="57"/>
      <c r="AK128" s="57"/>
      <c r="AL128" s="57"/>
      <c r="AM128" s="57"/>
      <c r="AN128" s="57"/>
      <c r="AO128" s="57"/>
      <c r="AP128" s="159"/>
      <c r="AQ128" s="159"/>
      <c r="AR128" s="159"/>
      <c r="AS128" s="159"/>
      <c r="AT128" s="159"/>
      <c r="AU128" s="159"/>
      <c r="AV128" s="159"/>
      <c r="AW128" s="159"/>
      <c r="AX128" s="159"/>
      <c r="AY128" s="159"/>
      <c r="AZ128" s="159"/>
      <c r="BA128" s="159"/>
      <c r="BB128" s="159"/>
      <c r="BC128" s="159"/>
      <c r="BD128" s="159"/>
      <c r="BE128" s="159"/>
      <c r="BF128" s="159"/>
      <c r="BG128" s="159"/>
      <c r="BH128" s="159"/>
      <c r="BI128" s="85"/>
      <c r="BJ128" s="38"/>
      <c r="BK128" s="38"/>
      <c r="BL128" s="38"/>
      <c r="BM128" s="79"/>
      <c r="BN128" s="67"/>
      <c r="BO128" s="15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</row>
    <row r="129" spans="1:180" s="7" customFormat="1" ht="27" customHeight="1">
      <c r="A129" s="346"/>
      <c r="B129" s="346"/>
      <c r="C129" s="346"/>
      <c r="D129" s="346"/>
      <c r="E129" s="346"/>
      <c r="F129" s="346"/>
      <c r="G129" s="346"/>
      <c r="H129" s="346"/>
      <c r="I129" s="346"/>
      <c r="J129" s="346"/>
      <c r="K129" s="346"/>
      <c r="L129" s="346"/>
      <c r="M129" s="346"/>
      <c r="N129" s="346"/>
      <c r="O129" s="346"/>
      <c r="P129" s="346"/>
      <c r="Q129" s="346"/>
      <c r="R129" s="346"/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  <c r="AD129" s="159"/>
      <c r="AE129" s="158"/>
      <c r="AF129" s="159"/>
      <c r="AG129" s="159"/>
      <c r="AH129" s="159"/>
      <c r="AI129" s="343" t="s">
        <v>222</v>
      </c>
      <c r="AJ129" s="343"/>
      <c r="AK129" s="343"/>
      <c r="AL129" s="343"/>
      <c r="AM129" s="343"/>
      <c r="AN129" s="343"/>
      <c r="AO129" s="343"/>
      <c r="AP129" s="343"/>
      <c r="AQ129" s="343"/>
      <c r="AR129" s="343"/>
      <c r="AS129" s="343"/>
      <c r="AT129" s="343"/>
      <c r="AU129" s="343"/>
      <c r="AV129" s="343"/>
      <c r="AW129" s="343"/>
      <c r="AX129" s="343"/>
      <c r="AY129" s="343"/>
      <c r="AZ129" s="343"/>
      <c r="BA129" s="343"/>
      <c r="BB129" s="343"/>
      <c r="BC129" s="343"/>
      <c r="BD129" s="343"/>
      <c r="BE129" s="343"/>
      <c r="BF129" s="343"/>
      <c r="BG129" s="343"/>
      <c r="BH129" s="343"/>
      <c r="BI129" s="85"/>
      <c r="BJ129" s="38"/>
      <c r="BK129" s="38"/>
      <c r="BL129" s="38"/>
      <c r="BM129" s="79"/>
      <c r="BN129" s="67"/>
      <c r="BO129" s="15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</row>
    <row r="130" spans="1:180" s="7" customFormat="1" ht="36.75" customHeight="1">
      <c r="A130" s="353"/>
      <c r="B130" s="353"/>
      <c r="C130" s="353"/>
      <c r="D130" s="353"/>
      <c r="E130" s="353"/>
      <c r="F130" s="353"/>
      <c r="G130" s="354" t="s">
        <v>198</v>
      </c>
      <c r="H130" s="354"/>
      <c r="I130" s="354"/>
      <c r="J130" s="354"/>
      <c r="K130" s="354"/>
      <c r="L130" s="354"/>
      <c r="M130" s="354"/>
      <c r="AD130" s="159"/>
      <c r="AE130" s="158"/>
      <c r="AF130" s="159"/>
      <c r="AG130" s="159"/>
      <c r="AH130" s="159"/>
      <c r="AI130" s="343"/>
      <c r="AJ130" s="343"/>
      <c r="AK130" s="343"/>
      <c r="AL130" s="343"/>
      <c r="AM130" s="343"/>
      <c r="AN130" s="343"/>
      <c r="AO130" s="343"/>
      <c r="AP130" s="343"/>
      <c r="AQ130" s="343"/>
      <c r="AR130" s="343"/>
      <c r="AS130" s="343"/>
      <c r="AT130" s="343"/>
      <c r="AU130" s="343"/>
      <c r="AV130" s="343"/>
      <c r="AW130" s="343"/>
      <c r="AX130" s="343"/>
      <c r="AY130" s="343"/>
      <c r="AZ130" s="343"/>
      <c r="BA130" s="343"/>
      <c r="BB130" s="343"/>
      <c r="BC130" s="343"/>
      <c r="BD130" s="343"/>
      <c r="BE130" s="343"/>
      <c r="BF130" s="343"/>
      <c r="BG130" s="343"/>
      <c r="BH130" s="343"/>
      <c r="BI130" s="85"/>
      <c r="BJ130" s="38"/>
      <c r="BK130" s="38"/>
      <c r="BL130" s="38"/>
      <c r="BM130" s="79"/>
      <c r="BN130" s="67"/>
      <c r="BO130" s="15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</row>
    <row r="131" spans="1:180" s="7" customFormat="1" ht="45" customHeight="1">
      <c r="A131" s="355" t="s">
        <v>204</v>
      </c>
      <c r="B131" s="355"/>
      <c r="C131" s="355"/>
      <c r="D131" s="355"/>
      <c r="E131" s="355"/>
      <c r="F131" s="355"/>
      <c r="G131" s="349">
        <v>2022</v>
      </c>
      <c r="H131" s="349"/>
      <c r="I131" s="349"/>
      <c r="AD131" s="159"/>
      <c r="AE131" s="158"/>
      <c r="AF131" s="159"/>
      <c r="AG131" s="159"/>
      <c r="AH131" s="159"/>
      <c r="AI131" s="156"/>
      <c r="AJ131" s="156"/>
      <c r="AK131" s="156"/>
      <c r="AL131" s="156"/>
      <c r="AM131" s="156"/>
      <c r="AN131" s="156"/>
      <c r="AO131" s="156"/>
      <c r="AP131" s="354" t="s">
        <v>223</v>
      </c>
      <c r="AQ131" s="354"/>
      <c r="AR131" s="354"/>
      <c r="AS131" s="354"/>
      <c r="AT131" s="354"/>
      <c r="AU131" s="354"/>
      <c r="AV131" s="354"/>
      <c r="AW131" s="354"/>
      <c r="AX131" s="354"/>
      <c r="AY131" s="354"/>
      <c r="AZ131" s="55"/>
      <c r="BA131" s="55"/>
      <c r="BB131" s="55"/>
      <c r="BC131" s="55"/>
      <c r="BD131" s="55"/>
      <c r="BE131" s="55"/>
      <c r="BF131" s="55"/>
      <c r="BG131" s="55"/>
      <c r="BH131" s="159"/>
      <c r="BI131" s="85"/>
      <c r="BJ131" s="38"/>
      <c r="BK131" s="38"/>
      <c r="BL131" s="38"/>
      <c r="BM131" s="79"/>
      <c r="BN131" s="67"/>
      <c r="BO131" s="15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</row>
    <row r="132" spans="1:180" s="7" customFormat="1" ht="46.5" customHeight="1">
      <c r="A132" s="351"/>
      <c r="B132" s="351"/>
      <c r="C132" s="351"/>
      <c r="D132" s="351"/>
      <c r="E132" s="351"/>
      <c r="F132" s="351"/>
      <c r="G132" s="159"/>
      <c r="H132" s="159"/>
      <c r="I132" s="159"/>
      <c r="J132" s="159"/>
      <c r="K132" s="159"/>
      <c r="L132" s="159"/>
      <c r="M132" s="159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159"/>
      <c r="AE132" s="158"/>
      <c r="AF132" s="159"/>
      <c r="AG132" s="159"/>
      <c r="AH132" s="159"/>
      <c r="AI132" s="350" t="s">
        <v>204</v>
      </c>
      <c r="AJ132" s="350"/>
      <c r="AK132" s="350"/>
      <c r="AL132" s="350"/>
      <c r="AM132" s="350"/>
      <c r="AN132" s="350"/>
      <c r="AO132" s="350"/>
      <c r="AP132" s="349">
        <v>2022</v>
      </c>
      <c r="AQ132" s="349"/>
      <c r="AR132" s="349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159"/>
      <c r="BH132" s="159"/>
      <c r="BI132" s="85"/>
      <c r="BJ132" s="38"/>
      <c r="BK132" s="38"/>
      <c r="BL132" s="38"/>
      <c r="BM132" s="79"/>
      <c r="BN132" s="67"/>
      <c r="BO132" s="15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</row>
    <row r="133" spans="1:180" s="7" customFormat="1" ht="31.5" customHeight="1">
      <c r="A133" s="344" t="s">
        <v>308</v>
      </c>
      <c r="B133" s="344"/>
      <c r="C133" s="344"/>
      <c r="D133" s="344"/>
      <c r="E133" s="344"/>
      <c r="F133" s="344"/>
      <c r="G133" s="344"/>
      <c r="H133" s="344"/>
      <c r="I133" s="344"/>
      <c r="J133" s="344"/>
      <c r="K133" s="344"/>
      <c r="L133" s="344"/>
      <c r="M133" s="344"/>
      <c r="N133" s="344"/>
      <c r="O133" s="344"/>
      <c r="P133" s="344"/>
      <c r="Q133" s="344"/>
      <c r="R133" s="344"/>
      <c r="S133" s="344"/>
      <c r="T133" s="344"/>
      <c r="U133" s="344"/>
      <c r="V133" s="344"/>
      <c r="W133" s="344"/>
      <c r="X133" s="344"/>
      <c r="Y133" s="344"/>
      <c r="Z133" s="344"/>
      <c r="AA133" s="344"/>
      <c r="AB133" s="344"/>
      <c r="AC133" s="344"/>
      <c r="AD133" s="344"/>
      <c r="AE133" s="344"/>
      <c r="AF133" s="159"/>
      <c r="AG133" s="159"/>
      <c r="AH133" s="159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159"/>
      <c r="BH133" s="159"/>
      <c r="BI133" s="85"/>
      <c r="BJ133" s="38"/>
      <c r="BK133" s="38"/>
      <c r="BL133" s="38"/>
      <c r="BM133" s="79"/>
      <c r="BN133" s="67"/>
      <c r="BO133" s="15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</row>
    <row r="134" spans="1:180" s="7" customFormat="1" ht="38.25" customHeight="1">
      <c r="A134" s="55"/>
      <c r="B134" s="55"/>
      <c r="C134" s="55"/>
      <c r="D134" s="55"/>
      <c r="E134" s="55"/>
      <c r="F134" s="55"/>
      <c r="G134" s="354" t="s">
        <v>242</v>
      </c>
      <c r="H134" s="354"/>
      <c r="I134" s="354"/>
      <c r="J134" s="354"/>
      <c r="K134" s="354"/>
      <c r="L134" s="354"/>
      <c r="M134" s="354"/>
      <c r="N134" s="354"/>
      <c r="O134" s="354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159"/>
      <c r="AG134" s="159"/>
      <c r="AH134" s="159"/>
      <c r="AI134" s="155" t="s">
        <v>224</v>
      </c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59"/>
      <c r="BE134" s="159"/>
      <c r="BF134" s="159"/>
      <c r="BG134" s="159"/>
      <c r="BH134" s="159"/>
      <c r="BI134" s="85"/>
      <c r="BJ134" s="38"/>
      <c r="BK134" s="38"/>
      <c r="BL134" s="38"/>
      <c r="BM134" s="79"/>
      <c r="BN134" s="67"/>
      <c r="BO134" s="15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</row>
    <row r="135" spans="1:180" s="7" customFormat="1" ht="41.25" customHeight="1">
      <c r="A135" s="359"/>
      <c r="B135" s="359"/>
      <c r="C135" s="359"/>
      <c r="D135" s="359"/>
      <c r="E135" s="359"/>
      <c r="F135" s="359"/>
      <c r="G135" s="349">
        <v>2022</v>
      </c>
      <c r="H135" s="349"/>
      <c r="I135" s="349"/>
      <c r="AD135" s="159"/>
      <c r="AE135" s="158"/>
      <c r="AF135" s="159"/>
      <c r="AG135" s="159"/>
      <c r="AH135" s="159"/>
      <c r="AI135" s="353"/>
      <c r="AJ135" s="353"/>
      <c r="AK135" s="353"/>
      <c r="AL135" s="353"/>
      <c r="AM135" s="353"/>
      <c r="AN135" s="353"/>
      <c r="AO135" s="353"/>
      <c r="AP135" s="354" t="s">
        <v>289</v>
      </c>
      <c r="AQ135" s="354"/>
      <c r="AR135" s="354"/>
      <c r="AS135" s="354"/>
      <c r="AT135" s="354"/>
      <c r="AU135" s="354"/>
      <c r="AV135" s="354"/>
      <c r="AW135" s="54"/>
      <c r="AX135" s="158"/>
      <c r="BD135" s="159"/>
      <c r="BE135" s="159"/>
      <c r="BF135" s="159"/>
      <c r="BG135" s="159"/>
      <c r="BH135" s="159"/>
      <c r="BI135" s="85"/>
      <c r="BJ135" s="38"/>
      <c r="BK135" s="38"/>
      <c r="BL135" s="38"/>
      <c r="BM135" s="79"/>
      <c r="BN135" s="67"/>
      <c r="BO135" s="15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</row>
    <row r="136" spans="1:180" s="7" customFormat="1" ht="38.25" customHeight="1">
      <c r="A136" s="52"/>
      <c r="B136" s="52"/>
      <c r="C136" s="52"/>
      <c r="D136" s="52"/>
      <c r="E136" s="52"/>
      <c r="F136" s="52"/>
      <c r="AD136" s="159"/>
      <c r="AE136" s="158"/>
      <c r="AF136" s="159"/>
      <c r="AG136" s="159"/>
      <c r="AH136" s="159"/>
      <c r="AI136" s="352"/>
      <c r="AJ136" s="352"/>
      <c r="AK136" s="352"/>
      <c r="AL136" s="352"/>
      <c r="AM136" s="352"/>
      <c r="AN136" s="352"/>
      <c r="AO136" s="352"/>
      <c r="AP136" s="349">
        <v>2022</v>
      </c>
      <c r="AQ136" s="349"/>
      <c r="AR136" s="349"/>
      <c r="BD136" s="159"/>
      <c r="BE136" s="159"/>
      <c r="BF136" s="159"/>
      <c r="BG136" s="159"/>
      <c r="BH136" s="159"/>
      <c r="BI136" s="85"/>
      <c r="BJ136" s="38"/>
      <c r="BK136" s="38"/>
      <c r="BL136" s="38"/>
      <c r="BM136" s="79"/>
      <c r="BN136" s="67"/>
      <c r="BO136" s="15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</row>
    <row r="137" spans="1:180" s="7" customFormat="1" ht="33.75" customHeight="1">
      <c r="A137" s="343" t="s">
        <v>225</v>
      </c>
      <c r="B137" s="343"/>
      <c r="C137" s="343"/>
      <c r="D137" s="343"/>
      <c r="E137" s="343"/>
      <c r="F137" s="343"/>
      <c r="G137" s="343"/>
      <c r="H137" s="343"/>
      <c r="I137" s="343"/>
      <c r="J137" s="343"/>
      <c r="K137" s="343"/>
      <c r="L137" s="343"/>
      <c r="M137" s="343"/>
      <c r="N137" s="343"/>
      <c r="O137" s="343"/>
      <c r="P137" s="343"/>
      <c r="Q137" s="343"/>
      <c r="R137" s="343"/>
      <c r="S137" s="343"/>
      <c r="T137" s="343"/>
      <c r="U137" s="343"/>
      <c r="V137" s="343"/>
      <c r="W137" s="343"/>
      <c r="X137" s="343"/>
      <c r="Y137" s="343"/>
      <c r="Z137" s="343"/>
      <c r="AA137" s="343"/>
      <c r="AB137" s="343"/>
      <c r="AC137" s="343"/>
      <c r="AD137" s="159"/>
      <c r="AE137" s="158"/>
      <c r="AF137" s="159"/>
      <c r="AG137" s="159"/>
      <c r="AH137" s="159"/>
      <c r="BD137" s="159"/>
      <c r="BE137" s="159"/>
      <c r="BF137" s="159"/>
      <c r="BG137" s="159"/>
      <c r="BH137" s="159"/>
      <c r="BI137" s="85"/>
      <c r="BJ137" s="38"/>
      <c r="BK137" s="38"/>
      <c r="BL137" s="38"/>
      <c r="BM137" s="79"/>
      <c r="BN137" s="67"/>
      <c r="BO137" s="15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</row>
    <row r="138" spans="1:180" s="7" customFormat="1" ht="29.25" customHeight="1">
      <c r="A138" s="343"/>
      <c r="B138" s="343"/>
      <c r="C138" s="343"/>
      <c r="D138" s="343"/>
      <c r="E138" s="343"/>
      <c r="F138" s="343"/>
      <c r="G138" s="343"/>
      <c r="H138" s="343"/>
      <c r="I138" s="343"/>
      <c r="J138" s="343"/>
      <c r="K138" s="343"/>
      <c r="L138" s="343"/>
      <c r="M138" s="343"/>
      <c r="N138" s="343"/>
      <c r="O138" s="343"/>
      <c r="P138" s="343"/>
      <c r="Q138" s="343"/>
      <c r="R138" s="343"/>
      <c r="S138" s="343"/>
      <c r="T138" s="343"/>
      <c r="U138" s="343"/>
      <c r="V138" s="343"/>
      <c r="W138" s="343"/>
      <c r="X138" s="343"/>
      <c r="Y138" s="343"/>
      <c r="Z138" s="343"/>
      <c r="AA138" s="343"/>
      <c r="AB138" s="343"/>
      <c r="AC138" s="343"/>
      <c r="AD138" s="158"/>
      <c r="AE138" s="158"/>
      <c r="AF138" s="159"/>
      <c r="AG138" s="159"/>
      <c r="AH138" s="159"/>
      <c r="BD138" s="159"/>
      <c r="BE138" s="159"/>
      <c r="BF138" s="159"/>
      <c r="BG138" s="159"/>
      <c r="BH138" s="159"/>
      <c r="BI138" s="85"/>
      <c r="BJ138" s="38"/>
      <c r="BK138" s="38"/>
      <c r="BL138" s="38"/>
      <c r="BM138" s="79"/>
      <c r="BN138" s="67"/>
      <c r="BO138" s="15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</row>
    <row r="139" spans="1:180" s="7" customFormat="1" ht="31.5" customHeight="1">
      <c r="AD139" s="158"/>
      <c r="AE139" s="158"/>
      <c r="AF139" s="159"/>
      <c r="AG139" s="159"/>
      <c r="AH139" s="159"/>
      <c r="AI139" s="159"/>
      <c r="AJ139" s="57"/>
      <c r="AK139" s="57"/>
      <c r="AL139" s="57"/>
      <c r="AM139" s="57"/>
      <c r="AN139" s="57"/>
      <c r="AO139" s="57"/>
      <c r="BD139" s="159"/>
      <c r="BE139" s="159"/>
      <c r="BF139" s="159"/>
      <c r="BG139" s="159"/>
      <c r="BH139" s="159"/>
      <c r="BI139" s="85"/>
      <c r="BJ139" s="38"/>
      <c r="BK139" s="38"/>
      <c r="BL139" s="38"/>
      <c r="BM139" s="79"/>
      <c r="BN139" s="67"/>
      <c r="BO139" s="15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</row>
    <row r="140" spans="1:180" s="7" customFormat="1" ht="36" customHeight="1">
      <c r="A140" s="349" t="s">
        <v>288</v>
      </c>
      <c r="B140" s="349"/>
      <c r="C140" s="349"/>
      <c r="D140" s="349"/>
      <c r="E140" s="349"/>
      <c r="F140" s="349"/>
      <c r="G140" s="349"/>
      <c r="H140" s="349"/>
      <c r="I140" s="349"/>
      <c r="J140" s="349"/>
      <c r="K140" s="349"/>
      <c r="L140" s="349"/>
      <c r="M140" s="349"/>
      <c r="N140" s="349"/>
      <c r="O140" s="349"/>
      <c r="P140" s="349"/>
      <c r="Q140" s="349"/>
      <c r="R140" s="349"/>
      <c r="S140" s="349"/>
      <c r="T140" s="349"/>
      <c r="U140" s="349"/>
      <c r="V140" s="349"/>
      <c r="W140" s="349"/>
      <c r="X140" s="349"/>
      <c r="Y140" s="349"/>
      <c r="Z140" s="349"/>
      <c r="AA140" s="349"/>
      <c r="AB140" s="349"/>
      <c r="AD140" s="158"/>
      <c r="AE140" s="158"/>
      <c r="AF140" s="159"/>
      <c r="AG140" s="159"/>
      <c r="AH140" s="159"/>
      <c r="AI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85"/>
      <c r="BJ140" s="38"/>
      <c r="BK140" s="38"/>
      <c r="BL140" s="38"/>
      <c r="BM140" s="79"/>
      <c r="BN140" s="67"/>
      <c r="BO140" s="15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</row>
    <row r="141" spans="1:180" s="7" customFormat="1" ht="42" customHeight="1">
      <c r="AD141" s="158"/>
      <c r="AE141" s="158"/>
      <c r="AF141" s="159"/>
      <c r="AG141" s="159"/>
      <c r="AH141" s="159"/>
      <c r="AI141" s="159"/>
      <c r="AJ141" s="58"/>
      <c r="AK141" s="58"/>
      <c r="AL141" s="58"/>
      <c r="AM141" s="58"/>
      <c r="AN141" s="58"/>
      <c r="AO141" s="58"/>
      <c r="AP141" s="159"/>
      <c r="AQ141" s="12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85"/>
      <c r="BJ141" s="38"/>
      <c r="BK141" s="38"/>
      <c r="BL141" s="38"/>
      <c r="BM141" s="79"/>
      <c r="BN141" s="67"/>
      <c r="BO141" s="15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</row>
    <row r="142" spans="1:180" s="7" customFormat="1" ht="37.5" customHeight="1">
      <c r="AD142" s="158"/>
      <c r="AE142" s="158"/>
      <c r="AF142" s="159"/>
      <c r="AG142" s="159"/>
      <c r="AH142" s="159"/>
      <c r="AI142" s="159"/>
      <c r="AJ142" s="52"/>
      <c r="AK142" s="52"/>
      <c r="AL142" s="52"/>
      <c r="AM142" s="52"/>
      <c r="AN142" s="52"/>
      <c r="AO142" s="52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D142" s="10"/>
      <c r="BE142" s="10"/>
      <c r="BF142" s="10"/>
      <c r="BG142" s="10"/>
      <c r="BH142" s="10"/>
      <c r="BI142" s="85"/>
      <c r="BJ142" s="38"/>
      <c r="BK142" s="38"/>
      <c r="BL142" s="38"/>
      <c r="BM142" s="79"/>
      <c r="BN142" s="67"/>
      <c r="BO142" s="15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</row>
  </sheetData>
  <mergeCells count="980">
    <mergeCell ref="BE14:BE15"/>
    <mergeCell ref="BF14:BF15"/>
    <mergeCell ref="AN28:AO28"/>
    <mergeCell ref="BC2:BH2"/>
    <mergeCell ref="Y6:AT8"/>
    <mergeCell ref="B8:G8"/>
    <mergeCell ref="H8:K8"/>
    <mergeCell ref="A25:A28"/>
    <mergeCell ref="B25:O28"/>
    <mergeCell ref="P25:Q28"/>
    <mergeCell ref="R25:S28"/>
    <mergeCell ref="T25:AE25"/>
    <mergeCell ref="BD25:BH28"/>
    <mergeCell ref="T26:U28"/>
    <mergeCell ref="V26:W28"/>
    <mergeCell ref="X26:AE26"/>
    <mergeCell ref="AF26:AQ26"/>
    <mergeCell ref="AR26:BC26"/>
    <mergeCell ref="X27:Y28"/>
    <mergeCell ref="Z27:AA28"/>
    <mergeCell ref="AB27:AC28"/>
    <mergeCell ref="BB28:BC28"/>
    <mergeCell ref="AP28:AQ28"/>
    <mergeCell ref="AF25:BC25"/>
    <mergeCell ref="BD29:BH29"/>
    <mergeCell ref="AF29:AG29"/>
    <mergeCell ref="AH29:AI29"/>
    <mergeCell ref="AJ29:AK29"/>
    <mergeCell ref="AL29:AM29"/>
    <mergeCell ref="AN29:AO29"/>
    <mergeCell ref="AP29:AQ29"/>
    <mergeCell ref="AX28:AY28"/>
    <mergeCell ref="AT29:AU29"/>
    <mergeCell ref="AV29:AW29"/>
    <mergeCell ref="AX29:AY29"/>
    <mergeCell ref="AZ29:BA29"/>
    <mergeCell ref="BB29:BC29"/>
    <mergeCell ref="AZ28:BA28"/>
    <mergeCell ref="AD27:AE28"/>
    <mergeCell ref="AF27:AK27"/>
    <mergeCell ref="AL27:AQ27"/>
    <mergeCell ref="AR27:AW27"/>
    <mergeCell ref="AX27:BC27"/>
    <mergeCell ref="AF28:AG28"/>
    <mergeCell ref="AH28:AI28"/>
    <mergeCell ref="AJ28:AK28"/>
    <mergeCell ref="AL28:AM28"/>
    <mergeCell ref="AR28:AS28"/>
    <mergeCell ref="AT28:AU28"/>
    <mergeCell ref="AV28:AW28"/>
    <mergeCell ref="BD30:BH30"/>
    <mergeCell ref="AR30:AS30"/>
    <mergeCell ref="B29:O29"/>
    <mergeCell ref="P29:Q29"/>
    <mergeCell ref="R29:S29"/>
    <mergeCell ref="T29:U29"/>
    <mergeCell ref="V29:W29"/>
    <mergeCell ref="X29:Y29"/>
    <mergeCell ref="Z29:AA29"/>
    <mergeCell ref="AB29:AC29"/>
    <mergeCell ref="AT30:AU30"/>
    <mergeCell ref="AV30:AW30"/>
    <mergeCell ref="AX30:AY30"/>
    <mergeCell ref="AZ30:BA30"/>
    <mergeCell ref="BB30:BC30"/>
    <mergeCell ref="AF30:AG30"/>
    <mergeCell ref="AH30:AI30"/>
    <mergeCell ref="AJ30:AK30"/>
    <mergeCell ref="AL30:AM30"/>
    <mergeCell ref="AN30:AO30"/>
    <mergeCell ref="AP30:AQ30"/>
    <mergeCell ref="B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R29:AS29"/>
    <mergeCell ref="B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D29:AE29"/>
    <mergeCell ref="B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Z32:BA32"/>
    <mergeCell ref="BB32:BC32"/>
    <mergeCell ref="AF32:AG32"/>
    <mergeCell ref="AH32:AI32"/>
    <mergeCell ref="AJ32:AK32"/>
    <mergeCell ref="AL32:AM32"/>
    <mergeCell ref="AN32:AO32"/>
    <mergeCell ref="AP32:AQ32"/>
    <mergeCell ref="BD31:BH31"/>
    <mergeCell ref="AR31:AS31"/>
    <mergeCell ref="AT31:AU31"/>
    <mergeCell ref="AV31:AW31"/>
    <mergeCell ref="AX31:AY31"/>
    <mergeCell ref="AZ31:BA31"/>
    <mergeCell ref="BB31:BC31"/>
    <mergeCell ref="AF31:AG31"/>
    <mergeCell ref="AH31:AI31"/>
    <mergeCell ref="AJ31:AK31"/>
    <mergeCell ref="AL31:AM31"/>
    <mergeCell ref="AN31:AO31"/>
    <mergeCell ref="AP31:AQ31"/>
    <mergeCell ref="BD32:BH32"/>
    <mergeCell ref="AR32:AS32"/>
    <mergeCell ref="T33:U33"/>
    <mergeCell ref="V33:W33"/>
    <mergeCell ref="X33:Y33"/>
    <mergeCell ref="Z33:AA33"/>
    <mergeCell ref="AB33:AC33"/>
    <mergeCell ref="AD33:AE33"/>
    <mergeCell ref="AT32:AU32"/>
    <mergeCell ref="AV32:AW32"/>
    <mergeCell ref="AX32:AY32"/>
    <mergeCell ref="B35:O35"/>
    <mergeCell ref="P35:Q35"/>
    <mergeCell ref="R35:S35"/>
    <mergeCell ref="T35:U35"/>
    <mergeCell ref="V35:W35"/>
    <mergeCell ref="X35:Y35"/>
    <mergeCell ref="Z35:AA35"/>
    <mergeCell ref="AB35:AC35"/>
    <mergeCell ref="BD33:BH33"/>
    <mergeCell ref="AR33:AS33"/>
    <mergeCell ref="AT33:AU33"/>
    <mergeCell ref="AV33:AW33"/>
    <mergeCell ref="AX33:AY33"/>
    <mergeCell ref="AZ33:BA33"/>
    <mergeCell ref="BB33:BC33"/>
    <mergeCell ref="AF33:AG33"/>
    <mergeCell ref="AH33:AI33"/>
    <mergeCell ref="AJ33:AK33"/>
    <mergeCell ref="AL33:AM33"/>
    <mergeCell ref="AN33:AO33"/>
    <mergeCell ref="AP33:AQ33"/>
    <mergeCell ref="B33:O33"/>
    <mergeCell ref="P33:Q33"/>
    <mergeCell ref="R33:S33"/>
    <mergeCell ref="BD35:BH35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R35:AS35"/>
    <mergeCell ref="AT35:AU35"/>
    <mergeCell ref="AV35:AW35"/>
    <mergeCell ref="AX35:AY35"/>
    <mergeCell ref="AZ35:BA35"/>
    <mergeCell ref="BB35:BC35"/>
    <mergeCell ref="AF35:AG35"/>
    <mergeCell ref="AH35:AI35"/>
    <mergeCell ref="AJ35:AK35"/>
    <mergeCell ref="AL35:AM35"/>
    <mergeCell ref="BD36:BH36"/>
    <mergeCell ref="AR36:AS36"/>
    <mergeCell ref="AF36:AG36"/>
    <mergeCell ref="AH36:AI36"/>
    <mergeCell ref="BD40:BH40"/>
    <mergeCell ref="AR40:AS40"/>
    <mergeCell ref="AT36:AU36"/>
    <mergeCell ref="AV36:AW36"/>
    <mergeCell ref="AX36:AY36"/>
    <mergeCell ref="AZ36:BA36"/>
    <mergeCell ref="BB36:BC36"/>
    <mergeCell ref="AT38:AU38"/>
    <mergeCell ref="AV38:AW38"/>
    <mergeCell ref="AX38:AY38"/>
    <mergeCell ref="AZ38:BA38"/>
    <mergeCell ref="BD38:BH38"/>
    <mergeCell ref="AR38:AS38"/>
    <mergeCell ref="AT40:AU40"/>
    <mergeCell ref="AV40:AW40"/>
    <mergeCell ref="AX40:AY40"/>
    <mergeCell ref="AZ40:BA40"/>
    <mergeCell ref="BB40:BC40"/>
    <mergeCell ref="BD39:BH39"/>
    <mergeCell ref="AR39:AS39"/>
    <mergeCell ref="AT39:AU39"/>
    <mergeCell ref="BD37:BH37"/>
    <mergeCell ref="AR37:AS37"/>
    <mergeCell ref="AT37:AU37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40:AG40"/>
    <mergeCell ref="AH40:AI40"/>
    <mergeCell ref="AJ40:AK40"/>
    <mergeCell ref="AV37:AW37"/>
    <mergeCell ref="AX37:AY37"/>
    <mergeCell ref="AZ37:BA37"/>
    <mergeCell ref="BB37:BC37"/>
    <mergeCell ref="AJ37:AK37"/>
    <mergeCell ref="AL37:AM37"/>
    <mergeCell ref="AN37:AO37"/>
    <mergeCell ref="AP37:AQ37"/>
    <mergeCell ref="V41:W41"/>
    <mergeCell ref="X41:Y41"/>
    <mergeCell ref="Z41:AA41"/>
    <mergeCell ref="AB41:AC41"/>
    <mergeCell ref="AD41:AE41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V41:AW41"/>
    <mergeCell ref="AX41:AY41"/>
    <mergeCell ref="AZ41:BA41"/>
    <mergeCell ref="BB41:BC41"/>
    <mergeCell ref="AF41:AG41"/>
    <mergeCell ref="AH41:AI41"/>
    <mergeCell ref="AJ41:AK41"/>
    <mergeCell ref="AL41:AM41"/>
    <mergeCell ref="AN41:AO41"/>
    <mergeCell ref="AP41:AQ41"/>
    <mergeCell ref="B39:O39"/>
    <mergeCell ref="P39:Q39"/>
    <mergeCell ref="AT50:AU50"/>
    <mergeCell ref="R39:S39"/>
    <mergeCell ref="T39:U39"/>
    <mergeCell ref="V39:W39"/>
    <mergeCell ref="X39:Y39"/>
    <mergeCell ref="Z39:AA39"/>
    <mergeCell ref="AB39:AC39"/>
    <mergeCell ref="AD39:AE39"/>
    <mergeCell ref="AJ39:AK39"/>
    <mergeCell ref="AD46:AE46"/>
    <mergeCell ref="B44:O44"/>
    <mergeCell ref="P44:Q44"/>
    <mergeCell ref="R44:S44"/>
    <mergeCell ref="AR41:AS41"/>
    <mergeCell ref="AT41:AU41"/>
    <mergeCell ref="AL40:AM40"/>
    <mergeCell ref="AN40:AO40"/>
    <mergeCell ref="AP40:AQ40"/>
    <mergeCell ref="B41:O41"/>
    <mergeCell ref="P41:Q41"/>
    <mergeCell ref="R41:S41"/>
    <mergeCell ref="T41:U41"/>
    <mergeCell ref="BD42:BH42"/>
    <mergeCell ref="AT43:AU43"/>
    <mergeCell ref="BD50:BH50"/>
    <mergeCell ref="P47:Q47"/>
    <mergeCell ref="R47:S47"/>
    <mergeCell ref="T47:U47"/>
    <mergeCell ref="V47:W47"/>
    <mergeCell ref="X47:Y47"/>
    <mergeCell ref="AR42:AS42"/>
    <mergeCell ref="AT42:AU42"/>
    <mergeCell ref="AV42:AW42"/>
    <mergeCell ref="AX42:AY42"/>
    <mergeCell ref="AZ42:BA42"/>
    <mergeCell ref="BB42:BC42"/>
    <mergeCell ref="AV50:AW50"/>
    <mergeCell ref="AX50:AY50"/>
    <mergeCell ref="AF42:AG42"/>
    <mergeCell ref="AH42:AI42"/>
    <mergeCell ref="AN50:AO50"/>
    <mergeCell ref="AP50:AQ50"/>
    <mergeCell ref="AR50:AS50"/>
    <mergeCell ref="V42:W42"/>
    <mergeCell ref="X42:Y42"/>
    <mergeCell ref="Z42:AA42"/>
    <mergeCell ref="BD41:BH41"/>
    <mergeCell ref="P48:Q48"/>
    <mergeCell ref="R48:S48"/>
    <mergeCell ref="T48:U48"/>
    <mergeCell ref="V48:W48"/>
    <mergeCell ref="AF50:AG50"/>
    <mergeCell ref="AH50:AI50"/>
    <mergeCell ref="Z48:AA48"/>
    <mergeCell ref="AB48:AC48"/>
    <mergeCell ref="AD48:AE48"/>
    <mergeCell ref="AJ42:AK42"/>
    <mergeCell ref="AL42:AM42"/>
    <mergeCell ref="AN42:AO42"/>
    <mergeCell ref="AP42:AQ42"/>
    <mergeCell ref="BD47:BH47"/>
    <mergeCell ref="AR47:AS47"/>
    <mergeCell ref="BD46:BH46"/>
    <mergeCell ref="AR46:AS46"/>
    <mergeCell ref="AT46:AU46"/>
    <mergeCell ref="AV46:AW46"/>
    <mergeCell ref="AX46:AY46"/>
    <mergeCell ref="AZ46:BA46"/>
    <mergeCell ref="AJ50:AK50"/>
    <mergeCell ref="AL50:AM50"/>
    <mergeCell ref="R51:S51"/>
    <mergeCell ref="B51:O51"/>
    <mergeCell ref="P51:Q51"/>
    <mergeCell ref="X51:Y51"/>
    <mergeCell ref="Z51:AA51"/>
    <mergeCell ref="AB51:AC51"/>
    <mergeCell ref="AD51:AE51"/>
    <mergeCell ref="AR56:BC56"/>
    <mergeCell ref="AX57:BC57"/>
    <mergeCell ref="T52:U52"/>
    <mergeCell ref="V52:W52"/>
    <mergeCell ref="X52:Y52"/>
    <mergeCell ref="Z52:AA52"/>
    <mergeCell ref="AB52:AC52"/>
    <mergeCell ref="AD52:AE52"/>
    <mergeCell ref="BD59:BH59"/>
    <mergeCell ref="AR59:AS59"/>
    <mergeCell ref="AT59:AU59"/>
    <mergeCell ref="AV59:AW59"/>
    <mergeCell ref="AX59:AY59"/>
    <mergeCell ref="AZ59:BA59"/>
    <mergeCell ref="BB59:BC59"/>
    <mergeCell ref="AT58:AU58"/>
    <mergeCell ref="AV58:AW58"/>
    <mergeCell ref="AX58:AY58"/>
    <mergeCell ref="AZ58:BA58"/>
    <mergeCell ref="BB58:BC58"/>
    <mergeCell ref="AR58:AS58"/>
    <mergeCell ref="BD51:BH51"/>
    <mergeCell ref="B52:O52"/>
    <mergeCell ref="P52:Q52"/>
    <mergeCell ref="R52:S52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T52:AU52"/>
    <mergeCell ref="AV52:AW52"/>
    <mergeCell ref="AX52:AY52"/>
    <mergeCell ref="AZ52:BA52"/>
    <mergeCell ref="BB52:BC52"/>
    <mergeCell ref="AF52:AG52"/>
    <mergeCell ref="AH52:AI52"/>
    <mergeCell ref="AJ52:AK52"/>
    <mergeCell ref="AL52:AM52"/>
    <mergeCell ref="AN52:AO52"/>
    <mergeCell ref="AP52:AQ52"/>
    <mergeCell ref="AX39:AY39"/>
    <mergeCell ref="AZ39:BA39"/>
    <mergeCell ref="BB39:BC39"/>
    <mergeCell ref="AF39:AG39"/>
    <mergeCell ref="P34:Q34"/>
    <mergeCell ref="R34:S34"/>
    <mergeCell ref="T34:U34"/>
    <mergeCell ref="V34:W34"/>
    <mergeCell ref="AL39:AM39"/>
    <mergeCell ref="AN39:AO39"/>
    <mergeCell ref="AP39:AQ39"/>
    <mergeCell ref="AJ36:AK36"/>
    <mergeCell ref="AL36:AM36"/>
    <mergeCell ref="AN36:AO36"/>
    <mergeCell ref="AP36:AQ36"/>
    <mergeCell ref="AV39:AW39"/>
    <mergeCell ref="AD35:AE35"/>
    <mergeCell ref="X34:Y34"/>
    <mergeCell ref="Z34:AA34"/>
    <mergeCell ref="AB34:AC34"/>
    <mergeCell ref="AD34:AE34"/>
    <mergeCell ref="AF37:AG37"/>
    <mergeCell ref="AH37:AI37"/>
    <mergeCell ref="AH39:AI39"/>
    <mergeCell ref="BB38:BC38"/>
    <mergeCell ref="AF38:AG38"/>
    <mergeCell ref="AH38:AI38"/>
    <mergeCell ref="AJ38:AK38"/>
    <mergeCell ref="AL38:AM38"/>
    <mergeCell ref="AN38:AO38"/>
    <mergeCell ref="AP38:AQ38"/>
    <mergeCell ref="AN35:AO35"/>
    <mergeCell ref="AP35:AQ35"/>
    <mergeCell ref="P45:Q45"/>
    <mergeCell ref="R45:S45"/>
    <mergeCell ref="T45:U45"/>
    <mergeCell ref="AB42:AC42"/>
    <mergeCell ref="AD42:AE42"/>
    <mergeCell ref="B47:O47"/>
    <mergeCell ref="P46:Q46"/>
    <mergeCell ref="R46:S46"/>
    <mergeCell ref="T46:U46"/>
    <mergeCell ref="V46:W46"/>
    <mergeCell ref="X46:Y46"/>
    <mergeCell ref="Z46:AA46"/>
    <mergeCell ref="AB46:AC46"/>
    <mergeCell ref="Z44:AA44"/>
    <mergeCell ref="AB44:AC44"/>
    <mergeCell ref="AD44:AE44"/>
    <mergeCell ref="Z43:AA43"/>
    <mergeCell ref="AB43:AC43"/>
    <mergeCell ref="AD43:AE43"/>
    <mergeCell ref="V45:W45"/>
    <mergeCell ref="X45:Y45"/>
    <mergeCell ref="Z45:AA45"/>
    <mergeCell ref="AB45:AC45"/>
    <mergeCell ref="AD45:AE45"/>
    <mergeCell ref="AF43:AG43"/>
    <mergeCell ref="AH43:AI43"/>
    <mergeCell ref="AJ43:AK43"/>
    <mergeCell ref="AL43:AM43"/>
    <mergeCell ref="AN43:AO43"/>
    <mergeCell ref="AP43:AQ43"/>
    <mergeCell ref="B48:O48"/>
    <mergeCell ref="B45:O45"/>
    <mergeCell ref="BB46:BC46"/>
    <mergeCell ref="AF46:AG46"/>
    <mergeCell ref="AH46:AI46"/>
    <mergeCell ref="AJ46:AK46"/>
    <mergeCell ref="AL46:AM46"/>
    <mergeCell ref="AN46:AO46"/>
    <mergeCell ref="AP46:AQ46"/>
    <mergeCell ref="AZ45:BA45"/>
    <mergeCell ref="BB45:BC45"/>
    <mergeCell ref="AF45:AG45"/>
    <mergeCell ref="AH45:AI45"/>
    <mergeCell ref="AJ45:AK45"/>
    <mergeCell ref="AL45:AM45"/>
    <mergeCell ref="AN45:AO45"/>
    <mergeCell ref="AP45:AQ45"/>
    <mergeCell ref="AX48:AY48"/>
    <mergeCell ref="BD43:BH43"/>
    <mergeCell ref="AR43:AS43"/>
    <mergeCell ref="BD44:BH44"/>
    <mergeCell ref="AT44:AU44"/>
    <mergeCell ref="AV44:AW44"/>
    <mergeCell ref="AX44:AY44"/>
    <mergeCell ref="AZ44:BA44"/>
    <mergeCell ref="BB44:BC44"/>
    <mergeCell ref="BD45:BH45"/>
    <mergeCell ref="AR45:AS45"/>
    <mergeCell ref="AT45:AU45"/>
    <mergeCell ref="AV45:AW45"/>
    <mergeCell ref="AX45:AY45"/>
    <mergeCell ref="AR44:AS44"/>
    <mergeCell ref="AV43:AW43"/>
    <mergeCell ref="AX43:AY43"/>
    <mergeCell ref="AZ43:BA43"/>
    <mergeCell ref="BB43:BC43"/>
    <mergeCell ref="AF44:AG44"/>
    <mergeCell ref="AH44:AI44"/>
    <mergeCell ref="AJ44:AK44"/>
    <mergeCell ref="AL44:AM44"/>
    <mergeCell ref="AN44:AO44"/>
    <mergeCell ref="AP44:AQ44"/>
    <mergeCell ref="AF47:AG47"/>
    <mergeCell ref="AH47:AI47"/>
    <mergeCell ref="BD62:BH62"/>
    <mergeCell ref="AT49:AU49"/>
    <mergeCell ref="AV49:AW49"/>
    <mergeCell ref="AX49:AY49"/>
    <mergeCell ref="AZ49:BA49"/>
    <mergeCell ref="BB49:BC49"/>
    <mergeCell ref="AJ48:AK48"/>
    <mergeCell ref="AL48:AM48"/>
    <mergeCell ref="AP48:AQ48"/>
    <mergeCell ref="AZ61:BA61"/>
    <mergeCell ref="BD55:BH58"/>
    <mergeCell ref="BD49:BH49"/>
    <mergeCell ref="BB61:BC61"/>
    <mergeCell ref="BD61:BH61"/>
    <mergeCell ref="AV62:AW62"/>
    <mergeCell ref="AX62:AY62"/>
    <mergeCell ref="X48:Y48"/>
    <mergeCell ref="Z47:AA47"/>
    <mergeCell ref="AB47:AC47"/>
    <mergeCell ref="AD47:AE47"/>
    <mergeCell ref="AH48:AI48"/>
    <mergeCell ref="AB59:AC59"/>
    <mergeCell ref="AD59:AE59"/>
    <mergeCell ref="BD63:BH63"/>
    <mergeCell ref="AT47:AU47"/>
    <mergeCell ref="AV47:AW47"/>
    <mergeCell ref="AX47:AY47"/>
    <mergeCell ref="AZ47:BA47"/>
    <mergeCell ref="BB47:BC47"/>
    <mergeCell ref="AT51:AU51"/>
    <mergeCell ref="AV51:AW51"/>
    <mergeCell ref="AX51:AY51"/>
    <mergeCell ref="AZ51:BA51"/>
    <mergeCell ref="BB51:BC51"/>
    <mergeCell ref="BD52:BH52"/>
    <mergeCell ref="AZ50:BA50"/>
    <mergeCell ref="BB50:BC50"/>
    <mergeCell ref="BD60:BH60"/>
    <mergeCell ref="AV61:AW61"/>
    <mergeCell ref="AX61:AY61"/>
    <mergeCell ref="AV63:AW63"/>
    <mergeCell ref="AX63:AY63"/>
    <mergeCell ref="AZ63:BA63"/>
    <mergeCell ref="R55:S58"/>
    <mergeCell ref="T55:AE55"/>
    <mergeCell ref="AF55:BC55"/>
    <mergeCell ref="X57:Y58"/>
    <mergeCell ref="Z57:AA58"/>
    <mergeCell ref="AB57:AC58"/>
    <mergeCell ref="AD57:AE58"/>
    <mergeCell ref="AF57:AK57"/>
    <mergeCell ref="V63:W63"/>
    <mergeCell ref="X63:Y63"/>
    <mergeCell ref="Z63:AA63"/>
    <mergeCell ref="AB63:AC63"/>
    <mergeCell ref="AD63:AE63"/>
    <mergeCell ref="AF63:AG63"/>
    <mergeCell ref="AH63:AI63"/>
    <mergeCell ref="AZ62:BA62"/>
    <mergeCell ref="BB62:BC62"/>
    <mergeCell ref="AR60:AS60"/>
    <mergeCell ref="AL60:AM60"/>
    <mergeCell ref="AN60:AO60"/>
    <mergeCell ref="AB60:AC60"/>
    <mergeCell ref="AD60:AE60"/>
    <mergeCell ref="AR51:AS51"/>
    <mergeCell ref="AF51:AG51"/>
    <mergeCell ref="AH51:AI51"/>
    <mergeCell ref="AJ51:AK51"/>
    <mergeCell ref="AH58:AI58"/>
    <mergeCell ref="AJ58:AK58"/>
    <mergeCell ref="AL58:AM58"/>
    <mergeCell ref="AR52:AS52"/>
    <mergeCell ref="AF56:AQ56"/>
    <mergeCell ref="AR57:AW57"/>
    <mergeCell ref="AF58:AG58"/>
    <mergeCell ref="AP60:AQ60"/>
    <mergeCell ref="AN51:AO51"/>
    <mergeCell ref="AP51:AQ51"/>
    <mergeCell ref="AL51:AM51"/>
    <mergeCell ref="AN58:AO58"/>
    <mergeCell ref="AP58:AQ58"/>
    <mergeCell ref="BD34:BH34"/>
    <mergeCell ref="AR34:AS34"/>
    <mergeCell ref="AT34:AU34"/>
    <mergeCell ref="AV34:AW34"/>
    <mergeCell ref="AX34:AY34"/>
    <mergeCell ref="AZ34:BA34"/>
    <mergeCell ref="BB34:BC34"/>
    <mergeCell ref="AF34:AG34"/>
    <mergeCell ref="AH34:AI34"/>
    <mergeCell ref="AJ34:AK34"/>
    <mergeCell ref="AL34:AM34"/>
    <mergeCell ref="AN34:AO34"/>
    <mergeCell ref="AP34:AQ34"/>
    <mergeCell ref="A55:A58"/>
    <mergeCell ref="B55:O58"/>
    <mergeCell ref="P55:Q58"/>
    <mergeCell ref="BB63:BC63"/>
    <mergeCell ref="T56:U58"/>
    <mergeCell ref="V56:W58"/>
    <mergeCell ref="AF59:AG59"/>
    <mergeCell ref="AH59:AI59"/>
    <mergeCell ref="AJ59:AK59"/>
    <mergeCell ref="AL59:AM59"/>
    <mergeCell ref="AN59:AO59"/>
    <mergeCell ref="AP59:AQ59"/>
    <mergeCell ref="X56:AE56"/>
    <mergeCell ref="X59:Y59"/>
    <mergeCell ref="Z59:AA59"/>
    <mergeCell ref="R60:S60"/>
    <mergeCell ref="T60:U60"/>
    <mergeCell ref="V60:W60"/>
    <mergeCell ref="X60:Y60"/>
    <mergeCell ref="Z60:AA60"/>
    <mergeCell ref="BB60:BC60"/>
    <mergeCell ref="AF60:AG60"/>
    <mergeCell ref="AH60:AI60"/>
    <mergeCell ref="AJ60:AK60"/>
    <mergeCell ref="A66:S66"/>
    <mergeCell ref="T66:U66"/>
    <mergeCell ref="V66:W66"/>
    <mergeCell ref="X66:Y66"/>
    <mergeCell ref="Z66:AA66"/>
    <mergeCell ref="AJ65:AK65"/>
    <mergeCell ref="AL65:AM65"/>
    <mergeCell ref="AN65:AO65"/>
    <mergeCell ref="AP65:AQ65"/>
    <mergeCell ref="A65:S65"/>
    <mergeCell ref="T65:U65"/>
    <mergeCell ref="V65:W65"/>
    <mergeCell ref="X65:Y65"/>
    <mergeCell ref="Z65:AA65"/>
    <mergeCell ref="AF49:AG49"/>
    <mergeCell ref="AH49:AI49"/>
    <mergeCell ref="AJ47:AK47"/>
    <mergeCell ref="AL47:AM47"/>
    <mergeCell ref="AN47:AO47"/>
    <mergeCell ref="AP47:AQ47"/>
    <mergeCell ref="BD48:BH48"/>
    <mergeCell ref="AR48:AS48"/>
    <mergeCell ref="AT48:AU48"/>
    <mergeCell ref="AV48:AW48"/>
    <mergeCell ref="AJ49:AK49"/>
    <mergeCell ref="AL49:AM49"/>
    <mergeCell ref="AN49:AO49"/>
    <mergeCell ref="AP49:AQ49"/>
    <mergeCell ref="AN48:AO48"/>
    <mergeCell ref="AZ48:BA48"/>
    <mergeCell ref="BB48:BC48"/>
    <mergeCell ref="AF48:AG48"/>
    <mergeCell ref="Z49:AA49"/>
    <mergeCell ref="AB49:AC49"/>
    <mergeCell ref="AD49:AE49"/>
    <mergeCell ref="B46:O46"/>
    <mergeCell ref="AR65:AS65"/>
    <mergeCell ref="AT65:AU65"/>
    <mergeCell ref="BD66:BH66"/>
    <mergeCell ref="AB66:AC66"/>
    <mergeCell ref="AD66:AE66"/>
    <mergeCell ref="AF66:AK66"/>
    <mergeCell ref="AL66:AQ66"/>
    <mergeCell ref="AR66:AW66"/>
    <mergeCell ref="AX66:BC66"/>
    <mergeCell ref="AB65:AC65"/>
    <mergeCell ref="AD65:AE65"/>
    <mergeCell ref="AF65:AG65"/>
    <mergeCell ref="AH65:AI65"/>
    <mergeCell ref="AV65:AW65"/>
    <mergeCell ref="AX65:AY65"/>
    <mergeCell ref="AZ65:BA65"/>
    <mergeCell ref="BB65:BC65"/>
    <mergeCell ref="BD65:BH65"/>
    <mergeCell ref="AL57:AQ57"/>
    <mergeCell ref="AR49:AS49"/>
    <mergeCell ref="B34:O34"/>
    <mergeCell ref="B60:O60"/>
    <mergeCell ref="P60:Q60"/>
    <mergeCell ref="B49:O49"/>
    <mergeCell ref="P49:Q49"/>
    <mergeCell ref="R49:S49"/>
    <mergeCell ref="T49:U49"/>
    <mergeCell ref="V49:W49"/>
    <mergeCell ref="X49:Y49"/>
    <mergeCell ref="T51:U51"/>
    <mergeCell ref="V51:W51"/>
    <mergeCell ref="B43:O43"/>
    <mergeCell ref="P43:Q43"/>
    <mergeCell ref="R43:S43"/>
    <mergeCell ref="T43:U43"/>
    <mergeCell ref="V43:W43"/>
    <mergeCell ref="X43:Y43"/>
    <mergeCell ref="T44:U44"/>
    <mergeCell ref="V44:W44"/>
    <mergeCell ref="X44:Y44"/>
    <mergeCell ref="B42:O42"/>
    <mergeCell ref="P42:Q42"/>
    <mergeCell ref="R42:S42"/>
    <mergeCell ref="T42:U42"/>
    <mergeCell ref="AF68:AK68"/>
    <mergeCell ref="AL68:AQ68"/>
    <mergeCell ref="AR68:AW68"/>
    <mergeCell ref="AX68:BC68"/>
    <mergeCell ref="BD68:BH68"/>
    <mergeCell ref="A70:T70"/>
    <mergeCell ref="U70:AP70"/>
    <mergeCell ref="AQ70:BH70"/>
    <mergeCell ref="AR67:AW67"/>
    <mergeCell ref="AX67:BC67"/>
    <mergeCell ref="BD67:BH67"/>
    <mergeCell ref="A68:S68"/>
    <mergeCell ref="T68:U68"/>
    <mergeCell ref="V68:W68"/>
    <mergeCell ref="X68:Y68"/>
    <mergeCell ref="Z68:AA68"/>
    <mergeCell ref="AB68:AC68"/>
    <mergeCell ref="AD68:AE68"/>
    <mergeCell ref="A67:S67"/>
    <mergeCell ref="T67:U67"/>
    <mergeCell ref="V67:W67"/>
    <mergeCell ref="X67:Y67"/>
    <mergeCell ref="Z67:AA67"/>
    <mergeCell ref="AB67:AC67"/>
    <mergeCell ref="AD67:AE67"/>
    <mergeCell ref="AF67:AK67"/>
    <mergeCell ref="AL67:AQ67"/>
    <mergeCell ref="A76:D76"/>
    <mergeCell ref="E76:BC76"/>
    <mergeCell ref="BD76:BH76"/>
    <mergeCell ref="A77:D77"/>
    <mergeCell ref="E77:BC77"/>
    <mergeCell ref="BD77:BH77"/>
    <mergeCell ref="AI71:AP71"/>
    <mergeCell ref="AQ71:BH72"/>
    <mergeCell ref="A72:K72"/>
    <mergeCell ref="L72:N72"/>
    <mergeCell ref="O72:Q72"/>
    <mergeCell ref="R72:T72"/>
    <mergeCell ref="U72:AA72"/>
    <mergeCell ref="AB72:AH72"/>
    <mergeCell ref="AI72:AP72"/>
    <mergeCell ref="A71:K71"/>
    <mergeCell ref="L71:N71"/>
    <mergeCell ref="O71:Q71"/>
    <mergeCell ref="R71:T71"/>
    <mergeCell ref="U71:AA71"/>
    <mergeCell ref="AB71:AH71"/>
    <mergeCell ref="A82:D82"/>
    <mergeCell ref="E82:BC82"/>
    <mergeCell ref="BD82:BH82"/>
    <mergeCell ref="A83:D83"/>
    <mergeCell ref="E83:BC83"/>
    <mergeCell ref="BD83:BH83"/>
    <mergeCell ref="A80:D80"/>
    <mergeCell ref="E80:BC80"/>
    <mergeCell ref="BD80:BH80"/>
    <mergeCell ref="A81:D81"/>
    <mergeCell ref="E81:BC81"/>
    <mergeCell ref="BD81:BH81"/>
    <mergeCell ref="E84:BC84"/>
    <mergeCell ref="BD84:BH84"/>
    <mergeCell ref="A85:D85"/>
    <mergeCell ref="E85:BC85"/>
    <mergeCell ref="BD85:BH85"/>
    <mergeCell ref="E92:BC92"/>
    <mergeCell ref="BD92:BH92"/>
    <mergeCell ref="E99:BC99"/>
    <mergeCell ref="BD99:BH99"/>
    <mergeCell ref="A126:F126"/>
    <mergeCell ref="G126:I126"/>
    <mergeCell ref="AI126:AO126"/>
    <mergeCell ref="AP126:AY126"/>
    <mergeCell ref="A94:D94"/>
    <mergeCell ref="E94:BC94"/>
    <mergeCell ref="BD94:BH94"/>
    <mergeCell ref="A103:D103"/>
    <mergeCell ref="E103:BC103"/>
    <mergeCell ref="BD103:BH103"/>
    <mergeCell ref="A102:D102"/>
    <mergeCell ref="E102:BC102"/>
    <mergeCell ref="BD102:BH102"/>
    <mergeCell ref="E98:BC98"/>
    <mergeCell ref="BD98:BH98"/>
    <mergeCell ref="A97:D97"/>
    <mergeCell ref="A104:D104"/>
    <mergeCell ref="E104:BC104"/>
    <mergeCell ref="BD104:BH104"/>
    <mergeCell ref="A118:D118"/>
    <mergeCell ref="E118:BC118"/>
    <mergeCell ref="E97:BC97"/>
    <mergeCell ref="BD97:BH97"/>
    <mergeCell ref="E100:BC100"/>
    <mergeCell ref="AI136:AO136"/>
    <mergeCell ref="AP136:AR136"/>
    <mergeCell ref="E115:BC115"/>
    <mergeCell ref="BD115:BH115"/>
    <mergeCell ref="A117:D117"/>
    <mergeCell ref="E117:BC117"/>
    <mergeCell ref="BD117:BH117"/>
    <mergeCell ref="A137:AC138"/>
    <mergeCell ref="A140:AB140"/>
    <mergeCell ref="A133:AE133"/>
    <mergeCell ref="G134:O134"/>
    <mergeCell ref="A135:F135"/>
    <mergeCell ref="G135:I135"/>
    <mergeCell ref="AI135:AO135"/>
    <mergeCell ref="AP135:AV135"/>
    <mergeCell ref="A119:D119"/>
    <mergeCell ref="E119:BC119"/>
    <mergeCell ref="BD119:BH119"/>
    <mergeCell ref="BD118:BH118"/>
    <mergeCell ref="A115:D115"/>
    <mergeCell ref="A124:AC124"/>
    <mergeCell ref="AI124:BF125"/>
    <mergeCell ref="A125:F125"/>
    <mergeCell ref="G125:O125"/>
    <mergeCell ref="A132:F132"/>
    <mergeCell ref="AI132:AO132"/>
    <mergeCell ref="AP132:AR132"/>
    <mergeCell ref="AI127:AO127"/>
    <mergeCell ref="AP127:AR127"/>
    <mergeCell ref="A128:AC129"/>
    <mergeCell ref="AI129:BH130"/>
    <mergeCell ref="A130:F130"/>
    <mergeCell ref="G130:M130"/>
    <mergeCell ref="A131:F131"/>
    <mergeCell ref="G131:I131"/>
    <mergeCell ref="AP131:AY131"/>
    <mergeCell ref="AN63:AO63"/>
    <mergeCell ref="AP63:AQ63"/>
    <mergeCell ref="AR63:AS63"/>
    <mergeCell ref="AT63:AU63"/>
    <mergeCell ref="B62:O62"/>
    <mergeCell ref="P62:Q62"/>
    <mergeCell ref="R62:S62"/>
    <mergeCell ref="AI105:AQ105"/>
    <mergeCell ref="A106:X107"/>
    <mergeCell ref="AI106:BH107"/>
    <mergeCell ref="BD95:BH95"/>
    <mergeCell ref="A78:D78"/>
    <mergeCell ref="E78:BC78"/>
    <mergeCell ref="BD78:BH78"/>
    <mergeCell ref="A79:D79"/>
    <mergeCell ref="E79:BC79"/>
    <mergeCell ref="BD79:BH79"/>
    <mergeCell ref="A86:D86"/>
    <mergeCell ref="E86:BC86"/>
    <mergeCell ref="BD86:BH86"/>
    <mergeCell ref="A87:D87"/>
    <mergeCell ref="E87:BC87"/>
    <mergeCell ref="BD87:BH87"/>
    <mergeCell ref="A84:D84"/>
    <mergeCell ref="B59:O59"/>
    <mergeCell ref="P59:Q59"/>
    <mergeCell ref="R59:S59"/>
    <mergeCell ref="T59:U59"/>
    <mergeCell ref="V59:W59"/>
    <mergeCell ref="B61:O61"/>
    <mergeCell ref="P61:Q61"/>
    <mergeCell ref="R61:S61"/>
    <mergeCell ref="T61:U61"/>
    <mergeCell ref="V61:W61"/>
    <mergeCell ref="BD91:BH91"/>
    <mergeCell ref="A92:D92"/>
    <mergeCell ref="A95:D95"/>
    <mergeCell ref="E95:BC95"/>
    <mergeCell ref="A101:D101"/>
    <mergeCell ref="E101:BC101"/>
    <mergeCell ref="A120:BH120"/>
    <mergeCell ref="A116:D116"/>
    <mergeCell ref="E116:BC116"/>
    <mergeCell ref="A114:D114"/>
    <mergeCell ref="E114:BC114"/>
    <mergeCell ref="BD101:BH101"/>
    <mergeCell ref="A98:D98"/>
    <mergeCell ref="A108:G108"/>
    <mergeCell ref="H108:Q108"/>
    <mergeCell ref="AP108:AW108"/>
    <mergeCell ref="BD114:BH114"/>
    <mergeCell ref="A109:G109"/>
    <mergeCell ref="H109:J109"/>
    <mergeCell ref="AI109:AO109"/>
    <mergeCell ref="AP109:AR109"/>
    <mergeCell ref="BD100:BH100"/>
    <mergeCell ref="A100:D100"/>
    <mergeCell ref="B64:O64"/>
    <mergeCell ref="P64:Q64"/>
    <mergeCell ref="R64:S64"/>
    <mergeCell ref="T64:U64"/>
    <mergeCell ref="V64:W64"/>
    <mergeCell ref="A121:BH121"/>
    <mergeCell ref="A122:BH122"/>
    <mergeCell ref="AI123:AQ123"/>
    <mergeCell ref="A93:D93"/>
    <mergeCell ref="E93:BC93"/>
    <mergeCell ref="BD93:BH93"/>
    <mergeCell ref="A88:D88"/>
    <mergeCell ref="BD116:BH116"/>
    <mergeCell ref="E88:BC88"/>
    <mergeCell ref="BD88:BH88"/>
    <mergeCell ref="A89:D89"/>
    <mergeCell ref="E89:BC89"/>
    <mergeCell ref="BD89:BH89"/>
    <mergeCell ref="A90:D90"/>
    <mergeCell ref="E90:BC90"/>
    <mergeCell ref="BD90:BH90"/>
    <mergeCell ref="A91:D91"/>
    <mergeCell ref="E91:BC91"/>
    <mergeCell ref="AN64:AO64"/>
    <mergeCell ref="AP64:AQ64"/>
    <mergeCell ref="AR64:AS64"/>
    <mergeCell ref="AT64:AU64"/>
    <mergeCell ref="B63:O63"/>
    <mergeCell ref="P63:Q63"/>
    <mergeCell ref="R63:S63"/>
    <mergeCell ref="T63:U63"/>
    <mergeCell ref="AN62:AO62"/>
    <mergeCell ref="AP62:AQ62"/>
    <mergeCell ref="AR62:AS62"/>
    <mergeCell ref="AT62:AU62"/>
    <mergeCell ref="AJ63:AK63"/>
    <mergeCell ref="AL63:AM63"/>
    <mergeCell ref="X64:Y64"/>
    <mergeCell ref="Z64:AA64"/>
    <mergeCell ref="AB64:AC64"/>
    <mergeCell ref="AH62:AI62"/>
    <mergeCell ref="AJ62:AK62"/>
    <mergeCell ref="AL62:AM62"/>
    <mergeCell ref="T62:U62"/>
    <mergeCell ref="V62:W62"/>
    <mergeCell ref="X62:Y62"/>
    <mergeCell ref="Z62:AA62"/>
    <mergeCell ref="X61:Y61"/>
    <mergeCell ref="Z61:AA61"/>
    <mergeCell ref="AB61:AC61"/>
    <mergeCell ref="AD64:AE64"/>
    <mergeCell ref="AF64:AG64"/>
    <mergeCell ref="AH64:AI64"/>
    <mergeCell ref="AJ64:AK64"/>
    <mergeCell ref="AL64:AM64"/>
    <mergeCell ref="AL61:AM61"/>
    <mergeCell ref="AB62:AC62"/>
    <mergeCell ref="AD62:AE62"/>
    <mergeCell ref="AF62:AG62"/>
    <mergeCell ref="BH14:BH15"/>
    <mergeCell ref="A96:D96"/>
    <mergeCell ref="E96:BC96"/>
    <mergeCell ref="BD96:BH96"/>
    <mergeCell ref="A99:D99"/>
    <mergeCell ref="AV64:AW64"/>
    <mergeCell ref="AX64:AY64"/>
    <mergeCell ref="AZ64:BA64"/>
    <mergeCell ref="BB64:BC64"/>
    <mergeCell ref="BD64:BH64"/>
    <mergeCell ref="A14:A15"/>
    <mergeCell ref="B14:E14"/>
    <mergeCell ref="F14:F15"/>
    <mergeCell ref="G14:I14"/>
    <mergeCell ref="J14:J15"/>
    <mergeCell ref="K14:N14"/>
    <mergeCell ref="O14:R14"/>
    <mergeCell ref="S14:S15"/>
    <mergeCell ref="T14:V14"/>
    <mergeCell ref="W14:W15"/>
    <mergeCell ref="X14:Z14"/>
    <mergeCell ref="AA14:AA15"/>
    <mergeCell ref="AB14:AE14"/>
    <mergeCell ref="AF14:AF15"/>
    <mergeCell ref="BG14:BG15"/>
    <mergeCell ref="AD61:AE61"/>
    <mergeCell ref="AF61:AG61"/>
    <mergeCell ref="AH61:AI61"/>
    <mergeCell ref="AJ61:AK61"/>
    <mergeCell ref="AO14:AR14"/>
    <mergeCell ref="AS14:AS15"/>
    <mergeCell ref="AT14:AV14"/>
    <mergeCell ref="AW14:AW15"/>
    <mergeCell ref="AX14:BA14"/>
    <mergeCell ref="BB14:BB15"/>
    <mergeCell ref="BC14:BC15"/>
    <mergeCell ref="BD14:BD15"/>
    <mergeCell ref="AG14:AI14"/>
    <mergeCell ref="AJ14:AJ15"/>
    <mergeCell ref="AK14:AN14"/>
    <mergeCell ref="AP61:AQ61"/>
    <mergeCell ref="AR61:AS61"/>
    <mergeCell ref="AT61:AU61"/>
    <mergeCell ref="AN61:AO61"/>
    <mergeCell ref="AT60:AU60"/>
    <mergeCell ref="AV60:AW60"/>
    <mergeCell ref="AX60:AY60"/>
    <mergeCell ref="AZ60:BA60"/>
  </mergeCells>
  <conditionalFormatting sqref="BL68">
    <cfRule type="cellIs" dxfId="2" priority="3" operator="lessThan">
      <formula>30</formula>
    </cfRule>
  </conditionalFormatting>
  <conditionalFormatting sqref="BD29:BH29">
    <cfRule type="cellIs" dxfId="1" priority="2" operator="lessThan">
      <formula>25</formula>
    </cfRule>
  </conditionalFormatting>
  <conditionalFormatting sqref="BJ68">
    <cfRule type="cellIs" dxfId="0" priority="1" operator="greaterThan">
      <formula>120</formula>
    </cfRule>
  </conditionalFormatting>
  <printOptions horizontalCentered="1"/>
  <pageMargins left="0" right="0" top="0" bottom="0" header="0" footer="0"/>
  <pageSetup paperSize="8" scale="3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ПУП НТиНМ 2022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2022-06-29T12:13:11Z</cp:lastPrinted>
  <dcterms:created xsi:type="dcterms:W3CDTF">2018-11-26T12:23:21Z</dcterms:created>
  <dcterms:modified xsi:type="dcterms:W3CDTF">2022-11-28T13:58:51Z</dcterms:modified>
</cp:coreProperties>
</file>