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10212" activeTab="0"/>
  </bookViews>
  <sheets>
    <sheet name="уч план (ТиГ)" sheetId="1" r:id="rId1"/>
  </sheets>
  <definedNames>
    <definedName name="OLE_LINK1" localSheetId="0">'уч план (ТиГ)'!$Q$266</definedName>
    <definedName name="_xlnm.Print_Area" localSheetId="0">'уч план (ТиГ)'!$A$1:$BY$279</definedName>
  </definedNames>
  <calcPr fullCalcOnLoad="1" refMode="R1C1"/>
</workbook>
</file>

<file path=xl/sharedStrings.xml><?xml version="1.0" encoding="utf-8"?>
<sst xmlns="http://schemas.openxmlformats.org/spreadsheetml/2006/main" count="1157" uniqueCount="465">
  <si>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</si>
  <si>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</si>
  <si>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</si>
  <si>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</si>
  <si>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</si>
  <si>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</si>
  <si>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</si>
  <si>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</si>
  <si>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</si>
  <si>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</si>
  <si>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</si>
  <si>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</si>
  <si>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Производственные практики</t>
  </si>
  <si>
    <t>Дипломное проектирование</t>
  </si>
  <si>
    <t>Итоговая  аттестация</t>
  </si>
  <si>
    <t>Каникулы</t>
  </si>
  <si>
    <t>Всего</t>
  </si>
  <si>
    <t>I</t>
  </si>
  <si>
    <t>II</t>
  </si>
  <si>
    <t>III</t>
  </si>
  <si>
    <t>IV</t>
  </si>
  <si>
    <t>Обозначения:</t>
  </si>
  <si>
    <t xml:space="preserve"> —  теоретическое обучение</t>
  </si>
  <si>
    <t>О</t>
  </si>
  <si>
    <t xml:space="preserve"> — учебная практика</t>
  </si>
  <si>
    <t>=</t>
  </si>
  <si>
    <t xml:space="preserve"> — каникулы</t>
  </si>
  <si>
    <t>:</t>
  </si>
  <si>
    <t>Х</t>
  </si>
  <si>
    <t xml:space="preserve"> — производственная практика</t>
  </si>
  <si>
    <t>//</t>
  </si>
  <si>
    <t>К
У
Р
С
Ы</t>
  </si>
  <si>
    <t>1
7</t>
  </si>
  <si>
    <t>8
14</t>
  </si>
  <si>
    <t>15
21</t>
  </si>
  <si>
    <t>22
29</t>
  </si>
  <si>
    <t>6
12</t>
  </si>
  <si>
    <t>13
19</t>
  </si>
  <si>
    <t>20
26</t>
  </si>
  <si>
    <t>10
16</t>
  </si>
  <si>
    <t>17
23</t>
  </si>
  <si>
    <t>24
30</t>
  </si>
  <si>
    <t xml:space="preserve">1
7
</t>
  </si>
  <si>
    <t>22
28</t>
  </si>
  <si>
    <t>5
11</t>
  </si>
  <si>
    <t>12
18</t>
  </si>
  <si>
    <t>19
25</t>
  </si>
  <si>
    <t>2
8</t>
  </si>
  <si>
    <t>9
15</t>
  </si>
  <si>
    <t>16
22</t>
  </si>
  <si>
    <t>23
29</t>
  </si>
  <si>
    <t>18
24</t>
  </si>
  <si>
    <t>25
31</t>
  </si>
  <si>
    <t>04
10</t>
  </si>
  <si>
    <t>11
17</t>
  </si>
  <si>
    <t>3
9</t>
  </si>
  <si>
    <t>24
31</t>
  </si>
  <si>
    <t>Учебные практики</t>
  </si>
  <si>
    <t>I. График образовательного процесса</t>
  </si>
  <si>
    <t>II. Сводные данные по бюджету времени (в неделях)</t>
  </si>
  <si>
    <t>III. План образовательного процесса</t>
  </si>
  <si>
    <t>Государственный компонент</t>
  </si>
  <si>
    <t>№ п/п</t>
  </si>
  <si>
    <t>Экзамены</t>
  </si>
  <si>
    <t>Зачеты</t>
  </si>
  <si>
    <t>Распределение по курсам и семестрам</t>
  </si>
  <si>
    <t xml:space="preserve">Из них </t>
  </si>
  <si>
    <t xml:space="preserve">Всего </t>
  </si>
  <si>
    <t>Аудиторных</t>
  </si>
  <si>
    <t>1.1</t>
  </si>
  <si>
    <t>1.2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</si>
  <si>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</si>
  <si>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</si>
  <si>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</si>
  <si>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</si>
  <si>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</si>
  <si>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</si>
  <si>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</si>
  <si>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</si>
  <si>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</si>
  <si>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</si>
  <si>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</si>
  <si>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</si>
  <si>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</si>
  <si>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</si>
  <si>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</si>
  <si>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</si>
  <si>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</si>
  <si>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</si>
  <si>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</si>
  <si>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</si>
  <si>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</si>
  <si>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</si>
  <si>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</si>
  <si>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</si>
  <si>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</si>
  <si>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</si>
  <si>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</si>
  <si>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</si>
  <si>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</si>
  <si>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</si>
  <si>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</si>
  <si>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</si>
  <si>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</si>
  <si>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</si>
  <si>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Лекции</t>
  </si>
  <si>
    <t>I курс</t>
  </si>
  <si>
    <t>Всего часов</t>
  </si>
  <si>
    <t>Ауд. часов</t>
  </si>
  <si>
    <t>Зач. единиц</t>
  </si>
  <si>
    <t>II курс</t>
  </si>
  <si>
    <t>III курс</t>
  </si>
  <si>
    <t>IV курс</t>
  </si>
  <si>
    <t>Количество часов учебных занятий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</si>
  <si>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</si>
  <si>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</si>
  <si>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</si>
  <si>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</si>
  <si>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Семестр</t>
  </si>
  <si>
    <t>Название практики</t>
  </si>
  <si>
    <t>Недель</t>
  </si>
  <si>
    <t>Количество академических часов</t>
  </si>
  <si>
    <t xml:space="preserve"> —  экзаменационная сессия</t>
  </si>
  <si>
    <t xml:space="preserve"> —  итоговая  аттестация</t>
  </si>
  <si>
    <t>1.3</t>
  </si>
  <si>
    <t>Теоретическое 
обучение</t>
  </si>
  <si>
    <t>Экзаменационные
 сессии</t>
  </si>
  <si>
    <t>Безопасность 
жизнедеятельности человека</t>
  </si>
  <si>
    <t>Иностранный язык</t>
  </si>
  <si>
    <t>Белорусский язык 
(профессиональная лексика)</t>
  </si>
  <si>
    <t>Преддипломная</t>
  </si>
  <si>
    <t>7 семестр, 
18 недель</t>
  </si>
  <si>
    <t>Дополнительные виды обучения</t>
  </si>
  <si>
    <t>1.5</t>
  </si>
  <si>
    <t>Название модуля, учебной дисциплины, курсового проекта (курсовой работы)</t>
  </si>
  <si>
    <t>1.1.1</t>
  </si>
  <si>
    <t>1.1.2</t>
  </si>
  <si>
    <t>1.1.3</t>
  </si>
  <si>
    <t>4 семестр,
 16 недель</t>
  </si>
  <si>
    <t>Код компетенции</t>
  </si>
  <si>
    <t>Факультативные дисциплины</t>
  </si>
  <si>
    <t>Иностранный язык (профессиональная лексика)</t>
  </si>
  <si>
    <t>IV. Учебные практики</t>
  </si>
  <si>
    <t>V. Производственные практики</t>
  </si>
  <si>
    <t>VI. Дипломное
проектирование</t>
  </si>
  <si>
    <t>1.3.1</t>
  </si>
  <si>
    <t>1.3.2</t>
  </si>
  <si>
    <t>1.3.4</t>
  </si>
  <si>
    <t>1.4</t>
  </si>
  <si>
    <t>1.4.1</t>
  </si>
  <si>
    <t>1.4.2</t>
  </si>
  <si>
    <t>1.5.1</t>
  </si>
  <si>
    <t>1.5.2</t>
  </si>
  <si>
    <t>2.</t>
  </si>
  <si>
    <t>2.1</t>
  </si>
  <si>
    <t>2.1.1</t>
  </si>
  <si>
    <t>2.1.2</t>
  </si>
  <si>
    <t>2.2</t>
  </si>
  <si>
    <t>2.2.1</t>
  </si>
  <si>
    <t>VIII. Матрица компетенций</t>
  </si>
  <si>
    <t>Наименование компетенции</t>
  </si>
  <si>
    <t>УК-1</t>
  </si>
  <si>
    <t>УК-2</t>
  </si>
  <si>
    <t>УК-3</t>
  </si>
  <si>
    <t>УК-7</t>
  </si>
  <si>
    <t>УК-8</t>
  </si>
  <si>
    <t>УК-9</t>
  </si>
  <si>
    <t>УК-10</t>
  </si>
  <si>
    <t>УК-12</t>
  </si>
  <si>
    <t>Код 
компетенции</t>
  </si>
  <si>
    <t>БПК-1</t>
  </si>
  <si>
    <t>БПК-2</t>
  </si>
  <si>
    <t>БПК-3</t>
  </si>
  <si>
    <t>БПК-4</t>
  </si>
  <si>
    <t>БПК-5</t>
  </si>
  <si>
    <t>БПК-6</t>
  </si>
  <si>
    <t>БПК-7</t>
  </si>
  <si>
    <t>БПК-8</t>
  </si>
  <si>
    <t>БПК-9</t>
  </si>
  <si>
    <t>БПК-10</t>
  </si>
  <si>
    <t>БПК-11</t>
  </si>
  <si>
    <t>БПК-12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</si>
  <si>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</si>
  <si>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</si>
  <si>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</si>
  <si>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</si>
  <si>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</si>
  <si>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</si>
  <si>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</si>
  <si>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</si>
  <si>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</si>
  <si>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</si>
  <si>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</si>
  <si>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</si>
  <si>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</si>
  <si>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</si>
  <si>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</si>
  <si>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</si>
  <si>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/34</t>
  </si>
  <si>
    <t>СК-17</t>
  </si>
  <si>
    <t>СК-18</t>
  </si>
  <si>
    <t>СК-19</t>
  </si>
  <si>
    <t>2.2.2</t>
  </si>
  <si>
    <t>2.3</t>
  </si>
  <si>
    <t>2.3.1</t>
  </si>
  <si>
    <t>2.3.2</t>
  </si>
  <si>
    <t>2.3.3</t>
  </si>
  <si>
    <t>2.4</t>
  </si>
  <si>
    <t>2.4.1</t>
  </si>
  <si>
    <t>2.5</t>
  </si>
  <si>
    <t>2.5.1</t>
  </si>
  <si>
    <t>2.5.2</t>
  </si>
  <si>
    <t>2.5.3</t>
  </si>
  <si>
    <t>2.6</t>
  </si>
  <si>
    <t>2.6.1</t>
  </si>
  <si>
    <t>2.6.2</t>
  </si>
  <si>
    <t>2.6.3</t>
  </si>
  <si>
    <t>2.7</t>
  </si>
  <si>
    <t>2.7.1</t>
  </si>
  <si>
    <t>2.7.2</t>
  </si>
  <si>
    <t>2.7.3</t>
  </si>
  <si>
    <t>1.2.1</t>
  </si>
  <si>
    <t>1.3.3</t>
  </si>
  <si>
    <t xml:space="preserve">Лабораторные </t>
  </si>
  <si>
    <t xml:space="preserve">Практические </t>
  </si>
  <si>
    <t xml:space="preserve">Семинарские </t>
  </si>
  <si>
    <t>/64</t>
  </si>
  <si>
    <t>БПК-13</t>
  </si>
  <si>
    <t>1</t>
  </si>
  <si>
    <t>Осуществлять коммуникации на белорусском  языке для решения задач межличностного,  межкультурного и профессионального взаимодействия</t>
  </si>
  <si>
    <t>/</t>
  </si>
  <si>
    <t>Социально-гуманитарный модуль-1</t>
  </si>
  <si>
    <t>Краеведение</t>
  </si>
  <si>
    <t>Основы высшей математики</t>
  </si>
  <si>
    <t>География международного туризма</t>
  </si>
  <si>
    <t>1.3.5</t>
  </si>
  <si>
    <t>Экологический туризм</t>
  </si>
  <si>
    <t>1.3.6</t>
  </si>
  <si>
    <t>Туристическое страноведение</t>
  </si>
  <si>
    <t>Модуль "Информационные технологии"</t>
  </si>
  <si>
    <t>Информационные технологии в туристической индустрии</t>
  </si>
  <si>
    <t>Цифровизация туристической индустрии</t>
  </si>
  <si>
    <t>Модуль "Менеджмент"</t>
  </si>
  <si>
    <t>Менеджмент в туристической индустрии</t>
  </si>
  <si>
    <t>Турагентская и туроператорская деятельность</t>
  </si>
  <si>
    <t>1.5.3</t>
  </si>
  <si>
    <t>Менеджмент качества и управление процессами в туристической индустрии</t>
  </si>
  <si>
    <t>1.5.4</t>
  </si>
  <si>
    <t>Бренд-менеджмент в туризме</t>
  </si>
  <si>
    <t>1.5.5</t>
  </si>
  <si>
    <t>Инновационный менеджмент</t>
  </si>
  <si>
    <t>1.6</t>
  </si>
  <si>
    <t>Модуль "Маркетинг"</t>
  </si>
  <si>
    <t>1.6.1</t>
  </si>
  <si>
    <t>Научные и прикладные исследования в туризме</t>
  </si>
  <si>
    <t>1.6.2</t>
  </si>
  <si>
    <t>Маркетинг в туристической индустрии</t>
  </si>
  <si>
    <t>1.6.3</t>
  </si>
  <si>
    <t>Курсовая работа по учебной дисциплине "Маркетинг в туристической индустрии"</t>
  </si>
  <si>
    <t>1.7</t>
  </si>
  <si>
    <t>Модуль "Экономика туристической индустрии"</t>
  </si>
  <si>
    <t>1.7.1</t>
  </si>
  <si>
    <t>Экономика и финансы туристической индустрии</t>
  </si>
  <si>
    <t>1.7.2</t>
  </si>
  <si>
    <t>Бухгалтерский и управленческий учет в туристической индустрии</t>
  </si>
  <si>
    <t>Социально-гуманитарный модуль - 2</t>
  </si>
  <si>
    <t>Иностранный язык (второй)</t>
  </si>
  <si>
    <t>Модуль "Экскурсионная деятельность"</t>
  </si>
  <si>
    <t>История путешествий и туризма</t>
  </si>
  <si>
    <t>Теория и история мировой культуры</t>
  </si>
  <si>
    <t xml:space="preserve">Экскурсоведение </t>
  </si>
  <si>
    <t>2.3.4</t>
  </si>
  <si>
    <t>2.3.5</t>
  </si>
  <si>
    <t>Курсовая работа по учебной дисциплине "Экскурсоведение"</t>
  </si>
  <si>
    <t>Модуль "Бизнес и предпринимательство"</t>
  </si>
  <si>
    <t>2.4.2</t>
  </si>
  <si>
    <t>2.4.3</t>
  </si>
  <si>
    <t>Бизнес-планирование в туристической индустрии</t>
  </si>
  <si>
    <t>2.4.4</t>
  </si>
  <si>
    <t>Стартап-технологии и системное предпринимательство</t>
  </si>
  <si>
    <t>2.4.5</t>
  </si>
  <si>
    <t>Логистика в туристической индустрии</t>
  </si>
  <si>
    <t>Модуль "Коммуникации в туристической индустрии"</t>
  </si>
  <si>
    <t>Социальная психология в туризме</t>
  </si>
  <si>
    <t>Маркетинговые коммуникации</t>
  </si>
  <si>
    <t>Организация инклюзивного туризма</t>
  </si>
  <si>
    <t>2.5.4</t>
  </si>
  <si>
    <t>Делопроизводство и документооборот</t>
  </si>
  <si>
    <t>Модуль "Рекреационные основы туризма"</t>
  </si>
  <si>
    <t xml:space="preserve">Рекреалогия </t>
  </si>
  <si>
    <t>Основы физиологии человека и гигиены</t>
  </si>
  <si>
    <t>Туристско-оздоровительная деятельность</t>
  </si>
  <si>
    <t>Модуль организационно-технологический</t>
  </si>
  <si>
    <t>Формирование и продвижение туристического продукта</t>
  </si>
  <si>
    <t>Организация экскурсионно-сопроводительного сервиса туристов</t>
  </si>
  <si>
    <t>Организация социокультурного сервиса туристов</t>
  </si>
  <si>
    <t>2.7.4</t>
  </si>
  <si>
    <t xml:space="preserve">Организация сервиса оздоровления туристов   </t>
  </si>
  <si>
    <t>2.7.5</t>
  </si>
  <si>
    <t xml:space="preserve">Организация сервиса питания туристов   </t>
  </si>
  <si>
    <t>2.7.6</t>
  </si>
  <si>
    <t xml:space="preserve">Организация сервиса размещения туристов   </t>
  </si>
  <si>
    <t>2.7.7</t>
  </si>
  <si>
    <t>2.7.8</t>
  </si>
  <si>
    <t>Ораторское искусство</t>
  </si>
  <si>
    <t>Деловые коммуникации (на иностранном языке)</t>
  </si>
  <si>
    <t>Физическая культура</t>
  </si>
  <si>
    <t>/1-6</t>
  </si>
  <si>
    <t>/28</t>
  </si>
  <si>
    <t>/68</t>
  </si>
  <si>
    <t>/1</t>
  </si>
  <si>
    <t>1 семестр, 
17 недель</t>
  </si>
  <si>
    <t>2 семестр,
18  недель</t>
  </si>
  <si>
    <t>3 семестр, 
17 недель</t>
  </si>
  <si>
    <t>5 семестр, 
17 недель</t>
  </si>
  <si>
    <t>6 семестр,
 14 недель</t>
  </si>
  <si>
    <t>8 семестр,
6 недель</t>
  </si>
  <si>
    <t>По формированию туристического продукта</t>
  </si>
  <si>
    <t>По туристско-спортивному походу</t>
  </si>
  <si>
    <t>По продвижению туристического продукта</t>
  </si>
  <si>
    <t>По турагентской и туроператорской деятельности</t>
  </si>
  <si>
    <t>По водному походу</t>
  </si>
  <si>
    <t>УК-11</t>
  </si>
  <si>
    <t>1.6.3
2.3.5</t>
  </si>
  <si>
    <t>УК-4</t>
  </si>
  <si>
    <t>УК-5</t>
  </si>
  <si>
    <t>УК-6</t>
  </si>
  <si>
    <t>1.2.1 2.2.1</t>
  </si>
  <si>
    <t>Владеть навыками профессионального общения, ведения деловой переписки на иностранном языке</t>
  </si>
  <si>
    <t>СК-20</t>
  </si>
  <si>
    <t>Владеть принципами и методами социокультурного проектирования в разнообразных социокультурных ситуациях, ориентированных на все слои и группы населения в различных видах туризма</t>
  </si>
  <si>
    <t>СК-21</t>
  </si>
  <si>
    <t>СК-22</t>
  </si>
  <si>
    <t>СК-23</t>
  </si>
  <si>
    <t>СК-24</t>
  </si>
  <si>
    <t>СК-25</t>
  </si>
  <si>
    <t>СК-26</t>
  </si>
  <si>
    <t>Владеть методами разработки комплексов физических упражнений и способами применения их в практической деятельности</t>
  </si>
  <si>
    <t>Использовать общенаучную методологию и специальные методы исследований для осуществления научной и научно-прикладной деятельности в туризме</t>
  </si>
  <si>
    <t>Владеть навыками моделирования интегрированных маркетинговых коммуникаций, разработки и реализации стратегий маркетинговых коммуникаций, определения эффективности маркетинговых коммуникаций</t>
  </si>
  <si>
    <t>Разрабатывать инновационные технологии формирования и продвижения туров с включением в их структуру рекреационно-оздоровительных услуг</t>
  </si>
  <si>
    <t>Владеть организационными способностями обслуживания туристов с учетом особенностей национальной кухни, религиозных традиций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</si>
  <si>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</si>
  <si>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</si>
  <si>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БПК-14</t>
  </si>
  <si>
    <t>БПК-15</t>
  </si>
  <si>
    <t>БПК-16</t>
  </si>
  <si>
    <t>Использовать инструментарий поведенческой и экспериментальной экономики для анализа реального поведения людей в различных экономических ситуациях</t>
  </si>
  <si>
    <t>Применять нормы национального и международного законодательства в области интеллектуальной собственности, методы выявления объектов интеллектуальной собственности</t>
  </si>
  <si>
    <t>СК-27</t>
  </si>
  <si>
    <t>СК-28</t>
  </si>
  <si>
    <t>СК-29</t>
  </si>
  <si>
    <t>СК-30</t>
  </si>
  <si>
    <t>СК-31</t>
  </si>
  <si>
    <t>Владеть теоретическими и практическими навыками организации мероприятий событийного менеджмента в туризме</t>
  </si>
  <si>
    <t>Учитывать культурные, религиозные и языковые особенности обслуживания иностранных туристов, толерантно воспринимать социальные и культурные различия</t>
  </si>
  <si>
    <t>VII. Итоговая аттестация</t>
  </si>
  <si>
    <t xml:space="preserve"> — дипломное  проектирование</t>
  </si>
  <si>
    <t>Анализировать основные этапы и закономерности исторического развития общества для формирования гражданской позиции</t>
  </si>
  <si>
    <t>Использовать логистические модели и методы с целью эффективного управления цепями поставок и логистическими процессами в туристической индустрии</t>
  </si>
  <si>
    <t>Код модуля, учебной дисциплины</t>
  </si>
  <si>
    <t>/62</t>
  </si>
  <si>
    <t>УК-1,
2,4,5,6</t>
  </si>
  <si>
    <t>1.4.1
1.6.3</t>
  </si>
  <si>
    <t xml:space="preserve"> Владеть основами исследовательской деятельности, осуществлять поиск, анализ и синтез информации</t>
  </si>
  <si>
    <t>Лингвистический модуль -1</t>
  </si>
  <si>
    <t>Лингвистический модуль -2</t>
  </si>
  <si>
    <t>Использовать современные цифровые технологии и программное обеспечение в туристической индустрии; владеть подходами цифровизации бизнес-процессов туристической индустрии</t>
  </si>
  <si>
    <t>Правовое регулирование туристической деятельности</t>
  </si>
  <si>
    <t>Использовать общую методологию, методы и приемы управления качеством для эффективного управления процессами обслуживания в туристической индустрии</t>
  </si>
  <si>
    <t>По рекреационно-оздоровительному походу (ознакомительная)</t>
  </si>
  <si>
    <t xml:space="preserve">Применять основные методы защиты населения от негативных воздействий факторов антропогенного, техногенного и естественного происхождения, принципы  рационального природопользования и энергосбережения, обеспечивать здоровые и безопасные условия труда </t>
  </si>
  <si>
    <t>Использовать современные технологии осуществления инновационных бизнес-проектов (стартапов), технологии систематической предпринимательской деятельности в профессиональной деятельности</t>
  </si>
  <si>
    <t>/72</t>
  </si>
  <si>
    <t>/306</t>
  </si>
  <si>
    <t>/334</t>
  </si>
  <si>
    <t>Владеть методологией бухгалтерского и управленческого учета, осуществлять учет хозяйственных операций в туристической индустрии</t>
  </si>
  <si>
    <t>Применять знания об особенностях материального и нематериального культурного наследия Беларуси при формировании национального туристического продукта</t>
  </si>
  <si>
    <t>Находить наиболее этичные, соответствующие праву и морали, пути и методы защиты прав человека при решении социальных и профессиональных задач</t>
  </si>
  <si>
    <t>УК-13</t>
  </si>
  <si>
    <t>Применять знания по основным этапам истории развития путешествий и туризма в мире и Беларуси, по современному состоянию туристической индустрии и перспективам ее развития</t>
  </si>
  <si>
    <t>Владеть теорией и методикой подготовки и проведения экскурсий, техникой и техническими средствами проведения экскурсий, организовывать дифференцированное экскурсионное обслуживание</t>
  </si>
  <si>
    <t xml:space="preserve">Характеризовать и учитывать при осуществлении туристической деятельности основные физиолого-биохимические процессы человека, способствующие отдыху, восстановлению сил, оздоровлению </t>
  </si>
  <si>
    <t>Внедрять результаты инновационного проектирования по формированию, продвижению и реализации конкурентоспособной туристической продукции и услуг на основе спортивно-массовых мероприятий</t>
  </si>
  <si>
    <t>Применять на практике технологии СПА, Wellness, ивент-менеджмента при организации туристической деятельности</t>
  </si>
  <si>
    <t>Применять нормы законодательства о труде при составлении трудовых договоров</t>
  </si>
  <si>
    <t>Применять знания по социальной психологии при регулировании социально-психологических явлений и процессов в сфере туристических услуг</t>
  </si>
  <si>
    <t>Планировать, организовывать, внедрять и улучшать деятельность по управлению документами, владеть правилами ведения официальной документации согласно нормативным правовым актам</t>
  </si>
  <si>
    <t>Организовывать туристско-оздоровительную деятельность с различным контингентом лиц, занимающихся туризмом</t>
  </si>
  <si>
    <t>СК-8/
СК-9</t>
  </si>
  <si>
    <t>СК-11/
СК-12</t>
  </si>
  <si>
    <t>СК-29/
СК-30</t>
  </si>
  <si>
    <t>Применять знания  мирового наследия культуры при формировании экскурсионного туристического продукта</t>
  </si>
  <si>
    <t>Владеть моделированием бизнес-процессов и технологиями бизнес-планирования в практической деятельности предприятий туристической индустрии</t>
  </si>
  <si>
    <t>Разрабатывать программы туристических маршрутов и инновационных проектов экскурсионной направленности</t>
  </si>
  <si>
    <t>Владеть организационными способностями обслуживания туристов, их размещения в соответствии с современными требованиями индустрии гостеприимства</t>
  </si>
  <si>
    <t>Владеть традициями и культурой питания народов мира для организации сервиса питания туристов</t>
  </si>
  <si>
    <t xml:space="preserve">Владеть современными технологиями формирования и продвижения туристического продукта с целью обеспечения эффективного функционирования организаций туристической индустрии </t>
  </si>
  <si>
    <t>Представлять место и роль музейных изысканий в работе специалиста в сфере туризма и гостеприимства для формирования экскурсионного продукта на основе музейного ресурса</t>
  </si>
  <si>
    <t>/54</t>
  </si>
  <si>
    <t>Естественно-
научный модуль</t>
  </si>
  <si>
    <t>Историческая социология/ Музееведение</t>
  </si>
  <si>
    <t>Ивент-менеджмент/ Организационные основы спортивно-событийного туризма</t>
  </si>
  <si>
    <t>Культура питания и кухни народов мира/
Организация обслуживания иностранных туристов</t>
  </si>
  <si>
    <t>УК-1,
4,5,6</t>
  </si>
  <si>
    <t>Применять нормативные правовые акты, регулирующие отношения в сфере туризма и гостеприимства, владеть навыками составления договора оказания туристических услуг</t>
  </si>
  <si>
    <t>Применять теоретические и практические навыки предоставления универсальных туристических продуктов и услуг, позволяющих людям с особыми потребностями функционировать независимо, на равных условиях, с чувством собственного достоинства</t>
  </si>
  <si>
    <t>По экскурсоведению</t>
  </si>
  <si>
    <t>История белорусской государственности</t>
  </si>
  <si>
    <t>Современная политэкономия</t>
  </si>
  <si>
    <t>Философия</t>
  </si>
  <si>
    <t>СК-2/ СК-3/
СК-4</t>
  </si>
  <si>
    <t>2.1.3</t>
  </si>
  <si>
    <t>2¹</t>
  </si>
  <si>
    <t>3¹</t>
  </si>
  <si>
    <t>Историко-культурное наследие Беларуси/ Поведенческая и экспериментальная 
экономика/Этика</t>
  </si>
  <si>
    <t>Социология</t>
  </si>
  <si>
    <t>Владеть методами математического анализа, аналитической геометрии, линейной алгебры, решать дифференциальные уравнения первого порядка, применять основные методы математической 
статистики в сфере туризма</t>
  </si>
  <si>
    <r>
      <t>29</t>
    </r>
    <r>
      <rPr>
        <sz val="14"/>
        <color indexed="8"/>
        <rFont val="Times New Roman"/>
        <family val="1"/>
      </rPr>
      <t xml:space="preserve">
09
</t>
    </r>
    <r>
      <rPr>
        <u val="single"/>
        <sz val="14"/>
        <color indexed="8"/>
        <rFont val="Times New Roman"/>
        <family val="1"/>
      </rPr>
      <t>05</t>
    </r>
    <r>
      <rPr>
        <sz val="14"/>
        <color indexed="8"/>
        <rFont val="Times New Roman"/>
        <family val="1"/>
      </rPr>
      <t xml:space="preserve">
10</t>
    </r>
  </si>
  <si>
    <r>
      <t>27</t>
    </r>
    <r>
      <rPr>
        <sz val="14"/>
        <color indexed="8"/>
        <rFont val="Times New Roman"/>
        <family val="1"/>
      </rPr>
      <t xml:space="preserve">
10
</t>
    </r>
    <r>
      <rPr>
        <u val="single"/>
        <sz val="14"/>
        <color indexed="8"/>
        <rFont val="Times New Roman"/>
        <family val="1"/>
      </rPr>
      <t>02</t>
    </r>
    <r>
      <rPr>
        <sz val="14"/>
        <color indexed="8"/>
        <rFont val="Times New Roman"/>
        <family val="1"/>
      </rPr>
      <t xml:space="preserve">
11</t>
    </r>
  </si>
  <si>
    <r>
      <t>29</t>
    </r>
    <r>
      <rPr>
        <sz val="14"/>
        <color indexed="8"/>
        <rFont val="Times New Roman"/>
        <family val="1"/>
      </rPr>
      <t xml:space="preserve">
12
</t>
    </r>
    <r>
      <rPr>
        <u val="single"/>
        <sz val="14"/>
        <color indexed="8"/>
        <rFont val="Times New Roman"/>
        <family val="1"/>
      </rPr>
      <t>04</t>
    </r>
    <r>
      <rPr>
        <sz val="14"/>
        <color indexed="8"/>
        <rFont val="Times New Roman"/>
        <family val="1"/>
      </rPr>
      <t xml:space="preserve">
01</t>
    </r>
  </si>
  <si>
    <r>
      <t>26</t>
    </r>
    <r>
      <rPr>
        <sz val="14"/>
        <color indexed="8"/>
        <rFont val="Times New Roman"/>
        <family val="1"/>
      </rPr>
      <t xml:space="preserve">
01
</t>
    </r>
    <r>
      <rPr>
        <u val="single"/>
        <sz val="14"/>
        <color indexed="8"/>
        <rFont val="Times New Roman"/>
        <family val="1"/>
      </rPr>
      <t>01</t>
    </r>
    <r>
      <rPr>
        <sz val="14"/>
        <color indexed="8"/>
        <rFont val="Times New Roman"/>
        <family val="1"/>
      </rPr>
      <t xml:space="preserve">
02</t>
    </r>
  </si>
  <si>
    <r>
      <t>23</t>
    </r>
    <r>
      <rPr>
        <sz val="14"/>
        <color indexed="8"/>
        <rFont val="Times New Roman"/>
        <family val="1"/>
      </rPr>
      <t xml:space="preserve">
02
01
03</t>
    </r>
  </si>
  <si>
    <r>
      <t>30</t>
    </r>
    <r>
      <rPr>
        <sz val="14"/>
        <color indexed="8"/>
        <rFont val="Times New Roman"/>
        <family val="1"/>
      </rPr>
      <t xml:space="preserve">
03
</t>
    </r>
    <r>
      <rPr>
        <u val="single"/>
        <sz val="14"/>
        <color indexed="8"/>
        <rFont val="Times New Roman"/>
        <family val="1"/>
      </rPr>
      <t>05</t>
    </r>
    <r>
      <rPr>
        <sz val="14"/>
        <color indexed="8"/>
        <rFont val="Times New Roman"/>
        <family val="1"/>
      </rPr>
      <t xml:space="preserve">
14</t>
    </r>
  </si>
  <si>
    <r>
      <t>27</t>
    </r>
    <r>
      <rPr>
        <sz val="14"/>
        <color indexed="8"/>
        <rFont val="Times New Roman"/>
        <family val="1"/>
      </rPr>
      <t xml:space="preserve">
04
</t>
    </r>
    <r>
      <rPr>
        <u val="single"/>
        <sz val="14"/>
        <color indexed="8"/>
        <rFont val="Times New Roman"/>
        <family val="1"/>
      </rPr>
      <t>03</t>
    </r>
    <r>
      <rPr>
        <sz val="14"/>
        <color indexed="8"/>
        <rFont val="Times New Roman"/>
        <family val="1"/>
      </rPr>
      <t xml:space="preserve">
05</t>
    </r>
  </si>
  <si>
    <r>
      <t>29</t>
    </r>
    <r>
      <rPr>
        <sz val="14"/>
        <color indexed="8"/>
        <rFont val="Times New Roman"/>
        <family val="1"/>
      </rPr>
      <t xml:space="preserve">
06
</t>
    </r>
    <r>
      <rPr>
        <u val="single"/>
        <sz val="14"/>
        <color indexed="8"/>
        <rFont val="Times New Roman"/>
        <family val="1"/>
      </rPr>
      <t>05</t>
    </r>
    <r>
      <rPr>
        <sz val="14"/>
        <color indexed="8"/>
        <rFont val="Times New Roman"/>
        <family val="1"/>
      </rPr>
      <t xml:space="preserve">
07</t>
    </r>
  </si>
  <si>
    <r>
      <t>27</t>
    </r>
    <r>
      <rPr>
        <sz val="14"/>
        <color indexed="8"/>
        <rFont val="Times New Roman"/>
        <family val="1"/>
      </rPr>
      <t xml:space="preserve">
07
</t>
    </r>
    <r>
      <rPr>
        <u val="single"/>
        <sz val="14"/>
        <color indexed="8"/>
        <rFont val="Times New Roman"/>
        <family val="1"/>
      </rPr>
      <t>02</t>
    </r>
    <r>
      <rPr>
        <sz val="14"/>
        <color indexed="8"/>
        <rFont val="Times New Roman"/>
        <family val="1"/>
      </rPr>
      <t xml:space="preserve">
08</t>
    </r>
  </si>
  <si>
    <t>Использовать краеведческий материал в научно-исследовательской работе и экскурсионном обслуживании</t>
  </si>
  <si>
    <t>Проводить рекреационно-географический анализ туристических зон с целью развития туристической индустрии и формирования туров</t>
  </si>
  <si>
    <t>Владеть методами оценки туристического потенциала стран с целью развития туристической индустрии и формирования туров</t>
  </si>
  <si>
    <t>Владеть системой современных управленческих технологий для обеспечения эффективного функционирования субъектов туристической индустрии</t>
  </si>
  <si>
    <t>Применять научно-теоретические знания в области организации работы субъектов туристической индустрии для решения практических задач</t>
  </si>
  <si>
    <t>Владеть методологией создания и практическими навыками управления брендами в туризме, разрабатывать бренд-стратегии стран</t>
  </si>
  <si>
    <t>Владеть теорией и методологией инновационной деятельности, практическими  подходами управления инновационными процессами на субъектах туристической индустрии</t>
  </si>
  <si>
    <t>Владеть основами маркетинговой концепции управления субъектом туристической индустрии, осуществлять маркетинговые исследования, разрабатывать и реализовывать маркетинговые стратегии</t>
  </si>
  <si>
    <t>Использовать основу экономических знаний при оценке эффективности деятельности субъектов туристической индустрии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</si>
  <si>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</si>
  <si>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УК-14</t>
  </si>
  <si>
    <t>СК-31/
СК-1</t>
  </si>
  <si>
    <t>Политология / Великая Отечественная война советского народа (в контексте Второй мировой войны)</t>
  </si>
  <si>
    <t>УК-15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</si>
  <si>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войны.</t>
  </si>
  <si>
    <t xml:space="preserve">СОГЛАСОВАНО                                                                                                                                                                                  
Начальник Главного управления профессионального  образования                                                                                            
Министерства образования Республики Беларусь                                                                                                                        
________________  С.А.Касперович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
                   </t>
  </si>
  <si>
    <t xml:space="preserve">СОГЛАСОВАНО                                                                                                                                                                                  
Проректор по научно-методической работе 
Государственного учреждения образования "Республиканский институт высшей школы"
________________  И.В.Титович
_______________
                   </t>
  </si>
  <si>
    <t>2.8</t>
  </si>
  <si>
    <t>2.8.1</t>
  </si>
  <si>
    <t>2.8.2</t>
  </si>
  <si>
    <t>2.8.3</t>
  </si>
  <si>
    <t>2.9</t>
  </si>
  <si>
    <t>2.9.1</t>
  </si>
  <si>
    <t>2.9.2</t>
  </si>
  <si>
    <t xml:space="preserve"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 принятия экономических решений и результативности экономической политики
</t>
  </si>
  <si>
    <t>Компонент учреждения образования</t>
  </si>
  <si>
    <r>
      <t xml:space="preserve">Основы управления интеллектуальной собственностью 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/
Основы трудового законодательства </t>
    </r>
  </si>
  <si>
    <t>УК-12/
УК-15</t>
  </si>
  <si>
    <t>Использовать базовые принципы экологического туризма при организации туров</t>
  </si>
  <si>
    <t>1. Государственный экзамен по специальности.                                        
2. Защита дипломной работы в ГЭК.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</si>
  <si>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</si>
  <si>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</si>
  <si>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Осуществлять коммуникации на иностранном языке для решения задач межличностного и межкультурного взаимодействия</t>
  </si>
  <si>
    <t>Работать в команде, толерантно воспринимать социальные, этнические, конфессиональные, культурные и иные различия</t>
  </si>
  <si>
    <t xml:space="preserve">Обладать способностью анализировать политические события, процессы, отношения, владеть культурой политического мышления и поведения, использовать основы политологических знаний для формирования культуры осознанного и рационального политического выбора, утверждения социально ориентированных ценностей </t>
  </si>
  <si>
    <t>Разработан в качестве примера реализации образовательного стандарта по специальности 6-05-1013-01 Туризм и гостеприимство.</t>
  </si>
  <si>
    <t xml:space="preserve">Обладать способностью анализировать проходящие в обществе процессы, осуществлять их социологическую диагностику, прогнозировать, упреждать или минимизировать последствия кризисных
явлений в различных сферах жизнедеятельности </t>
  </si>
  <si>
    <t>Продолжение примерного учебного плана по специальности 6-05-1013-01 Туризм и гостеприимство, регистрационный № _____________________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</si>
</sst>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59">
    <font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6"/>
      <color indexed="8"/>
      <name val="Calibri"/>
      <family val="0"/>
    </font>
    <font>
      <b/>
      <sz val="15"/>
      <color indexed="8"/>
      <name val="Times New Roman"/>
      <family val="0"/>
    </font>
    <font>
      <sz val="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3"/>
      <color theme="1"/>
      <name val="Times New Roman"/>
      <family val="1"/>
    </font>
    <font>
      <i/>
      <sz val="14"/>
      <color theme="1"/>
      <name val="Times New Roman"/>
      <family val="1"/>
    </font>
    <font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3">
    <xf numFmtId="0" fontId="0" fillId="0" borderId="0" xfId="0" applyAlignment="1">
      <alignment/>
    </xf>
    <xf numFmtId="49" fontId="52" fillId="0" borderId="10" xfId="0" applyNumberFormat="1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Alignment="1">
      <alignment horizontal="right"/>
    </xf>
    <xf numFmtId="0" fontId="53" fillId="0" borderId="0" xfId="0" applyFont="1" applyFill="1" applyAlignment="1">
      <alignment horizontal="left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Border="1" applyAlignment="1">
      <alignment horizontal="center" vertical="center" textRotation="90" wrapText="1"/>
    </xf>
    <xf numFmtId="0" fontId="53" fillId="0" borderId="15" xfId="0" applyFont="1" applyFill="1" applyBorder="1" applyAlignment="1">
      <alignment horizontal="center" vertical="top" wrapText="1"/>
    </xf>
    <xf numFmtId="0" fontId="53" fillId="0" borderId="16" xfId="0" applyFont="1" applyFill="1" applyBorder="1" applyAlignment="1">
      <alignment horizontal="center" vertical="top" wrapText="1"/>
    </xf>
    <xf numFmtId="0" fontId="53" fillId="0" borderId="17" xfId="0" applyFont="1" applyFill="1" applyBorder="1" applyAlignment="1">
      <alignment horizontal="center" vertical="top" wrapText="1"/>
    </xf>
    <xf numFmtId="0" fontId="53" fillId="0" borderId="17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2" fontId="53" fillId="0" borderId="19" xfId="0" applyNumberFormat="1" applyFont="1" applyFill="1" applyBorder="1" applyAlignment="1">
      <alignment horizontal="center" vertical="center" wrapText="1"/>
    </xf>
    <xf numFmtId="2" fontId="53" fillId="0" borderId="22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vertical="center" wrapText="1"/>
    </xf>
    <xf numFmtId="2" fontId="53" fillId="0" borderId="24" xfId="0" applyNumberFormat="1" applyFont="1" applyFill="1" applyBorder="1" applyAlignment="1">
      <alignment horizontal="center" vertical="center" wrapText="1"/>
    </xf>
    <xf numFmtId="2" fontId="53" fillId="0" borderId="26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27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Border="1" applyAlignment="1">
      <alignment textRotation="90" wrapText="1"/>
    </xf>
    <xf numFmtId="0" fontId="53" fillId="0" borderId="0" xfId="0" applyFont="1" applyFill="1" applyAlignment="1">
      <alignment vertical="top" wrapText="1"/>
    </xf>
    <xf numFmtId="0" fontId="53" fillId="0" borderId="0" xfId="0" applyFont="1" applyFill="1" applyBorder="1" applyAlignment="1">
      <alignment horizontal="center" vertical="top" wrapText="1"/>
    </xf>
    <xf numFmtId="0" fontId="53" fillId="0" borderId="24" xfId="0" applyFont="1" applyFill="1" applyBorder="1" applyAlignment="1">
      <alignment vertical="top" wrapText="1"/>
    </xf>
    <xf numFmtId="0" fontId="52" fillId="0" borderId="24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left" vertical="top" wrapText="1"/>
    </xf>
    <xf numFmtId="0" fontId="53" fillId="0" borderId="31" xfId="0" applyFont="1" applyFill="1" applyBorder="1" applyAlignment="1">
      <alignment vertical="top" wrapText="1"/>
    </xf>
    <xf numFmtId="0" fontId="52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top" wrapText="1"/>
    </xf>
    <xf numFmtId="49" fontId="53" fillId="0" borderId="0" xfId="0" applyNumberFormat="1" applyFont="1" applyFill="1" applyAlignment="1">
      <alignment/>
    </xf>
    <xf numFmtId="49" fontId="52" fillId="0" borderId="0" xfId="0" applyNumberFormat="1" applyFont="1" applyFill="1" applyAlignment="1">
      <alignment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wrapText="1"/>
    </xf>
    <xf numFmtId="49" fontId="53" fillId="0" borderId="0" xfId="0" applyNumberFormat="1" applyFont="1" applyFill="1" applyBorder="1" applyAlignment="1">
      <alignment/>
    </xf>
    <xf numFmtId="49" fontId="53" fillId="0" borderId="32" xfId="0" applyNumberFormat="1" applyFont="1" applyFill="1" applyBorder="1" applyAlignment="1">
      <alignment horizontal="center" wrapText="1"/>
    </xf>
    <xf numFmtId="49" fontId="53" fillId="0" borderId="0" xfId="0" applyNumberFormat="1" applyFont="1" applyFill="1" applyBorder="1" applyAlignment="1">
      <alignment horizontal="center"/>
    </xf>
    <xf numFmtId="49" fontId="52" fillId="0" borderId="33" xfId="0" applyNumberFormat="1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49" fontId="53" fillId="0" borderId="34" xfId="0" applyNumberFormat="1" applyFont="1" applyFill="1" applyBorder="1" applyAlignment="1">
      <alignment horizontal="center" wrapText="1"/>
    </xf>
    <xf numFmtId="0" fontId="53" fillId="0" borderId="25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49" fontId="53" fillId="0" borderId="37" xfId="0" applyNumberFormat="1" applyFont="1" applyFill="1" applyBorder="1" applyAlignment="1">
      <alignment horizontal="center" vertical="center"/>
    </xf>
    <xf numFmtId="49" fontId="53" fillId="0" borderId="27" xfId="0" applyNumberFormat="1" applyFont="1" applyFill="1" applyBorder="1" applyAlignment="1">
      <alignment horizontal="center" vertical="center"/>
    </xf>
    <xf numFmtId="49" fontId="53" fillId="0" borderId="33" xfId="0" applyNumberFormat="1" applyFont="1" applyFill="1" applyBorder="1" applyAlignment="1">
      <alignment horizontal="center" vertical="top" wrapText="1"/>
    </xf>
    <xf numFmtId="49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49" fontId="53" fillId="0" borderId="37" xfId="0" applyNumberFormat="1" applyFont="1" applyFill="1" applyBorder="1" applyAlignment="1">
      <alignment horizontal="center" vertical="center" wrapText="1"/>
    </xf>
    <xf numFmtId="49" fontId="52" fillId="0" borderId="38" xfId="0" applyNumberFormat="1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/>
    </xf>
    <xf numFmtId="0" fontId="53" fillId="0" borderId="0" xfId="0" applyFont="1" applyFill="1" applyAlignment="1">
      <alignment horizontal="center" wrapText="1"/>
    </xf>
    <xf numFmtId="49" fontId="53" fillId="0" borderId="27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top"/>
    </xf>
    <xf numFmtId="0" fontId="53" fillId="0" borderId="0" xfId="0" applyFont="1" applyFill="1" applyAlignment="1">
      <alignment/>
    </xf>
    <xf numFmtId="49" fontId="53" fillId="0" borderId="39" xfId="0" applyNumberFormat="1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 vertical="center" textRotation="89" wrapText="1"/>
    </xf>
    <xf numFmtId="0" fontId="56" fillId="0" borderId="40" xfId="0" applyFont="1" applyFill="1" applyBorder="1" applyAlignment="1">
      <alignment horizontal="center" vertical="center" textRotation="89" wrapText="1"/>
    </xf>
    <xf numFmtId="49" fontId="4" fillId="0" borderId="41" xfId="0" applyNumberFormat="1" applyFont="1" applyFill="1" applyBorder="1" applyAlignment="1">
      <alignment horizontal="left" vertical="top" wrapText="1"/>
    </xf>
    <xf numFmtId="49" fontId="53" fillId="0" borderId="14" xfId="0" applyNumberFormat="1" applyFont="1" applyFill="1" applyBorder="1" applyAlignment="1">
      <alignment horizontal="center" vertical="center"/>
    </xf>
    <xf numFmtId="49" fontId="53" fillId="0" borderId="36" xfId="0" applyNumberFormat="1" applyFont="1" applyFill="1" applyBorder="1" applyAlignment="1">
      <alignment horizontal="center" vertical="center"/>
    </xf>
    <xf numFmtId="49" fontId="53" fillId="0" borderId="42" xfId="0" applyNumberFormat="1" applyFont="1" applyFill="1" applyBorder="1" applyAlignment="1">
      <alignment horizontal="center" vertical="center"/>
    </xf>
    <xf numFmtId="49" fontId="53" fillId="0" borderId="35" xfId="0" applyNumberFormat="1" applyFont="1" applyFill="1" applyBorder="1" applyAlignment="1">
      <alignment horizontal="left" vertical="center"/>
    </xf>
    <xf numFmtId="49" fontId="53" fillId="0" borderId="24" xfId="0" applyNumberFormat="1" applyFont="1" applyFill="1" applyBorder="1" applyAlignment="1">
      <alignment horizontal="left" vertical="center"/>
    </xf>
    <xf numFmtId="49" fontId="53" fillId="0" borderId="25" xfId="0" applyNumberFormat="1" applyFont="1" applyFill="1" applyBorder="1" applyAlignment="1">
      <alignment horizontal="left" vertical="center"/>
    </xf>
    <xf numFmtId="49" fontId="53" fillId="0" borderId="23" xfId="0" applyNumberFormat="1" applyFont="1" applyFill="1" applyBorder="1" applyAlignment="1">
      <alignment horizontal="center" vertical="center" wrapText="1"/>
    </xf>
    <xf numFmtId="49" fontId="53" fillId="0" borderId="26" xfId="0" applyNumberFormat="1" applyFont="1" applyFill="1" applyBorder="1" applyAlignment="1">
      <alignment horizontal="center" vertical="center" wrapText="1"/>
    </xf>
    <xf numFmtId="49" fontId="53" fillId="0" borderId="38" xfId="0" applyNumberFormat="1" applyFont="1" applyFill="1" applyBorder="1" applyAlignment="1">
      <alignment horizontal="center" vertical="center" wrapText="1"/>
    </xf>
    <xf numFmtId="49" fontId="53" fillId="0" borderId="39" xfId="0" applyNumberFormat="1" applyFont="1" applyFill="1" applyBorder="1" applyAlignment="1">
      <alignment horizontal="center" vertical="center" wrapText="1"/>
    </xf>
    <xf numFmtId="49" fontId="53" fillId="0" borderId="40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9" fontId="53" fillId="0" borderId="42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/>
    </xf>
    <xf numFmtId="0" fontId="53" fillId="0" borderId="35" xfId="0" applyFont="1" applyFill="1" applyBorder="1" applyAlignment="1">
      <alignment horizontal="center"/>
    </xf>
    <xf numFmtId="0" fontId="53" fillId="0" borderId="25" xfId="0" applyFont="1" applyFill="1" applyBorder="1" applyAlignment="1">
      <alignment horizontal="center"/>
    </xf>
    <xf numFmtId="0" fontId="53" fillId="0" borderId="42" xfId="0" applyFont="1" applyFill="1" applyBorder="1" applyAlignment="1">
      <alignment horizontal="center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/>
    </xf>
    <xf numFmtId="0" fontId="53" fillId="0" borderId="46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/>
    </xf>
    <xf numFmtId="49" fontId="53" fillId="0" borderId="43" xfId="0" applyNumberFormat="1" applyFont="1" applyFill="1" applyBorder="1" applyAlignment="1">
      <alignment horizontal="left" vertical="center" wrapText="1"/>
    </xf>
    <xf numFmtId="49" fontId="53" fillId="0" borderId="47" xfId="0" applyNumberFormat="1" applyFont="1" applyFill="1" applyBorder="1" applyAlignment="1">
      <alignment horizontal="left"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49" fontId="53" fillId="0" borderId="48" xfId="0" applyNumberFormat="1" applyFont="1" applyFill="1" applyBorder="1" applyAlignment="1">
      <alignment horizontal="left" vertical="center" wrapText="1"/>
    </xf>
    <xf numFmtId="49" fontId="53" fillId="0" borderId="49" xfId="0" applyNumberFormat="1" applyFont="1" applyFill="1" applyBorder="1" applyAlignment="1">
      <alignment horizontal="left" vertical="center" wrapText="1"/>
    </xf>
    <xf numFmtId="49" fontId="53" fillId="0" borderId="50" xfId="0" applyNumberFormat="1" applyFont="1" applyFill="1" applyBorder="1" applyAlignment="1">
      <alignment horizontal="left" vertical="center" wrapText="1"/>
    </xf>
    <xf numFmtId="0" fontId="53" fillId="0" borderId="36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left" vertical="center"/>
    </xf>
    <xf numFmtId="0" fontId="53" fillId="0" borderId="36" xfId="0" applyFont="1" applyFill="1" applyBorder="1" applyAlignment="1">
      <alignment horizontal="left" vertical="center"/>
    </xf>
    <xf numFmtId="0" fontId="53" fillId="0" borderId="42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51" xfId="0" applyNumberFormat="1" applyFont="1" applyFill="1" applyBorder="1" applyAlignment="1">
      <alignment horizontal="center" vertical="center" wrapText="1"/>
    </xf>
    <xf numFmtId="49" fontId="52" fillId="0" borderId="52" xfId="0" applyNumberFormat="1" applyFont="1" applyFill="1" applyBorder="1" applyAlignment="1">
      <alignment horizontal="center" vertical="center" wrapText="1"/>
    </xf>
    <xf numFmtId="49" fontId="52" fillId="0" borderId="41" xfId="0" applyNumberFormat="1" applyFont="1" applyFill="1" applyBorder="1" applyAlignment="1">
      <alignment horizontal="center" vertical="center" wrapText="1"/>
    </xf>
    <xf numFmtId="49" fontId="52" fillId="0" borderId="53" xfId="0" applyNumberFormat="1" applyFont="1" applyFill="1" applyBorder="1" applyAlignment="1">
      <alignment horizontal="center" vertical="center" wrapText="1"/>
    </xf>
    <xf numFmtId="49" fontId="52" fillId="0" borderId="54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2" fillId="0" borderId="55" xfId="0" applyNumberFormat="1" applyFont="1" applyFill="1" applyBorder="1" applyAlignment="1">
      <alignment horizontal="center" vertical="center" wrapText="1"/>
    </xf>
    <xf numFmtId="49" fontId="52" fillId="0" borderId="56" xfId="0" applyNumberFormat="1" applyFont="1" applyFill="1" applyBorder="1" applyAlignment="1">
      <alignment horizontal="center" vertical="center" wrapText="1"/>
    </xf>
    <xf numFmtId="49" fontId="52" fillId="0" borderId="57" xfId="0" applyNumberFormat="1" applyFont="1" applyFill="1" applyBorder="1" applyAlignment="1">
      <alignment horizontal="center" vertical="center" wrapText="1"/>
    </xf>
    <xf numFmtId="49" fontId="52" fillId="0" borderId="58" xfId="0" applyNumberFormat="1" applyFont="1" applyFill="1" applyBorder="1" applyAlignment="1">
      <alignment horizontal="center" vertical="center" wrapText="1"/>
    </xf>
    <xf numFmtId="49" fontId="53" fillId="0" borderId="52" xfId="0" applyNumberFormat="1" applyFont="1" applyFill="1" applyBorder="1" applyAlignment="1">
      <alignment horizontal="center" textRotation="90" wrapText="1"/>
    </xf>
    <xf numFmtId="49" fontId="53" fillId="0" borderId="53" xfId="0" applyNumberFormat="1" applyFont="1" applyFill="1" applyBorder="1" applyAlignment="1">
      <alignment horizontal="center" textRotation="90" wrapText="1"/>
    </xf>
    <xf numFmtId="49" fontId="53" fillId="0" borderId="54" xfId="0" applyNumberFormat="1" applyFont="1" applyFill="1" applyBorder="1" applyAlignment="1">
      <alignment horizontal="center" textRotation="90" wrapText="1"/>
    </xf>
    <xf numFmtId="49" fontId="53" fillId="0" borderId="55" xfId="0" applyNumberFormat="1" applyFont="1" applyFill="1" applyBorder="1" applyAlignment="1">
      <alignment horizontal="center" textRotation="90" wrapText="1"/>
    </xf>
    <xf numFmtId="49" fontId="53" fillId="0" borderId="56" xfId="0" applyNumberFormat="1" applyFont="1" applyFill="1" applyBorder="1" applyAlignment="1">
      <alignment horizontal="center" textRotation="90" wrapText="1"/>
    </xf>
    <xf numFmtId="49" fontId="53" fillId="0" borderId="58" xfId="0" applyNumberFormat="1" applyFont="1" applyFill="1" applyBorder="1" applyAlignment="1">
      <alignment horizontal="center" textRotation="90" wrapText="1"/>
    </xf>
    <xf numFmtId="49" fontId="52" fillId="0" borderId="38" xfId="0" applyNumberFormat="1" applyFont="1" applyFill="1" applyBorder="1" applyAlignment="1">
      <alignment horizontal="center" vertical="center" wrapText="1"/>
    </xf>
    <xf numFmtId="49" fontId="52" fillId="0" borderId="39" xfId="0" applyNumberFormat="1" applyFont="1" applyFill="1" applyBorder="1" applyAlignment="1">
      <alignment horizontal="center" vertical="center" wrapText="1"/>
    </xf>
    <xf numFmtId="49" fontId="52" fillId="0" borderId="40" xfId="0" applyNumberFormat="1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0" fontId="52" fillId="0" borderId="40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 textRotation="90"/>
    </xf>
    <xf numFmtId="0" fontId="53" fillId="0" borderId="53" xfId="0" applyFont="1" applyFill="1" applyBorder="1" applyAlignment="1">
      <alignment horizontal="center" vertical="center" textRotation="90"/>
    </xf>
    <xf numFmtId="0" fontId="53" fillId="0" borderId="54" xfId="0" applyFont="1" applyFill="1" applyBorder="1" applyAlignment="1">
      <alignment horizontal="center" vertical="center" textRotation="90"/>
    </xf>
    <xf numFmtId="0" fontId="53" fillId="0" borderId="55" xfId="0" applyFont="1" applyFill="1" applyBorder="1" applyAlignment="1">
      <alignment horizontal="center" vertical="center" textRotation="90"/>
    </xf>
    <xf numFmtId="0" fontId="53" fillId="0" borderId="56" xfId="0" applyFont="1" applyFill="1" applyBorder="1" applyAlignment="1">
      <alignment horizontal="center" vertical="center" textRotation="90"/>
    </xf>
    <xf numFmtId="0" fontId="53" fillId="0" borderId="58" xfId="0" applyFont="1" applyFill="1" applyBorder="1" applyAlignment="1">
      <alignment horizontal="center" vertical="center" textRotation="90"/>
    </xf>
    <xf numFmtId="0" fontId="53" fillId="0" borderId="14" xfId="0" applyFont="1" applyFill="1" applyBorder="1" applyAlignment="1">
      <alignment horizontal="left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49" fontId="57" fillId="0" borderId="14" xfId="0" applyNumberFormat="1" applyFont="1" applyFill="1" applyBorder="1" applyAlignment="1">
      <alignment horizontal="left" vertical="center" wrapText="1"/>
    </xf>
    <xf numFmtId="49" fontId="57" fillId="0" borderId="36" xfId="0" applyNumberFormat="1" applyFont="1" applyFill="1" applyBorder="1" applyAlignment="1">
      <alignment horizontal="left" vertical="center" wrapText="1"/>
    </xf>
    <xf numFmtId="49" fontId="57" fillId="0" borderId="42" xfId="0" applyNumberFormat="1" applyFont="1" applyFill="1" applyBorder="1" applyAlignment="1">
      <alignment horizontal="left" vertical="center" wrapText="1"/>
    </xf>
    <xf numFmtId="0" fontId="53" fillId="0" borderId="29" xfId="0" applyFont="1" applyFill="1" applyBorder="1" applyAlignment="1">
      <alignment horizontal="center" vertical="center"/>
    </xf>
    <xf numFmtId="0" fontId="53" fillId="0" borderId="59" xfId="0" applyFont="1" applyFill="1" applyBorder="1" applyAlignment="1">
      <alignment horizontal="center" vertical="center"/>
    </xf>
    <xf numFmtId="0" fontId="53" fillId="0" borderId="60" xfId="0" applyFont="1" applyFill="1" applyBorder="1" applyAlignment="1">
      <alignment horizontal="center" vertical="center"/>
    </xf>
    <xf numFmtId="49" fontId="53" fillId="0" borderId="46" xfId="0" applyNumberFormat="1" applyFont="1" applyFill="1" applyBorder="1" applyAlignment="1">
      <alignment horizontal="left" vertical="center" wrapText="1"/>
    </xf>
    <xf numFmtId="49" fontId="53" fillId="0" borderId="14" xfId="0" applyNumberFormat="1" applyFont="1" applyFill="1" applyBorder="1" applyAlignment="1">
      <alignment horizontal="left" vertical="center" wrapText="1"/>
    </xf>
    <xf numFmtId="49" fontId="53" fillId="0" borderId="36" xfId="0" applyNumberFormat="1" applyFont="1" applyFill="1" applyBorder="1" applyAlignment="1">
      <alignment horizontal="left" vertical="center" wrapText="1"/>
    </xf>
    <xf numFmtId="49" fontId="53" fillId="0" borderId="42" xfId="0" applyNumberFormat="1" applyFont="1" applyFill="1" applyBorder="1" applyAlignment="1">
      <alignment horizontal="left" vertical="center" wrapText="1"/>
    </xf>
    <xf numFmtId="0" fontId="53" fillId="0" borderId="61" xfId="0" applyFont="1" applyFill="1" applyBorder="1" applyAlignment="1">
      <alignment horizontal="center" vertical="center"/>
    </xf>
    <xf numFmtId="0" fontId="53" fillId="0" borderId="62" xfId="0" applyFont="1" applyFill="1" applyBorder="1" applyAlignment="1">
      <alignment horizontal="center" vertical="center"/>
    </xf>
    <xf numFmtId="49" fontId="53" fillId="0" borderId="38" xfId="0" applyNumberFormat="1" applyFont="1" applyFill="1" applyBorder="1" applyAlignment="1">
      <alignment horizontal="center" vertical="center"/>
    </xf>
    <xf numFmtId="49" fontId="53" fillId="0" borderId="63" xfId="0" applyNumberFormat="1" applyFont="1" applyFill="1" applyBorder="1" applyAlignment="1">
      <alignment horizontal="center" vertical="center"/>
    </xf>
    <xf numFmtId="49" fontId="53" fillId="0" borderId="64" xfId="0" applyNumberFormat="1" applyFont="1" applyFill="1" applyBorder="1" applyAlignment="1">
      <alignment horizontal="center" vertical="center"/>
    </xf>
    <xf numFmtId="49" fontId="53" fillId="0" borderId="40" xfId="0" applyNumberFormat="1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textRotation="90" wrapText="1"/>
    </xf>
    <xf numFmtId="0" fontId="53" fillId="0" borderId="63" xfId="0" applyFont="1" applyFill="1" applyBorder="1" applyAlignment="1">
      <alignment horizontal="center" textRotation="90" wrapText="1"/>
    </xf>
    <xf numFmtId="0" fontId="53" fillId="0" borderId="64" xfId="0" applyFont="1" applyFill="1" applyBorder="1" applyAlignment="1">
      <alignment horizontal="center" textRotation="90" wrapText="1"/>
    </xf>
    <xf numFmtId="0" fontId="53" fillId="0" borderId="40" xfId="0" applyFont="1" applyFill="1" applyBorder="1" applyAlignment="1">
      <alignment horizontal="center" textRotation="90" wrapText="1"/>
    </xf>
    <xf numFmtId="49" fontId="53" fillId="0" borderId="63" xfId="0" applyNumberFormat="1" applyFont="1" applyFill="1" applyBorder="1" applyAlignment="1">
      <alignment horizontal="center" vertical="center" wrapText="1"/>
    </xf>
    <xf numFmtId="49" fontId="53" fillId="0" borderId="64" xfId="0" applyNumberFormat="1" applyFont="1" applyFill="1" applyBorder="1" applyAlignment="1">
      <alignment horizontal="center" vertical="center" wrapText="1"/>
    </xf>
    <xf numFmtId="0" fontId="53" fillId="0" borderId="52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53" fillId="0" borderId="53" xfId="0" applyFont="1" applyFill="1" applyBorder="1" applyAlignment="1">
      <alignment horizontal="center" vertical="center" wrapText="1"/>
    </xf>
    <xf numFmtId="0" fontId="53" fillId="0" borderId="5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55" xfId="0" applyFont="1" applyFill="1" applyBorder="1" applyAlignment="1">
      <alignment horizontal="center" vertical="center" wrapText="1"/>
    </xf>
    <xf numFmtId="0" fontId="53" fillId="0" borderId="56" xfId="0" applyFont="1" applyFill="1" applyBorder="1" applyAlignment="1">
      <alignment horizontal="center" vertical="center" wrapText="1"/>
    </xf>
    <xf numFmtId="0" fontId="53" fillId="0" borderId="57" xfId="0" applyFont="1" applyFill="1" applyBorder="1" applyAlignment="1">
      <alignment horizontal="center" vertical="center" wrapText="1"/>
    </xf>
    <xf numFmtId="0" fontId="53" fillId="0" borderId="58" xfId="0" applyFont="1" applyFill="1" applyBorder="1" applyAlignment="1">
      <alignment horizontal="center" vertical="center" wrapText="1"/>
    </xf>
    <xf numFmtId="49" fontId="53" fillId="0" borderId="52" xfId="0" applyNumberFormat="1" applyFont="1" applyFill="1" applyBorder="1" applyAlignment="1">
      <alignment horizontal="center" textRotation="90"/>
    </xf>
    <xf numFmtId="49" fontId="53" fillId="0" borderId="53" xfId="0" applyNumberFormat="1" applyFont="1" applyFill="1" applyBorder="1" applyAlignment="1">
      <alignment horizontal="center" textRotation="90"/>
    </xf>
    <xf numFmtId="49" fontId="53" fillId="0" borderId="54" xfId="0" applyNumberFormat="1" applyFont="1" applyFill="1" applyBorder="1" applyAlignment="1">
      <alignment horizontal="center" textRotation="90"/>
    </xf>
    <xf numFmtId="49" fontId="53" fillId="0" borderId="55" xfId="0" applyNumberFormat="1" applyFont="1" applyFill="1" applyBorder="1" applyAlignment="1">
      <alignment horizontal="center" textRotation="90"/>
    </xf>
    <xf numFmtId="49" fontId="53" fillId="0" borderId="56" xfId="0" applyNumberFormat="1" applyFont="1" applyFill="1" applyBorder="1" applyAlignment="1">
      <alignment horizontal="center" textRotation="90"/>
    </xf>
    <xf numFmtId="49" fontId="53" fillId="0" borderId="58" xfId="0" applyNumberFormat="1" applyFont="1" applyFill="1" applyBorder="1" applyAlignment="1">
      <alignment horizontal="center" textRotation="90"/>
    </xf>
    <xf numFmtId="0" fontId="53" fillId="0" borderId="52" xfId="0" applyFont="1" applyFill="1" applyBorder="1" applyAlignment="1">
      <alignment horizontal="center" textRotation="90" wrapText="1"/>
    </xf>
    <xf numFmtId="0" fontId="53" fillId="0" borderId="53" xfId="0" applyFont="1" applyFill="1" applyBorder="1" applyAlignment="1">
      <alignment horizontal="center" textRotation="90" wrapText="1"/>
    </xf>
    <xf numFmtId="0" fontId="53" fillId="0" borderId="54" xfId="0" applyFont="1" applyFill="1" applyBorder="1" applyAlignment="1">
      <alignment horizontal="center" textRotation="90" wrapText="1"/>
    </xf>
    <xf numFmtId="0" fontId="53" fillId="0" borderId="55" xfId="0" applyFont="1" applyFill="1" applyBorder="1" applyAlignment="1">
      <alignment horizontal="center" textRotation="90" wrapText="1"/>
    </xf>
    <xf numFmtId="0" fontId="53" fillId="0" borderId="56" xfId="0" applyFont="1" applyFill="1" applyBorder="1" applyAlignment="1">
      <alignment horizontal="center" textRotation="90" wrapText="1"/>
    </xf>
    <xf numFmtId="0" fontId="53" fillId="0" borderId="58" xfId="0" applyFont="1" applyFill="1" applyBorder="1" applyAlignment="1">
      <alignment horizontal="center" textRotation="90" wrapText="1"/>
    </xf>
    <xf numFmtId="0" fontId="53" fillId="0" borderId="38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/>
    </xf>
    <xf numFmtId="0" fontId="53" fillId="0" borderId="57" xfId="0" applyFont="1" applyFill="1" applyBorder="1" applyAlignment="1">
      <alignment horizontal="left" vertical="center"/>
    </xf>
    <xf numFmtId="0" fontId="53" fillId="0" borderId="64" xfId="0" applyFont="1" applyFill="1" applyBorder="1" applyAlignment="1">
      <alignment horizontal="center" vertical="center" textRotation="90" wrapText="1"/>
    </xf>
    <xf numFmtId="0" fontId="53" fillId="0" borderId="63" xfId="0" applyFont="1" applyFill="1" applyBorder="1" applyAlignment="1">
      <alignment horizontal="center" vertical="center" textRotation="90" wrapText="1"/>
    </xf>
    <xf numFmtId="0" fontId="53" fillId="0" borderId="38" xfId="0" applyFont="1" applyFill="1" applyBorder="1" applyAlignment="1">
      <alignment horizontal="center" vertical="center" textRotation="90" wrapText="1"/>
    </xf>
    <xf numFmtId="0" fontId="53" fillId="0" borderId="40" xfId="0" applyFont="1" applyFill="1" applyBorder="1" applyAlignment="1">
      <alignment horizontal="center" vertical="center" textRotation="90" wrapText="1"/>
    </xf>
    <xf numFmtId="0" fontId="53" fillId="0" borderId="29" xfId="0" applyFont="1" applyFill="1" applyBorder="1" applyAlignment="1">
      <alignment horizontal="center" vertical="center" textRotation="90" wrapText="1"/>
    </xf>
    <xf numFmtId="0" fontId="53" fillId="0" borderId="64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 wrapText="1"/>
    </xf>
    <xf numFmtId="0" fontId="53" fillId="0" borderId="63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52" fillId="0" borderId="57" xfId="0" applyFont="1" applyFill="1" applyBorder="1" applyAlignment="1">
      <alignment horizontal="center" vertical="center" wrapText="1"/>
    </xf>
    <xf numFmtId="0" fontId="52" fillId="0" borderId="58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wrapText="1"/>
    </xf>
    <xf numFmtId="0" fontId="52" fillId="0" borderId="39" xfId="0" applyFont="1" applyFill="1" applyBorder="1" applyAlignment="1">
      <alignment horizontal="center" wrapText="1"/>
    </xf>
    <xf numFmtId="0" fontId="52" fillId="0" borderId="40" xfId="0" applyFont="1" applyFill="1" applyBorder="1" applyAlignment="1">
      <alignment horizontal="center" wrapText="1"/>
    </xf>
    <xf numFmtId="0" fontId="53" fillId="0" borderId="40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1" fontId="53" fillId="0" borderId="65" xfId="0" applyNumberFormat="1" applyFont="1" applyFill="1" applyBorder="1" applyAlignment="1">
      <alignment horizontal="center" wrapText="1"/>
    </xf>
    <xf numFmtId="1" fontId="53" fillId="0" borderId="66" xfId="0" applyNumberFormat="1" applyFont="1" applyFill="1" applyBorder="1" applyAlignment="1">
      <alignment horizontal="center" wrapText="1"/>
    </xf>
    <xf numFmtId="0" fontId="53" fillId="0" borderId="65" xfId="0" applyFont="1" applyFill="1" applyBorder="1" applyAlignment="1">
      <alignment horizontal="center"/>
    </xf>
    <xf numFmtId="0" fontId="53" fillId="0" borderId="67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 textRotation="90" wrapText="1"/>
    </xf>
    <xf numFmtId="0" fontId="53" fillId="0" borderId="24" xfId="0" applyFont="1" applyFill="1" applyBorder="1" applyAlignment="1">
      <alignment horizontal="center" vertical="center" textRotation="90" wrapText="1"/>
    </xf>
    <xf numFmtId="0" fontId="53" fillId="0" borderId="34" xfId="0" applyFont="1" applyFill="1" applyBorder="1" applyAlignment="1">
      <alignment horizontal="center" vertical="center"/>
    </xf>
    <xf numFmtId="0" fontId="53" fillId="0" borderId="68" xfId="0" applyFont="1" applyFill="1" applyBorder="1" applyAlignment="1">
      <alignment horizontal="center" vertical="center"/>
    </xf>
    <xf numFmtId="0" fontId="53" fillId="0" borderId="63" xfId="0" applyFont="1" applyFill="1" applyBorder="1" applyAlignment="1">
      <alignment horizontal="center" vertical="center"/>
    </xf>
    <xf numFmtId="0" fontId="53" fillId="0" borderId="69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vertical="center"/>
    </xf>
    <xf numFmtId="0" fontId="53" fillId="0" borderId="40" xfId="0" applyFont="1" applyFill="1" applyBorder="1" applyAlignment="1">
      <alignment vertical="center"/>
    </xf>
    <xf numFmtId="0" fontId="53" fillId="0" borderId="0" xfId="0" applyFont="1" applyFill="1" applyAlignment="1">
      <alignment horizontal="center" wrapText="1"/>
    </xf>
    <xf numFmtId="0" fontId="53" fillId="0" borderId="70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55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70" xfId="0" applyFont="1" applyFill="1" applyBorder="1" applyAlignment="1">
      <alignment horizontal="center" vertical="center" textRotation="90" wrapText="1"/>
    </xf>
    <xf numFmtId="0" fontId="53" fillId="0" borderId="31" xfId="0" applyFont="1" applyFill="1" applyBorder="1" applyAlignment="1">
      <alignment horizontal="center" vertical="center" textRotation="90" wrapText="1"/>
    </xf>
    <xf numFmtId="0" fontId="53" fillId="0" borderId="55" xfId="0" applyFont="1" applyFill="1" applyBorder="1" applyAlignment="1">
      <alignment horizontal="center" vertical="center" textRotation="90" wrapText="1"/>
    </xf>
    <xf numFmtId="0" fontId="53" fillId="0" borderId="54" xfId="0" applyFont="1" applyFill="1" applyBorder="1" applyAlignment="1">
      <alignment horizontal="center" vertical="center"/>
    </xf>
    <xf numFmtId="0" fontId="53" fillId="0" borderId="71" xfId="0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left" vertical="center"/>
    </xf>
    <xf numFmtId="0" fontId="53" fillId="0" borderId="55" xfId="0" applyFont="1" applyFill="1" applyBorder="1" applyAlignment="1">
      <alignment horizontal="left" vertical="center"/>
    </xf>
    <xf numFmtId="0" fontId="53" fillId="0" borderId="72" xfId="0" applyFont="1" applyFill="1" applyBorder="1" applyAlignment="1">
      <alignment horizontal="center" vertical="center"/>
    </xf>
    <xf numFmtId="0" fontId="53" fillId="0" borderId="73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3" fillId="0" borderId="56" xfId="0" applyFont="1" applyFill="1" applyBorder="1" applyAlignment="1">
      <alignment horizontal="center" vertical="center"/>
    </xf>
    <xf numFmtId="0" fontId="53" fillId="0" borderId="58" xfId="0" applyFont="1" applyFill="1" applyBorder="1" applyAlignment="1">
      <alignment horizontal="center" vertical="center"/>
    </xf>
    <xf numFmtId="49" fontId="53" fillId="0" borderId="23" xfId="0" applyNumberFormat="1" applyFont="1" applyFill="1" applyBorder="1" applyAlignment="1">
      <alignment horizontal="left" vertical="center" wrapText="1"/>
    </xf>
    <xf numFmtId="49" fontId="53" fillId="0" borderId="24" xfId="0" applyNumberFormat="1" applyFont="1" applyFill="1" applyBorder="1" applyAlignment="1">
      <alignment horizontal="left" vertical="center" wrapText="1"/>
    </xf>
    <xf numFmtId="49" fontId="53" fillId="0" borderId="25" xfId="0" applyNumberFormat="1" applyFont="1" applyFill="1" applyBorder="1" applyAlignment="1">
      <alignment horizontal="left" vertical="center" wrapText="1"/>
    </xf>
    <xf numFmtId="0" fontId="53" fillId="0" borderId="23" xfId="0" applyFont="1" applyFill="1" applyBorder="1" applyAlignment="1">
      <alignment horizontal="center"/>
    </xf>
    <xf numFmtId="0" fontId="53" fillId="0" borderId="24" xfId="0" applyFont="1" applyFill="1" applyBorder="1" applyAlignment="1">
      <alignment horizontal="center"/>
    </xf>
    <xf numFmtId="49" fontId="52" fillId="0" borderId="72" xfId="0" applyNumberFormat="1" applyFont="1" applyFill="1" applyBorder="1" applyAlignment="1">
      <alignment horizontal="left" vertical="center" wrapText="1"/>
    </xf>
    <xf numFmtId="49" fontId="52" fillId="0" borderId="71" xfId="0" applyNumberFormat="1" applyFont="1" applyFill="1" applyBorder="1" applyAlignment="1">
      <alignment horizontal="left" vertical="center" wrapText="1"/>
    </xf>
    <xf numFmtId="0" fontId="53" fillId="0" borderId="64" xfId="0" applyFont="1" applyFill="1" applyBorder="1" applyAlignment="1">
      <alignment horizontal="center" vertical="center"/>
    </xf>
    <xf numFmtId="49" fontId="53" fillId="0" borderId="74" xfId="0" applyNumberFormat="1" applyFont="1" applyFill="1" applyBorder="1" applyAlignment="1">
      <alignment horizontal="left" vertical="center" wrapText="1"/>
    </xf>
    <xf numFmtId="49" fontId="53" fillId="0" borderId="19" xfId="0" applyNumberFormat="1" applyFont="1" applyFill="1" applyBorder="1" applyAlignment="1">
      <alignment horizontal="left" vertical="center" wrapText="1"/>
    </xf>
    <xf numFmtId="49" fontId="53" fillId="0" borderId="20" xfId="0" applyNumberFormat="1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top" wrapText="1"/>
    </xf>
    <xf numFmtId="0" fontId="53" fillId="0" borderId="36" xfId="0" applyFont="1" applyFill="1" applyBorder="1" applyAlignment="1">
      <alignment horizontal="left" vertical="top" wrapText="1"/>
    </xf>
    <xf numFmtId="0" fontId="53" fillId="0" borderId="42" xfId="0" applyFont="1" applyFill="1" applyBorder="1" applyAlignment="1">
      <alignment horizontal="left" vertical="top" wrapText="1"/>
    </xf>
    <xf numFmtId="0" fontId="53" fillId="0" borderId="36" xfId="0" applyFont="1" applyFill="1" applyBorder="1" applyAlignment="1">
      <alignment horizontal="left" vertical="center" wrapText="1"/>
    </xf>
    <xf numFmtId="0" fontId="53" fillId="0" borderId="42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center" vertical="center"/>
    </xf>
    <xf numFmtId="0" fontId="53" fillId="0" borderId="5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top" wrapText="1"/>
    </xf>
    <xf numFmtId="0" fontId="53" fillId="0" borderId="0" xfId="0" applyFont="1" applyFill="1" applyAlignment="1">
      <alignment horizontal="left" vertical="top"/>
    </xf>
    <xf numFmtId="0" fontId="53" fillId="0" borderId="39" xfId="0" applyFont="1" applyFill="1" applyBorder="1" applyAlignment="1">
      <alignment horizontal="center"/>
    </xf>
    <xf numFmtId="0" fontId="53" fillId="0" borderId="40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 vertical="center"/>
    </xf>
    <xf numFmtId="0" fontId="53" fillId="0" borderId="67" xfId="0" applyFont="1" applyFill="1" applyBorder="1" applyAlignment="1">
      <alignment horizontal="center" vertical="center"/>
    </xf>
    <xf numFmtId="0" fontId="53" fillId="0" borderId="65" xfId="0" applyFont="1" applyFill="1" applyBorder="1" applyAlignment="1">
      <alignment horizontal="center" vertical="center"/>
    </xf>
    <xf numFmtId="0" fontId="53" fillId="0" borderId="74" xfId="0" applyFont="1" applyFill="1" applyBorder="1" applyAlignment="1">
      <alignment horizontal="center" vertical="center"/>
    </xf>
    <xf numFmtId="0" fontId="53" fillId="0" borderId="49" xfId="0" applyFont="1" applyFill="1" applyBorder="1" applyAlignment="1">
      <alignment horizontal="center" vertical="center"/>
    </xf>
    <xf numFmtId="0" fontId="53" fillId="0" borderId="48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75" xfId="0" applyFont="1" applyFill="1" applyBorder="1" applyAlignment="1">
      <alignment horizontal="center" vertical="center"/>
    </xf>
    <xf numFmtId="0" fontId="53" fillId="0" borderId="76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/>
    </xf>
    <xf numFmtId="0" fontId="58" fillId="0" borderId="35" xfId="0" applyFont="1" applyFill="1" applyBorder="1" applyAlignment="1">
      <alignment horizontal="center"/>
    </xf>
    <xf numFmtId="0" fontId="58" fillId="0" borderId="25" xfId="0" applyFont="1" applyFill="1" applyBorder="1" applyAlignment="1">
      <alignment horizontal="center"/>
    </xf>
    <xf numFmtId="0" fontId="58" fillId="0" borderId="42" xfId="0" applyFont="1" applyFill="1" applyBorder="1" applyAlignment="1">
      <alignment horizontal="center"/>
    </xf>
    <xf numFmtId="49" fontId="53" fillId="0" borderId="26" xfId="0" applyNumberFormat="1" applyFont="1" applyFill="1" applyBorder="1" applyAlignment="1">
      <alignment horizontal="left" vertical="center" wrapText="1"/>
    </xf>
    <xf numFmtId="0" fontId="58" fillId="0" borderId="25" xfId="0" applyFont="1" applyFill="1" applyBorder="1" applyAlignment="1">
      <alignment horizontal="center" textRotation="90" wrapText="1"/>
    </xf>
    <xf numFmtId="0" fontId="58" fillId="0" borderId="35" xfId="0" applyFont="1" applyFill="1" applyBorder="1" applyAlignment="1">
      <alignment horizontal="center" textRotation="90" wrapText="1"/>
    </xf>
    <xf numFmtId="0" fontId="58" fillId="0" borderId="42" xfId="0" applyFont="1" applyFill="1" applyBorder="1" applyAlignment="1">
      <alignment horizontal="center" textRotation="90" wrapText="1"/>
    </xf>
    <xf numFmtId="0" fontId="58" fillId="0" borderId="36" xfId="0" applyFont="1" applyFill="1" applyBorder="1" applyAlignment="1">
      <alignment horizontal="center"/>
    </xf>
    <xf numFmtId="0" fontId="58" fillId="0" borderId="25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42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49" fontId="58" fillId="0" borderId="14" xfId="0" applyNumberFormat="1" applyFont="1" applyFill="1" applyBorder="1" applyAlignment="1">
      <alignment vertical="center" wrapText="1"/>
    </xf>
    <xf numFmtId="49" fontId="58" fillId="0" borderId="36" xfId="0" applyNumberFormat="1" applyFont="1" applyFill="1" applyBorder="1" applyAlignment="1">
      <alignment vertical="center" wrapText="1"/>
    </xf>
    <xf numFmtId="49" fontId="58" fillId="0" borderId="42" xfId="0" applyNumberFormat="1" applyFont="1" applyFill="1" applyBorder="1" applyAlignment="1">
      <alignment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top" wrapText="1"/>
    </xf>
    <xf numFmtId="0" fontId="53" fillId="0" borderId="66" xfId="0" applyFont="1" applyFill="1" applyBorder="1" applyAlignment="1">
      <alignment horizontal="center" vertical="top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71" xfId="0" applyFont="1" applyFill="1" applyBorder="1" applyAlignment="1">
      <alignment horizontal="center" vertical="center" wrapText="1"/>
    </xf>
    <xf numFmtId="0" fontId="53" fillId="0" borderId="74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justify" wrapText="1"/>
    </xf>
    <xf numFmtId="0" fontId="53" fillId="0" borderId="12" xfId="0" applyFont="1" applyFill="1" applyBorder="1" applyAlignment="1">
      <alignment horizontal="center" vertical="justify" wrapText="1"/>
    </xf>
    <xf numFmtId="0" fontId="53" fillId="0" borderId="19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74" xfId="0" applyFont="1" applyFill="1" applyBorder="1" applyAlignment="1">
      <alignment horizontal="center" vertical="center" wrapText="1"/>
    </xf>
    <xf numFmtId="0" fontId="53" fillId="0" borderId="65" xfId="0" applyFont="1" applyFill="1" applyBorder="1" applyAlignment="1">
      <alignment horizontal="center" vertical="center" wrapText="1"/>
    </xf>
    <xf numFmtId="0" fontId="53" fillId="0" borderId="77" xfId="0" applyFont="1" applyFill="1" applyBorder="1" applyAlignment="1">
      <alignment horizontal="center" vertical="center" textRotation="90" wrapText="1"/>
    </xf>
    <xf numFmtId="0" fontId="53" fillId="0" borderId="53" xfId="0" applyFont="1" applyFill="1" applyBorder="1" applyAlignment="1">
      <alignment horizontal="center" vertical="center" textRotation="90" wrapText="1"/>
    </xf>
    <xf numFmtId="0" fontId="53" fillId="0" borderId="78" xfId="0" applyFont="1" applyFill="1" applyBorder="1" applyAlignment="1">
      <alignment horizontal="center" vertical="center" textRotation="90" wrapText="1"/>
    </xf>
    <xf numFmtId="0" fontId="53" fillId="0" borderId="52" xfId="0" applyFont="1" applyFill="1" applyBorder="1" applyAlignment="1">
      <alignment horizontal="center" vertical="center" textRotation="90" wrapText="1"/>
    </xf>
    <xf numFmtId="0" fontId="53" fillId="0" borderId="54" xfId="0" applyFont="1" applyFill="1" applyBorder="1" applyAlignment="1">
      <alignment horizontal="center" vertical="center" textRotation="90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69" xfId="0" applyFont="1" applyFill="1" applyBorder="1" applyAlignment="1">
      <alignment horizontal="center" vertical="center" wrapText="1"/>
    </xf>
    <xf numFmtId="0" fontId="53" fillId="0" borderId="68" xfId="0" applyFont="1" applyFill="1" applyBorder="1" applyAlignment="1">
      <alignment horizontal="center" vertical="center" wrapText="1"/>
    </xf>
    <xf numFmtId="0" fontId="53" fillId="0" borderId="7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0" fontId="53" fillId="0" borderId="31" xfId="0" applyFont="1" applyFill="1" applyBorder="1" applyAlignment="1">
      <alignment horizontal="left" vertical="top" wrapText="1"/>
    </xf>
    <xf numFmtId="0" fontId="53" fillId="0" borderId="7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0" fontId="53" fillId="0" borderId="31" xfId="0" applyFont="1" applyFill="1" applyBorder="1" applyAlignment="1">
      <alignment vertical="top" wrapText="1"/>
    </xf>
    <xf numFmtId="0" fontId="53" fillId="0" borderId="0" xfId="0" applyFont="1" applyFill="1" applyBorder="1" applyAlignment="1">
      <alignment horizontal="center" vertical="top" wrapText="1"/>
    </xf>
    <xf numFmtId="0" fontId="52" fillId="0" borderId="53" xfId="0" applyFont="1" applyFill="1" applyBorder="1" applyAlignment="1">
      <alignment horizontal="center" vertical="center" textRotation="90"/>
    </xf>
    <xf numFmtId="0" fontId="52" fillId="0" borderId="54" xfId="0" applyFont="1" applyFill="1" applyBorder="1" applyAlignment="1">
      <alignment horizontal="center" vertical="center" textRotation="90"/>
    </xf>
    <xf numFmtId="0" fontId="52" fillId="0" borderId="55" xfId="0" applyFont="1" applyFill="1" applyBorder="1" applyAlignment="1">
      <alignment horizontal="center" vertical="center" textRotation="90"/>
    </xf>
    <xf numFmtId="0" fontId="52" fillId="0" borderId="56" xfId="0" applyFont="1" applyFill="1" applyBorder="1" applyAlignment="1">
      <alignment horizontal="center" vertical="center" textRotation="90"/>
    </xf>
    <xf numFmtId="0" fontId="52" fillId="0" borderId="58" xfId="0" applyFont="1" applyFill="1" applyBorder="1" applyAlignment="1">
      <alignment horizontal="center" vertical="center" textRotation="90"/>
    </xf>
    <xf numFmtId="49" fontId="53" fillId="0" borderId="77" xfId="0" applyNumberFormat="1" applyFont="1" applyFill="1" applyBorder="1" applyAlignment="1">
      <alignment horizontal="center" wrapText="1"/>
    </xf>
    <xf numFmtId="49" fontId="53" fillId="0" borderId="53" xfId="0" applyNumberFormat="1" applyFont="1" applyFill="1" applyBorder="1" applyAlignment="1">
      <alignment horizontal="center" wrapText="1"/>
    </xf>
    <xf numFmtId="49" fontId="53" fillId="0" borderId="78" xfId="0" applyNumberFormat="1" applyFont="1" applyFill="1" applyBorder="1" applyAlignment="1">
      <alignment horizontal="center" wrapText="1"/>
    </xf>
    <xf numFmtId="49" fontId="53" fillId="0" borderId="77" xfId="0" applyNumberFormat="1" applyFont="1" applyFill="1" applyBorder="1" applyAlignment="1">
      <alignment horizontal="center"/>
    </xf>
    <xf numFmtId="49" fontId="53" fillId="0" borderId="41" xfId="0" applyNumberFormat="1" applyFont="1" applyFill="1" applyBorder="1" applyAlignment="1">
      <alignment horizontal="center"/>
    </xf>
    <xf numFmtId="49" fontId="53" fillId="0" borderId="78" xfId="0" applyNumberFormat="1" applyFont="1" applyFill="1" applyBorder="1" applyAlignment="1">
      <alignment horizontal="center"/>
    </xf>
    <xf numFmtId="49" fontId="53" fillId="0" borderId="53" xfId="0" applyNumberFormat="1" applyFont="1" applyFill="1" applyBorder="1" applyAlignment="1">
      <alignment horizontal="center"/>
    </xf>
    <xf numFmtId="49" fontId="53" fillId="0" borderId="52" xfId="0" applyNumberFormat="1" applyFont="1" applyFill="1" applyBorder="1" applyAlignment="1">
      <alignment horizontal="center"/>
    </xf>
    <xf numFmtId="49" fontId="53" fillId="0" borderId="52" xfId="0" applyNumberFormat="1" applyFont="1" applyFill="1" applyBorder="1" applyAlignment="1">
      <alignment horizontal="center" wrapText="1"/>
    </xf>
    <xf numFmtId="0" fontId="53" fillId="0" borderId="64" xfId="0" applyFont="1" applyFill="1" applyBorder="1" applyAlignment="1">
      <alignment horizontal="center" wrapText="1"/>
    </xf>
    <xf numFmtId="0" fontId="53" fillId="0" borderId="63" xfId="0" applyFont="1" applyFill="1" applyBorder="1" applyAlignment="1">
      <alignment horizontal="center" wrapText="1"/>
    </xf>
    <xf numFmtId="49" fontId="52" fillId="0" borderId="38" xfId="0" applyNumberFormat="1" applyFont="1" applyFill="1" applyBorder="1" applyAlignment="1">
      <alignment vertical="center" wrapText="1"/>
    </xf>
    <xf numFmtId="49" fontId="52" fillId="0" borderId="39" xfId="0" applyNumberFormat="1" applyFont="1" applyFill="1" applyBorder="1" applyAlignment="1">
      <alignment vertical="center" wrapText="1"/>
    </xf>
    <xf numFmtId="49" fontId="52" fillId="0" borderId="40" xfId="0" applyNumberFormat="1" applyFont="1" applyFill="1" applyBorder="1" applyAlignment="1">
      <alignment vertical="center" wrapText="1"/>
    </xf>
    <xf numFmtId="0" fontId="52" fillId="0" borderId="69" xfId="0" applyFont="1" applyFill="1" applyBorder="1" applyAlignment="1">
      <alignment horizontal="center" vertical="center"/>
    </xf>
    <xf numFmtId="0" fontId="52" fillId="0" borderId="68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52" fillId="0" borderId="64" xfId="0" applyFont="1" applyFill="1" applyBorder="1" applyAlignment="1">
      <alignment horizontal="center" vertical="center"/>
    </xf>
    <xf numFmtId="0" fontId="52" fillId="0" borderId="63" xfId="0" applyFont="1" applyFill="1" applyBorder="1" applyAlignment="1">
      <alignment horizontal="center" vertical="center"/>
    </xf>
    <xf numFmtId="49" fontId="57" fillId="0" borderId="65" xfId="0" applyNumberFormat="1" applyFont="1" applyFill="1" applyBorder="1" applyAlignment="1">
      <alignment horizontal="left" vertical="center" wrapText="1"/>
    </xf>
    <xf numFmtId="49" fontId="57" fillId="0" borderId="66" xfId="0" applyNumberFormat="1" applyFont="1" applyFill="1" applyBorder="1" applyAlignment="1">
      <alignment horizontal="left" vertical="center" wrapText="1"/>
    </xf>
    <xf numFmtId="0" fontId="53" fillId="0" borderId="66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 textRotation="90" wrapText="1"/>
    </xf>
    <xf numFmtId="0" fontId="53" fillId="0" borderId="20" xfId="0" applyFont="1" applyFill="1" applyBorder="1" applyAlignment="1">
      <alignment horizontal="center" vertical="center" textRotation="90" wrapText="1"/>
    </xf>
    <xf numFmtId="0" fontId="53" fillId="0" borderId="74" xfId="0" applyFont="1" applyFill="1" applyBorder="1" applyAlignment="1">
      <alignment horizontal="center" vertical="center" textRotation="90" wrapText="1"/>
    </xf>
    <xf numFmtId="49" fontId="58" fillId="0" borderId="36" xfId="0" applyNumberFormat="1" applyFont="1" applyFill="1" applyBorder="1" applyAlignment="1">
      <alignment horizontal="left" vertical="center" wrapText="1"/>
    </xf>
    <xf numFmtId="0" fontId="53" fillId="0" borderId="36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center"/>
    </xf>
    <xf numFmtId="49" fontId="57" fillId="0" borderId="67" xfId="0" applyNumberFormat="1" applyFont="1" applyFill="1" applyBorder="1" applyAlignment="1">
      <alignment horizontal="left" vertical="center" wrapText="1"/>
    </xf>
    <xf numFmtId="0" fontId="53" fillId="0" borderId="79" xfId="0" applyFont="1" applyFill="1" applyBorder="1" applyAlignment="1">
      <alignment horizontal="center" vertical="center" wrapText="1"/>
    </xf>
    <xf numFmtId="0" fontId="53" fillId="0" borderId="80" xfId="0" applyFont="1" applyFill="1" applyBorder="1" applyAlignment="1">
      <alignment horizontal="center" vertical="center"/>
    </xf>
    <xf numFmtId="0" fontId="53" fillId="0" borderId="81" xfId="0" applyFont="1" applyFill="1" applyBorder="1" applyAlignment="1">
      <alignment horizontal="center" vertical="center"/>
    </xf>
    <xf numFmtId="0" fontId="53" fillId="0" borderId="79" xfId="0" applyFont="1" applyFill="1" applyBorder="1" applyAlignment="1">
      <alignment horizontal="center" vertical="center"/>
    </xf>
    <xf numFmtId="0" fontId="53" fillId="0" borderId="82" xfId="0" applyFont="1" applyFill="1" applyBorder="1" applyAlignment="1">
      <alignment horizontal="center" vertical="center"/>
    </xf>
    <xf numFmtId="0" fontId="53" fillId="0" borderId="61" xfId="0" applyFont="1" applyFill="1" applyBorder="1" applyAlignment="1">
      <alignment horizontal="center" vertical="center" wrapText="1"/>
    </xf>
    <xf numFmtId="0" fontId="53" fillId="0" borderId="83" xfId="0" applyFont="1" applyFill="1" applyBorder="1" applyAlignment="1">
      <alignment horizontal="center" vertical="center" wrapText="1"/>
    </xf>
    <xf numFmtId="0" fontId="53" fillId="0" borderId="62" xfId="0" applyFont="1" applyFill="1" applyBorder="1" applyAlignment="1">
      <alignment horizontal="center" vertical="center" wrapText="1"/>
    </xf>
    <xf numFmtId="0" fontId="53" fillId="0" borderId="84" xfId="0" applyFont="1" applyFill="1" applyBorder="1" applyAlignment="1">
      <alignment horizontal="center" vertical="center"/>
    </xf>
    <xf numFmtId="49" fontId="53" fillId="0" borderId="35" xfId="0" applyNumberFormat="1" applyFont="1" applyFill="1" applyBorder="1" applyAlignment="1">
      <alignment horizontal="left" vertical="center" wrapText="1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26" xfId="0" applyNumberFormat="1" applyFont="1" applyFill="1" applyBorder="1" applyAlignment="1">
      <alignment horizontal="center" vertical="center"/>
    </xf>
    <xf numFmtId="49" fontId="53" fillId="0" borderId="82" xfId="0" applyNumberFormat="1" applyFont="1" applyFill="1" applyBorder="1" applyAlignment="1">
      <alignment horizontal="center" vertical="center" wrapText="1"/>
    </xf>
    <xf numFmtId="49" fontId="53" fillId="0" borderId="81" xfId="0" applyNumberFormat="1" applyFont="1" applyFill="1" applyBorder="1" applyAlignment="1">
      <alignment horizontal="center" vertical="center" wrapText="1"/>
    </xf>
    <xf numFmtId="49" fontId="53" fillId="0" borderId="62" xfId="0" applyNumberFormat="1" applyFont="1" applyFill="1" applyBorder="1" applyAlignment="1">
      <alignment horizontal="left" vertical="center" wrapText="1"/>
    </xf>
    <xf numFmtId="49" fontId="53" fillId="0" borderId="80" xfId="0" applyNumberFormat="1" applyFont="1" applyFill="1" applyBorder="1" applyAlignment="1">
      <alignment horizontal="left" vertical="center" wrapText="1"/>
    </xf>
    <xf numFmtId="49" fontId="53" fillId="0" borderId="61" xfId="0" applyNumberFormat="1" applyFont="1" applyFill="1" applyBorder="1" applyAlignment="1">
      <alignment horizontal="left" vertical="center" wrapText="1"/>
    </xf>
    <xf numFmtId="49" fontId="53" fillId="0" borderId="82" xfId="0" applyNumberFormat="1" applyFont="1" applyFill="1" applyBorder="1" applyAlignment="1">
      <alignment horizontal="center" vertical="center"/>
    </xf>
    <xf numFmtId="49" fontId="53" fillId="0" borderId="80" xfId="0" applyNumberFormat="1" applyFont="1" applyFill="1" applyBorder="1" applyAlignment="1">
      <alignment horizontal="center" vertical="center"/>
    </xf>
    <xf numFmtId="49" fontId="53" fillId="0" borderId="81" xfId="0" applyNumberFormat="1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horizontal="left" vertical="center"/>
    </xf>
    <xf numFmtId="49" fontId="52" fillId="0" borderId="34" xfId="0" applyNumberFormat="1" applyFont="1" applyFill="1" applyBorder="1" applyAlignment="1">
      <alignment horizontal="left" vertical="center" wrapText="1"/>
    </xf>
    <xf numFmtId="49" fontId="52" fillId="0" borderId="69" xfId="0" applyNumberFormat="1" applyFont="1" applyFill="1" applyBorder="1" applyAlignment="1">
      <alignment horizontal="left" vertical="center" wrapText="1"/>
    </xf>
    <xf numFmtId="49" fontId="52" fillId="0" borderId="64" xfId="0" applyNumberFormat="1" applyFont="1" applyFill="1" applyBorder="1" applyAlignment="1">
      <alignment horizontal="left" vertical="center" wrapText="1"/>
    </xf>
    <xf numFmtId="49" fontId="53" fillId="0" borderId="44" xfId="0" applyNumberFormat="1" applyFont="1" applyFill="1" applyBorder="1" applyAlignment="1">
      <alignment horizontal="left" vertical="center" wrapText="1"/>
    </xf>
    <xf numFmtId="49" fontId="53" fillId="0" borderId="29" xfId="0" applyNumberFormat="1" applyFont="1" applyFill="1" applyBorder="1" applyAlignment="1">
      <alignment horizontal="left" vertical="center" wrapText="1"/>
    </xf>
    <xf numFmtId="49" fontId="53" fillId="0" borderId="45" xfId="0" applyNumberFormat="1" applyFont="1" applyFill="1" applyBorder="1" applyAlignment="1">
      <alignment horizontal="left" vertical="center" wrapText="1"/>
    </xf>
    <xf numFmtId="49" fontId="53" fillId="0" borderId="35" xfId="0" applyNumberFormat="1" applyFont="1" applyFill="1" applyBorder="1" applyAlignment="1">
      <alignment vertical="top" wrapText="1"/>
    </xf>
    <xf numFmtId="49" fontId="53" fillId="0" borderId="24" xfId="0" applyNumberFormat="1" applyFont="1" applyFill="1" applyBorder="1" applyAlignment="1">
      <alignment vertical="top"/>
    </xf>
    <xf numFmtId="49" fontId="53" fillId="0" borderId="25" xfId="0" applyNumberFormat="1" applyFont="1" applyFill="1" applyBorder="1" applyAlignment="1">
      <alignment vertical="top"/>
    </xf>
    <xf numFmtId="0" fontId="53" fillId="0" borderId="48" xfId="0" applyFont="1" applyFill="1" applyBorder="1" applyAlignment="1">
      <alignment horizontal="left" vertical="center" wrapText="1"/>
    </xf>
    <xf numFmtId="0" fontId="53" fillId="0" borderId="49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31" xfId="0" applyFont="1" applyFill="1" applyBorder="1" applyAlignment="1">
      <alignment horizontal="left" vertical="center" wrapText="1"/>
    </xf>
    <xf numFmtId="0" fontId="53" fillId="0" borderId="56" xfId="0" applyFont="1" applyFill="1" applyBorder="1" applyAlignment="1">
      <alignment horizontal="left" vertical="center" wrapText="1"/>
    </xf>
    <xf numFmtId="0" fontId="53" fillId="0" borderId="57" xfId="0" applyFont="1" applyFill="1" applyBorder="1" applyAlignment="1">
      <alignment horizontal="left" vertical="center" wrapText="1"/>
    </xf>
    <xf numFmtId="0" fontId="53" fillId="0" borderId="60" xfId="0" applyFont="1" applyFill="1" applyBorder="1" applyAlignment="1">
      <alignment horizontal="left" vertical="center" wrapText="1"/>
    </xf>
    <xf numFmtId="0" fontId="53" fillId="0" borderId="59" xfId="0" applyFont="1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vertical="center" wrapText="1"/>
    </xf>
    <xf numFmtId="49" fontId="53" fillId="0" borderId="43" xfId="0" applyNumberFormat="1" applyFont="1" applyFill="1" applyBorder="1" applyAlignment="1">
      <alignment horizontal="center" vertical="center"/>
    </xf>
    <xf numFmtId="49" fontId="53" fillId="0" borderId="47" xfId="0" applyNumberFormat="1" applyFont="1" applyFill="1" applyBorder="1" applyAlignment="1">
      <alignment horizontal="center" vertical="center"/>
    </xf>
    <xf numFmtId="49" fontId="53" fillId="0" borderId="46" xfId="0" applyNumberFormat="1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 wrapText="1"/>
    </xf>
    <xf numFmtId="0" fontId="53" fillId="0" borderId="50" xfId="0" applyFont="1" applyFill="1" applyBorder="1" applyAlignment="1">
      <alignment horizontal="center" vertical="center" wrapText="1"/>
    </xf>
    <xf numFmtId="0" fontId="53" fillId="0" borderId="70" xfId="0" applyFont="1" applyFill="1" applyBorder="1" applyAlignment="1">
      <alignment horizontal="center" vertical="center" wrapText="1"/>
    </xf>
    <xf numFmtId="0" fontId="53" fillId="0" borderId="66" xfId="0" applyFont="1" applyFill="1" applyBorder="1" applyAlignment="1">
      <alignment horizontal="center" vertical="center" wrapText="1"/>
    </xf>
    <xf numFmtId="0" fontId="53" fillId="0" borderId="65" xfId="0" applyFont="1" applyFill="1" applyBorder="1" applyAlignment="1">
      <alignment horizontal="left" vertical="center" wrapText="1"/>
    </xf>
    <xf numFmtId="0" fontId="53" fillId="0" borderId="66" xfId="0" applyFont="1" applyFill="1" applyBorder="1" applyAlignment="1">
      <alignment horizontal="left" vertical="center"/>
    </xf>
    <xf numFmtId="0" fontId="53" fillId="0" borderId="74" xfId="0" applyFont="1" applyFill="1" applyBorder="1" applyAlignment="1">
      <alignment horizontal="left" vertical="center"/>
    </xf>
    <xf numFmtId="49" fontId="53" fillId="0" borderId="18" xfId="0" applyNumberFormat="1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horizontal="center" vertical="center" wrapText="1"/>
    </xf>
    <xf numFmtId="49" fontId="53" fillId="0" borderId="74" xfId="0" applyNumberFormat="1" applyFont="1" applyFill="1" applyBorder="1" applyAlignment="1">
      <alignment horizontal="left" vertical="center"/>
    </xf>
    <xf numFmtId="49" fontId="53" fillId="0" borderId="19" xfId="0" applyNumberFormat="1" applyFont="1" applyFill="1" applyBorder="1" applyAlignment="1">
      <alignment horizontal="left" vertical="center"/>
    </xf>
    <xf numFmtId="49" fontId="53" fillId="0" borderId="20" xfId="0" applyNumberFormat="1" applyFont="1" applyFill="1" applyBorder="1" applyAlignment="1">
      <alignment horizontal="left" vertical="center"/>
    </xf>
    <xf numFmtId="49" fontId="53" fillId="0" borderId="18" xfId="0" applyNumberFormat="1" applyFont="1" applyFill="1" applyBorder="1" applyAlignment="1">
      <alignment horizontal="center" vertical="center"/>
    </xf>
    <xf numFmtId="49" fontId="53" fillId="0" borderId="19" xfId="0" applyNumberFormat="1" applyFont="1" applyFill="1" applyBorder="1" applyAlignment="1">
      <alignment horizontal="center" vertical="center"/>
    </xf>
    <xf numFmtId="49" fontId="53" fillId="0" borderId="22" xfId="0" applyNumberFormat="1" applyFont="1" applyFill="1" applyBorder="1" applyAlignment="1">
      <alignment horizontal="center" vertical="center"/>
    </xf>
    <xf numFmtId="0" fontId="53" fillId="0" borderId="60" xfId="0" applyFont="1" applyFill="1" applyBorder="1" applyAlignment="1">
      <alignment horizontal="center" vertical="center" wrapText="1"/>
    </xf>
    <xf numFmtId="0" fontId="53" fillId="0" borderId="52" xfId="0" applyFont="1" applyFill="1" applyBorder="1" applyAlignment="1">
      <alignment horizontal="left" vertical="top" wrapText="1"/>
    </xf>
    <xf numFmtId="0" fontId="53" fillId="0" borderId="41" xfId="0" applyFont="1" applyFill="1" applyBorder="1" applyAlignment="1">
      <alignment horizontal="left" vertical="top" wrapText="1"/>
    </xf>
    <xf numFmtId="0" fontId="53" fillId="0" borderId="53" xfId="0" applyFont="1" applyFill="1" applyBorder="1" applyAlignment="1">
      <alignment horizontal="left" vertical="top" wrapText="1"/>
    </xf>
    <xf numFmtId="0" fontId="53" fillId="0" borderId="54" xfId="0" applyFont="1" applyFill="1" applyBorder="1" applyAlignment="1">
      <alignment horizontal="left" vertical="top" wrapText="1"/>
    </xf>
    <xf numFmtId="0" fontId="53" fillId="0" borderId="55" xfId="0" applyFont="1" applyFill="1" applyBorder="1" applyAlignment="1">
      <alignment horizontal="left" vertical="top" wrapText="1"/>
    </xf>
    <xf numFmtId="0" fontId="53" fillId="0" borderId="56" xfId="0" applyFont="1" applyFill="1" applyBorder="1" applyAlignment="1">
      <alignment horizontal="left" vertical="top" wrapText="1"/>
    </xf>
    <xf numFmtId="0" fontId="53" fillId="0" borderId="57" xfId="0" applyFont="1" applyFill="1" applyBorder="1" applyAlignment="1">
      <alignment horizontal="left" vertical="top" wrapText="1"/>
    </xf>
    <xf numFmtId="0" fontId="53" fillId="0" borderId="58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center" vertical="center"/>
    </xf>
    <xf numFmtId="0" fontId="53" fillId="0" borderId="57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left" vertical="center"/>
    </xf>
    <xf numFmtId="0" fontId="53" fillId="0" borderId="45" xfId="0" applyFont="1" applyFill="1" applyBorder="1" applyAlignment="1">
      <alignment horizontal="center"/>
    </xf>
    <xf numFmtId="0" fontId="53" fillId="0" borderId="46" xfId="0" applyFont="1" applyFill="1" applyBorder="1" applyAlignment="1">
      <alignment horizontal="center"/>
    </xf>
    <xf numFmtId="0" fontId="53" fillId="0" borderId="45" xfId="0" applyFont="1" applyFill="1" applyBorder="1" applyAlignment="1">
      <alignment horizontal="center" wrapText="1"/>
    </xf>
    <xf numFmtId="0" fontId="53" fillId="0" borderId="44" xfId="0" applyFont="1" applyFill="1" applyBorder="1" applyAlignment="1">
      <alignment horizontal="center" wrapText="1"/>
    </xf>
    <xf numFmtId="0" fontId="53" fillId="0" borderId="43" xfId="0" applyFont="1" applyFill="1" applyBorder="1" applyAlignment="1">
      <alignment horizontal="center" wrapText="1"/>
    </xf>
    <xf numFmtId="0" fontId="53" fillId="0" borderId="46" xfId="0" applyFont="1" applyFill="1" applyBorder="1" applyAlignment="1">
      <alignment horizontal="center" wrapText="1"/>
    </xf>
    <xf numFmtId="0" fontId="53" fillId="0" borderId="43" xfId="0" applyFont="1" applyFill="1" applyBorder="1" applyAlignment="1">
      <alignment horizontal="left" vertical="top" wrapText="1" indent="1"/>
    </xf>
    <xf numFmtId="0" fontId="53" fillId="0" borderId="47" xfId="0" applyFont="1" applyFill="1" applyBorder="1" applyAlignment="1">
      <alignment horizontal="left" vertical="top" wrapText="1" indent="1"/>
    </xf>
    <xf numFmtId="0" fontId="53" fillId="0" borderId="46" xfId="0" applyFont="1" applyFill="1" applyBorder="1" applyAlignment="1">
      <alignment horizontal="left" vertical="top" wrapText="1" indent="1"/>
    </xf>
    <xf numFmtId="0" fontId="53" fillId="0" borderId="25" xfId="0" applyFont="1" applyFill="1" applyBorder="1" applyAlignment="1">
      <alignment horizontal="center" wrapText="1"/>
    </xf>
    <xf numFmtId="0" fontId="53" fillId="0" borderId="35" xfId="0" applyFont="1" applyFill="1" applyBorder="1" applyAlignment="1">
      <alignment horizontal="center" wrapText="1"/>
    </xf>
    <xf numFmtId="0" fontId="53" fillId="0" borderId="14" xfId="0" applyFont="1" applyFill="1" applyBorder="1" applyAlignment="1">
      <alignment horizontal="center" wrapText="1"/>
    </xf>
    <xf numFmtId="0" fontId="53" fillId="0" borderId="42" xfId="0" applyFont="1" applyFill="1" applyBorder="1" applyAlignment="1">
      <alignment horizontal="center" wrapText="1"/>
    </xf>
    <xf numFmtId="0" fontId="53" fillId="0" borderId="14" xfId="0" applyFont="1" applyFill="1" applyBorder="1" applyAlignment="1">
      <alignment horizontal="left" vertical="top" wrapText="1" indent="1"/>
    </xf>
    <xf numFmtId="0" fontId="53" fillId="0" borderId="36" xfId="0" applyFont="1" applyFill="1" applyBorder="1" applyAlignment="1">
      <alignment horizontal="left" vertical="top" wrapText="1" indent="1"/>
    </xf>
    <xf numFmtId="0" fontId="53" fillId="0" borderId="42" xfId="0" applyFont="1" applyFill="1" applyBorder="1" applyAlignment="1">
      <alignment horizontal="left" vertical="top" wrapText="1" indent="1"/>
    </xf>
    <xf numFmtId="1" fontId="53" fillId="0" borderId="67" xfId="0" applyNumberFormat="1" applyFont="1" applyFill="1" applyBorder="1" applyAlignment="1">
      <alignment horizontal="center" wrapText="1"/>
    </xf>
    <xf numFmtId="0" fontId="53" fillId="0" borderId="20" xfId="0" applyFont="1" applyFill="1" applyBorder="1" applyAlignment="1">
      <alignment horizontal="center" wrapText="1"/>
    </xf>
    <xf numFmtId="0" fontId="53" fillId="0" borderId="67" xfId="0" applyFont="1" applyFill="1" applyBorder="1" applyAlignment="1">
      <alignment horizontal="center" wrapText="1"/>
    </xf>
    <xf numFmtId="0" fontId="53" fillId="0" borderId="74" xfId="0" applyFont="1" applyFill="1" applyBorder="1" applyAlignment="1">
      <alignment horizontal="center" wrapText="1"/>
    </xf>
    <xf numFmtId="0" fontId="53" fillId="0" borderId="65" xfId="0" applyFont="1" applyFill="1" applyBorder="1" applyAlignment="1">
      <alignment horizontal="center" wrapText="1"/>
    </xf>
    <xf numFmtId="0" fontId="53" fillId="0" borderId="65" xfId="0" applyFont="1" applyFill="1" applyBorder="1" applyAlignment="1">
      <alignment horizontal="left" vertical="center" wrapText="1" indent="1"/>
    </xf>
    <xf numFmtId="0" fontId="53" fillId="0" borderId="66" xfId="0" applyFont="1" applyFill="1" applyBorder="1" applyAlignment="1">
      <alignment horizontal="left" vertical="center" wrapText="1" indent="1"/>
    </xf>
    <xf numFmtId="0" fontId="53" fillId="0" borderId="67" xfId="0" applyFont="1" applyFill="1" applyBorder="1" applyAlignment="1">
      <alignment horizontal="left" vertical="center" wrapText="1" indent="1"/>
    </xf>
    <xf numFmtId="0" fontId="53" fillId="0" borderId="38" xfId="0" applyNumberFormat="1" applyFont="1" applyFill="1" applyBorder="1" applyAlignment="1">
      <alignment horizontal="center" vertical="center" wrapText="1"/>
    </xf>
    <xf numFmtId="0" fontId="53" fillId="0" borderId="40" xfId="0" applyNumberFormat="1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left" vertical="center" wrapText="1"/>
    </xf>
    <xf numFmtId="0" fontId="53" fillId="0" borderId="39" xfId="0" applyFont="1" applyFill="1" applyBorder="1" applyAlignment="1">
      <alignment horizontal="left" vertical="center" wrapText="1"/>
    </xf>
    <xf numFmtId="0" fontId="53" fillId="0" borderId="40" xfId="0" applyFont="1" applyFill="1" applyBorder="1" applyAlignment="1">
      <alignment horizontal="left" vertical="center" wrapText="1"/>
    </xf>
    <xf numFmtId="49" fontId="53" fillId="0" borderId="82" xfId="0" applyNumberFormat="1" applyFont="1" applyFill="1" applyBorder="1" applyAlignment="1">
      <alignment horizontal="left" vertical="center" wrapText="1"/>
    </xf>
    <xf numFmtId="49" fontId="53" fillId="0" borderId="81" xfId="0" applyNumberFormat="1" applyFont="1" applyFill="1" applyBorder="1" applyAlignment="1">
      <alignment horizontal="left" vertical="center" wrapText="1"/>
    </xf>
    <xf numFmtId="0" fontId="53" fillId="0" borderId="36" xfId="0" applyFont="1" applyFill="1" applyBorder="1" applyAlignment="1">
      <alignment horizontal="center" vertical="center" textRotation="90" wrapText="1"/>
    </xf>
    <xf numFmtId="0" fontId="53" fillId="0" borderId="35" xfId="0" applyFont="1" applyFill="1" applyBorder="1" applyAlignment="1">
      <alignment horizontal="center" vertical="center" textRotation="90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84" xfId="0" applyFont="1" applyFill="1" applyBorder="1" applyAlignment="1">
      <alignment horizontal="center" vertical="center" wrapText="1"/>
    </xf>
    <xf numFmtId="0" fontId="53" fillId="0" borderId="75" xfId="0" applyFont="1" applyFill="1" applyBorder="1" applyAlignment="1">
      <alignment horizontal="center" vertical="center" wrapText="1"/>
    </xf>
    <xf numFmtId="0" fontId="53" fillId="0" borderId="7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/>
    </xf>
    <xf numFmtId="0" fontId="53" fillId="0" borderId="50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48" xfId="0" applyFont="1" applyFill="1" applyBorder="1" applyAlignment="1">
      <alignment horizontal="center"/>
    </xf>
    <xf numFmtId="0" fontId="53" fillId="0" borderId="49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/>
    </xf>
    <xf numFmtId="0" fontId="53" fillId="0" borderId="76" xfId="0" applyFont="1" applyFill="1" applyBorder="1" applyAlignment="1">
      <alignment horizontal="center"/>
    </xf>
    <xf numFmtId="0" fontId="53" fillId="0" borderId="75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 wrapText="1"/>
    </xf>
    <xf numFmtId="0" fontId="53" fillId="0" borderId="76" xfId="0" applyFont="1" applyFill="1" applyBorder="1" applyAlignment="1">
      <alignment horizontal="center" wrapText="1"/>
    </xf>
    <xf numFmtId="0" fontId="53" fillId="0" borderId="48" xfId="0" applyFont="1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horizontal="left" vertical="center" wrapText="1"/>
    </xf>
    <xf numFmtId="0" fontId="52" fillId="0" borderId="50" xfId="0" applyFont="1" applyFill="1" applyBorder="1" applyAlignment="1">
      <alignment horizontal="left" vertical="center" wrapText="1"/>
    </xf>
    <xf numFmtId="0" fontId="53" fillId="0" borderId="70" xfId="0" applyFont="1" applyFill="1" applyBorder="1" applyAlignment="1">
      <alignment horizontal="center"/>
    </xf>
    <xf numFmtId="0" fontId="53" fillId="0" borderId="55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54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61" xfId="0" applyFont="1" applyFill="1" applyBorder="1" applyAlignment="1">
      <alignment horizontal="center"/>
    </xf>
    <xf numFmtId="0" fontId="53" fillId="0" borderId="62" xfId="0" applyFont="1" applyFill="1" applyBorder="1" applyAlignment="1">
      <alignment horizontal="center"/>
    </xf>
    <xf numFmtId="0" fontId="53" fillId="0" borderId="84" xfId="0" applyFont="1" applyFill="1" applyBorder="1" applyAlignment="1">
      <alignment horizontal="center"/>
    </xf>
    <xf numFmtId="0" fontId="53" fillId="0" borderId="79" xfId="0" applyFont="1" applyFill="1" applyBorder="1" applyAlignment="1">
      <alignment horizontal="center"/>
    </xf>
    <xf numFmtId="0" fontId="53" fillId="0" borderId="80" xfId="0" applyFont="1" applyFill="1" applyBorder="1" applyAlignment="1">
      <alignment horizontal="center"/>
    </xf>
    <xf numFmtId="0" fontId="53" fillId="0" borderId="81" xfId="0" applyFont="1" applyFill="1" applyBorder="1" applyAlignment="1">
      <alignment horizontal="center"/>
    </xf>
    <xf numFmtId="0" fontId="53" fillId="0" borderId="82" xfId="0" applyFont="1" applyFill="1" applyBorder="1" applyAlignment="1">
      <alignment horizontal="center"/>
    </xf>
    <xf numFmtId="0" fontId="53" fillId="0" borderId="80" xfId="0" applyFont="1" applyFill="1" applyBorder="1" applyAlignment="1">
      <alignment horizontal="center" wrapText="1"/>
    </xf>
    <xf numFmtId="0" fontId="53" fillId="0" borderId="81" xfId="0" applyFont="1" applyFill="1" applyBorder="1" applyAlignment="1">
      <alignment horizontal="center" wrapText="1"/>
    </xf>
    <xf numFmtId="0" fontId="53" fillId="0" borderId="83" xfId="0" applyFont="1" applyFill="1" applyBorder="1" applyAlignment="1">
      <alignment horizontal="center"/>
    </xf>
    <xf numFmtId="0" fontId="53" fillId="0" borderId="67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/>
    </xf>
    <xf numFmtId="0" fontId="53" fillId="0" borderId="85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57" fillId="0" borderId="65" xfId="0" applyFont="1" applyFill="1" applyBorder="1" applyAlignment="1">
      <alignment horizontal="left" vertical="center" wrapText="1"/>
    </xf>
    <xf numFmtId="0" fontId="57" fillId="0" borderId="66" xfId="0" applyFont="1" applyFill="1" applyBorder="1" applyAlignment="1">
      <alignment horizontal="left" vertical="center" wrapText="1"/>
    </xf>
    <xf numFmtId="0" fontId="57" fillId="0" borderId="67" xfId="0" applyFont="1" applyFill="1" applyBorder="1" applyAlignment="1">
      <alignment horizontal="left" vertical="center" wrapText="1"/>
    </xf>
    <xf numFmtId="0" fontId="53" fillId="0" borderId="83" xfId="0" applyFont="1" applyFill="1" applyBorder="1" applyAlignment="1">
      <alignment horizontal="center" vertical="center"/>
    </xf>
    <xf numFmtId="0" fontId="53" fillId="0" borderId="80" xfId="0" applyFont="1" applyFill="1" applyBorder="1" applyAlignment="1">
      <alignment horizontal="center" vertical="center" wrapText="1"/>
    </xf>
    <xf numFmtId="0" fontId="53" fillId="0" borderId="81" xfId="0" applyFont="1" applyFill="1" applyBorder="1" applyAlignment="1">
      <alignment horizontal="center" vertical="center" wrapText="1"/>
    </xf>
    <xf numFmtId="0" fontId="52" fillId="0" borderId="34" xfId="0" applyNumberFormat="1" applyFont="1" applyFill="1" applyBorder="1" applyAlignment="1">
      <alignment horizontal="center" vertical="center"/>
    </xf>
    <xf numFmtId="0" fontId="52" fillId="0" borderId="68" xfId="0" applyNumberFormat="1" applyFont="1" applyFill="1" applyBorder="1" applyAlignment="1">
      <alignment horizontal="center" vertical="center"/>
    </xf>
    <xf numFmtId="0" fontId="52" fillId="0" borderId="69" xfId="0" applyFont="1" applyFill="1" applyBorder="1" applyAlignment="1">
      <alignment horizontal="center" vertical="center" wrapText="1"/>
    </xf>
    <xf numFmtId="0" fontId="52" fillId="0" borderId="64" xfId="0" applyFont="1" applyFill="1" applyBorder="1" applyAlignment="1">
      <alignment horizontal="center" vertical="center" wrapText="1"/>
    </xf>
    <xf numFmtId="0" fontId="52" fillId="0" borderId="63" xfId="0" applyFont="1" applyFill="1" applyBorder="1" applyAlignment="1">
      <alignment horizontal="center" vertical="center" wrapText="1"/>
    </xf>
    <xf numFmtId="0" fontId="52" fillId="0" borderId="68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2" fillId="0" borderId="40" xfId="0" applyFont="1" applyFill="1" applyBorder="1" applyAlignment="1">
      <alignment horizontal="center" vertical="center" wrapText="1"/>
    </xf>
    <xf numFmtId="0" fontId="52" fillId="0" borderId="69" xfId="0" applyNumberFormat="1" applyFont="1" applyFill="1" applyBorder="1" applyAlignment="1">
      <alignment horizontal="center" vertical="center" wrapText="1"/>
    </xf>
    <xf numFmtId="0" fontId="52" fillId="0" borderId="64" xfId="0" applyNumberFormat="1" applyFont="1" applyFill="1" applyBorder="1" applyAlignment="1">
      <alignment horizontal="center" vertical="center" wrapText="1"/>
    </xf>
    <xf numFmtId="0" fontId="52" fillId="0" borderId="34" xfId="0" applyNumberFormat="1" applyFont="1" applyFill="1" applyBorder="1" applyAlignment="1">
      <alignment horizontal="center" vertical="center" wrapText="1"/>
    </xf>
    <xf numFmtId="49" fontId="54" fillId="0" borderId="69" xfId="0" applyNumberFormat="1" applyFont="1" applyFill="1" applyBorder="1" applyAlignment="1">
      <alignment horizontal="left" vertical="top" wrapText="1"/>
    </xf>
    <xf numFmtId="49" fontId="54" fillId="0" borderId="68" xfId="0" applyNumberFormat="1" applyFont="1" applyFill="1" applyBorder="1" applyAlignment="1">
      <alignment horizontal="left" vertical="top" wrapText="1"/>
    </xf>
    <xf numFmtId="0" fontId="53" fillId="0" borderId="77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49" fontId="53" fillId="0" borderId="35" xfId="0" applyNumberFormat="1" applyFont="1" applyFill="1" applyBorder="1" applyAlignment="1">
      <alignment horizontal="left" vertical="top" wrapText="1"/>
    </xf>
    <xf numFmtId="49" fontId="53" fillId="0" borderId="24" xfId="0" applyNumberFormat="1" applyFont="1" applyFill="1" applyBorder="1" applyAlignment="1">
      <alignment horizontal="left" vertical="top"/>
    </xf>
    <xf numFmtId="49" fontId="53" fillId="0" borderId="25" xfId="0" applyNumberFormat="1" applyFont="1" applyFill="1" applyBorder="1" applyAlignment="1">
      <alignment horizontal="left" vertical="top"/>
    </xf>
    <xf numFmtId="0" fontId="53" fillId="0" borderId="52" xfId="0" applyFont="1" applyFill="1" applyBorder="1" applyAlignment="1">
      <alignment horizontal="center" vertical="center"/>
    </xf>
    <xf numFmtId="0" fontId="53" fillId="0" borderId="78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left" vertical="center" wrapText="1"/>
    </xf>
    <xf numFmtId="0" fontId="53" fillId="0" borderId="47" xfId="0" applyFont="1" applyFill="1" applyBorder="1" applyAlignment="1">
      <alignment horizontal="left" vertical="center"/>
    </xf>
    <xf numFmtId="0" fontId="53" fillId="0" borderId="44" xfId="0" applyFont="1" applyFill="1" applyBorder="1" applyAlignment="1">
      <alignment horizontal="left" vertical="center"/>
    </xf>
    <xf numFmtId="49" fontId="53" fillId="0" borderId="36" xfId="0" applyNumberFormat="1" applyFont="1" applyFill="1" applyBorder="1" applyAlignment="1">
      <alignment horizontal="left" vertical="center"/>
    </xf>
    <xf numFmtId="49" fontId="53" fillId="0" borderId="42" xfId="0" applyNumberFormat="1" applyFont="1" applyFill="1" applyBorder="1" applyAlignment="1">
      <alignment horizontal="left" vertical="center"/>
    </xf>
    <xf numFmtId="49" fontId="53" fillId="0" borderId="75" xfId="0" applyNumberFormat="1" applyFont="1" applyFill="1" applyBorder="1" applyAlignment="1">
      <alignment horizontal="center" vertical="center" wrapText="1"/>
    </xf>
    <xf numFmtId="49" fontId="53" fillId="0" borderId="76" xfId="0" applyNumberFormat="1" applyFont="1" applyFill="1" applyBorder="1" applyAlignment="1">
      <alignment horizontal="center" vertical="center" wrapText="1"/>
    </xf>
    <xf numFmtId="49" fontId="53" fillId="0" borderId="28" xfId="0" applyNumberFormat="1" applyFont="1" applyFill="1" applyBorder="1" applyAlignment="1">
      <alignment horizontal="center" vertical="center" wrapText="1"/>
    </xf>
    <xf numFmtId="49" fontId="53" fillId="0" borderId="30" xfId="0" applyNumberFormat="1" applyFont="1" applyFill="1" applyBorder="1" applyAlignment="1">
      <alignment horizontal="center" vertical="center" wrapText="1"/>
    </xf>
    <xf numFmtId="49" fontId="53" fillId="0" borderId="35" xfId="0" applyNumberFormat="1" applyFont="1" applyFill="1" applyBorder="1" applyAlignment="1">
      <alignment vertical="center" wrapText="1"/>
    </xf>
    <xf numFmtId="49" fontId="53" fillId="0" borderId="24" xfId="0" applyNumberFormat="1" applyFont="1" applyFill="1" applyBorder="1" applyAlignment="1">
      <alignment vertical="center"/>
    </xf>
    <xf numFmtId="49" fontId="53" fillId="0" borderId="25" xfId="0" applyNumberFormat="1" applyFont="1" applyFill="1" applyBorder="1" applyAlignment="1">
      <alignment vertical="center"/>
    </xf>
    <xf numFmtId="49" fontId="53" fillId="0" borderId="15" xfId="0" applyNumberFormat="1" applyFont="1" applyFill="1" applyBorder="1" applyAlignment="1">
      <alignment horizontal="left" vertical="center" wrapText="1"/>
    </xf>
    <xf numFmtId="49" fontId="53" fillId="0" borderId="16" xfId="0" applyNumberFormat="1" applyFont="1" applyFill="1" applyBorder="1" applyAlignment="1">
      <alignment horizontal="left" vertical="center" wrapText="1"/>
    </xf>
    <xf numFmtId="49" fontId="53" fillId="0" borderId="17" xfId="0" applyNumberFormat="1" applyFont="1" applyFill="1" applyBorder="1" applyAlignment="1">
      <alignment horizontal="left" vertical="center" wrapText="1"/>
    </xf>
    <xf numFmtId="49" fontId="53" fillId="0" borderId="24" xfId="0" applyNumberFormat="1" applyFont="1" applyFill="1" applyBorder="1" applyAlignment="1">
      <alignment horizontal="left" vertical="top" wrapText="1"/>
    </xf>
    <xf numFmtId="49" fontId="53" fillId="0" borderId="25" xfId="0" applyNumberFormat="1" applyFont="1" applyFill="1" applyBorder="1" applyAlignment="1">
      <alignment horizontal="left" vertical="top" wrapText="1"/>
    </xf>
    <xf numFmtId="49" fontId="53" fillId="0" borderId="14" xfId="0" applyNumberFormat="1" applyFont="1" applyFill="1" applyBorder="1" applyAlignment="1">
      <alignment horizontal="left" vertical="center"/>
    </xf>
    <xf numFmtId="49" fontId="53" fillId="0" borderId="64" xfId="0" applyNumberFormat="1" applyFont="1" applyFill="1" applyBorder="1" applyAlignment="1">
      <alignment horizontal="center"/>
    </xf>
    <xf numFmtId="49" fontId="53" fillId="0" borderId="39" xfId="0" applyNumberFormat="1" applyFont="1" applyFill="1" applyBorder="1" applyAlignment="1">
      <alignment horizontal="center"/>
    </xf>
    <xf numFmtId="49" fontId="53" fillId="0" borderId="63" xfId="0" applyNumberFormat="1" applyFont="1" applyFill="1" applyBorder="1" applyAlignment="1">
      <alignment horizontal="center"/>
    </xf>
    <xf numFmtId="49" fontId="53" fillId="0" borderId="64" xfId="0" applyNumberFormat="1" applyFont="1" applyFill="1" applyBorder="1" applyAlignment="1">
      <alignment horizontal="center" wrapText="1"/>
    </xf>
    <xf numFmtId="49" fontId="53" fillId="0" borderId="63" xfId="0" applyNumberFormat="1" applyFont="1" applyFill="1" applyBorder="1" applyAlignment="1">
      <alignment horizontal="center" wrapText="1"/>
    </xf>
    <xf numFmtId="49" fontId="53" fillId="0" borderId="40" xfId="0" applyNumberFormat="1" applyFont="1" applyFill="1" applyBorder="1" applyAlignment="1">
      <alignment horizontal="center" wrapText="1"/>
    </xf>
    <xf numFmtId="49" fontId="53" fillId="0" borderId="38" xfId="0" applyNumberFormat="1" applyFont="1" applyFill="1" applyBorder="1" applyAlignment="1">
      <alignment horizontal="center" wrapText="1"/>
    </xf>
    <xf numFmtId="49" fontId="53" fillId="0" borderId="40" xfId="0" applyNumberFormat="1" applyFont="1" applyFill="1" applyBorder="1" applyAlignment="1">
      <alignment horizontal="center"/>
    </xf>
    <xf numFmtId="49" fontId="53" fillId="0" borderId="38" xfId="0" applyNumberFormat="1" applyFont="1" applyFill="1" applyBorder="1" applyAlignment="1">
      <alignment horizontal="center"/>
    </xf>
    <xf numFmtId="0" fontId="53" fillId="0" borderId="49" xfId="0" applyFont="1" applyFill="1" applyBorder="1" applyAlignment="1">
      <alignment horizontal="left" vertical="center"/>
    </xf>
    <xf numFmtId="49" fontId="53" fillId="0" borderId="14" xfId="0" applyNumberFormat="1" applyFont="1" applyFill="1" applyBorder="1" applyAlignment="1">
      <alignment horizontal="left" vertical="top" wrapText="1"/>
    </xf>
    <xf numFmtId="49" fontId="53" fillId="0" borderId="36" xfId="0" applyNumberFormat="1" applyFont="1" applyFill="1" applyBorder="1" applyAlignment="1">
      <alignment horizontal="left" vertical="top" wrapText="1"/>
    </xf>
    <xf numFmtId="49" fontId="53" fillId="0" borderId="42" xfId="0" applyNumberFormat="1" applyFont="1" applyFill="1" applyBorder="1" applyAlignment="1">
      <alignment horizontal="left" vertical="top" wrapText="1"/>
    </xf>
    <xf numFmtId="49" fontId="53" fillId="0" borderId="44" xfId="0" applyNumberFormat="1" applyFont="1" applyFill="1" applyBorder="1" applyAlignment="1">
      <alignment horizontal="left" vertical="center"/>
    </xf>
    <xf numFmtId="49" fontId="53" fillId="0" borderId="29" xfId="0" applyNumberFormat="1" applyFont="1" applyFill="1" applyBorder="1" applyAlignment="1">
      <alignment horizontal="left" vertical="center"/>
    </xf>
    <xf numFmtId="49" fontId="53" fillId="0" borderId="45" xfId="0" applyNumberFormat="1" applyFont="1" applyFill="1" applyBorder="1" applyAlignment="1">
      <alignment horizontal="left" vertical="center"/>
    </xf>
    <xf numFmtId="49" fontId="53" fillId="0" borderId="43" xfId="0" applyNumberFormat="1" applyFont="1" applyFill="1" applyBorder="1" applyAlignment="1">
      <alignment horizontal="center" vertical="center" wrapText="1"/>
    </xf>
    <xf numFmtId="49" fontId="53" fillId="0" borderId="4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85725</xdr:colOff>
      <xdr:row>1</xdr:row>
      <xdr:rowOff>76200</xdr:rowOff>
    </xdr:from>
    <xdr:to>
      <xdr:col>69</xdr:col>
      <xdr:colOff>47625</xdr:colOff>
      <xdr:row>11</xdr:row>
      <xdr:rowOff>190500</xdr:rowOff>
    </xdr:to>
    <xdr:sp>
      <xdr:nvSpPr>
        <xdr:cNvPr id="1" name="Прямоугольник 5"/>
        <xdr:cNvSpPr>
          <a:spLocks/>
        </xdr:cNvSpPr>
      </xdr:nvSpPr>
      <xdr:spPr>
        <a:xfrm>
          <a:off x="13982700" y="304800"/>
          <a:ext cx="4705350" cy="2333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Квалификация:</a:t>
          </a:r>
          <a:r>
            <a:rPr lang="en-US" cap="none" sz="1500" b="0" i="0" u="none" baseline="0">
              <a:solidFill>
                <a:srgbClr val="000000"/>
              </a:solidFill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</a:rPr>
            <a:t>Специалист 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Степень: Бакалавр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 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Срок обучения</a:t>
          </a:r>
          <a:r>
            <a:rPr lang="en-US" cap="none" sz="1500" b="0" i="0" u="none" baseline="0">
              <a:solidFill>
                <a:srgbClr val="000000"/>
              </a:solidFill>
            </a:rPr>
            <a:t> :  4 года   </a:t>
          </a:r>
        </a:p>
      </xdr:txBody>
    </xdr:sp>
    <xdr:clientData/>
  </xdr:twoCellAnchor>
  <xdr:twoCellAnchor>
    <xdr:from>
      <xdr:col>0</xdr:col>
      <xdr:colOff>295275</xdr:colOff>
      <xdr:row>1</xdr:row>
      <xdr:rowOff>104775</xdr:rowOff>
    </xdr:from>
    <xdr:to>
      <xdr:col>16</xdr:col>
      <xdr:colOff>257175</xdr:colOff>
      <xdr:row>13</xdr:row>
      <xdr:rowOff>19050</xdr:rowOff>
    </xdr:to>
    <xdr:sp>
      <xdr:nvSpPr>
        <xdr:cNvPr id="2" name="Прямоугольник 6"/>
        <xdr:cNvSpPr>
          <a:spLocks/>
        </xdr:cNvSpPr>
      </xdr:nvSpPr>
      <xdr:spPr>
        <a:xfrm>
          <a:off x="295275" y="333375"/>
          <a:ext cx="4657725" cy="25908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УТВЕРЖДАЮ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Первый заместитель 
</a:t>
          </a:r>
          <a:r>
            <a:rPr lang="en-US" cap="none" sz="1500" b="0" i="0" u="none" baseline="0">
              <a:solidFill>
                <a:srgbClr val="000000"/>
              </a:solidFill>
            </a:rPr>
            <a:t>Министра образования </a:t>
          </a:r>
          <a:r>
            <a:rPr lang="en-US" cap="none" sz="1500" b="0" i="0" u="none" baseline="0">
              <a:solidFill>
                <a:srgbClr val="000000"/>
              </a:solidFill>
            </a:rPr>
            <a:t> 
</a:t>
          </a:r>
          <a:r>
            <a:rPr lang="en-US" cap="none" sz="1500" b="0" i="0" u="none" baseline="0">
              <a:solidFill>
                <a:srgbClr val="000000"/>
              </a:solidFill>
            </a:rPr>
            <a:t>Республики Беларусь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 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________________________И.А.Старовойтова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                       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___________________________  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Регистрационный №</a:t>
          </a:r>
          <a:r>
            <a:rPr lang="en-US" cap="none" sz="1500" b="0" i="0" u="none" baseline="0">
              <a:solidFill>
                <a:srgbClr val="000000"/>
              </a:solidFill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</a:rPr>
            <a:t>______________________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16</xdr:col>
      <xdr:colOff>457200</xdr:colOff>
      <xdr:row>0</xdr:row>
      <xdr:rowOff>123825</xdr:rowOff>
    </xdr:from>
    <xdr:to>
      <xdr:col>46</xdr:col>
      <xdr:colOff>238125</xdr:colOff>
      <xdr:row>10</xdr:row>
      <xdr:rowOff>57150</xdr:rowOff>
    </xdr:to>
    <xdr:sp>
      <xdr:nvSpPr>
        <xdr:cNvPr id="3" name="Прямоугольник 10"/>
        <xdr:cNvSpPr>
          <a:spLocks/>
        </xdr:cNvSpPr>
      </xdr:nvSpPr>
      <xdr:spPr>
        <a:xfrm>
          <a:off x="5153025" y="123825"/>
          <a:ext cx="8153400" cy="21526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МИНИСТЕРСТВО ОБРАЗОВАНИЯ РЕСПУБЛИКИ БЕЛАРУСЬ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</a:rPr>
            <a:t>ПРИМЕРНЫЙ УЧЕБНЫЙ ПЛАН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Специальность: </a:t>
          </a:r>
          <a:r>
            <a:rPr lang="en-US" cap="none" sz="1500" b="1" i="0" u="none" baseline="0">
              <a:solidFill>
                <a:srgbClr val="000000"/>
              </a:solidFill>
            </a:rPr>
            <a:t>      </a:t>
          </a:r>
          <a:r>
            <a:rPr lang="en-US" cap="none" sz="1500" b="1" i="0" u="none" baseline="0">
              <a:solidFill>
                <a:srgbClr val="000000"/>
              </a:solidFill>
            </a:rPr>
            <a:t>6-05-1013-01 Туризм и гостеприимство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19050</xdr:colOff>
      <xdr:row>239</xdr:row>
      <xdr:rowOff>371475</xdr:rowOff>
    </xdr:from>
    <xdr:to>
      <xdr:col>71</xdr:col>
      <xdr:colOff>38100</xdr:colOff>
      <xdr:row>240</xdr:row>
      <xdr:rowOff>628650</xdr:rowOff>
    </xdr:to>
    <xdr:sp>
      <xdr:nvSpPr>
        <xdr:cNvPr id="4" name="Прямоугольник 4"/>
        <xdr:cNvSpPr>
          <a:spLocks/>
        </xdr:cNvSpPr>
      </xdr:nvSpPr>
      <xdr:spPr>
        <a:xfrm>
          <a:off x="19050" y="113195100"/>
          <a:ext cx="190500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30000">
              <a:solidFill>
                <a:srgbClr val="000000"/>
              </a:solidFill>
            </a:rPr>
            <a:t>1 </a:t>
          </a:r>
          <a:r>
            <a:rPr lang="en-US" cap="none" sz="1400" b="0" i="0" u="none" baseline="0">
              <a:solidFill>
                <a:srgbClr val="000000"/>
              </a:solidFill>
            </a:rPr>
            <a:t>Дифференцированный зачет. 
</a:t>
          </a:r>
          <a:r>
            <a:rPr lang="en-US" cap="none" sz="1400" b="0" i="0" u="none" baseline="3000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 При составлении учебного плана учреждения высшего образования по специальности  учебная дисциплина  </a:t>
          </a:r>
          <a:r>
            <a:rPr lang="en-US" cap="none" sz="1400" b="0" i="0" u="none" baseline="0">
              <a:solidFill>
                <a:srgbClr val="000000"/>
              </a:solidFill>
            </a:rPr>
            <a:t>"Основы управления интеллектуальной собственностью"</a:t>
          </a:r>
          <a:r>
            <a:rPr lang="en-US" cap="none" sz="1400" b="0" i="0" u="none" baseline="0">
              <a:solidFill>
                <a:srgbClr val="000000"/>
              </a:solidFill>
            </a:rPr>
            <a:t> планируется в качестве дисциплины  компонента учреждения образования или дисциплина по выбору
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12"/>
  <sheetViews>
    <sheetView tabSelected="1" view="pageBreakPreview" zoomScale="45" zoomScaleNormal="89" zoomScaleSheetLayoutView="45" workbookViewId="0" topLeftCell="A241">
      <selection activeCell="BL245" sqref="BL245"/>
    </sheetView>
  </sheetViews>
  <sheetFormatPr defaultColWidth="2.625" defaultRowHeight="12.75"/>
  <cols>
    <col min="1" max="1" width="6.50390625" style="6" customWidth="1"/>
    <col min="2" max="10" width="3.625" style="6" customWidth="1"/>
    <col min="11" max="11" width="4.375" style="6" customWidth="1"/>
    <col min="12" max="16" width="3.625" style="6" customWidth="1"/>
    <col min="17" max="17" width="6.625" style="6" customWidth="1"/>
    <col min="18" max="23" width="3.625" style="6" customWidth="1"/>
    <col min="24" max="24" width="3.00390625" style="6" customWidth="1"/>
    <col min="25" max="27" width="3.625" style="6" customWidth="1"/>
    <col min="28" max="28" width="3.375" style="6" customWidth="1"/>
    <col min="29" max="40" width="3.625" style="6" customWidth="1"/>
    <col min="41" max="41" width="2.625" style="7" customWidth="1"/>
    <col min="42" max="49" width="3.625" style="7" customWidth="1"/>
    <col min="50" max="50" width="3.375" style="7" customWidth="1"/>
    <col min="51" max="53" width="3.625" style="7" customWidth="1"/>
    <col min="54" max="64" width="3.00390625" style="7" customWidth="1"/>
    <col min="65" max="65" width="3.50390625" style="7" customWidth="1"/>
    <col min="66" max="68" width="3.00390625" style="7" customWidth="1"/>
    <col min="69" max="69" width="2.50390625" style="7" customWidth="1"/>
    <col min="70" max="70" width="2.625" style="7" customWidth="1"/>
    <col min="71" max="71" width="2.50390625" style="7" customWidth="1"/>
    <col min="72" max="74" width="2.625" style="7" customWidth="1"/>
    <col min="75" max="75" width="2.375" style="7" customWidth="1"/>
    <col min="76" max="76" width="2.625" style="7" customWidth="1"/>
    <col min="77" max="77" width="8.375" style="7" customWidth="1"/>
    <col min="78" max="78" width="2.375" style="7" customWidth="1"/>
    <col min="79" max="79" width="8.50390625" style="7" customWidth="1"/>
    <col min="80" max="85" width="2.625" style="7" customWidth="1"/>
    <col min="86" max="86" width="7.50390625" style="7" customWidth="1"/>
    <col min="87" max="89" width="2.625" style="7" customWidth="1"/>
    <col min="90" max="16384" width="2.625" style="6" customWidth="1"/>
  </cols>
  <sheetData>
    <row r="1" ht="18">
      <c r="BY1" s="8"/>
    </row>
    <row r="2" ht="18">
      <c r="A2" s="9"/>
    </row>
    <row r="3" spans="1:69" ht="18">
      <c r="A3" s="9"/>
      <c r="BQ3" s="6"/>
    </row>
    <row r="4" ht="18">
      <c r="A4" s="9"/>
    </row>
    <row r="5" ht="18">
      <c r="BQ5" s="6"/>
    </row>
    <row r="7" spans="17:69" ht="18">
      <c r="Q7" s="10"/>
      <c r="BQ7" s="6"/>
    </row>
    <row r="8" spans="17:69" ht="18">
      <c r="Q8" s="11"/>
      <c r="BQ8" s="6"/>
    </row>
    <row r="9" spans="9:69" ht="18">
      <c r="I9" s="9"/>
      <c r="BQ9" s="6"/>
    </row>
    <row r="10" ht="18">
      <c r="I10" s="9"/>
    </row>
    <row r="11" ht="18">
      <c r="BQ11" s="6"/>
    </row>
    <row r="12" spans="9:69" ht="18">
      <c r="I12" s="9"/>
      <c r="BQ12" s="6"/>
    </row>
    <row r="13" ht="18">
      <c r="I13" s="9"/>
    </row>
    <row r="14" ht="18">
      <c r="I14" s="9"/>
    </row>
    <row r="15" spans="1:89" ht="18" thickBot="1">
      <c r="A15" s="12" t="s">
        <v>58</v>
      </c>
      <c r="I15" s="9"/>
      <c r="AV15" s="13" t="s">
        <v>59</v>
      </c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CK15" s="6"/>
    </row>
    <row r="16" spans="1:70" s="7" customFormat="1" ht="21" customHeight="1">
      <c r="A16" s="325" t="s">
        <v>31</v>
      </c>
      <c r="B16" s="321" t="s">
        <v>0</v>
      </c>
      <c r="C16" s="321"/>
      <c r="D16" s="321"/>
      <c r="E16" s="324"/>
      <c r="F16" s="322" t="s">
        <v>418</v>
      </c>
      <c r="G16" s="320" t="s">
        <v>1</v>
      </c>
      <c r="H16" s="321"/>
      <c r="I16" s="321"/>
      <c r="J16" s="322" t="s">
        <v>419</v>
      </c>
      <c r="K16" s="327" t="s">
        <v>2</v>
      </c>
      <c r="L16" s="327"/>
      <c r="M16" s="327"/>
      <c r="N16" s="327"/>
      <c r="O16" s="327" t="s">
        <v>3</v>
      </c>
      <c r="P16" s="327"/>
      <c r="Q16" s="327"/>
      <c r="R16" s="327"/>
      <c r="S16" s="322" t="s">
        <v>420</v>
      </c>
      <c r="T16" s="320" t="s">
        <v>4</v>
      </c>
      <c r="U16" s="321"/>
      <c r="V16" s="321"/>
      <c r="W16" s="322" t="s">
        <v>421</v>
      </c>
      <c r="X16" s="320" t="s">
        <v>5</v>
      </c>
      <c r="Y16" s="321"/>
      <c r="Z16" s="324"/>
      <c r="AA16" s="322" t="s">
        <v>422</v>
      </c>
      <c r="AB16" s="320" t="s">
        <v>6</v>
      </c>
      <c r="AC16" s="321"/>
      <c r="AD16" s="321"/>
      <c r="AE16" s="324"/>
      <c r="AF16" s="322" t="s">
        <v>423</v>
      </c>
      <c r="AG16" s="320" t="s">
        <v>7</v>
      </c>
      <c r="AH16" s="321"/>
      <c r="AI16" s="324"/>
      <c r="AJ16" s="322" t="s">
        <v>424</v>
      </c>
      <c r="AK16" s="320" t="s">
        <v>8</v>
      </c>
      <c r="AL16" s="321"/>
      <c r="AM16" s="321"/>
      <c r="AN16" s="321"/>
      <c r="AO16" s="320" t="s">
        <v>9</v>
      </c>
      <c r="AP16" s="321"/>
      <c r="AQ16" s="321"/>
      <c r="AR16" s="321"/>
      <c r="AS16" s="322" t="s">
        <v>425</v>
      </c>
      <c r="AT16" s="320" t="s">
        <v>10</v>
      </c>
      <c r="AU16" s="321"/>
      <c r="AV16" s="321"/>
      <c r="AW16" s="322" t="s">
        <v>426</v>
      </c>
      <c r="AX16" s="320" t="s">
        <v>11</v>
      </c>
      <c r="AY16" s="321"/>
      <c r="AZ16" s="321"/>
      <c r="BA16" s="321"/>
      <c r="BB16" s="334" t="s">
        <v>125</v>
      </c>
      <c r="BC16" s="333"/>
      <c r="BD16" s="331" t="s">
        <v>126</v>
      </c>
      <c r="BE16" s="333"/>
      <c r="BF16" s="331" t="s">
        <v>57</v>
      </c>
      <c r="BG16" s="333"/>
      <c r="BH16" s="331" t="s">
        <v>12</v>
      </c>
      <c r="BI16" s="333"/>
      <c r="BJ16" s="331" t="s">
        <v>13</v>
      </c>
      <c r="BK16" s="333"/>
      <c r="BL16" s="331" t="s">
        <v>14</v>
      </c>
      <c r="BM16" s="333"/>
      <c r="BN16" s="331" t="s">
        <v>15</v>
      </c>
      <c r="BO16" s="333"/>
      <c r="BP16" s="331" t="s">
        <v>16</v>
      </c>
      <c r="BQ16" s="332"/>
      <c r="BR16" s="14"/>
    </row>
    <row r="17" spans="1:70" s="7" customFormat="1" ht="136.5" customHeight="1" thickBot="1">
      <c r="A17" s="326"/>
      <c r="B17" s="15" t="s">
        <v>32</v>
      </c>
      <c r="C17" s="16" t="s">
        <v>33</v>
      </c>
      <c r="D17" s="16" t="s">
        <v>34</v>
      </c>
      <c r="E17" s="16" t="s">
        <v>35</v>
      </c>
      <c r="F17" s="323"/>
      <c r="G17" s="16" t="s">
        <v>36</v>
      </c>
      <c r="H17" s="16" t="s">
        <v>37</v>
      </c>
      <c r="I17" s="16" t="s">
        <v>38</v>
      </c>
      <c r="J17" s="323"/>
      <c r="K17" s="16" t="s">
        <v>55</v>
      </c>
      <c r="L17" s="16" t="s">
        <v>39</v>
      </c>
      <c r="M17" s="16" t="s">
        <v>40</v>
      </c>
      <c r="N17" s="16" t="s">
        <v>41</v>
      </c>
      <c r="O17" s="16" t="s">
        <v>42</v>
      </c>
      <c r="P17" s="16" t="s">
        <v>33</v>
      </c>
      <c r="Q17" s="16" t="s">
        <v>34</v>
      </c>
      <c r="R17" s="16" t="s">
        <v>43</v>
      </c>
      <c r="S17" s="323"/>
      <c r="T17" s="16" t="s">
        <v>44</v>
      </c>
      <c r="U17" s="16" t="s">
        <v>45</v>
      </c>
      <c r="V17" s="17" t="s">
        <v>46</v>
      </c>
      <c r="W17" s="323"/>
      <c r="X17" s="16" t="s">
        <v>47</v>
      </c>
      <c r="Y17" s="16" t="s">
        <v>48</v>
      </c>
      <c r="Z17" s="16" t="s">
        <v>49</v>
      </c>
      <c r="AA17" s="323"/>
      <c r="AB17" s="16" t="s">
        <v>47</v>
      </c>
      <c r="AC17" s="16" t="s">
        <v>48</v>
      </c>
      <c r="AD17" s="18" t="s">
        <v>49</v>
      </c>
      <c r="AE17" s="16" t="s">
        <v>50</v>
      </c>
      <c r="AF17" s="323"/>
      <c r="AG17" s="16" t="s">
        <v>36</v>
      </c>
      <c r="AH17" s="18" t="s">
        <v>37</v>
      </c>
      <c r="AI17" s="16" t="s">
        <v>38</v>
      </c>
      <c r="AJ17" s="323"/>
      <c r="AK17" s="15" t="s">
        <v>53</v>
      </c>
      <c r="AL17" s="16" t="s">
        <v>54</v>
      </c>
      <c r="AM17" s="16" t="s">
        <v>51</v>
      </c>
      <c r="AN17" s="16" t="s">
        <v>52</v>
      </c>
      <c r="AO17" s="16" t="s">
        <v>32</v>
      </c>
      <c r="AP17" s="16" t="s">
        <v>33</v>
      </c>
      <c r="AQ17" s="16" t="s">
        <v>34</v>
      </c>
      <c r="AR17" s="16" t="s">
        <v>43</v>
      </c>
      <c r="AS17" s="323"/>
      <c r="AT17" s="16" t="s">
        <v>36</v>
      </c>
      <c r="AU17" s="16" t="s">
        <v>37</v>
      </c>
      <c r="AV17" s="16" t="s">
        <v>38</v>
      </c>
      <c r="AW17" s="323"/>
      <c r="AX17" s="16" t="s">
        <v>55</v>
      </c>
      <c r="AY17" s="16" t="s">
        <v>39</v>
      </c>
      <c r="AZ17" s="16" t="s">
        <v>40</v>
      </c>
      <c r="BA17" s="17" t="s">
        <v>56</v>
      </c>
      <c r="BB17" s="335"/>
      <c r="BC17" s="259"/>
      <c r="BD17" s="258"/>
      <c r="BE17" s="259"/>
      <c r="BF17" s="258"/>
      <c r="BG17" s="259"/>
      <c r="BH17" s="258"/>
      <c r="BI17" s="259"/>
      <c r="BJ17" s="258"/>
      <c r="BK17" s="259"/>
      <c r="BL17" s="258"/>
      <c r="BM17" s="259"/>
      <c r="BN17" s="258"/>
      <c r="BO17" s="259"/>
      <c r="BP17" s="258"/>
      <c r="BQ17" s="260"/>
      <c r="BR17" s="14"/>
    </row>
    <row r="18" spans="1:84" s="7" customFormat="1" ht="15" customHeight="1">
      <c r="A18" s="19" t="s">
        <v>17</v>
      </c>
      <c r="B18" s="20"/>
      <c r="C18" s="21" t="s">
        <v>23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 t="s">
        <v>27</v>
      </c>
      <c r="U18" s="22" t="s">
        <v>27</v>
      </c>
      <c r="V18" s="22" t="s">
        <v>27</v>
      </c>
      <c r="W18" s="22" t="s">
        <v>25</v>
      </c>
      <c r="X18" s="22" t="s">
        <v>25</v>
      </c>
      <c r="Y18" s="21"/>
      <c r="Z18" s="21"/>
      <c r="AA18" s="21"/>
      <c r="AB18" s="21"/>
      <c r="AC18" s="21"/>
      <c r="AD18" s="23"/>
      <c r="AE18" s="21"/>
      <c r="AF18" s="21"/>
      <c r="AG18" s="21"/>
      <c r="AH18" s="23"/>
      <c r="AI18" s="21"/>
      <c r="AJ18" s="21"/>
      <c r="AK18" s="21"/>
      <c r="AL18" s="21"/>
      <c r="AM18" s="21"/>
      <c r="AN18" s="21"/>
      <c r="AO18" s="24"/>
      <c r="AP18" s="24"/>
      <c r="AQ18" s="22" t="s">
        <v>27</v>
      </c>
      <c r="AR18" s="25" t="s">
        <v>27</v>
      </c>
      <c r="AS18" s="22" t="s">
        <v>27</v>
      </c>
      <c r="AT18" s="26" t="s">
        <v>25</v>
      </c>
      <c r="AU18" s="26" t="s">
        <v>25</v>
      </c>
      <c r="AV18" s="26" t="s">
        <v>25</v>
      </c>
      <c r="AW18" s="26" t="s">
        <v>25</v>
      </c>
      <c r="AX18" s="26" t="s">
        <v>25</v>
      </c>
      <c r="AY18" s="26" t="s">
        <v>25</v>
      </c>
      <c r="AZ18" s="26" t="s">
        <v>25</v>
      </c>
      <c r="BA18" s="27" t="s">
        <v>25</v>
      </c>
      <c r="BB18" s="330">
        <v>35</v>
      </c>
      <c r="BC18" s="329"/>
      <c r="BD18" s="328">
        <v>6</v>
      </c>
      <c r="BE18" s="329"/>
      <c r="BF18" s="328">
        <v>1</v>
      </c>
      <c r="BG18" s="329"/>
      <c r="BH18" s="328"/>
      <c r="BI18" s="329"/>
      <c r="BJ18" s="328"/>
      <c r="BK18" s="329"/>
      <c r="BL18" s="328"/>
      <c r="BM18" s="329"/>
      <c r="BN18" s="328">
        <v>10</v>
      </c>
      <c r="BO18" s="329"/>
      <c r="BP18" s="336">
        <f>SUM($BB18:$BN18)</f>
        <v>52</v>
      </c>
      <c r="BQ18" s="337"/>
      <c r="BR18" s="28"/>
      <c r="CF18" s="6"/>
    </row>
    <row r="19" spans="1:84" s="7" customFormat="1" ht="15" customHeight="1">
      <c r="A19" s="29" t="s">
        <v>18</v>
      </c>
      <c r="B19" s="30"/>
      <c r="C19" s="31"/>
      <c r="D19" s="31" t="s">
        <v>23</v>
      </c>
      <c r="E19" s="32"/>
      <c r="F19" s="32"/>
      <c r="G19" s="31"/>
      <c r="H19" s="31"/>
      <c r="I19" s="31"/>
      <c r="J19" s="32"/>
      <c r="K19" s="31"/>
      <c r="L19" s="31"/>
      <c r="M19" s="31"/>
      <c r="N19" s="31"/>
      <c r="O19" s="31"/>
      <c r="P19" s="31"/>
      <c r="Q19" s="31"/>
      <c r="R19" s="32"/>
      <c r="S19" s="32"/>
      <c r="T19" s="33" t="s">
        <v>27</v>
      </c>
      <c r="U19" s="33" t="s">
        <v>27</v>
      </c>
      <c r="V19" s="33" t="s">
        <v>27</v>
      </c>
      <c r="W19" s="33" t="s">
        <v>25</v>
      </c>
      <c r="X19" s="33" t="s">
        <v>25</v>
      </c>
      <c r="Y19" s="31"/>
      <c r="Z19" s="31"/>
      <c r="AA19" s="32"/>
      <c r="AB19" s="31"/>
      <c r="AC19" s="31"/>
      <c r="AD19" s="34"/>
      <c r="AE19" s="32"/>
      <c r="AF19" s="32"/>
      <c r="AG19" s="31"/>
      <c r="AH19" s="34"/>
      <c r="AI19" s="31"/>
      <c r="AJ19" s="32"/>
      <c r="AK19" s="31"/>
      <c r="AL19" s="31"/>
      <c r="AM19" s="33"/>
      <c r="AN19" s="33"/>
      <c r="AO19" s="31" t="s">
        <v>23</v>
      </c>
      <c r="AP19" s="31" t="s">
        <v>23</v>
      </c>
      <c r="AQ19" s="33" t="s">
        <v>27</v>
      </c>
      <c r="AR19" s="33" t="s">
        <v>27</v>
      </c>
      <c r="AS19" s="33" t="s">
        <v>27</v>
      </c>
      <c r="AT19" s="31" t="s">
        <v>28</v>
      </c>
      <c r="AU19" s="31" t="s">
        <v>28</v>
      </c>
      <c r="AV19" s="31" t="s">
        <v>28</v>
      </c>
      <c r="AW19" s="31" t="s">
        <v>28</v>
      </c>
      <c r="AX19" s="35" t="s">
        <v>25</v>
      </c>
      <c r="AY19" s="35" t="s">
        <v>25</v>
      </c>
      <c r="AZ19" s="35" t="s">
        <v>25</v>
      </c>
      <c r="BA19" s="36" t="s">
        <v>25</v>
      </c>
      <c r="BB19" s="123">
        <v>33</v>
      </c>
      <c r="BC19" s="339"/>
      <c r="BD19" s="338">
        <v>6</v>
      </c>
      <c r="BE19" s="339"/>
      <c r="BF19" s="338">
        <v>3</v>
      </c>
      <c r="BG19" s="339"/>
      <c r="BH19" s="338">
        <v>4</v>
      </c>
      <c r="BI19" s="339"/>
      <c r="BJ19" s="338"/>
      <c r="BK19" s="339"/>
      <c r="BL19" s="338"/>
      <c r="BM19" s="339"/>
      <c r="BN19" s="338">
        <v>6</v>
      </c>
      <c r="BO19" s="339"/>
      <c r="BP19" s="340">
        <f>SUM($BB19:$BN19)</f>
        <v>52</v>
      </c>
      <c r="BQ19" s="112"/>
      <c r="BR19" s="28"/>
      <c r="CF19" s="6"/>
    </row>
    <row r="20" spans="1:84" s="7" customFormat="1" ht="15" customHeight="1">
      <c r="A20" s="29" t="s">
        <v>19</v>
      </c>
      <c r="B20" s="30"/>
      <c r="C20" s="31"/>
      <c r="D20" s="31"/>
      <c r="E20" s="31"/>
      <c r="F20" s="37"/>
      <c r="G20" s="31" t="s">
        <v>23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3" t="s">
        <v>27</v>
      </c>
      <c r="U20" s="33" t="s">
        <v>27</v>
      </c>
      <c r="V20" s="33" t="s">
        <v>27</v>
      </c>
      <c r="W20" s="33" t="s">
        <v>25</v>
      </c>
      <c r="X20" s="33" t="s">
        <v>25</v>
      </c>
      <c r="Y20" s="31"/>
      <c r="Z20" s="31"/>
      <c r="AA20" s="31"/>
      <c r="AB20" s="31"/>
      <c r="AC20" s="31"/>
      <c r="AD20" s="34"/>
      <c r="AE20" s="34"/>
      <c r="AF20" s="31"/>
      <c r="AG20" s="31"/>
      <c r="AH20" s="34"/>
      <c r="AI20" s="31"/>
      <c r="AJ20" s="31"/>
      <c r="AK20" s="31"/>
      <c r="AL20" s="31"/>
      <c r="AM20" s="33" t="s">
        <v>27</v>
      </c>
      <c r="AN20" s="33" t="s">
        <v>27</v>
      </c>
      <c r="AO20" s="33" t="s">
        <v>27</v>
      </c>
      <c r="AP20" s="31" t="s">
        <v>28</v>
      </c>
      <c r="AQ20" s="31" t="s">
        <v>28</v>
      </c>
      <c r="AR20" s="31" t="s">
        <v>28</v>
      </c>
      <c r="AS20" s="31" t="s">
        <v>28</v>
      </c>
      <c r="AT20" s="35" t="s">
        <v>25</v>
      </c>
      <c r="AU20" s="35" t="s">
        <v>25</v>
      </c>
      <c r="AV20" s="35" t="s">
        <v>25</v>
      </c>
      <c r="AW20" s="35" t="s">
        <v>25</v>
      </c>
      <c r="AX20" s="35" t="s">
        <v>25</v>
      </c>
      <c r="AY20" s="35" t="s">
        <v>25</v>
      </c>
      <c r="AZ20" s="35" t="s">
        <v>25</v>
      </c>
      <c r="BA20" s="36" t="s">
        <v>25</v>
      </c>
      <c r="BB20" s="123">
        <v>31</v>
      </c>
      <c r="BC20" s="339"/>
      <c r="BD20" s="338">
        <v>6</v>
      </c>
      <c r="BE20" s="339"/>
      <c r="BF20" s="338">
        <v>1</v>
      </c>
      <c r="BG20" s="339"/>
      <c r="BH20" s="338">
        <v>4</v>
      </c>
      <c r="BI20" s="339"/>
      <c r="BJ20" s="338"/>
      <c r="BK20" s="339"/>
      <c r="BL20" s="338"/>
      <c r="BM20" s="339"/>
      <c r="BN20" s="338">
        <v>10</v>
      </c>
      <c r="BO20" s="339"/>
      <c r="BP20" s="340">
        <f>SUM($BB20:$BN20)</f>
        <v>52</v>
      </c>
      <c r="BQ20" s="112"/>
      <c r="BR20" s="28"/>
      <c r="CF20" s="6"/>
    </row>
    <row r="21" spans="1:86" s="7" customFormat="1" ht="15" customHeight="1" thickBot="1">
      <c r="A21" s="38" t="s">
        <v>20</v>
      </c>
      <c r="B21" s="39"/>
      <c r="C21" s="40"/>
      <c r="D21" s="40"/>
      <c r="E21" s="41"/>
      <c r="F21" s="41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  <c r="S21" s="41"/>
      <c r="T21" s="42" t="s">
        <v>27</v>
      </c>
      <c r="U21" s="42" t="s">
        <v>27</v>
      </c>
      <c r="V21" s="42" t="s">
        <v>27</v>
      </c>
      <c r="W21" s="42" t="s">
        <v>25</v>
      </c>
      <c r="X21" s="42" t="s">
        <v>25</v>
      </c>
      <c r="Y21" s="40"/>
      <c r="Z21" s="40"/>
      <c r="AA21" s="40"/>
      <c r="AB21" s="40"/>
      <c r="AC21" s="40"/>
      <c r="AD21" s="40"/>
      <c r="AE21" s="40" t="s">
        <v>28</v>
      </c>
      <c r="AF21" s="40" t="s">
        <v>28</v>
      </c>
      <c r="AG21" s="40" t="s">
        <v>28</v>
      </c>
      <c r="AH21" s="40" t="s">
        <v>28</v>
      </c>
      <c r="AI21" s="42" t="s">
        <v>27</v>
      </c>
      <c r="AJ21" s="42" t="s">
        <v>230</v>
      </c>
      <c r="AK21" s="42" t="s">
        <v>230</v>
      </c>
      <c r="AL21" s="42" t="s">
        <v>230</v>
      </c>
      <c r="AM21" s="42" t="s">
        <v>230</v>
      </c>
      <c r="AN21" s="42" t="s">
        <v>230</v>
      </c>
      <c r="AO21" s="42" t="s">
        <v>230</v>
      </c>
      <c r="AP21" s="42" t="s">
        <v>30</v>
      </c>
      <c r="AQ21" s="42" t="s">
        <v>30</v>
      </c>
      <c r="AR21" s="42" t="s">
        <v>30</v>
      </c>
      <c r="AS21" s="42"/>
      <c r="AT21" s="41"/>
      <c r="AU21" s="41"/>
      <c r="AV21" s="41"/>
      <c r="AW21" s="40"/>
      <c r="AX21" s="40"/>
      <c r="AY21" s="40"/>
      <c r="AZ21" s="40"/>
      <c r="BA21" s="43"/>
      <c r="BB21" s="172">
        <v>24</v>
      </c>
      <c r="BC21" s="343"/>
      <c r="BD21" s="342">
        <v>4</v>
      </c>
      <c r="BE21" s="343"/>
      <c r="BF21" s="342"/>
      <c r="BG21" s="343"/>
      <c r="BH21" s="342">
        <v>4</v>
      </c>
      <c r="BI21" s="343"/>
      <c r="BJ21" s="342">
        <v>6</v>
      </c>
      <c r="BK21" s="343"/>
      <c r="BL21" s="342">
        <v>3</v>
      </c>
      <c r="BM21" s="343"/>
      <c r="BN21" s="342">
        <v>2</v>
      </c>
      <c r="BO21" s="343"/>
      <c r="BP21" s="341">
        <f>SUM($BB21:$BN21)</f>
        <v>43</v>
      </c>
      <c r="BQ21" s="118"/>
      <c r="BR21" s="28"/>
      <c r="BS21" s="28"/>
      <c r="BT21" s="28"/>
      <c r="CH21" s="6"/>
    </row>
    <row r="22" spans="1:98" s="7" customFormat="1" ht="18" thickBot="1">
      <c r="A22" s="44"/>
      <c r="B22" s="44"/>
      <c r="C22" s="44"/>
      <c r="D22" s="44"/>
      <c r="E22" s="44"/>
      <c r="F22" s="44"/>
      <c r="G22" s="44"/>
      <c r="H22" s="44"/>
      <c r="I22" s="44"/>
      <c r="J22" s="45"/>
      <c r="K22" s="44"/>
      <c r="L22" s="44"/>
      <c r="M22" s="44"/>
      <c r="N22" s="44"/>
      <c r="O22" s="44"/>
      <c r="P22" s="44"/>
      <c r="Q22" s="44"/>
      <c r="R22" s="46"/>
      <c r="S22" s="46"/>
      <c r="T22" s="44"/>
      <c r="U22" s="44"/>
      <c r="V22" s="44"/>
      <c r="W22" s="46"/>
      <c r="X22" s="44"/>
      <c r="Y22" s="44"/>
      <c r="Z22" s="44"/>
      <c r="AA22" s="46"/>
      <c r="AB22" s="44"/>
      <c r="AC22" s="44"/>
      <c r="AD22" s="44"/>
      <c r="AE22" s="44"/>
      <c r="AF22" s="44"/>
      <c r="AG22" s="46"/>
      <c r="AH22" s="46"/>
      <c r="AI22" s="44"/>
      <c r="AJ22" s="44"/>
      <c r="AK22" s="44"/>
      <c r="AL22" s="44"/>
      <c r="AM22" s="44"/>
      <c r="AN22" s="46"/>
      <c r="AO22" s="37"/>
      <c r="AP22" s="37"/>
      <c r="AQ22" s="37"/>
      <c r="AR22" s="37"/>
      <c r="AS22" s="46"/>
      <c r="AT22" s="37"/>
      <c r="AU22" s="46"/>
      <c r="AV22" s="46"/>
      <c r="AW22" s="46"/>
      <c r="AX22" s="46"/>
      <c r="AY22" s="46"/>
      <c r="AZ22" s="46"/>
      <c r="BA22" s="46"/>
      <c r="BB22" s="217">
        <f>SUM(BB18:BB21)</f>
        <v>123</v>
      </c>
      <c r="BC22" s="249"/>
      <c r="BD22" s="278">
        <f>SUM(BD18:BD21)</f>
        <v>22</v>
      </c>
      <c r="BE22" s="249"/>
      <c r="BF22" s="278">
        <f>SUM(BF18:BF21)</f>
        <v>5</v>
      </c>
      <c r="BG22" s="249"/>
      <c r="BH22" s="278">
        <f>SUM(BH18:BH21)</f>
        <v>12</v>
      </c>
      <c r="BI22" s="249"/>
      <c r="BJ22" s="278">
        <f>SUM(BJ18:BJ21)</f>
        <v>6</v>
      </c>
      <c r="BK22" s="249"/>
      <c r="BL22" s="278">
        <f>SUM(BL18:BL21)</f>
        <v>3</v>
      </c>
      <c r="BM22" s="249"/>
      <c r="BN22" s="278">
        <f>SUM(BN18:BN21)</f>
        <v>28</v>
      </c>
      <c r="BO22" s="249"/>
      <c r="BP22" s="344">
        <f>SUM(BP18:BP21)</f>
        <v>199</v>
      </c>
      <c r="BQ22" s="345"/>
      <c r="BX22" s="28"/>
      <c r="BY22" s="28"/>
      <c r="BZ22" s="47"/>
      <c r="CT22" s="6"/>
    </row>
    <row r="23" spans="1:77" s="7" customFormat="1" ht="15.75" customHeight="1">
      <c r="A23" s="48"/>
      <c r="B23" s="49"/>
      <c r="C23" s="49"/>
      <c r="D23" s="352" t="s">
        <v>21</v>
      </c>
      <c r="E23" s="352"/>
      <c r="F23" s="352"/>
      <c r="G23" s="352"/>
      <c r="H23" s="352"/>
      <c r="I23" s="352"/>
      <c r="J23" s="352"/>
      <c r="K23" s="352"/>
      <c r="L23" s="49"/>
      <c r="M23" s="50"/>
      <c r="N23" s="346" t="s">
        <v>22</v>
      </c>
      <c r="O23" s="347"/>
      <c r="P23" s="347"/>
      <c r="Q23" s="347"/>
      <c r="R23" s="347"/>
      <c r="S23" s="347"/>
      <c r="T23" s="347"/>
      <c r="U23" s="347"/>
      <c r="V23" s="347"/>
      <c r="W23" s="347"/>
      <c r="X23" s="348"/>
      <c r="Y23" s="31" t="s">
        <v>23</v>
      </c>
      <c r="Z23" s="346" t="s">
        <v>24</v>
      </c>
      <c r="AA23" s="347"/>
      <c r="AB23" s="347"/>
      <c r="AC23" s="347"/>
      <c r="AD23" s="347"/>
      <c r="AE23" s="347"/>
      <c r="AF23" s="347"/>
      <c r="AG23" s="347"/>
      <c r="AH23" s="347"/>
      <c r="AK23" s="51" t="s">
        <v>230</v>
      </c>
      <c r="AL23" s="346" t="s">
        <v>357</v>
      </c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</row>
    <row r="24" spans="1:77" s="7" customFormat="1" ht="13.5" customHeight="1">
      <c r="A24" s="48"/>
      <c r="B24" s="49"/>
      <c r="C24" s="49"/>
      <c r="D24" s="49"/>
      <c r="Q24" s="49"/>
      <c r="R24" s="49"/>
      <c r="AR24" s="52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</row>
    <row r="25" spans="2:78" s="7" customFormat="1" ht="18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1" t="s">
        <v>27</v>
      </c>
      <c r="N25" s="349" t="s">
        <v>122</v>
      </c>
      <c r="O25" s="350"/>
      <c r="P25" s="350"/>
      <c r="Q25" s="350"/>
      <c r="R25" s="350"/>
      <c r="S25" s="350"/>
      <c r="T25" s="350"/>
      <c r="U25" s="350"/>
      <c r="V25" s="350"/>
      <c r="W25" s="350"/>
      <c r="X25" s="351"/>
      <c r="Y25" s="31" t="s">
        <v>28</v>
      </c>
      <c r="Z25" s="346" t="s">
        <v>29</v>
      </c>
      <c r="AA25" s="347"/>
      <c r="AB25" s="347"/>
      <c r="AC25" s="347"/>
      <c r="AD25" s="347"/>
      <c r="AE25" s="347"/>
      <c r="AF25" s="347"/>
      <c r="AG25" s="347"/>
      <c r="AH25" s="347"/>
      <c r="AI25" s="347"/>
      <c r="AJ25" s="348"/>
      <c r="AK25" s="51" t="s">
        <v>30</v>
      </c>
      <c r="AL25" s="346" t="s">
        <v>123</v>
      </c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53"/>
      <c r="AZ25" s="51" t="s">
        <v>25</v>
      </c>
      <c r="BA25" s="346" t="s">
        <v>26</v>
      </c>
      <c r="BB25" s="347"/>
      <c r="BC25" s="347"/>
      <c r="BD25" s="347"/>
      <c r="BE25" s="347"/>
      <c r="BF25" s="347"/>
      <c r="BG25" s="347"/>
      <c r="BH25" s="347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</row>
    <row r="26" spans="2:78" s="7" customFormat="1" ht="18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4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4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5"/>
      <c r="AZ26" s="54"/>
      <c r="BA26" s="52"/>
      <c r="BB26" s="52"/>
      <c r="BC26" s="52"/>
      <c r="BD26" s="52"/>
      <c r="BE26" s="52"/>
      <c r="BF26" s="52"/>
      <c r="BG26" s="52"/>
      <c r="BH26" s="52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</row>
    <row r="27" spans="2:78" s="7" customFormat="1" ht="18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4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6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4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5"/>
      <c r="AZ27" s="54"/>
      <c r="BA27" s="52"/>
      <c r="BB27" s="52"/>
      <c r="BC27" s="52"/>
      <c r="BD27" s="52"/>
      <c r="BE27" s="52"/>
      <c r="BF27" s="52"/>
      <c r="BG27" s="52"/>
      <c r="BH27" s="52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</row>
    <row r="28" spans="2:78" s="7" customFormat="1" ht="18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4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6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4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5"/>
      <c r="AZ28" s="54"/>
      <c r="BA28" s="52"/>
      <c r="BB28" s="52"/>
      <c r="BC28" s="52"/>
      <c r="BD28" s="52"/>
      <c r="BE28" s="52"/>
      <c r="BF28" s="52"/>
      <c r="BG28" s="52"/>
      <c r="BH28" s="52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</row>
    <row r="29" spans="2:78" s="7" customFormat="1" ht="15" customHeight="1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4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6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4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5"/>
      <c r="AZ29" s="54"/>
      <c r="BA29" s="52"/>
      <c r="BB29" s="57"/>
      <c r="BC29" s="57"/>
      <c r="BD29" s="57"/>
      <c r="BE29" s="57"/>
      <c r="BF29" s="57"/>
      <c r="BG29" s="57"/>
      <c r="BH29" s="57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</row>
    <row r="30" spans="1:90" s="7" customFormat="1" ht="18" thickBot="1">
      <c r="A30" s="58"/>
      <c r="B30" s="58"/>
      <c r="C30" s="58"/>
      <c r="D30" s="58"/>
      <c r="E30" s="58"/>
      <c r="F30" s="58"/>
      <c r="G30" s="58"/>
      <c r="H30" s="58"/>
      <c r="I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9" t="s">
        <v>60</v>
      </c>
      <c r="AH30" s="58"/>
      <c r="AI30" s="58"/>
      <c r="AJ30" s="58"/>
      <c r="AK30" s="58"/>
      <c r="AL30" s="58"/>
      <c r="AM30" s="58"/>
      <c r="AN30" s="49"/>
      <c r="AO30" s="49"/>
      <c r="AP30" s="49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49"/>
      <c r="CC30" s="49"/>
      <c r="CD30" s="49"/>
      <c r="CE30" s="49"/>
      <c r="CF30" s="49"/>
      <c r="CG30" s="49"/>
      <c r="CH30" s="49"/>
      <c r="CI30" s="49"/>
      <c r="CL30" s="6"/>
    </row>
    <row r="31" spans="1:107" s="7" customFormat="1" ht="33" customHeight="1" thickBot="1">
      <c r="A31" s="141" t="s">
        <v>62</v>
      </c>
      <c r="B31" s="144" t="s">
        <v>134</v>
      </c>
      <c r="C31" s="145"/>
      <c r="D31" s="145"/>
      <c r="E31" s="145"/>
      <c r="F31" s="145"/>
      <c r="G31" s="145"/>
      <c r="H31" s="145"/>
      <c r="I31" s="145"/>
      <c r="J31" s="145"/>
      <c r="K31" s="146"/>
      <c r="L31" s="153" t="s">
        <v>63</v>
      </c>
      <c r="M31" s="154"/>
      <c r="N31" s="153" t="s">
        <v>64</v>
      </c>
      <c r="O31" s="154"/>
      <c r="P31" s="159" t="s">
        <v>121</v>
      </c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1"/>
      <c r="AB31" s="162" t="s">
        <v>65</v>
      </c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4"/>
      <c r="BX31" s="165" t="s">
        <v>139</v>
      </c>
      <c r="BY31" s="353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1"/>
      <c r="CT31" s="61"/>
      <c r="CU31" s="61"/>
      <c r="CV31" s="49"/>
      <c r="CW31" s="49"/>
      <c r="CX31" s="49"/>
      <c r="CY31" s="61"/>
      <c r="CZ31" s="61"/>
      <c r="DC31" s="6"/>
    </row>
    <row r="32" spans="1:108" s="7" customFormat="1" ht="23.25" customHeight="1" thickBot="1">
      <c r="A32" s="142"/>
      <c r="B32" s="147"/>
      <c r="C32" s="148"/>
      <c r="D32" s="148"/>
      <c r="E32" s="148"/>
      <c r="F32" s="148"/>
      <c r="G32" s="148"/>
      <c r="H32" s="148"/>
      <c r="I32" s="148"/>
      <c r="J32" s="148"/>
      <c r="K32" s="149"/>
      <c r="L32" s="155"/>
      <c r="M32" s="156"/>
      <c r="N32" s="155"/>
      <c r="O32" s="156"/>
      <c r="P32" s="153" t="s">
        <v>67</v>
      </c>
      <c r="Q32" s="154"/>
      <c r="R32" s="205" t="s">
        <v>68</v>
      </c>
      <c r="S32" s="206"/>
      <c r="T32" s="186" t="s">
        <v>66</v>
      </c>
      <c r="U32" s="90"/>
      <c r="V32" s="90"/>
      <c r="W32" s="90"/>
      <c r="X32" s="90"/>
      <c r="Y32" s="90"/>
      <c r="Z32" s="90"/>
      <c r="AA32" s="189"/>
      <c r="AB32" s="217" t="s">
        <v>106</v>
      </c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9"/>
      <c r="AN32" s="217" t="s">
        <v>110</v>
      </c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9"/>
      <c r="AZ32" s="217" t="s">
        <v>111</v>
      </c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9"/>
      <c r="BL32" s="217" t="s">
        <v>112</v>
      </c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9"/>
      <c r="BX32" s="354"/>
      <c r="BY32" s="355"/>
      <c r="BZ32" s="62"/>
      <c r="CA32" s="60"/>
      <c r="CB32" s="60"/>
      <c r="CC32" s="60"/>
      <c r="CD32" s="60"/>
      <c r="CE32" s="60"/>
      <c r="CF32" s="60"/>
      <c r="CG32" s="60"/>
      <c r="CH32" s="63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1"/>
      <c r="CU32" s="61"/>
      <c r="CV32" s="61"/>
      <c r="CW32" s="61"/>
      <c r="CX32" s="61"/>
      <c r="CY32" s="61"/>
      <c r="CZ32" s="61"/>
      <c r="DA32" s="61"/>
      <c r="DD32" s="6"/>
    </row>
    <row r="33" spans="1:107" s="7" customFormat="1" ht="12.75" customHeight="1">
      <c r="A33" s="142"/>
      <c r="B33" s="147"/>
      <c r="C33" s="148"/>
      <c r="D33" s="148"/>
      <c r="E33" s="148"/>
      <c r="F33" s="148"/>
      <c r="G33" s="148"/>
      <c r="H33" s="148"/>
      <c r="I33" s="148"/>
      <c r="J33" s="148"/>
      <c r="K33" s="149"/>
      <c r="L33" s="155"/>
      <c r="M33" s="156"/>
      <c r="N33" s="155"/>
      <c r="O33" s="156"/>
      <c r="P33" s="155"/>
      <c r="Q33" s="156"/>
      <c r="R33" s="207"/>
      <c r="S33" s="208"/>
      <c r="T33" s="211" t="s">
        <v>105</v>
      </c>
      <c r="U33" s="212"/>
      <c r="V33" s="211" t="s">
        <v>223</v>
      </c>
      <c r="W33" s="212"/>
      <c r="X33" s="205" t="s">
        <v>224</v>
      </c>
      <c r="Y33" s="206"/>
      <c r="Z33" s="211" t="s">
        <v>225</v>
      </c>
      <c r="AA33" s="212"/>
      <c r="AB33" s="197" t="s">
        <v>311</v>
      </c>
      <c r="AC33" s="197"/>
      <c r="AD33" s="197"/>
      <c r="AE33" s="197"/>
      <c r="AF33" s="197"/>
      <c r="AG33" s="198"/>
      <c r="AH33" s="196" t="s">
        <v>312</v>
      </c>
      <c r="AI33" s="197"/>
      <c r="AJ33" s="197"/>
      <c r="AK33" s="197"/>
      <c r="AL33" s="197"/>
      <c r="AM33" s="198"/>
      <c r="AN33" s="197" t="s">
        <v>313</v>
      </c>
      <c r="AO33" s="197"/>
      <c r="AP33" s="197"/>
      <c r="AQ33" s="197"/>
      <c r="AR33" s="197"/>
      <c r="AS33" s="198"/>
      <c r="AT33" s="196" t="s">
        <v>138</v>
      </c>
      <c r="AU33" s="197"/>
      <c r="AV33" s="197"/>
      <c r="AW33" s="197"/>
      <c r="AX33" s="197"/>
      <c r="AY33" s="197"/>
      <c r="AZ33" s="196" t="s">
        <v>314</v>
      </c>
      <c r="BA33" s="197"/>
      <c r="BB33" s="197"/>
      <c r="BC33" s="197"/>
      <c r="BD33" s="197"/>
      <c r="BE33" s="198"/>
      <c r="BF33" s="197" t="s">
        <v>315</v>
      </c>
      <c r="BG33" s="197"/>
      <c r="BH33" s="197"/>
      <c r="BI33" s="197"/>
      <c r="BJ33" s="197"/>
      <c r="BK33" s="197"/>
      <c r="BL33" s="196" t="s">
        <v>131</v>
      </c>
      <c r="BM33" s="197"/>
      <c r="BN33" s="197"/>
      <c r="BO33" s="197"/>
      <c r="BP33" s="197"/>
      <c r="BQ33" s="198"/>
      <c r="BR33" s="196" t="s">
        <v>316</v>
      </c>
      <c r="BS33" s="197"/>
      <c r="BT33" s="197"/>
      <c r="BU33" s="197"/>
      <c r="BV33" s="197"/>
      <c r="BW33" s="197"/>
      <c r="BX33" s="354"/>
      <c r="BY33" s="355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1"/>
      <c r="CT33" s="61"/>
      <c r="CU33" s="61"/>
      <c r="CV33" s="61"/>
      <c r="CW33" s="61"/>
      <c r="CX33" s="61"/>
      <c r="CY33" s="61"/>
      <c r="CZ33" s="61"/>
      <c r="DC33" s="6"/>
    </row>
    <row r="34" spans="1:107" s="7" customFormat="1" ht="12.75" customHeight="1">
      <c r="A34" s="142"/>
      <c r="B34" s="147"/>
      <c r="C34" s="148"/>
      <c r="D34" s="148"/>
      <c r="E34" s="148"/>
      <c r="F34" s="148"/>
      <c r="G34" s="148"/>
      <c r="H34" s="148"/>
      <c r="I34" s="148"/>
      <c r="J34" s="148"/>
      <c r="K34" s="149"/>
      <c r="L34" s="155"/>
      <c r="M34" s="156"/>
      <c r="N34" s="155"/>
      <c r="O34" s="156"/>
      <c r="P34" s="155"/>
      <c r="Q34" s="156"/>
      <c r="R34" s="207"/>
      <c r="S34" s="208"/>
      <c r="T34" s="213"/>
      <c r="U34" s="214"/>
      <c r="V34" s="213"/>
      <c r="W34" s="214"/>
      <c r="X34" s="207"/>
      <c r="Y34" s="208"/>
      <c r="Z34" s="213"/>
      <c r="AA34" s="214"/>
      <c r="AB34" s="268"/>
      <c r="AC34" s="268"/>
      <c r="AD34" s="268"/>
      <c r="AE34" s="268"/>
      <c r="AF34" s="268"/>
      <c r="AG34" s="201"/>
      <c r="AH34" s="199"/>
      <c r="AI34" s="268"/>
      <c r="AJ34" s="268"/>
      <c r="AK34" s="268"/>
      <c r="AL34" s="268"/>
      <c r="AM34" s="201"/>
      <c r="AN34" s="268"/>
      <c r="AO34" s="268"/>
      <c r="AP34" s="268"/>
      <c r="AQ34" s="268"/>
      <c r="AR34" s="268"/>
      <c r="AS34" s="201"/>
      <c r="AT34" s="199"/>
      <c r="AU34" s="268"/>
      <c r="AV34" s="268"/>
      <c r="AW34" s="268"/>
      <c r="AX34" s="268"/>
      <c r="AY34" s="268"/>
      <c r="AZ34" s="199"/>
      <c r="BA34" s="268"/>
      <c r="BB34" s="268"/>
      <c r="BC34" s="268"/>
      <c r="BD34" s="268"/>
      <c r="BE34" s="201"/>
      <c r="BF34" s="268"/>
      <c r="BG34" s="268"/>
      <c r="BH34" s="268"/>
      <c r="BI34" s="268"/>
      <c r="BJ34" s="268"/>
      <c r="BK34" s="268"/>
      <c r="BL34" s="199"/>
      <c r="BM34" s="268"/>
      <c r="BN34" s="268"/>
      <c r="BO34" s="268"/>
      <c r="BP34" s="268"/>
      <c r="BQ34" s="201"/>
      <c r="BR34" s="199"/>
      <c r="BS34" s="268"/>
      <c r="BT34" s="268"/>
      <c r="BU34" s="268"/>
      <c r="BV34" s="268"/>
      <c r="BW34" s="268"/>
      <c r="BX34" s="354"/>
      <c r="BY34" s="355"/>
      <c r="BZ34" s="64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1"/>
      <c r="CT34" s="61"/>
      <c r="CU34" s="61"/>
      <c r="CV34" s="61"/>
      <c r="CW34" s="61"/>
      <c r="CX34" s="61"/>
      <c r="CY34" s="61"/>
      <c r="CZ34" s="61"/>
      <c r="DC34" s="6"/>
    </row>
    <row r="35" spans="1:107" s="7" customFormat="1" ht="12.75" customHeight="1">
      <c r="A35" s="142"/>
      <c r="B35" s="147"/>
      <c r="C35" s="148"/>
      <c r="D35" s="148"/>
      <c r="E35" s="148"/>
      <c r="F35" s="148"/>
      <c r="G35" s="148"/>
      <c r="H35" s="148"/>
      <c r="I35" s="148"/>
      <c r="J35" s="148"/>
      <c r="K35" s="149"/>
      <c r="L35" s="155"/>
      <c r="M35" s="156"/>
      <c r="N35" s="155"/>
      <c r="O35" s="156"/>
      <c r="P35" s="155"/>
      <c r="Q35" s="156"/>
      <c r="R35" s="207"/>
      <c r="S35" s="208"/>
      <c r="T35" s="213"/>
      <c r="U35" s="214"/>
      <c r="V35" s="213"/>
      <c r="W35" s="214"/>
      <c r="X35" s="207"/>
      <c r="Y35" s="208"/>
      <c r="Z35" s="213"/>
      <c r="AA35" s="214"/>
      <c r="AB35" s="268"/>
      <c r="AC35" s="268"/>
      <c r="AD35" s="268"/>
      <c r="AE35" s="268"/>
      <c r="AF35" s="268"/>
      <c r="AG35" s="201"/>
      <c r="AH35" s="199"/>
      <c r="AI35" s="268"/>
      <c r="AJ35" s="268"/>
      <c r="AK35" s="268"/>
      <c r="AL35" s="268"/>
      <c r="AM35" s="201"/>
      <c r="AN35" s="268"/>
      <c r="AO35" s="268"/>
      <c r="AP35" s="268"/>
      <c r="AQ35" s="268"/>
      <c r="AR35" s="268"/>
      <c r="AS35" s="201"/>
      <c r="AT35" s="199"/>
      <c r="AU35" s="268"/>
      <c r="AV35" s="268"/>
      <c r="AW35" s="268"/>
      <c r="AX35" s="268"/>
      <c r="AY35" s="268"/>
      <c r="AZ35" s="199"/>
      <c r="BA35" s="268"/>
      <c r="BB35" s="268"/>
      <c r="BC35" s="268"/>
      <c r="BD35" s="268"/>
      <c r="BE35" s="201"/>
      <c r="BF35" s="268"/>
      <c r="BG35" s="268"/>
      <c r="BH35" s="268"/>
      <c r="BI35" s="268"/>
      <c r="BJ35" s="268"/>
      <c r="BK35" s="268"/>
      <c r="BL35" s="199"/>
      <c r="BM35" s="268"/>
      <c r="BN35" s="268"/>
      <c r="BO35" s="268"/>
      <c r="BP35" s="268"/>
      <c r="BQ35" s="201"/>
      <c r="BR35" s="199"/>
      <c r="BS35" s="268"/>
      <c r="BT35" s="268"/>
      <c r="BU35" s="268"/>
      <c r="BV35" s="268"/>
      <c r="BW35" s="268"/>
      <c r="BX35" s="354"/>
      <c r="BY35" s="355"/>
      <c r="BZ35" s="64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C35" s="6"/>
    </row>
    <row r="36" spans="1:106" ht="9.75" customHeight="1" thickBot="1">
      <c r="A36" s="142"/>
      <c r="B36" s="147"/>
      <c r="C36" s="148"/>
      <c r="D36" s="148"/>
      <c r="E36" s="148"/>
      <c r="F36" s="148"/>
      <c r="G36" s="148"/>
      <c r="H36" s="148"/>
      <c r="I36" s="148"/>
      <c r="J36" s="148"/>
      <c r="K36" s="149"/>
      <c r="L36" s="155"/>
      <c r="M36" s="156"/>
      <c r="N36" s="155"/>
      <c r="O36" s="156"/>
      <c r="P36" s="155"/>
      <c r="Q36" s="156"/>
      <c r="R36" s="207"/>
      <c r="S36" s="208"/>
      <c r="T36" s="213"/>
      <c r="U36" s="214"/>
      <c r="V36" s="213"/>
      <c r="W36" s="214"/>
      <c r="X36" s="207"/>
      <c r="Y36" s="208"/>
      <c r="Z36" s="213"/>
      <c r="AA36" s="214"/>
      <c r="AB36" s="203"/>
      <c r="AC36" s="203"/>
      <c r="AD36" s="203"/>
      <c r="AE36" s="203"/>
      <c r="AF36" s="203"/>
      <c r="AG36" s="204"/>
      <c r="AH36" s="202"/>
      <c r="AI36" s="203"/>
      <c r="AJ36" s="203"/>
      <c r="AK36" s="203"/>
      <c r="AL36" s="203"/>
      <c r="AM36" s="204"/>
      <c r="AN36" s="203"/>
      <c r="AO36" s="203"/>
      <c r="AP36" s="203"/>
      <c r="AQ36" s="203"/>
      <c r="AR36" s="203"/>
      <c r="AS36" s="204"/>
      <c r="AT36" s="202"/>
      <c r="AU36" s="203"/>
      <c r="AV36" s="203"/>
      <c r="AW36" s="203"/>
      <c r="AX36" s="203"/>
      <c r="AY36" s="203"/>
      <c r="AZ36" s="202"/>
      <c r="BA36" s="203"/>
      <c r="BB36" s="203"/>
      <c r="BC36" s="203"/>
      <c r="BD36" s="203"/>
      <c r="BE36" s="204"/>
      <c r="BF36" s="203"/>
      <c r="BG36" s="203"/>
      <c r="BH36" s="203"/>
      <c r="BI36" s="203"/>
      <c r="BJ36" s="203"/>
      <c r="BK36" s="203"/>
      <c r="BL36" s="202"/>
      <c r="BM36" s="203"/>
      <c r="BN36" s="203"/>
      <c r="BO36" s="203"/>
      <c r="BP36" s="203"/>
      <c r="BQ36" s="204"/>
      <c r="BR36" s="202"/>
      <c r="BS36" s="203"/>
      <c r="BT36" s="203"/>
      <c r="BU36" s="203"/>
      <c r="BV36" s="203"/>
      <c r="BW36" s="203"/>
      <c r="BX36" s="354"/>
      <c r="BY36" s="355"/>
      <c r="BZ36" s="64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</row>
    <row r="37" spans="1:106" ht="99" customHeight="1" thickBot="1">
      <c r="A37" s="143"/>
      <c r="B37" s="150"/>
      <c r="C37" s="151"/>
      <c r="D37" s="151"/>
      <c r="E37" s="151"/>
      <c r="F37" s="151"/>
      <c r="G37" s="151"/>
      <c r="H37" s="151"/>
      <c r="I37" s="151"/>
      <c r="J37" s="151"/>
      <c r="K37" s="152"/>
      <c r="L37" s="157"/>
      <c r="M37" s="158"/>
      <c r="N37" s="157"/>
      <c r="O37" s="158"/>
      <c r="P37" s="157"/>
      <c r="Q37" s="158"/>
      <c r="R37" s="209"/>
      <c r="S37" s="210"/>
      <c r="T37" s="215"/>
      <c r="U37" s="216"/>
      <c r="V37" s="215"/>
      <c r="W37" s="216"/>
      <c r="X37" s="209"/>
      <c r="Y37" s="210"/>
      <c r="Z37" s="215"/>
      <c r="AA37" s="216"/>
      <c r="AB37" s="223" t="s">
        <v>107</v>
      </c>
      <c r="AC37" s="222"/>
      <c r="AD37" s="221" t="s">
        <v>108</v>
      </c>
      <c r="AE37" s="222"/>
      <c r="AF37" s="221" t="s">
        <v>109</v>
      </c>
      <c r="AG37" s="224"/>
      <c r="AH37" s="223" t="s">
        <v>107</v>
      </c>
      <c r="AI37" s="222"/>
      <c r="AJ37" s="221" t="s">
        <v>108</v>
      </c>
      <c r="AK37" s="222"/>
      <c r="AL37" s="221" t="s">
        <v>109</v>
      </c>
      <c r="AM37" s="224"/>
      <c r="AN37" s="223" t="s">
        <v>107</v>
      </c>
      <c r="AO37" s="222"/>
      <c r="AP37" s="221" t="s">
        <v>108</v>
      </c>
      <c r="AQ37" s="222"/>
      <c r="AR37" s="221" t="s">
        <v>109</v>
      </c>
      <c r="AS37" s="224"/>
      <c r="AT37" s="223" t="s">
        <v>107</v>
      </c>
      <c r="AU37" s="222"/>
      <c r="AV37" s="221" t="s">
        <v>108</v>
      </c>
      <c r="AW37" s="222"/>
      <c r="AX37" s="221" t="s">
        <v>109</v>
      </c>
      <c r="AY37" s="224"/>
      <c r="AZ37" s="223" t="s">
        <v>107</v>
      </c>
      <c r="BA37" s="222"/>
      <c r="BB37" s="221" t="s">
        <v>108</v>
      </c>
      <c r="BC37" s="222"/>
      <c r="BD37" s="221" t="s">
        <v>109</v>
      </c>
      <c r="BE37" s="224"/>
      <c r="BF37" s="223" t="s">
        <v>107</v>
      </c>
      <c r="BG37" s="222"/>
      <c r="BH37" s="221" t="s">
        <v>108</v>
      </c>
      <c r="BI37" s="222"/>
      <c r="BJ37" s="221" t="s">
        <v>109</v>
      </c>
      <c r="BK37" s="224"/>
      <c r="BL37" s="223" t="s">
        <v>107</v>
      </c>
      <c r="BM37" s="222"/>
      <c r="BN37" s="221" t="s">
        <v>108</v>
      </c>
      <c r="BO37" s="222"/>
      <c r="BP37" s="221" t="s">
        <v>109</v>
      </c>
      <c r="BQ37" s="224"/>
      <c r="BR37" s="223" t="s">
        <v>107</v>
      </c>
      <c r="BS37" s="222"/>
      <c r="BT37" s="221" t="s">
        <v>108</v>
      </c>
      <c r="BU37" s="222"/>
      <c r="BV37" s="221" t="s">
        <v>109</v>
      </c>
      <c r="BW37" s="224"/>
      <c r="BX37" s="356"/>
      <c r="BY37" s="35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</row>
    <row r="38" spans="1:78" s="62" customFormat="1" ht="21.75" customHeight="1" thickBot="1">
      <c r="A38" s="65" t="s">
        <v>228</v>
      </c>
      <c r="B38" s="361" t="s">
        <v>71</v>
      </c>
      <c r="C38" s="362"/>
      <c r="D38" s="362"/>
      <c r="E38" s="362"/>
      <c r="F38" s="362"/>
      <c r="G38" s="362"/>
      <c r="H38" s="362"/>
      <c r="I38" s="362"/>
      <c r="J38" s="362"/>
      <c r="K38" s="363"/>
      <c r="L38" s="358" t="s">
        <v>72</v>
      </c>
      <c r="M38" s="360"/>
      <c r="N38" s="358" t="s">
        <v>73</v>
      </c>
      <c r="O38" s="359"/>
      <c r="P38" s="366" t="s">
        <v>74</v>
      </c>
      <c r="Q38" s="360"/>
      <c r="R38" s="361" t="s">
        <v>75</v>
      </c>
      <c r="S38" s="364"/>
      <c r="T38" s="365" t="s">
        <v>76</v>
      </c>
      <c r="U38" s="363"/>
      <c r="V38" s="361" t="s">
        <v>77</v>
      </c>
      <c r="W38" s="363"/>
      <c r="X38" s="361" t="s">
        <v>78</v>
      </c>
      <c r="Y38" s="363"/>
      <c r="Z38" s="361" t="s">
        <v>79</v>
      </c>
      <c r="AA38" s="364"/>
      <c r="AB38" s="365" t="s">
        <v>80</v>
      </c>
      <c r="AC38" s="363"/>
      <c r="AD38" s="361" t="s">
        <v>81</v>
      </c>
      <c r="AE38" s="363"/>
      <c r="AF38" s="361" t="s">
        <v>82</v>
      </c>
      <c r="AG38" s="364"/>
      <c r="AH38" s="365" t="s">
        <v>83</v>
      </c>
      <c r="AI38" s="363"/>
      <c r="AJ38" s="367">
        <v>15</v>
      </c>
      <c r="AK38" s="368"/>
      <c r="AL38" s="361" t="s">
        <v>85</v>
      </c>
      <c r="AM38" s="364"/>
      <c r="AN38" s="365" t="s">
        <v>86</v>
      </c>
      <c r="AO38" s="363"/>
      <c r="AP38" s="361" t="s">
        <v>87</v>
      </c>
      <c r="AQ38" s="363"/>
      <c r="AR38" s="361" t="s">
        <v>88</v>
      </c>
      <c r="AS38" s="364"/>
      <c r="AT38" s="365" t="s">
        <v>89</v>
      </c>
      <c r="AU38" s="363"/>
      <c r="AV38" s="361" t="s">
        <v>90</v>
      </c>
      <c r="AW38" s="363"/>
      <c r="AX38" s="361" t="s">
        <v>91</v>
      </c>
      <c r="AY38" s="364"/>
      <c r="AZ38" s="365" t="s">
        <v>92</v>
      </c>
      <c r="BA38" s="363"/>
      <c r="BB38" s="361" t="s">
        <v>93</v>
      </c>
      <c r="BC38" s="363"/>
      <c r="BD38" s="361" t="s">
        <v>94</v>
      </c>
      <c r="BE38" s="364"/>
      <c r="BF38" s="365" t="s">
        <v>95</v>
      </c>
      <c r="BG38" s="363"/>
      <c r="BH38" s="361" t="s">
        <v>96</v>
      </c>
      <c r="BI38" s="363"/>
      <c r="BJ38" s="361" t="s">
        <v>97</v>
      </c>
      <c r="BK38" s="364"/>
      <c r="BL38" s="365" t="s">
        <v>98</v>
      </c>
      <c r="BM38" s="363"/>
      <c r="BN38" s="361" t="s">
        <v>99</v>
      </c>
      <c r="BO38" s="363"/>
      <c r="BP38" s="361" t="s">
        <v>100</v>
      </c>
      <c r="BQ38" s="364"/>
      <c r="BR38" s="365" t="s">
        <v>101</v>
      </c>
      <c r="BS38" s="363"/>
      <c r="BT38" s="361" t="s">
        <v>102</v>
      </c>
      <c r="BU38" s="363"/>
      <c r="BV38" s="361" t="s">
        <v>103</v>
      </c>
      <c r="BW38" s="364"/>
      <c r="BX38" s="365" t="s">
        <v>104</v>
      </c>
      <c r="BY38" s="364"/>
      <c r="BZ38" s="66"/>
    </row>
    <row r="39" spans="1:77" s="7" customFormat="1" ht="40.5" customHeight="1" thickBot="1">
      <c r="A39" s="67" t="s">
        <v>228</v>
      </c>
      <c r="B39" s="369" t="s">
        <v>61</v>
      </c>
      <c r="C39" s="370"/>
      <c r="D39" s="370"/>
      <c r="E39" s="370"/>
      <c r="F39" s="370"/>
      <c r="G39" s="370"/>
      <c r="H39" s="370"/>
      <c r="I39" s="370"/>
      <c r="J39" s="370"/>
      <c r="K39" s="371"/>
      <c r="L39" s="247"/>
      <c r="M39" s="250"/>
      <c r="N39" s="250"/>
      <c r="O39" s="278"/>
      <c r="P39" s="374">
        <f>SUM(P41:Q86)</f>
        <v>3720</v>
      </c>
      <c r="Q39" s="372"/>
      <c r="R39" s="372">
        <f>SUM(R41:S86)</f>
        <v>1824</v>
      </c>
      <c r="S39" s="373"/>
      <c r="T39" s="374">
        <f>SUM(T41:U86)</f>
        <v>750</v>
      </c>
      <c r="U39" s="372"/>
      <c r="V39" s="372">
        <f>SUM(V41:W86)</f>
        <v>120</v>
      </c>
      <c r="W39" s="372"/>
      <c r="X39" s="372">
        <f>SUM(X41:Y86)</f>
        <v>632</v>
      </c>
      <c r="Y39" s="372"/>
      <c r="Z39" s="372">
        <f>SUM(Z41:AA86)</f>
        <v>322</v>
      </c>
      <c r="AA39" s="373"/>
      <c r="AB39" s="376">
        <f>SUM(AB41:AC86)</f>
        <v>828</v>
      </c>
      <c r="AC39" s="372"/>
      <c r="AD39" s="372">
        <f>SUM(AD41:AE86)</f>
        <v>376</v>
      </c>
      <c r="AE39" s="372"/>
      <c r="AF39" s="372">
        <f>SUM(AF41:AG86)</f>
        <v>24</v>
      </c>
      <c r="AG39" s="375"/>
      <c r="AH39" s="374">
        <f>SUM(AH41:AI86)</f>
        <v>580</v>
      </c>
      <c r="AI39" s="372"/>
      <c r="AJ39" s="372">
        <f>SUM(AJ41:AK86)</f>
        <v>302</v>
      </c>
      <c r="AK39" s="372"/>
      <c r="AL39" s="372">
        <f>SUM(AL41:AM86)</f>
        <v>15</v>
      </c>
      <c r="AM39" s="373"/>
      <c r="AN39" s="376">
        <f>SUM(AN41:AO86)</f>
        <v>588</v>
      </c>
      <c r="AO39" s="372"/>
      <c r="AP39" s="372">
        <f>SUM(AP41:AQ86)</f>
        <v>302</v>
      </c>
      <c r="AQ39" s="372"/>
      <c r="AR39" s="372">
        <f>SUM(AR41:AS86)</f>
        <v>15</v>
      </c>
      <c r="AS39" s="375"/>
      <c r="AT39" s="374">
        <f>SUM(AT41:AU86)</f>
        <v>622</v>
      </c>
      <c r="AU39" s="372"/>
      <c r="AV39" s="372">
        <f>SUM(AV41:AW86)</f>
        <v>326</v>
      </c>
      <c r="AW39" s="372"/>
      <c r="AX39" s="372">
        <f>SUM(AX41:AY86)</f>
        <v>18</v>
      </c>
      <c r="AY39" s="373"/>
      <c r="AZ39" s="376">
        <f>SUM(AZ41:BA86)</f>
        <v>562</v>
      </c>
      <c r="BA39" s="372"/>
      <c r="BB39" s="372">
        <f>SUM(BB41:BC86)</f>
        <v>286</v>
      </c>
      <c r="BC39" s="372"/>
      <c r="BD39" s="372">
        <f>SUM(BD41:BE86)</f>
        <v>15</v>
      </c>
      <c r="BE39" s="375"/>
      <c r="BF39" s="374">
        <f>SUM(BF41:BG86)</f>
        <v>300</v>
      </c>
      <c r="BG39" s="372"/>
      <c r="BH39" s="372">
        <f>SUM(BH41:BI86)</f>
        <v>136</v>
      </c>
      <c r="BI39" s="372"/>
      <c r="BJ39" s="372">
        <f>SUM(BJ41:BK86)</f>
        <v>9</v>
      </c>
      <c r="BK39" s="373"/>
      <c r="BL39" s="376">
        <f>SUM(BL41:BM86)</f>
        <v>240</v>
      </c>
      <c r="BM39" s="372"/>
      <c r="BN39" s="372">
        <f>SUM(BN41:BO86)</f>
        <v>96</v>
      </c>
      <c r="BO39" s="372"/>
      <c r="BP39" s="372">
        <f>SUM(BP41:BQ86)</f>
        <v>7</v>
      </c>
      <c r="BQ39" s="375"/>
      <c r="BR39" s="374"/>
      <c r="BS39" s="372"/>
      <c r="BT39" s="372"/>
      <c r="BU39" s="372"/>
      <c r="BV39" s="372"/>
      <c r="BW39" s="373"/>
      <c r="BX39" s="291"/>
      <c r="BY39" s="292"/>
    </row>
    <row r="40" spans="1:77" s="7" customFormat="1" ht="45.75" customHeight="1">
      <c r="A40" s="2" t="s">
        <v>69</v>
      </c>
      <c r="B40" s="377" t="s">
        <v>231</v>
      </c>
      <c r="C40" s="378"/>
      <c r="D40" s="378"/>
      <c r="E40" s="378"/>
      <c r="F40" s="378"/>
      <c r="G40" s="378"/>
      <c r="H40" s="378"/>
      <c r="I40" s="378"/>
      <c r="J40" s="378"/>
      <c r="K40" s="378"/>
      <c r="L40" s="244"/>
      <c r="M40" s="242"/>
      <c r="N40" s="242"/>
      <c r="O40" s="243"/>
      <c r="P40" s="295"/>
      <c r="Q40" s="294"/>
      <c r="R40" s="244"/>
      <c r="S40" s="243"/>
      <c r="T40" s="296"/>
      <c r="U40" s="242"/>
      <c r="V40" s="242"/>
      <c r="W40" s="242"/>
      <c r="X40" s="242"/>
      <c r="Y40" s="242"/>
      <c r="Z40" s="242"/>
      <c r="AA40" s="243"/>
      <c r="AB40" s="296"/>
      <c r="AC40" s="242"/>
      <c r="AD40" s="242"/>
      <c r="AE40" s="242"/>
      <c r="AF40" s="242"/>
      <c r="AG40" s="293"/>
      <c r="AH40" s="244"/>
      <c r="AI40" s="242"/>
      <c r="AJ40" s="381"/>
      <c r="AK40" s="382"/>
      <c r="AL40" s="245"/>
      <c r="AM40" s="380"/>
      <c r="AN40" s="379"/>
      <c r="AO40" s="296"/>
      <c r="AP40" s="293"/>
      <c r="AQ40" s="296"/>
      <c r="AR40" s="293"/>
      <c r="AS40" s="294"/>
      <c r="AT40" s="295"/>
      <c r="AU40" s="296"/>
      <c r="AV40" s="293"/>
      <c r="AW40" s="296"/>
      <c r="AX40" s="293"/>
      <c r="AY40" s="379"/>
      <c r="AZ40" s="295"/>
      <c r="BA40" s="296"/>
      <c r="BB40" s="293"/>
      <c r="BC40" s="296"/>
      <c r="BD40" s="293"/>
      <c r="BE40" s="294"/>
      <c r="BF40" s="296"/>
      <c r="BG40" s="242"/>
      <c r="BH40" s="242"/>
      <c r="BI40" s="242"/>
      <c r="BJ40" s="242"/>
      <c r="BK40" s="243"/>
      <c r="BL40" s="295"/>
      <c r="BM40" s="296"/>
      <c r="BN40" s="293"/>
      <c r="BO40" s="296"/>
      <c r="BP40" s="293"/>
      <c r="BQ40" s="294"/>
      <c r="BR40" s="295"/>
      <c r="BS40" s="296"/>
      <c r="BT40" s="293"/>
      <c r="BU40" s="296"/>
      <c r="BV40" s="293"/>
      <c r="BW40" s="294"/>
      <c r="BX40" s="295"/>
      <c r="BY40" s="294"/>
    </row>
    <row r="41" spans="1:79" s="7" customFormat="1" ht="43.5" customHeight="1">
      <c r="A41" s="68" t="s">
        <v>135</v>
      </c>
      <c r="B41" s="315" t="s">
        <v>408</v>
      </c>
      <c r="C41" s="316"/>
      <c r="D41" s="316"/>
      <c r="E41" s="316"/>
      <c r="F41" s="316"/>
      <c r="G41" s="316"/>
      <c r="H41" s="316"/>
      <c r="I41" s="316"/>
      <c r="J41" s="316"/>
      <c r="K41" s="317"/>
      <c r="L41" s="314">
        <v>1</v>
      </c>
      <c r="M41" s="312"/>
      <c r="N41" s="311"/>
      <c r="O41" s="313"/>
      <c r="P41" s="318">
        <f>SUM($AB41,$AH41,$AN41,$AT41,$AZ41,$BF41,$BL41,$BR41)</f>
        <v>108</v>
      </c>
      <c r="Q41" s="319"/>
      <c r="R41" s="311">
        <f>SUM($T41:$Z41)</f>
        <v>54</v>
      </c>
      <c r="S41" s="313"/>
      <c r="T41" s="314">
        <v>36</v>
      </c>
      <c r="U41" s="312"/>
      <c r="V41" s="311"/>
      <c r="W41" s="312"/>
      <c r="X41" s="311"/>
      <c r="Y41" s="312"/>
      <c r="Z41" s="311">
        <v>18</v>
      </c>
      <c r="AA41" s="313"/>
      <c r="AB41" s="314">
        <v>108</v>
      </c>
      <c r="AC41" s="312"/>
      <c r="AD41" s="311">
        <v>54</v>
      </c>
      <c r="AE41" s="312"/>
      <c r="AF41" s="311">
        <v>3</v>
      </c>
      <c r="AG41" s="313"/>
      <c r="AH41" s="302"/>
      <c r="AI41" s="303"/>
      <c r="AJ41" s="307"/>
      <c r="AK41" s="308"/>
      <c r="AL41" s="307"/>
      <c r="AM41" s="309"/>
      <c r="AN41" s="310"/>
      <c r="AO41" s="303"/>
      <c r="AP41" s="304"/>
      <c r="AQ41" s="303"/>
      <c r="AR41" s="304"/>
      <c r="AS41" s="305"/>
      <c r="AT41" s="302"/>
      <c r="AU41" s="303"/>
      <c r="AV41" s="304"/>
      <c r="AW41" s="303"/>
      <c r="AX41" s="304"/>
      <c r="AY41" s="305"/>
      <c r="AZ41" s="302"/>
      <c r="BA41" s="303"/>
      <c r="BB41" s="304"/>
      <c r="BC41" s="303"/>
      <c r="BD41" s="304"/>
      <c r="BE41" s="305"/>
      <c r="BF41" s="302"/>
      <c r="BG41" s="303"/>
      <c r="BH41" s="304"/>
      <c r="BI41" s="303"/>
      <c r="BJ41" s="304"/>
      <c r="BK41" s="305"/>
      <c r="BL41" s="302"/>
      <c r="BM41" s="303"/>
      <c r="BN41" s="304"/>
      <c r="BO41" s="303"/>
      <c r="BP41" s="304"/>
      <c r="BQ41" s="305"/>
      <c r="BR41" s="302"/>
      <c r="BS41" s="303"/>
      <c r="BT41" s="304"/>
      <c r="BU41" s="303"/>
      <c r="BV41" s="304"/>
      <c r="BW41" s="305"/>
      <c r="BX41" s="107" t="s">
        <v>164</v>
      </c>
      <c r="BY41" s="110"/>
      <c r="CA41" s="7">
        <f aca="true" t="shared" si="0" ref="CA41:CA66">AD41+AJ41+AP41+AV41+BB41+BH41+BN41+BT41</f>
        <v>54</v>
      </c>
    </row>
    <row r="42" spans="1:79" s="7" customFormat="1" ht="36" customHeight="1">
      <c r="A42" s="5" t="s">
        <v>136</v>
      </c>
      <c r="B42" s="315" t="s">
        <v>410</v>
      </c>
      <c r="C42" s="316"/>
      <c r="D42" s="316"/>
      <c r="E42" s="316"/>
      <c r="F42" s="316"/>
      <c r="G42" s="316"/>
      <c r="H42" s="316"/>
      <c r="I42" s="316"/>
      <c r="J42" s="316"/>
      <c r="K42" s="317"/>
      <c r="L42" s="314">
        <v>3</v>
      </c>
      <c r="M42" s="312"/>
      <c r="N42" s="311"/>
      <c r="O42" s="313"/>
      <c r="P42" s="318">
        <f>SUM($AB42,$AH42,$AN42,$AT42,$AZ42,$BF42,$BL42,$BR42)</f>
        <v>108</v>
      </c>
      <c r="Q42" s="319"/>
      <c r="R42" s="311">
        <f>SUM($T42:$Z42)</f>
        <v>54</v>
      </c>
      <c r="S42" s="313"/>
      <c r="T42" s="314">
        <v>28</v>
      </c>
      <c r="U42" s="312"/>
      <c r="V42" s="311"/>
      <c r="W42" s="312"/>
      <c r="X42" s="311"/>
      <c r="Y42" s="312"/>
      <c r="Z42" s="311">
        <v>26</v>
      </c>
      <c r="AA42" s="313"/>
      <c r="AB42" s="314"/>
      <c r="AC42" s="312"/>
      <c r="AD42" s="304"/>
      <c r="AE42" s="303"/>
      <c r="AF42" s="304"/>
      <c r="AG42" s="305"/>
      <c r="AH42" s="302"/>
      <c r="AI42" s="303"/>
      <c r="AJ42" s="307"/>
      <c r="AK42" s="308"/>
      <c r="AL42" s="307"/>
      <c r="AM42" s="309"/>
      <c r="AN42" s="310">
        <v>108</v>
      </c>
      <c r="AO42" s="303"/>
      <c r="AP42" s="304">
        <v>54</v>
      </c>
      <c r="AQ42" s="303"/>
      <c r="AR42" s="304">
        <v>3</v>
      </c>
      <c r="AS42" s="305"/>
      <c r="AT42" s="302"/>
      <c r="AU42" s="303"/>
      <c r="AV42" s="304"/>
      <c r="AW42" s="303"/>
      <c r="AX42" s="304"/>
      <c r="AY42" s="305"/>
      <c r="AZ42" s="302"/>
      <c r="BA42" s="303"/>
      <c r="BB42" s="304"/>
      <c r="BC42" s="303"/>
      <c r="BD42" s="304"/>
      <c r="BE42" s="305"/>
      <c r="BF42" s="302"/>
      <c r="BG42" s="303"/>
      <c r="BH42" s="304"/>
      <c r="BI42" s="303"/>
      <c r="BJ42" s="304"/>
      <c r="BK42" s="305"/>
      <c r="BL42" s="302"/>
      <c r="BM42" s="303"/>
      <c r="BN42" s="304"/>
      <c r="BO42" s="303"/>
      <c r="BP42" s="304"/>
      <c r="BQ42" s="305"/>
      <c r="BR42" s="302"/>
      <c r="BS42" s="303"/>
      <c r="BT42" s="304"/>
      <c r="BU42" s="303"/>
      <c r="BV42" s="304"/>
      <c r="BW42" s="305"/>
      <c r="BX42" s="107" t="s">
        <v>165</v>
      </c>
      <c r="BY42" s="110"/>
      <c r="CA42" s="7">
        <f t="shared" si="0"/>
        <v>54</v>
      </c>
    </row>
    <row r="43" spans="1:79" s="7" customFormat="1" ht="42.75" customHeight="1" thickBot="1">
      <c r="A43" s="5" t="s">
        <v>137</v>
      </c>
      <c r="B43" s="315" t="s">
        <v>409</v>
      </c>
      <c r="C43" s="316"/>
      <c r="D43" s="316"/>
      <c r="E43" s="316"/>
      <c r="F43" s="316"/>
      <c r="G43" s="316"/>
      <c r="H43" s="316"/>
      <c r="I43" s="316"/>
      <c r="J43" s="316"/>
      <c r="K43" s="317"/>
      <c r="L43" s="314">
        <v>4</v>
      </c>
      <c r="M43" s="312"/>
      <c r="N43" s="311"/>
      <c r="O43" s="313"/>
      <c r="P43" s="318">
        <f>SUM($AB43,$AH43,$AN43,$AT43,$AZ43,$BF43,$BL43,$BR43)</f>
        <v>108</v>
      </c>
      <c r="Q43" s="319"/>
      <c r="R43" s="311">
        <f>SUM($T43:$Z43)</f>
        <v>54</v>
      </c>
      <c r="S43" s="313"/>
      <c r="T43" s="314">
        <v>32</v>
      </c>
      <c r="U43" s="312"/>
      <c r="V43" s="311"/>
      <c r="W43" s="312"/>
      <c r="X43" s="311"/>
      <c r="Y43" s="312"/>
      <c r="Z43" s="311">
        <v>22</v>
      </c>
      <c r="AA43" s="313"/>
      <c r="AB43" s="302"/>
      <c r="AC43" s="303"/>
      <c r="AD43" s="304"/>
      <c r="AE43" s="303"/>
      <c r="AF43" s="311"/>
      <c r="AG43" s="313"/>
      <c r="AH43" s="314"/>
      <c r="AI43" s="312"/>
      <c r="AJ43" s="311"/>
      <c r="AK43" s="312"/>
      <c r="AL43" s="311"/>
      <c r="AM43" s="313"/>
      <c r="AN43" s="310"/>
      <c r="AO43" s="303"/>
      <c r="AP43" s="304"/>
      <c r="AQ43" s="303"/>
      <c r="AR43" s="304"/>
      <c r="AS43" s="305"/>
      <c r="AT43" s="314">
        <v>108</v>
      </c>
      <c r="AU43" s="312"/>
      <c r="AV43" s="311">
        <v>54</v>
      </c>
      <c r="AW43" s="312"/>
      <c r="AX43" s="311">
        <v>3</v>
      </c>
      <c r="AY43" s="313"/>
      <c r="AZ43" s="302"/>
      <c r="BA43" s="303"/>
      <c r="BB43" s="304"/>
      <c r="BC43" s="303"/>
      <c r="BD43" s="304"/>
      <c r="BE43" s="305"/>
      <c r="BF43" s="302"/>
      <c r="BG43" s="303"/>
      <c r="BH43" s="304"/>
      <c r="BI43" s="303"/>
      <c r="BJ43" s="304"/>
      <c r="BK43" s="305"/>
      <c r="BL43" s="302"/>
      <c r="BM43" s="303"/>
      <c r="BN43" s="304"/>
      <c r="BO43" s="303"/>
      <c r="BP43" s="304"/>
      <c r="BQ43" s="305"/>
      <c r="BR43" s="302"/>
      <c r="BS43" s="303"/>
      <c r="BT43" s="304"/>
      <c r="BU43" s="303"/>
      <c r="BV43" s="304"/>
      <c r="BW43" s="305"/>
      <c r="BX43" s="107" t="s">
        <v>166</v>
      </c>
      <c r="BY43" s="110"/>
      <c r="CA43" s="7">
        <f t="shared" si="0"/>
        <v>54</v>
      </c>
    </row>
    <row r="44" spans="1:77" s="7" customFormat="1" ht="22.5" customHeight="1" thickBot="1">
      <c r="A44" s="141" t="s">
        <v>62</v>
      </c>
      <c r="B44" s="144" t="s">
        <v>134</v>
      </c>
      <c r="C44" s="145"/>
      <c r="D44" s="145"/>
      <c r="E44" s="145"/>
      <c r="F44" s="145"/>
      <c r="G44" s="145"/>
      <c r="H44" s="145"/>
      <c r="I44" s="145"/>
      <c r="J44" s="145"/>
      <c r="K44" s="146"/>
      <c r="L44" s="153" t="s">
        <v>63</v>
      </c>
      <c r="M44" s="154"/>
      <c r="N44" s="153" t="s">
        <v>64</v>
      </c>
      <c r="O44" s="154"/>
      <c r="P44" s="159" t="s">
        <v>121</v>
      </c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1"/>
      <c r="AB44" s="162" t="s">
        <v>65</v>
      </c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4"/>
      <c r="BX44" s="165" t="s">
        <v>139</v>
      </c>
      <c r="BY44" s="353"/>
    </row>
    <row r="45" spans="1:77" s="7" customFormat="1" ht="22.5" customHeight="1" thickBot="1">
      <c r="A45" s="142"/>
      <c r="B45" s="147"/>
      <c r="C45" s="148"/>
      <c r="D45" s="148"/>
      <c r="E45" s="148"/>
      <c r="F45" s="148"/>
      <c r="G45" s="148"/>
      <c r="H45" s="148"/>
      <c r="I45" s="148"/>
      <c r="J45" s="148"/>
      <c r="K45" s="149"/>
      <c r="L45" s="155"/>
      <c r="M45" s="156"/>
      <c r="N45" s="155"/>
      <c r="O45" s="156"/>
      <c r="P45" s="153" t="s">
        <v>67</v>
      </c>
      <c r="Q45" s="154"/>
      <c r="R45" s="205" t="s">
        <v>68</v>
      </c>
      <c r="S45" s="206"/>
      <c r="T45" s="186" t="s">
        <v>66</v>
      </c>
      <c r="U45" s="90"/>
      <c r="V45" s="90"/>
      <c r="W45" s="90"/>
      <c r="X45" s="90"/>
      <c r="Y45" s="90"/>
      <c r="Z45" s="90"/>
      <c r="AA45" s="189"/>
      <c r="AB45" s="217" t="s">
        <v>106</v>
      </c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9"/>
      <c r="AN45" s="217" t="s">
        <v>110</v>
      </c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9"/>
      <c r="AZ45" s="217" t="s">
        <v>111</v>
      </c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9"/>
      <c r="BL45" s="217" t="s">
        <v>112</v>
      </c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9"/>
      <c r="BX45" s="354"/>
      <c r="BY45" s="355"/>
    </row>
    <row r="46" spans="1:77" s="7" customFormat="1" ht="22.5" customHeight="1">
      <c r="A46" s="142"/>
      <c r="B46" s="147"/>
      <c r="C46" s="148"/>
      <c r="D46" s="148"/>
      <c r="E46" s="148"/>
      <c r="F46" s="148"/>
      <c r="G46" s="148"/>
      <c r="H46" s="148"/>
      <c r="I46" s="148"/>
      <c r="J46" s="148"/>
      <c r="K46" s="149"/>
      <c r="L46" s="155"/>
      <c r="M46" s="156"/>
      <c r="N46" s="155"/>
      <c r="O46" s="156"/>
      <c r="P46" s="155"/>
      <c r="Q46" s="156"/>
      <c r="R46" s="207"/>
      <c r="S46" s="208"/>
      <c r="T46" s="211" t="s">
        <v>105</v>
      </c>
      <c r="U46" s="212"/>
      <c r="V46" s="211" t="s">
        <v>223</v>
      </c>
      <c r="W46" s="212"/>
      <c r="X46" s="205" t="s">
        <v>224</v>
      </c>
      <c r="Y46" s="206"/>
      <c r="Z46" s="211" t="s">
        <v>225</v>
      </c>
      <c r="AA46" s="212"/>
      <c r="AB46" s="197" t="s">
        <v>311</v>
      </c>
      <c r="AC46" s="197"/>
      <c r="AD46" s="197"/>
      <c r="AE46" s="197"/>
      <c r="AF46" s="197"/>
      <c r="AG46" s="198"/>
      <c r="AH46" s="196" t="s">
        <v>312</v>
      </c>
      <c r="AI46" s="197"/>
      <c r="AJ46" s="197"/>
      <c r="AK46" s="197"/>
      <c r="AL46" s="197"/>
      <c r="AM46" s="198"/>
      <c r="AN46" s="197" t="s">
        <v>313</v>
      </c>
      <c r="AO46" s="197"/>
      <c r="AP46" s="197"/>
      <c r="AQ46" s="197"/>
      <c r="AR46" s="197"/>
      <c r="AS46" s="198"/>
      <c r="AT46" s="196" t="s">
        <v>138</v>
      </c>
      <c r="AU46" s="197"/>
      <c r="AV46" s="197"/>
      <c r="AW46" s="197"/>
      <c r="AX46" s="197"/>
      <c r="AY46" s="197"/>
      <c r="AZ46" s="196" t="s">
        <v>314</v>
      </c>
      <c r="BA46" s="197"/>
      <c r="BB46" s="197"/>
      <c r="BC46" s="197"/>
      <c r="BD46" s="197"/>
      <c r="BE46" s="198"/>
      <c r="BF46" s="197" t="s">
        <v>315</v>
      </c>
      <c r="BG46" s="197"/>
      <c r="BH46" s="197"/>
      <c r="BI46" s="197"/>
      <c r="BJ46" s="197"/>
      <c r="BK46" s="197"/>
      <c r="BL46" s="196" t="s">
        <v>131</v>
      </c>
      <c r="BM46" s="197"/>
      <c r="BN46" s="197"/>
      <c r="BO46" s="197"/>
      <c r="BP46" s="197"/>
      <c r="BQ46" s="198"/>
      <c r="BR46" s="196" t="s">
        <v>316</v>
      </c>
      <c r="BS46" s="197"/>
      <c r="BT46" s="197"/>
      <c r="BU46" s="197"/>
      <c r="BV46" s="197"/>
      <c r="BW46" s="197"/>
      <c r="BX46" s="354"/>
      <c r="BY46" s="355"/>
    </row>
    <row r="47" spans="1:77" s="7" customFormat="1" ht="22.5" customHeight="1">
      <c r="A47" s="142"/>
      <c r="B47" s="147"/>
      <c r="C47" s="148"/>
      <c r="D47" s="148"/>
      <c r="E47" s="148"/>
      <c r="F47" s="148"/>
      <c r="G47" s="148"/>
      <c r="H47" s="148"/>
      <c r="I47" s="148"/>
      <c r="J47" s="148"/>
      <c r="K47" s="149"/>
      <c r="L47" s="155"/>
      <c r="M47" s="156"/>
      <c r="N47" s="155"/>
      <c r="O47" s="156"/>
      <c r="P47" s="155"/>
      <c r="Q47" s="156"/>
      <c r="R47" s="207"/>
      <c r="S47" s="208"/>
      <c r="T47" s="213"/>
      <c r="U47" s="214"/>
      <c r="V47" s="213"/>
      <c r="W47" s="214"/>
      <c r="X47" s="207"/>
      <c r="Y47" s="208"/>
      <c r="Z47" s="213"/>
      <c r="AA47" s="214"/>
      <c r="AB47" s="268"/>
      <c r="AC47" s="268"/>
      <c r="AD47" s="268"/>
      <c r="AE47" s="268"/>
      <c r="AF47" s="268"/>
      <c r="AG47" s="201"/>
      <c r="AH47" s="199"/>
      <c r="AI47" s="268"/>
      <c r="AJ47" s="268"/>
      <c r="AK47" s="268"/>
      <c r="AL47" s="268"/>
      <c r="AM47" s="201"/>
      <c r="AN47" s="268"/>
      <c r="AO47" s="268"/>
      <c r="AP47" s="268"/>
      <c r="AQ47" s="268"/>
      <c r="AR47" s="268"/>
      <c r="AS47" s="201"/>
      <c r="AT47" s="199"/>
      <c r="AU47" s="268"/>
      <c r="AV47" s="268"/>
      <c r="AW47" s="268"/>
      <c r="AX47" s="268"/>
      <c r="AY47" s="268"/>
      <c r="AZ47" s="199"/>
      <c r="BA47" s="268"/>
      <c r="BB47" s="268"/>
      <c r="BC47" s="268"/>
      <c r="BD47" s="268"/>
      <c r="BE47" s="201"/>
      <c r="BF47" s="268"/>
      <c r="BG47" s="268"/>
      <c r="BH47" s="268"/>
      <c r="BI47" s="268"/>
      <c r="BJ47" s="268"/>
      <c r="BK47" s="268"/>
      <c r="BL47" s="199"/>
      <c r="BM47" s="268"/>
      <c r="BN47" s="268"/>
      <c r="BO47" s="268"/>
      <c r="BP47" s="268"/>
      <c r="BQ47" s="201"/>
      <c r="BR47" s="199"/>
      <c r="BS47" s="268"/>
      <c r="BT47" s="268"/>
      <c r="BU47" s="268"/>
      <c r="BV47" s="268"/>
      <c r="BW47" s="268"/>
      <c r="BX47" s="354"/>
      <c r="BY47" s="355"/>
    </row>
    <row r="48" spans="1:77" s="7" customFormat="1" ht="6.75" customHeight="1" thickBot="1">
      <c r="A48" s="142"/>
      <c r="B48" s="147"/>
      <c r="C48" s="148"/>
      <c r="D48" s="148"/>
      <c r="E48" s="148"/>
      <c r="F48" s="148"/>
      <c r="G48" s="148"/>
      <c r="H48" s="148"/>
      <c r="I48" s="148"/>
      <c r="J48" s="148"/>
      <c r="K48" s="149"/>
      <c r="L48" s="155"/>
      <c r="M48" s="156"/>
      <c r="N48" s="155"/>
      <c r="O48" s="156"/>
      <c r="P48" s="155"/>
      <c r="Q48" s="156"/>
      <c r="R48" s="207"/>
      <c r="S48" s="208"/>
      <c r="T48" s="213"/>
      <c r="U48" s="214"/>
      <c r="V48" s="213"/>
      <c r="W48" s="214"/>
      <c r="X48" s="207"/>
      <c r="Y48" s="208"/>
      <c r="Z48" s="213"/>
      <c r="AA48" s="214"/>
      <c r="AB48" s="268"/>
      <c r="AC48" s="268"/>
      <c r="AD48" s="268"/>
      <c r="AE48" s="268"/>
      <c r="AF48" s="268"/>
      <c r="AG48" s="201"/>
      <c r="AH48" s="199"/>
      <c r="AI48" s="268"/>
      <c r="AJ48" s="268"/>
      <c r="AK48" s="268"/>
      <c r="AL48" s="268"/>
      <c r="AM48" s="201"/>
      <c r="AN48" s="268"/>
      <c r="AO48" s="268"/>
      <c r="AP48" s="268"/>
      <c r="AQ48" s="268"/>
      <c r="AR48" s="268"/>
      <c r="AS48" s="201"/>
      <c r="AT48" s="199"/>
      <c r="AU48" s="268"/>
      <c r="AV48" s="268"/>
      <c r="AW48" s="268"/>
      <c r="AX48" s="268"/>
      <c r="AY48" s="268"/>
      <c r="AZ48" s="199"/>
      <c r="BA48" s="268"/>
      <c r="BB48" s="268"/>
      <c r="BC48" s="268"/>
      <c r="BD48" s="268"/>
      <c r="BE48" s="201"/>
      <c r="BF48" s="268"/>
      <c r="BG48" s="268"/>
      <c r="BH48" s="268"/>
      <c r="BI48" s="268"/>
      <c r="BJ48" s="268"/>
      <c r="BK48" s="268"/>
      <c r="BL48" s="199"/>
      <c r="BM48" s="268"/>
      <c r="BN48" s="268"/>
      <c r="BO48" s="268"/>
      <c r="BP48" s="268"/>
      <c r="BQ48" s="201"/>
      <c r="BR48" s="199"/>
      <c r="BS48" s="268"/>
      <c r="BT48" s="268"/>
      <c r="BU48" s="268"/>
      <c r="BV48" s="268"/>
      <c r="BW48" s="268"/>
      <c r="BX48" s="354"/>
      <c r="BY48" s="355"/>
    </row>
    <row r="49" spans="1:77" s="7" customFormat="1" ht="22.5" customHeight="1" hidden="1" thickBot="1">
      <c r="A49" s="142"/>
      <c r="B49" s="147"/>
      <c r="C49" s="148"/>
      <c r="D49" s="148"/>
      <c r="E49" s="148"/>
      <c r="F49" s="148"/>
      <c r="G49" s="148"/>
      <c r="H49" s="148"/>
      <c r="I49" s="148"/>
      <c r="J49" s="148"/>
      <c r="K49" s="149"/>
      <c r="L49" s="155"/>
      <c r="M49" s="156"/>
      <c r="N49" s="155"/>
      <c r="O49" s="156"/>
      <c r="P49" s="155"/>
      <c r="Q49" s="156"/>
      <c r="R49" s="207"/>
      <c r="S49" s="208"/>
      <c r="T49" s="213"/>
      <c r="U49" s="214"/>
      <c r="V49" s="213"/>
      <c r="W49" s="214"/>
      <c r="X49" s="207"/>
      <c r="Y49" s="208"/>
      <c r="Z49" s="213"/>
      <c r="AA49" s="214"/>
      <c r="AB49" s="203"/>
      <c r="AC49" s="203"/>
      <c r="AD49" s="203"/>
      <c r="AE49" s="203"/>
      <c r="AF49" s="203"/>
      <c r="AG49" s="204"/>
      <c r="AH49" s="202"/>
      <c r="AI49" s="203"/>
      <c r="AJ49" s="203"/>
      <c r="AK49" s="203"/>
      <c r="AL49" s="203"/>
      <c r="AM49" s="204"/>
      <c r="AN49" s="203"/>
      <c r="AO49" s="203"/>
      <c r="AP49" s="203"/>
      <c r="AQ49" s="203"/>
      <c r="AR49" s="203"/>
      <c r="AS49" s="204"/>
      <c r="AT49" s="202"/>
      <c r="AU49" s="203"/>
      <c r="AV49" s="203"/>
      <c r="AW49" s="203"/>
      <c r="AX49" s="203"/>
      <c r="AY49" s="203"/>
      <c r="AZ49" s="202"/>
      <c r="BA49" s="203"/>
      <c r="BB49" s="203"/>
      <c r="BC49" s="203"/>
      <c r="BD49" s="203"/>
      <c r="BE49" s="204"/>
      <c r="BF49" s="203"/>
      <c r="BG49" s="203"/>
      <c r="BH49" s="203"/>
      <c r="BI49" s="203"/>
      <c r="BJ49" s="203"/>
      <c r="BK49" s="203"/>
      <c r="BL49" s="202"/>
      <c r="BM49" s="203"/>
      <c r="BN49" s="203"/>
      <c r="BO49" s="203"/>
      <c r="BP49" s="203"/>
      <c r="BQ49" s="204"/>
      <c r="BR49" s="202"/>
      <c r="BS49" s="203"/>
      <c r="BT49" s="203"/>
      <c r="BU49" s="203"/>
      <c r="BV49" s="203"/>
      <c r="BW49" s="203"/>
      <c r="BX49" s="354"/>
      <c r="BY49" s="355"/>
    </row>
    <row r="50" spans="1:77" s="7" customFormat="1" ht="79.5" customHeight="1" thickBot="1">
      <c r="A50" s="143"/>
      <c r="B50" s="150"/>
      <c r="C50" s="151"/>
      <c r="D50" s="151"/>
      <c r="E50" s="151"/>
      <c r="F50" s="151"/>
      <c r="G50" s="151"/>
      <c r="H50" s="151"/>
      <c r="I50" s="151"/>
      <c r="J50" s="151"/>
      <c r="K50" s="152"/>
      <c r="L50" s="157"/>
      <c r="M50" s="158"/>
      <c r="N50" s="157"/>
      <c r="O50" s="158"/>
      <c r="P50" s="157"/>
      <c r="Q50" s="158"/>
      <c r="R50" s="209"/>
      <c r="S50" s="210"/>
      <c r="T50" s="215"/>
      <c r="U50" s="216"/>
      <c r="V50" s="215"/>
      <c r="W50" s="216"/>
      <c r="X50" s="209"/>
      <c r="Y50" s="210"/>
      <c r="Z50" s="215"/>
      <c r="AA50" s="216"/>
      <c r="AB50" s="190" t="s">
        <v>107</v>
      </c>
      <c r="AC50" s="191"/>
      <c r="AD50" s="192" t="s">
        <v>108</v>
      </c>
      <c r="AE50" s="191"/>
      <c r="AF50" s="192" t="s">
        <v>109</v>
      </c>
      <c r="AG50" s="193"/>
      <c r="AH50" s="190" t="s">
        <v>107</v>
      </c>
      <c r="AI50" s="191"/>
      <c r="AJ50" s="192" t="s">
        <v>108</v>
      </c>
      <c r="AK50" s="191"/>
      <c r="AL50" s="192" t="s">
        <v>109</v>
      </c>
      <c r="AM50" s="193"/>
      <c r="AN50" s="190" t="s">
        <v>107</v>
      </c>
      <c r="AO50" s="191"/>
      <c r="AP50" s="192" t="s">
        <v>108</v>
      </c>
      <c r="AQ50" s="191"/>
      <c r="AR50" s="192" t="s">
        <v>109</v>
      </c>
      <c r="AS50" s="193"/>
      <c r="AT50" s="190" t="s">
        <v>107</v>
      </c>
      <c r="AU50" s="191"/>
      <c r="AV50" s="192" t="s">
        <v>108</v>
      </c>
      <c r="AW50" s="191"/>
      <c r="AX50" s="192" t="s">
        <v>109</v>
      </c>
      <c r="AY50" s="193"/>
      <c r="AZ50" s="190" t="s">
        <v>107</v>
      </c>
      <c r="BA50" s="191"/>
      <c r="BB50" s="192" t="s">
        <v>108</v>
      </c>
      <c r="BC50" s="191"/>
      <c r="BD50" s="192" t="s">
        <v>109</v>
      </c>
      <c r="BE50" s="193"/>
      <c r="BF50" s="190" t="s">
        <v>107</v>
      </c>
      <c r="BG50" s="191"/>
      <c r="BH50" s="192" t="s">
        <v>108</v>
      </c>
      <c r="BI50" s="191"/>
      <c r="BJ50" s="192" t="s">
        <v>109</v>
      </c>
      <c r="BK50" s="193"/>
      <c r="BL50" s="190" t="s">
        <v>107</v>
      </c>
      <c r="BM50" s="191"/>
      <c r="BN50" s="192" t="s">
        <v>108</v>
      </c>
      <c r="BO50" s="191"/>
      <c r="BP50" s="192" t="s">
        <v>109</v>
      </c>
      <c r="BQ50" s="193"/>
      <c r="BR50" s="190" t="s">
        <v>107</v>
      </c>
      <c r="BS50" s="191"/>
      <c r="BT50" s="192" t="s">
        <v>108</v>
      </c>
      <c r="BU50" s="191"/>
      <c r="BV50" s="221" t="s">
        <v>109</v>
      </c>
      <c r="BW50" s="224"/>
      <c r="BX50" s="356"/>
      <c r="BY50" s="357"/>
    </row>
    <row r="51" spans="1:77" s="7" customFormat="1" ht="22.5" customHeight="1" thickBot="1">
      <c r="A51" s="69" t="s">
        <v>228</v>
      </c>
      <c r="B51" s="575" t="s">
        <v>71</v>
      </c>
      <c r="C51" s="576"/>
      <c r="D51" s="576"/>
      <c r="E51" s="576"/>
      <c r="F51" s="576"/>
      <c r="G51" s="576"/>
      <c r="H51" s="576"/>
      <c r="I51" s="576"/>
      <c r="J51" s="576"/>
      <c r="K51" s="577"/>
      <c r="L51" s="578" t="s">
        <v>72</v>
      </c>
      <c r="M51" s="579"/>
      <c r="N51" s="578" t="s">
        <v>73</v>
      </c>
      <c r="O51" s="580"/>
      <c r="P51" s="581" t="s">
        <v>74</v>
      </c>
      <c r="Q51" s="579"/>
      <c r="R51" s="575" t="s">
        <v>75</v>
      </c>
      <c r="S51" s="582"/>
      <c r="T51" s="583" t="s">
        <v>76</v>
      </c>
      <c r="U51" s="577"/>
      <c r="V51" s="575" t="s">
        <v>77</v>
      </c>
      <c r="W51" s="577"/>
      <c r="X51" s="575" t="s">
        <v>78</v>
      </c>
      <c r="Y51" s="577"/>
      <c r="Z51" s="575" t="s">
        <v>79</v>
      </c>
      <c r="AA51" s="582"/>
      <c r="AB51" s="583" t="s">
        <v>80</v>
      </c>
      <c r="AC51" s="577"/>
      <c r="AD51" s="575" t="s">
        <v>81</v>
      </c>
      <c r="AE51" s="577"/>
      <c r="AF51" s="575" t="s">
        <v>82</v>
      </c>
      <c r="AG51" s="582"/>
      <c r="AH51" s="583" t="s">
        <v>83</v>
      </c>
      <c r="AI51" s="577"/>
      <c r="AJ51" s="583" t="s">
        <v>84</v>
      </c>
      <c r="AK51" s="577"/>
      <c r="AL51" s="575" t="s">
        <v>85</v>
      </c>
      <c r="AM51" s="582"/>
      <c r="AN51" s="583" t="s">
        <v>86</v>
      </c>
      <c r="AO51" s="577"/>
      <c r="AP51" s="575" t="s">
        <v>87</v>
      </c>
      <c r="AQ51" s="577"/>
      <c r="AR51" s="575" t="s">
        <v>88</v>
      </c>
      <c r="AS51" s="582"/>
      <c r="AT51" s="583" t="s">
        <v>89</v>
      </c>
      <c r="AU51" s="577"/>
      <c r="AV51" s="575" t="s">
        <v>90</v>
      </c>
      <c r="AW51" s="577"/>
      <c r="AX51" s="575" t="s">
        <v>91</v>
      </c>
      <c r="AY51" s="582"/>
      <c r="AZ51" s="583" t="s">
        <v>92</v>
      </c>
      <c r="BA51" s="577"/>
      <c r="BB51" s="575" t="s">
        <v>93</v>
      </c>
      <c r="BC51" s="577"/>
      <c r="BD51" s="575" t="s">
        <v>94</v>
      </c>
      <c r="BE51" s="582"/>
      <c r="BF51" s="583" t="s">
        <v>95</v>
      </c>
      <c r="BG51" s="577"/>
      <c r="BH51" s="575" t="s">
        <v>96</v>
      </c>
      <c r="BI51" s="577"/>
      <c r="BJ51" s="575" t="s">
        <v>97</v>
      </c>
      <c r="BK51" s="582"/>
      <c r="BL51" s="583" t="s">
        <v>98</v>
      </c>
      <c r="BM51" s="577"/>
      <c r="BN51" s="575" t="s">
        <v>99</v>
      </c>
      <c r="BO51" s="577"/>
      <c r="BP51" s="575" t="s">
        <v>100</v>
      </c>
      <c r="BQ51" s="582"/>
      <c r="BR51" s="583" t="s">
        <v>101</v>
      </c>
      <c r="BS51" s="577"/>
      <c r="BT51" s="575" t="s">
        <v>102</v>
      </c>
      <c r="BU51" s="577"/>
      <c r="BV51" s="575" t="s">
        <v>103</v>
      </c>
      <c r="BW51" s="582"/>
      <c r="BX51" s="583" t="s">
        <v>104</v>
      </c>
      <c r="BY51" s="582"/>
    </row>
    <row r="52" spans="1:79" s="7" customFormat="1" ht="18">
      <c r="A52" s="2" t="s">
        <v>70</v>
      </c>
      <c r="B52" s="377" t="s">
        <v>365</v>
      </c>
      <c r="C52" s="378"/>
      <c r="D52" s="378"/>
      <c r="E52" s="378"/>
      <c r="F52" s="378"/>
      <c r="G52" s="378"/>
      <c r="H52" s="378"/>
      <c r="I52" s="378"/>
      <c r="J52" s="378"/>
      <c r="K52" s="386"/>
      <c r="L52" s="295"/>
      <c r="M52" s="296"/>
      <c r="N52" s="293"/>
      <c r="O52" s="294"/>
      <c r="P52" s="295"/>
      <c r="Q52" s="379"/>
      <c r="R52" s="295"/>
      <c r="S52" s="294"/>
      <c r="T52" s="379"/>
      <c r="U52" s="296"/>
      <c r="V52" s="293"/>
      <c r="W52" s="296"/>
      <c r="X52" s="293"/>
      <c r="Y52" s="296"/>
      <c r="Z52" s="293"/>
      <c r="AA52" s="294"/>
      <c r="AB52" s="295"/>
      <c r="AC52" s="296"/>
      <c r="AD52" s="293"/>
      <c r="AE52" s="296"/>
      <c r="AF52" s="293"/>
      <c r="AG52" s="294"/>
      <c r="AH52" s="295"/>
      <c r="AI52" s="296"/>
      <c r="AJ52" s="293"/>
      <c r="AK52" s="296"/>
      <c r="AL52" s="293"/>
      <c r="AM52" s="294"/>
      <c r="AN52" s="295"/>
      <c r="AO52" s="296"/>
      <c r="AP52" s="293"/>
      <c r="AQ52" s="296"/>
      <c r="AR52" s="293"/>
      <c r="AS52" s="294"/>
      <c r="AT52" s="295"/>
      <c r="AU52" s="296"/>
      <c r="AV52" s="293"/>
      <c r="AW52" s="296"/>
      <c r="AX52" s="293"/>
      <c r="AY52" s="294"/>
      <c r="AZ52" s="295"/>
      <c r="BA52" s="296"/>
      <c r="BB52" s="293"/>
      <c r="BC52" s="296"/>
      <c r="BD52" s="293"/>
      <c r="BE52" s="294"/>
      <c r="BF52" s="295"/>
      <c r="BG52" s="296"/>
      <c r="BH52" s="293"/>
      <c r="BI52" s="296"/>
      <c r="BJ52" s="293"/>
      <c r="BK52" s="294"/>
      <c r="BL52" s="295"/>
      <c r="BM52" s="296"/>
      <c r="BN52" s="293"/>
      <c r="BO52" s="296"/>
      <c r="BP52" s="293"/>
      <c r="BQ52" s="294"/>
      <c r="BR52" s="295"/>
      <c r="BS52" s="296"/>
      <c r="BT52" s="293"/>
      <c r="BU52" s="296"/>
      <c r="BV52" s="293"/>
      <c r="BW52" s="294"/>
      <c r="BX52" s="240"/>
      <c r="BY52" s="241"/>
      <c r="CA52" s="7">
        <f>CA39+AJ52+AP52+AV52+BB52+BH52+BN52+BT52</f>
        <v>0</v>
      </c>
    </row>
    <row r="53" spans="1:79" s="7" customFormat="1" ht="27" customHeight="1">
      <c r="A53" s="4" t="s">
        <v>221</v>
      </c>
      <c r="B53" s="171" t="s">
        <v>128</v>
      </c>
      <c r="C53" s="285"/>
      <c r="D53" s="285"/>
      <c r="E53" s="285"/>
      <c r="F53" s="285"/>
      <c r="G53" s="285"/>
      <c r="H53" s="285"/>
      <c r="I53" s="285"/>
      <c r="J53" s="285"/>
      <c r="K53" s="285"/>
      <c r="L53" s="135">
        <v>2</v>
      </c>
      <c r="M53" s="137"/>
      <c r="N53" s="137">
        <v>1</v>
      </c>
      <c r="O53" s="136"/>
      <c r="P53" s="387">
        <f>SUM($AB53,$AH53,$AN53,$AT53,$AZ53,$BF53,$BL53,$BR53)</f>
        <v>320</v>
      </c>
      <c r="Q53" s="387"/>
      <c r="R53" s="300">
        <f>SUM($T53:$AA53)</f>
        <v>150</v>
      </c>
      <c r="S53" s="301"/>
      <c r="T53" s="120"/>
      <c r="U53" s="137"/>
      <c r="V53" s="137"/>
      <c r="W53" s="137"/>
      <c r="X53" s="388">
        <v>150</v>
      </c>
      <c r="Y53" s="388"/>
      <c r="Z53" s="388"/>
      <c r="AA53" s="389"/>
      <c r="AB53" s="185">
        <v>200</v>
      </c>
      <c r="AC53" s="388"/>
      <c r="AD53" s="388">
        <v>82</v>
      </c>
      <c r="AE53" s="388"/>
      <c r="AF53" s="388">
        <v>6</v>
      </c>
      <c r="AG53" s="184"/>
      <c r="AH53" s="391">
        <v>120</v>
      </c>
      <c r="AI53" s="388"/>
      <c r="AJ53" s="388">
        <v>68</v>
      </c>
      <c r="AK53" s="388"/>
      <c r="AL53" s="388">
        <v>3</v>
      </c>
      <c r="AM53" s="389"/>
      <c r="AN53" s="390"/>
      <c r="AO53" s="185"/>
      <c r="AP53" s="392"/>
      <c r="AQ53" s="394"/>
      <c r="AR53" s="392"/>
      <c r="AS53" s="393"/>
      <c r="AT53" s="391"/>
      <c r="AU53" s="388"/>
      <c r="AV53" s="388"/>
      <c r="AW53" s="388"/>
      <c r="AX53" s="388"/>
      <c r="AY53" s="184"/>
      <c r="AZ53" s="391"/>
      <c r="BA53" s="388"/>
      <c r="BB53" s="388"/>
      <c r="BC53" s="388"/>
      <c r="BD53" s="388"/>
      <c r="BE53" s="389"/>
      <c r="BF53" s="390"/>
      <c r="BG53" s="185"/>
      <c r="BH53" s="392"/>
      <c r="BI53" s="394"/>
      <c r="BJ53" s="392"/>
      <c r="BK53" s="393"/>
      <c r="BL53" s="391"/>
      <c r="BM53" s="388"/>
      <c r="BN53" s="388"/>
      <c r="BO53" s="388"/>
      <c r="BP53" s="388"/>
      <c r="BQ53" s="389"/>
      <c r="BR53" s="395"/>
      <c r="BS53" s="185"/>
      <c r="BT53" s="392"/>
      <c r="BU53" s="394"/>
      <c r="BV53" s="392"/>
      <c r="BW53" s="393"/>
      <c r="BX53" s="107" t="s">
        <v>163</v>
      </c>
      <c r="BY53" s="110"/>
      <c r="CA53" s="7">
        <f t="shared" si="0"/>
        <v>150</v>
      </c>
    </row>
    <row r="54" spans="1:79" s="7" customFormat="1" ht="39" customHeight="1">
      <c r="A54" s="4" t="s">
        <v>124</v>
      </c>
      <c r="B54" s="174" t="s">
        <v>400</v>
      </c>
      <c r="C54" s="175"/>
      <c r="D54" s="175"/>
      <c r="E54" s="175"/>
      <c r="F54" s="175"/>
      <c r="G54" s="175"/>
      <c r="H54" s="175"/>
      <c r="I54" s="175"/>
      <c r="J54" s="175"/>
      <c r="K54" s="176"/>
      <c r="L54" s="135"/>
      <c r="M54" s="137"/>
      <c r="N54" s="137"/>
      <c r="O54" s="136"/>
      <c r="P54" s="120"/>
      <c r="Q54" s="121"/>
      <c r="R54" s="119"/>
      <c r="S54" s="122"/>
      <c r="T54" s="119"/>
      <c r="U54" s="120"/>
      <c r="V54" s="121"/>
      <c r="W54" s="120"/>
      <c r="X54" s="120"/>
      <c r="Y54" s="137"/>
      <c r="Z54" s="137"/>
      <c r="AA54" s="136"/>
      <c r="AB54" s="120"/>
      <c r="AC54" s="137"/>
      <c r="AD54" s="137"/>
      <c r="AE54" s="137"/>
      <c r="AF54" s="137"/>
      <c r="AG54" s="121"/>
      <c r="AH54" s="135"/>
      <c r="AI54" s="137"/>
      <c r="AJ54" s="137"/>
      <c r="AK54" s="137"/>
      <c r="AL54" s="137"/>
      <c r="AM54" s="136"/>
      <c r="AN54" s="120"/>
      <c r="AO54" s="137"/>
      <c r="AP54" s="137"/>
      <c r="AQ54" s="137"/>
      <c r="AR54" s="137"/>
      <c r="AS54" s="136"/>
      <c r="AT54" s="119"/>
      <c r="AU54" s="120"/>
      <c r="AV54" s="121"/>
      <c r="AW54" s="120"/>
      <c r="AX54" s="121"/>
      <c r="AY54" s="125"/>
      <c r="AZ54" s="119"/>
      <c r="BA54" s="120"/>
      <c r="BB54" s="121"/>
      <c r="BC54" s="120"/>
      <c r="BD54" s="121"/>
      <c r="BE54" s="122"/>
      <c r="BF54" s="120"/>
      <c r="BG54" s="137"/>
      <c r="BH54" s="137"/>
      <c r="BI54" s="137"/>
      <c r="BJ54" s="137"/>
      <c r="BK54" s="121"/>
      <c r="BL54" s="135"/>
      <c r="BM54" s="137"/>
      <c r="BN54" s="137"/>
      <c r="BO54" s="137"/>
      <c r="BP54" s="137"/>
      <c r="BQ54" s="121"/>
      <c r="BR54" s="135"/>
      <c r="BS54" s="137"/>
      <c r="BT54" s="137"/>
      <c r="BU54" s="137"/>
      <c r="BV54" s="137"/>
      <c r="BW54" s="136"/>
      <c r="BX54" s="119"/>
      <c r="BY54" s="122"/>
      <c r="CA54" s="7">
        <f t="shared" si="0"/>
        <v>0</v>
      </c>
    </row>
    <row r="55" spans="1:79" s="7" customFormat="1" ht="27" customHeight="1">
      <c r="A55" s="4" t="s">
        <v>145</v>
      </c>
      <c r="B55" s="181" t="s">
        <v>232</v>
      </c>
      <c r="C55" s="182"/>
      <c r="D55" s="182"/>
      <c r="E55" s="182"/>
      <c r="F55" s="182"/>
      <c r="G55" s="182"/>
      <c r="H55" s="182"/>
      <c r="I55" s="182"/>
      <c r="J55" s="182"/>
      <c r="K55" s="182"/>
      <c r="L55" s="119">
        <v>1</v>
      </c>
      <c r="M55" s="120"/>
      <c r="N55" s="121"/>
      <c r="O55" s="122"/>
      <c r="P55" s="134">
        <f aca="true" t="shared" si="1" ref="P55:P60">SUM($AB55,$AH55,$AN55,$AT55,$AZ55,$BF55,$BL55,$BR55)</f>
        <v>200</v>
      </c>
      <c r="Q55" s="134"/>
      <c r="R55" s="300">
        <f aca="true" t="shared" si="2" ref="R55:R60">SUM($T55:$AA55)</f>
        <v>82</v>
      </c>
      <c r="S55" s="301"/>
      <c r="T55" s="297">
        <v>26</v>
      </c>
      <c r="U55" s="299"/>
      <c r="V55" s="287"/>
      <c r="W55" s="299"/>
      <c r="X55" s="121">
        <v>16</v>
      </c>
      <c r="Y55" s="120"/>
      <c r="Z55" s="121">
        <v>40</v>
      </c>
      <c r="AA55" s="122"/>
      <c r="AB55" s="125">
        <v>200</v>
      </c>
      <c r="AC55" s="120"/>
      <c r="AD55" s="121">
        <v>82</v>
      </c>
      <c r="AE55" s="120"/>
      <c r="AF55" s="121">
        <v>6</v>
      </c>
      <c r="AG55" s="125"/>
      <c r="AH55" s="119"/>
      <c r="AI55" s="120"/>
      <c r="AJ55" s="121"/>
      <c r="AK55" s="120"/>
      <c r="AL55" s="121"/>
      <c r="AM55" s="122"/>
      <c r="AN55" s="125"/>
      <c r="AO55" s="120"/>
      <c r="AP55" s="121"/>
      <c r="AQ55" s="120"/>
      <c r="AR55" s="121"/>
      <c r="AS55" s="122"/>
      <c r="AT55" s="119"/>
      <c r="AU55" s="120"/>
      <c r="AV55" s="70"/>
      <c r="AW55" s="71"/>
      <c r="AX55" s="70"/>
      <c r="AY55" s="72"/>
      <c r="AZ55" s="119"/>
      <c r="BA55" s="120"/>
      <c r="BB55" s="121"/>
      <c r="BC55" s="120"/>
      <c r="BD55" s="121"/>
      <c r="BE55" s="122"/>
      <c r="BF55" s="125"/>
      <c r="BG55" s="120"/>
      <c r="BH55" s="121"/>
      <c r="BI55" s="120"/>
      <c r="BJ55" s="121"/>
      <c r="BK55" s="125"/>
      <c r="BL55" s="119"/>
      <c r="BM55" s="120"/>
      <c r="BN55" s="121"/>
      <c r="BO55" s="120"/>
      <c r="BP55" s="121"/>
      <c r="BQ55" s="122"/>
      <c r="BR55" s="119"/>
      <c r="BS55" s="120"/>
      <c r="BT55" s="121"/>
      <c r="BU55" s="120"/>
      <c r="BV55" s="121"/>
      <c r="BW55" s="122"/>
      <c r="BX55" s="119" t="s">
        <v>170</v>
      </c>
      <c r="BY55" s="122"/>
      <c r="CA55" s="7">
        <f t="shared" si="0"/>
        <v>82</v>
      </c>
    </row>
    <row r="56" spans="1:79" s="7" customFormat="1" ht="28.5" customHeight="1">
      <c r="A56" s="4" t="s">
        <v>146</v>
      </c>
      <c r="B56" s="181" t="s">
        <v>233</v>
      </c>
      <c r="C56" s="182"/>
      <c r="D56" s="182"/>
      <c r="E56" s="182"/>
      <c r="F56" s="182"/>
      <c r="G56" s="182"/>
      <c r="H56" s="182"/>
      <c r="I56" s="182"/>
      <c r="J56" s="182"/>
      <c r="K56" s="182"/>
      <c r="L56" s="135">
        <v>2</v>
      </c>
      <c r="M56" s="137"/>
      <c r="N56" s="299">
        <v>1</v>
      </c>
      <c r="O56" s="301"/>
      <c r="P56" s="134">
        <f t="shared" si="1"/>
        <v>320</v>
      </c>
      <c r="Q56" s="134"/>
      <c r="R56" s="135">
        <f t="shared" si="2"/>
        <v>144</v>
      </c>
      <c r="S56" s="136"/>
      <c r="T56" s="135">
        <v>54</v>
      </c>
      <c r="U56" s="137"/>
      <c r="V56" s="137"/>
      <c r="W56" s="137"/>
      <c r="X56" s="500">
        <v>90</v>
      </c>
      <c r="Y56" s="500"/>
      <c r="Z56" s="500"/>
      <c r="AA56" s="301"/>
      <c r="AB56" s="120">
        <v>200</v>
      </c>
      <c r="AC56" s="137"/>
      <c r="AD56" s="137">
        <v>80</v>
      </c>
      <c r="AE56" s="137"/>
      <c r="AF56" s="137">
        <v>6</v>
      </c>
      <c r="AG56" s="121"/>
      <c r="AH56" s="135">
        <v>120</v>
      </c>
      <c r="AI56" s="137"/>
      <c r="AJ56" s="340">
        <v>64</v>
      </c>
      <c r="AK56" s="340"/>
      <c r="AL56" s="340">
        <v>3</v>
      </c>
      <c r="AM56" s="112"/>
      <c r="AN56" s="297"/>
      <c r="AO56" s="299"/>
      <c r="AP56" s="287"/>
      <c r="AQ56" s="299"/>
      <c r="AR56" s="121"/>
      <c r="AS56" s="122"/>
      <c r="AT56" s="298"/>
      <c r="AU56" s="299"/>
      <c r="AV56" s="287"/>
      <c r="AW56" s="299"/>
      <c r="AX56" s="121"/>
      <c r="AY56" s="125"/>
      <c r="AZ56" s="119"/>
      <c r="BA56" s="120"/>
      <c r="BB56" s="287"/>
      <c r="BC56" s="299"/>
      <c r="BD56" s="121"/>
      <c r="BE56" s="122"/>
      <c r="BF56" s="120"/>
      <c r="BG56" s="137"/>
      <c r="BH56" s="137"/>
      <c r="BI56" s="137"/>
      <c r="BJ56" s="137"/>
      <c r="BK56" s="121"/>
      <c r="BL56" s="135"/>
      <c r="BM56" s="137"/>
      <c r="BN56" s="137"/>
      <c r="BO56" s="137"/>
      <c r="BP56" s="137"/>
      <c r="BQ56" s="121"/>
      <c r="BR56" s="135"/>
      <c r="BS56" s="137"/>
      <c r="BT56" s="137"/>
      <c r="BU56" s="137"/>
      <c r="BV56" s="137"/>
      <c r="BW56" s="136"/>
      <c r="BX56" s="119" t="s">
        <v>171</v>
      </c>
      <c r="BY56" s="122"/>
      <c r="CA56" s="7">
        <f t="shared" si="0"/>
        <v>144</v>
      </c>
    </row>
    <row r="57" spans="1:79" s="7" customFormat="1" ht="42" customHeight="1">
      <c r="A57" s="4" t="s">
        <v>222</v>
      </c>
      <c r="B57" s="171" t="s">
        <v>234</v>
      </c>
      <c r="C57" s="171"/>
      <c r="D57" s="171"/>
      <c r="E57" s="171"/>
      <c r="F57" s="171"/>
      <c r="G57" s="171"/>
      <c r="H57" s="171"/>
      <c r="I57" s="171"/>
      <c r="J57" s="171"/>
      <c r="K57" s="171"/>
      <c r="L57" s="298">
        <v>2</v>
      </c>
      <c r="M57" s="298"/>
      <c r="N57" s="121">
        <v>1</v>
      </c>
      <c r="O57" s="122"/>
      <c r="P57" s="134">
        <f t="shared" si="1"/>
        <v>240</v>
      </c>
      <c r="Q57" s="134"/>
      <c r="R57" s="391">
        <f t="shared" si="2"/>
        <v>130</v>
      </c>
      <c r="S57" s="389"/>
      <c r="T57" s="390">
        <v>60</v>
      </c>
      <c r="U57" s="185"/>
      <c r="V57" s="121"/>
      <c r="W57" s="120"/>
      <c r="X57" s="120">
        <v>70</v>
      </c>
      <c r="Y57" s="137"/>
      <c r="Z57" s="125"/>
      <c r="AA57" s="122"/>
      <c r="AB57" s="125">
        <v>120</v>
      </c>
      <c r="AC57" s="120"/>
      <c r="AD57" s="121">
        <v>78</v>
      </c>
      <c r="AE57" s="120"/>
      <c r="AF57" s="121">
        <v>3</v>
      </c>
      <c r="AG57" s="125"/>
      <c r="AH57" s="119">
        <v>120</v>
      </c>
      <c r="AI57" s="120"/>
      <c r="AJ57" s="121">
        <v>52</v>
      </c>
      <c r="AK57" s="120"/>
      <c r="AL57" s="121">
        <v>3</v>
      </c>
      <c r="AM57" s="122"/>
      <c r="AN57" s="125"/>
      <c r="AO57" s="120"/>
      <c r="AP57" s="121"/>
      <c r="AQ57" s="120"/>
      <c r="AR57" s="121"/>
      <c r="AS57" s="122"/>
      <c r="AT57" s="119"/>
      <c r="AU57" s="120"/>
      <c r="AV57" s="121"/>
      <c r="AW57" s="120"/>
      <c r="AX57" s="121"/>
      <c r="AY57" s="125"/>
      <c r="AZ57" s="119"/>
      <c r="BA57" s="120"/>
      <c r="BB57" s="121"/>
      <c r="BC57" s="120"/>
      <c r="BD57" s="121"/>
      <c r="BE57" s="122"/>
      <c r="BF57" s="125"/>
      <c r="BG57" s="120"/>
      <c r="BH57" s="121"/>
      <c r="BI57" s="120"/>
      <c r="BJ57" s="121"/>
      <c r="BK57" s="125"/>
      <c r="BL57" s="119"/>
      <c r="BM57" s="120"/>
      <c r="BN57" s="121"/>
      <c r="BO57" s="120"/>
      <c r="BP57" s="121"/>
      <c r="BQ57" s="122"/>
      <c r="BR57" s="119"/>
      <c r="BS57" s="120"/>
      <c r="BT57" s="121"/>
      <c r="BU57" s="120"/>
      <c r="BV57" s="121"/>
      <c r="BW57" s="122"/>
      <c r="BX57" s="119" t="s">
        <v>172</v>
      </c>
      <c r="BY57" s="122"/>
      <c r="CA57" s="7">
        <f t="shared" si="0"/>
        <v>130</v>
      </c>
    </row>
    <row r="58" spans="1:79" s="7" customFormat="1" ht="24.75" customHeight="1">
      <c r="A58" s="4" t="s">
        <v>147</v>
      </c>
      <c r="B58" s="181" t="s">
        <v>236</v>
      </c>
      <c r="C58" s="182"/>
      <c r="D58" s="182"/>
      <c r="E58" s="182"/>
      <c r="F58" s="182"/>
      <c r="G58" s="182"/>
      <c r="H58" s="182"/>
      <c r="I58" s="182"/>
      <c r="J58" s="182"/>
      <c r="K58" s="183"/>
      <c r="L58" s="119"/>
      <c r="M58" s="120"/>
      <c r="N58" s="121">
        <v>2</v>
      </c>
      <c r="O58" s="122"/>
      <c r="P58" s="123">
        <f t="shared" si="1"/>
        <v>100</v>
      </c>
      <c r="Q58" s="140"/>
      <c r="R58" s="119">
        <f t="shared" si="2"/>
        <v>50</v>
      </c>
      <c r="S58" s="122"/>
      <c r="T58" s="119">
        <v>22</v>
      </c>
      <c r="U58" s="120"/>
      <c r="V58" s="121"/>
      <c r="W58" s="120"/>
      <c r="X58" s="121">
        <v>16</v>
      </c>
      <c r="Y58" s="120"/>
      <c r="Z58" s="121">
        <v>12</v>
      </c>
      <c r="AA58" s="122"/>
      <c r="AB58" s="119"/>
      <c r="AC58" s="120"/>
      <c r="AD58" s="121"/>
      <c r="AE58" s="120"/>
      <c r="AF58" s="121"/>
      <c r="AG58" s="122"/>
      <c r="AH58" s="119">
        <v>100</v>
      </c>
      <c r="AI58" s="120"/>
      <c r="AJ58" s="121">
        <v>50</v>
      </c>
      <c r="AK58" s="120"/>
      <c r="AL58" s="121">
        <v>3</v>
      </c>
      <c r="AM58" s="122"/>
      <c r="AN58" s="119"/>
      <c r="AO58" s="120"/>
      <c r="AP58" s="121"/>
      <c r="AQ58" s="120"/>
      <c r="AR58" s="121"/>
      <c r="AS58" s="122"/>
      <c r="AT58" s="119"/>
      <c r="AU58" s="120"/>
      <c r="AV58" s="121"/>
      <c r="AW58" s="120"/>
      <c r="AX58" s="121"/>
      <c r="AY58" s="122"/>
      <c r="AZ58" s="119"/>
      <c r="BA58" s="120"/>
      <c r="BB58" s="121"/>
      <c r="BC58" s="120"/>
      <c r="BD58" s="121"/>
      <c r="BE58" s="122"/>
      <c r="BF58" s="119"/>
      <c r="BG58" s="120"/>
      <c r="BH58" s="121"/>
      <c r="BI58" s="120"/>
      <c r="BJ58" s="121"/>
      <c r="BK58" s="122"/>
      <c r="BL58" s="119"/>
      <c r="BM58" s="120"/>
      <c r="BN58" s="121"/>
      <c r="BO58" s="120"/>
      <c r="BP58" s="121"/>
      <c r="BQ58" s="122"/>
      <c r="BR58" s="119"/>
      <c r="BS58" s="120"/>
      <c r="BT58" s="121"/>
      <c r="BU58" s="120"/>
      <c r="BV58" s="121"/>
      <c r="BW58" s="122"/>
      <c r="BX58" s="119" t="s">
        <v>173</v>
      </c>
      <c r="BY58" s="122"/>
      <c r="CA58" s="7">
        <f t="shared" si="0"/>
        <v>50</v>
      </c>
    </row>
    <row r="59" spans="1:108" s="7" customFormat="1" ht="45" customHeight="1">
      <c r="A59" s="4" t="s">
        <v>235</v>
      </c>
      <c r="B59" s="181" t="s">
        <v>127</v>
      </c>
      <c r="C59" s="182"/>
      <c r="D59" s="182"/>
      <c r="E59" s="182"/>
      <c r="F59" s="182"/>
      <c r="G59" s="182"/>
      <c r="H59" s="182"/>
      <c r="I59" s="182"/>
      <c r="J59" s="182"/>
      <c r="K59" s="183"/>
      <c r="L59" s="119"/>
      <c r="M59" s="120"/>
      <c r="N59" s="121">
        <v>2</v>
      </c>
      <c r="O59" s="122"/>
      <c r="P59" s="123">
        <f t="shared" si="1"/>
        <v>120</v>
      </c>
      <c r="Q59" s="140"/>
      <c r="R59" s="119">
        <f t="shared" si="2"/>
        <v>68</v>
      </c>
      <c r="S59" s="122"/>
      <c r="T59" s="119">
        <v>32</v>
      </c>
      <c r="U59" s="120"/>
      <c r="V59" s="121"/>
      <c r="W59" s="120"/>
      <c r="X59" s="121">
        <v>34</v>
      </c>
      <c r="Y59" s="120"/>
      <c r="Z59" s="121">
        <v>2</v>
      </c>
      <c r="AA59" s="122"/>
      <c r="AB59" s="119"/>
      <c r="AC59" s="120"/>
      <c r="AD59" s="121"/>
      <c r="AE59" s="120"/>
      <c r="AF59" s="121"/>
      <c r="AG59" s="122"/>
      <c r="AH59" s="135">
        <v>120</v>
      </c>
      <c r="AI59" s="137"/>
      <c r="AJ59" s="340">
        <v>68</v>
      </c>
      <c r="AK59" s="340"/>
      <c r="AL59" s="340">
        <v>3</v>
      </c>
      <c r="AM59" s="112"/>
      <c r="AN59" s="119"/>
      <c r="AO59" s="120"/>
      <c r="AP59" s="121"/>
      <c r="AQ59" s="120"/>
      <c r="AR59" s="121"/>
      <c r="AS59" s="122"/>
      <c r="AT59" s="119"/>
      <c r="AU59" s="120"/>
      <c r="AV59" s="121"/>
      <c r="AW59" s="120"/>
      <c r="AX59" s="121"/>
      <c r="AY59" s="122"/>
      <c r="AZ59" s="119"/>
      <c r="BA59" s="120"/>
      <c r="BB59" s="121"/>
      <c r="BC59" s="120"/>
      <c r="BD59" s="121"/>
      <c r="BE59" s="122"/>
      <c r="BF59" s="119"/>
      <c r="BG59" s="120"/>
      <c r="BH59" s="121"/>
      <c r="BI59" s="120"/>
      <c r="BJ59" s="121"/>
      <c r="BK59" s="122"/>
      <c r="BL59" s="119"/>
      <c r="BM59" s="120"/>
      <c r="BN59" s="121"/>
      <c r="BO59" s="120"/>
      <c r="BP59" s="121"/>
      <c r="BQ59" s="122"/>
      <c r="BR59" s="119"/>
      <c r="BS59" s="120"/>
      <c r="BT59" s="121"/>
      <c r="BU59" s="120"/>
      <c r="BV59" s="121"/>
      <c r="BW59" s="122"/>
      <c r="BX59" s="119" t="s">
        <v>174</v>
      </c>
      <c r="BY59" s="122"/>
      <c r="CA59" s="7">
        <f t="shared" si="0"/>
        <v>68</v>
      </c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</row>
    <row r="60" spans="1:108" s="7" customFormat="1" ht="27.75" customHeight="1">
      <c r="A60" s="4" t="s">
        <v>237</v>
      </c>
      <c r="B60" s="171" t="s">
        <v>238</v>
      </c>
      <c r="C60" s="285"/>
      <c r="D60" s="285"/>
      <c r="E60" s="285"/>
      <c r="F60" s="285"/>
      <c r="G60" s="285"/>
      <c r="H60" s="285"/>
      <c r="I60" s="285"/>
      <c r="J60" s="285"/>
      <c r="K60" s="285"/>
      <c r="L60" s="298">
        <v>4</v>
      </c>
      <c r="M60" s="299"/>
      <c r="N60" s="121">
        <v>3</v>
      </c>
      <c r="O60" s="122"/>
      <c r="P60" s="134">
        <f t="shared" si="1"/>
        <v>240</v>
      </c>
      <c r="Q60" s="134"/>
      <c r="R60" s="391">
        <f t="shared" si="2"/>
        <v>106</v>
      </c>
      <c r="S60" s="389"/>
      <c r="T60" s="390">
        <v>52</v>
      </c>
      <c r="U60" s="185"/>
      <c r="V60" s="184"/>
      <c r="W60" s="185"/>
      <c r="X60" s="137">
        <v>42</v>
      </c>
      <c r="Y60" s="137"/>
      <c r="Z60" s="125">
        <v>12</v>
      </c>
      <c r="AA60" s="122"/>
      <c r="AB60" s="125"/>
      <c r="AC60" s="120"/>
      <c r="AD60" s="121"/>
      <c r="AE60" s="120"/>
      <c r="AF60" s="121"/>
      <c r="AG60" s="125"/>
      <c r="AH60" s="119"/>
      <c r="AI60" s="120"/>
      <c r="AJ60" s="121"/>
      <c r="AK60" s="120"/>
      <c r="AL60" s="121"/>
      <c r="AM60" s="122"/>
      <c r="AN60" s="125">
        <v>120</v>
      </c>
      <c r="AO60" s="120"/>
      <c r="AP60" s="121">
        <v>52</v>
      </c>
      <c r="AQ60" s="120"/>
      <c r="AR60" s="121">
        <v>3</v>
      </c>
      <c r="AS60" s="122"/>
      <c r="AT60" s="119">
        <v>120</v>
      </c>
      <c r="AU60" s="120"/>
      <c r="AV60" s="121">
        <v>54</v>
      </c>
      <c r="AW60" s="120"/>
      <c r="AX60" s="121">
        <v>3</v>
      </c>
      <c r="AY60" s="125"/>
      <c r="AZ60" s="119"/>
      <c r="BA60" s="120"/>
      <c r="BB60" s="121"/>
      <c r="BC60" s="120"/>
      <c r="BD60" s="121"/>
      <c r="BE60" s="122"/>
      <c r="BF60" s="125"/>
      <c r="BG60" s="120"/>
      <c r="BH60" s="121"/>
      <c r="BI60" s="120"/>
      <c r="BJ60" s="121"/>
      <c r="BK60" s="125"/>
      <c r="BL60" s="119"/>
      <c r="BM60" s="120"/>
      <c r="BN60" s="121"/>
      <c r="BO60" s="120"/>
      <c r="BP60" s="121"/>
      <c r="BQ60" s="122"/>
      <c r="BR60" s="119"/>
      <c r="BS60" s="120"/>
      <c r="BT60" s="121"/>
      <c r="BU60" s="120"/>
      <c r="BV60" s="121"/>
      <c r="BW60" s="122"/>
      <c r="BX60" s="119" t="s">
        <v>175</v>
      </c>
      <c r="BY60" s="122"/>
      <c r="CA60" s="7">
        <f t="shared" si="0"/>
        <v>106</v>
      </c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</row>
    <row r="61" spans="1:108" s="7" customFormat="1" ht="36.75" customHeight="1">
      <c r="A61" s="4" t="s">
        <v>148</v>
      </c>
      <c r="B61" s="174" t="s">
        <v>239</v>
      </c>
      <c r="C61" s="175"/>
      <c r="D61" s="175"/>
      <c r="E61" s="175"/>
      <c r="F61" s="175"/>
      <c r="G61" s="175"/>
      <c r="H61" s="175"/>
      <c r="I61" s="175"/>
      <c r="J61" s="175"/>
      <c r="K61" s="176"/>
      <c r="L61" s="135"/>
      <c r="M61" s="137"/>
      <c r="N61" s="137"/>
      <c r="O61" s="136"/>
      <c r="P61" s="135"/>
      <c r="Q61" s="121"/>
      <c r="R61" s="135"/>
      <c r="S61" s="136"/>
      <c r="T61" s="120"/>
      <c r="U61" s="137"/>
      <c r="V61" s="137"/>
      <c r="W61" s="137"/>
      <c r="X61" s="137"/>
      <c r="Y61" s="137"/>
      <c r="Z61" s="137"/>
      <c r="AA61" s="136"/>
      <c r="AB61" s="120"/>
      <c r="AC61" s="137"/>
      <c r="AD61" s="137"/>
      <c r="AE61" s="137"/>
      <c r="AF61" s="137"/>
      <c r="AG61" s="121"/>
      <c r="AH61" s="135"/>
      <c r="AI61" s="137"/>
      <c r="AJ61" s="137"/>
      <c r="AK61" s="137"/>
      <c r="AL61" s="137"/>
      <c r="AM61" s="136"/>
      <c r="AN61" s="135"/>
      <c r="AO61" s="137"/>
      <c r="AP61" s="137"/>
      <c r="AQ61" s="137"/>
      <c r="AR61" s="137"/>
      <c r="AS61" s="136"/>
      <c r="AT61" s="125"/>
      <c r="AU61" s="120"/>
      <c r="AV61" s="121"/>
      <c r="AW61" s="120"/>
      <c r="AX61" s="121"/>
      <c r="AY61" s="125"/>
      <c r="AZ61" s="119"/>
      <c r="BA61" s="120"/>
      <c r="BB61" s="121"/>
      <c r="BC61" s="120"/>
      <c r="BD61" s="121"/>
      <c r="BE61" s="125"/>
      <c r="BF61" s="135"/>
      <c r="BG61" s="137"/>
      <c r="BH61" s="137"/>
      <c r="BI61" s="137"/>
      <c r="BJ61" s="137"/>
      <c r="BK61" s="121"/>
      <c r="BL61" s="135"/>
      <c r="BM61" s="137"/>
      <c r="BN61" s="137"/>
      <c r="BO61" s="137"/>
      <c r="BP61" s="137"/>
      <c r="BQ61" s="121"/>
      <c r="BR61" s="135"/>
      <c r="BS61" s="137"/>
      <c r="BT61" s="137"/>
      <c r="BU61" s="137"/>
      <c r="BV61" s="137"/>
      <c r="BW61" s="136"/>
      <c r="BX61" s="111"/>
      <c r="BY61" s="112"/>
      <c r="CA61" s="7">
        <f t="shared" si="0"/>
        <v>0</v>
      </c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</row>
    <row r="62" spans="1:108" s="7" customFormat="1" ht="48" customHeight="1">
      <c r="A62" s="73" t="s">
        <v>149</v>
      </c>
      <c r="B62" s="271" t="s">
        <v>240</v>
      </c>
      <c r="C62" s="272"/>
      <c r="D62" s="272"/>
      <c r="E62" s="272"/>
      <c r="F62" s="272"/>
      <c r="G62" s="272"/>
      <c r="H62" s="272"/>
      <c r="I62" s="272"/>
      <c r="J62" s="272"/>
      <c r="K62" s="306"/>
      <c r="L62" s="135">
        <v>5</v>
      </c>
      <c r="M62" s="137"/>
      <c r="N62" s="137">
        <v>4</v>
      </c>
      <c r="O62" s="136"/>
      <c r="P62" s="123">
        <f>SUM($AB62,$AH62,$AN62,$AT62,$AZ62,$BF62,$BL62,$BR62)</f>
        <v>210</v>
      </c>
      <c r="Q62" s="134"/>
      <c r="R62" s="135">
        <f>SUM($T62:$AA62)</f>
        <v>112</v>
      </c>
      <c r="S62" s="136"/>
      <c r="T62" s="120">
        <v>22</v>
      </c>
      <c r="U62" s="137"/>
      <c r="V62" s="137">
        <v>90</v>
      </c>
      <c r="W62" s="137"/>
      <c r="X62" s="137"/>
      <c r="Y62" s="137"/>
      <c r="Z62" s="137"/>
      <c r="AA62" s="136"/>
      <c r="AB62" s="125"/>
      <c r="AC62" s="120"/>
      <c r="AD62" s="121"/>
      <c r="AE62" s="120"/>
      <c r="AF62" s="121"/>
      <c r="AG62" s="125"/>
      <c r="AH62" s="119"/>
      <c r="AI62" s="120"/>
      <c r="AJ62" s="121"/>
      <c r="AK62" s="120"/>
      <c r="AL62" s="121"/>
      <c r="AM62" s="122"/>
      <c r="AN62" s="119"/>
      <c r="AO62" s="120"/>
      <c r="AP62" s="121"/>
      <c r="AQ62" s="120"/>
      <c r="AR62" s="121"/>
      <c r="AS62" s="122"/>
      <c r="AT62" s="119">
        <v>90</v>
      </c>
      <c r="AU62" s="120"/>
      <c r="AV62" s="121">
        <v>48</v>
      </c>
      <c r="AW62" s="120"/>
      <c r="AX62" s="121">
        <v>3</v>
      </c>
      <c r="AY62" s="122"/>
      <c r="AZ62" s="119">
        <v>120</v>
      </c>
      <c r="BA62" s="120"/>
      <c r="BB62" s="121">
        <v>64</v>
      </c>
      <c r="BC62" s="120"/>
      <c r="BD62" s="121">
        <v>3</v>
      </c>
      <c r="BE62" s="122"/>
      <c r="BF62" s="119"/>
      <c r="BG62" s="120"/>
      <c r="BH62" s="121"/>
      <c r="BI62" s="120"/>
      <c r="BJ62" s="121"/>
      <c r="BK62" s="125"/>
      <c r="BL62" s="119"/>
      <c r="BM62" s="120"/>
      <c r="BN62" s="121"/>
      <c r="BO62" s="120"/>
      <c r="BP62" s="121"/>
      <c r="BQ62" s="122"/>
      <c r="BR62" s="119"/>
      <c r="BS62" s="120"/>
      <c r="BT62" s="121"/>
      <c r="BU62" s="120"/>
      <c r="BV62" s="121"/>
      <c r="BW62" s="122"/>
      <c r="BX62" s="111" t="s">
        <v>162</v>
      </c>
      <c r="BY62" s="112"/>
      <c r="CA62" s="7">
        <f t="shared" si="0"/>
        <v>112</v>
      </c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</row>
    <row r="63" spans="1:108" s="7" customFormat="1" ht="40.5" customHeight="1">
      <c r="A63" s="73" t="s">
        <v>150</v>
      </c>
      <c r="B63" s="271" t="s">
        <v>241</v>
      </c>
      <c r="C63" s="272"/>
      <c r="D63" s="272"/>
      <c r="E63" s="272"/>
      <c r="F63" s="272"/>
      <c r="G63" s="272"/>
      <c r="H63" s="272"/>
      <c r="I63" s="272"/>
      <c r="J63" s="272"/>
      <c r="K63" s="306"/>
      <c r="L63" s="135"/>
      <c r="M63" s="137"/>
      <c r="N63" s="137">
        <v>6</v>
      </c>
      <c r="O63" s="136"/>
      <c r="P63" s="123">
        <f>SUM($AB63,$AH63,$AN63,$AT63,$AZ63,$BF63,$BL63,$BR63)</f>
        <v>90</v>
      </c>
      <c r="Q63" s="134"/>
      <c r="R63" s="135">
        <f>SUM($T63:$AA63)</f>
        <v>48</v>
      </c>
      <c r="S63" s="136"/>
      <c r="T63" s="120">
        <v>18</v>
      </c>
      <c r="U63" s="137"/>
      <c r="V63" s="137">
        <v>30</v>
      </c>
      <c r="W63" s="137"/>
      <c r="X63" s="137"/>
      <c r="Y63" s="137"/>
      <c r="Z63" s="137"/>
      <c r="AA63" s="136"/>
      <c r="AB63" s="125"/>
      <c r="AC63" s="120"/>
      <c r="AD63" s="121"/>
      <c r="AE63" s="120"/>
      <c r="AF63" s="121"/>
      <c r="AG63" s="125"/>
      <c r="AH63" s="119"/>
      <c r="AI63" s="120"/>
      <c r="AJ63" s="121"/>
      <c r="AK63" s="120"/>
      <c r="AL63" s="121"/>
      <c r="AM63" s="122"/>
      <c r="AN63" s="119"/>
      <c r="AO63" s="120"/>
      <c r="AP63" s="121"/>
      <c r="AQ63" s="120"/>
      <c r="AR63" s="121"/>
      <c r="AS63" s="122"/>
      <c r="AT63" s="119"/>
      <c r="AU63" s="120"/>
      <c r="AV63" s="121"/>
      <c r="AW63" s="120"/>
      <c r="AX63" s="121"/>
      <c r="AY63" s="122"/>
      <c r="AZ63" s="119"/>
      <c r="BA63" s="120"/>
      <c r="BB63" s="121"/>
      <c r="BC63" s="120"/>
      <c r="BD63" s="121"/>
      <c r="BE63" s="122"/>
      <c r="BF63" s="119">
        <v>90</v>
      </c>
      <c r="BG63" s="120"/>
      <c r="BH63" s="121">
        <v>48</v>
      </c>
      <c r="BI63" s="120"/>
      <c r="BJ63" s="121">
        <v>3</v>
      </c>
      <c r="BK63" s="125"/>
      <c r="BL63" s="119"/>
      <c r="BM63" s="120"/>
      <c r="BN63" s="121"/>
      <c r="BO63" s="120"/>
      <c r="BP63" s="121"/>
      <c r="BQ63" s="122"/>
      <c r="BR63" s="119"/>
      <c r="BS63" s="120"/>
      <c r="BT63" s="121"/>
      <c r="BU63" s="120"/>
      <c r="BV63" s="121"/>
      <c r="BW63" s="122"/>
      <c r="BX63" s="111" t="s">
        <v>176</v>
      </c>
      <c r="BY63" s="112"/>
      <c r="CA63" s="7">
        <f t="shared" si="0"/>
        <v>48</v>
      </c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</row>
    <row r="64" spans="1:108" s="7" customFormat="1" ht="27" customHeight="1">
      <c r="A64" s="4" t="s">
        <v>133</v>
      </c>
      <c r="B64" s="174" t="s">
        <v>242</v>
      </c>
      <c r="C64" s="175"/>
      <c r="D64" s="175"/>
      <c r="E64" s="175"/>
      <c r="F64" s="175"/>
      <c r="G64" s="175"/>
      <c r="H64" s="175"/>
      <c r="I64" s="175"/>
      <c r="J64" s="175"/>
      <c r="K64" s="175"/>
      <c r="L64" s="300"/>
      <c r="M64" s="500"/>
      <c r="N64" s="500"/>
      <c r="O64" s="301"/>
      <c r="P64" s="134"/>
      <c r="Q64" s="134"/>
      <c r="R64" s="135"/>
      <c r="S64" s="136"/>
      <c r="T64" s="120"/>
      <c r="U64" s="137"/>
      <c r="V64" s="137"/>
      <c r="W64" s="137"/>
      <c r="X64" s="137"/>
      <c r="Y64" s="137"/>
      <c r="Z64" s="137"/>
      <c r="AA64" s="136"/>
      <c r="AB64" s="120"/>
      <c r="AC64" s="137"/>
      <c r="AD64" s="137"/>
      <c r="AE64" s="137"/>
      <c r="AF64" s="137"/>
      <c r="AG64" s="121"/>
      <c r="AH64" s="135"/>
      <c r="AI64" s="137"/>
      <c r="AJ64" s="340"/>
      <c r="AK64" s="340"/>
      <c r="AL64" s="340"/>
      <c r="AM64" s="112"/>
      <c r="AN64" s="297"/>
      <c r="AO64" s="299"/>
      <c r="AP64" s="287"/>
      <c r="AQ64" s="299"/>
      <c r="AR64" s="121"/>
      <c r="AS64" s="122"/>
      <c r="AT64" s="298"/>
      <c r="AU64" s="299"/>
      <c r="AV64" s="287"/>
      <c r="AW64" s="299"/>
      <c r="AX64" s="121"/>
      <c r="AY64" s="125"/>
      <c r="AZ64" s="119"/>
      <c r="BA64" s="120"/>
      <c r="BB64" s="287"/>
      <c r="BC64" s="299"/>
      <c r="BD64" s="121"/>
      <c r="BE64" s="122"/>
      <c r="BF64" s="120"/>
      <c r="BG64" s="137"/>
      <c r="BH64" s="137"/>
      <c r="BI64" s="137"/>
      <c r="BJ64" s="137"/>
      <c r="BK64" s="121"/>
      <c r="BL64" s="135"/>
      <c r="BM64" s="137"/>
      <c r="BN64" s="137"/>
      <c r="BO64" s="137"/>
      <c r="BP64" s="137"/>
      <c r="BQ64" s="121"/>
      <c r="BR64" s="135"/>
      <c r="BS64" s="137"/>
      <c r="BT64" s="137"/>
      <c r="BU64" s="137"/>
      <c r="BV64" s="137"/>
      <c r="BW64" s="136"/>
      <c r="BX64" s="119"/>
      <c r="BY64" s="122"/>
      <c r="CA64" s="7">
        <f t="shared" si="0"/>
        <v>0</v>
      </c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</row>
    <row r="65" spans="1:108" s="7" customFormat="1" ht="39" customHeight="1">
      <c r="A65" s="73" t="s">
        <v>151</v>
      </c>
      <c r="B65" s="171" t="s">
        <v>243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19">
        <v>3</v>
      </c>
      <c r="M65" s="120"/>
      <c r="N65" s="121"/>
      <c r="O65" s="122"/>
      <c r="P65" s="134">
        <f>SUM($AB65,$AH65,$AN65,$AT65,$AZ65,$BF65,$BL65,$BR65)</f>
        <v>120</v>
      </c>
      <c r="Q65" s="134"/>
      <c r="R65" s="135">
        <f>SUM($T65:$AA65)</f>
        <v>78</v>
      </c>
      <c r="S65" s="136"/>
      <c r="T65" s="125">
        <v>32</v>
      </c>
      <c r="U65" s="120"/>
      <c r="V65" s="121"/>
      <c r="W65" s="120"/>
      <c r="X65" s="121">
        <v>20</v>
      </c>
      <c r="Y65" s="120"/>
      <c r="Z65" s="121">
        <v>26</v>
      </c>
      <c r="AA65" s="122"/>
      <c r="AB65" s="125"/>
      <c r="AC65" s="120"/>
      <c r="AD65" s="121"/>
      <c r="AE65" s="120"/>
      <c r="AF65" s="121"/>
      <c r="AG65" s="125"/>
      <c r="AH65" s="119"/>
      <c r="AI65" s="120"/>
      <c r="AJ65" s="121"/>
      <c r="AK65" s="120"/>
      <c r="AL65" s="121"/>
      <c r="AM65" s="122"/>
      <c r="AN65" s="125">
        <v>120</v>
      </c>
      <c r="AO65" s="120"/>
      <c r="AP65" s="121">
        <v>78</v>
      </c>
      <c r="AQ65" s="120"/>
      <c r="AR65" s="121">
        <v>3</v>
      </c>
      <c r="AS65" s="122"/>
      <c r="AT65" s="119"/>
      <c r="AU65" s="120"/>
      <c r="AV65" s="121"/>
      <c r="AW65" s="120"/>
      <c r="AX65" s="121"/>
      <c r="AY65" s="125"/>
      <c r="AZ65" s="119"/>
      <c r="BA65" s="120"/>
      <c r="BB65" s="121"/>
      <c r="BC65" s="120"/>
      <c r="BD65" s="121"/>
      <c r="BE65" s="122"/>
      <c r="BF65" s="125"/>
      <c r="BG65" s="120"/>
      <c r="BH65" s="121"/>
      <c r="BI65" s="120"/>
      <c r="BJ65" s="121"/>
      <c r="BK65" s="125"/>
      <c r="BL65" s="74"/>
      <c r="BM65" s="71"/>
      <c r="BN65" s="121"/>
      <c r="BO65" s="120"/>
      <c r="BP65" s="121"/>
      <c r="BQ65" s="122"/>
      <c r="BR65" s="119"/>
      <c r="BS65" s="120"/>
      <c r="BT65" s="121"/>
      <c r="BU65" s="120"/>
      <c r="BV65" s="121"/>
      <c r="BW65" s="122"/>
      <c r="BX65" s="119" t="s">
        <v>177</v>
      </c>
      <c r="BY65" s="122"/>
      <c r="CA65" s="7">
        <f t="shared" si="0"/>
        <v>78</v>
      </c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</row>
    <row r="66" spans="1:108" s="7" customFormat="1" ht="36.75" customHeight="1">
      <c r="A66" s="4" t="s">
        <v>152</v>
      </c>
      <c r="B66" s="271" t="s">
        <v>244</v>
      </c>
      <c r="C66" s="272"/>
      <c r="D66" s="272"/>
      <c r="E66" s="272"/>
      <c r="F66" s="272"/>
      <c r="G66" s="272"/>
      <c r="H66" s="272"/>
      <c r="I66" s="272"/>
      <c r="J66" s="272"/>
      <c r="K66" s="273"/>
      <c r="L66" s="119">
        <v>4</v>
      </c>
      <c r="M66" s="120"/>
      <c r="N66" s="121">
        <v>3</v>
      </c>
      <c r="O66" s="122"/>
      <c r="P66" s="134">
        <f>SUM($AB66,$AH66,$AN66,$AT66,$AZ66,$BF66,$BL66,$BR66)</f>
        <v>240</v>
      </c>
      <c r="Q66" s="134"/>
      <c r="R66" s="135">
        <f>SUM($T66:$AA66)</f>
        <v>106</v>
      </c>
      <c r="S66" s="136"/>
      <c r="T66" s="125">
        <v>52</v>
      </c>
      <c r="U66" s="120"/>
      <c r="V66" s="121"/>
      <c r="W66" s="120"/>
      <c r="X66" s="121">
        <v>20</v>
      </c>
      <c r="Y66" s="120"/>
      <c r="Z66" s="121">
        <v>34</v>
      </c>
      <c r="AA66" s="122"/>
      <c r="AB66" s="125"/>
      <c r="AC66" s="120"/>
      <c r="AD66" s="121"/>
      <c r="AE66" s="120"/>
      <c r="AF66" s="121"/>
      <c r="AG66" s="125"/>
      <c r="AH66" s="119"/>
      <c r="AI66" s="120"/>
      <c r="AJ66" s="121"/>
      <c r="AK66" s="120"/>
      <c r="AL66" s="121"/>
      <c r="AM66" s="122"/>
      <c r="AN66" s="125">
        <v>120</v>
      </c>
      <c r="AO66" s="120"/>
      <c r="AP66" s="121">
        <v>46</v>
      </c>
      <c r="AQ66" s="120"/>
      <c r="AR66" s="121">
        <v>3</v>
      </c>
      <c r="AS66" s="125"/>
      <c r="AT66" s="119">
        <v>120</v>
      </c>
      <c r="AU66" s="120"/>
      <c r="AV66" s="121">
        <v>60</v>
      </c>
      <c r="AW66" s="120"/>
      <c r="AX66" s="121">
        <v>3</v>
      </c>
      <c r="AY66" s="122"/>
      <c r="AZ66" s="119"/>
      <c r="BA66" s="120"/>
      <c r="BB66" s="121"/>
      <c r="BC66" s="120"/>
      <c r="BD66" s="121"/>
      <c r="BE66" s="122"/>
      <c r="BF66" s="125"/>
      <c r="BG66" s="120"/>
      <c r="BH66" s="121"/>
      <c r="BI66" s="120"/>
      <c r="BJ66" s="121"/>
      <c r="BK66" s="125"/>
      <c r="BL66" s="119"/>
      <c r="BM66" s="120"/>
      <c r="BN66" s="121"/>
      <c r="BO66" s="120"/>
      <c r="BP66" s="121"/>
      <c r="BQ66" s="122"/>
      <c r="BR66" s="119"/>
      <c r="BS66" s="120"/>
      <c r="BT66" s="121"/>
      <c r="BU66" s="120"/>
      <c r="BV66" s="121"/>
      <c r="BW66" s="122"/>
      <c r="BX66" s="119" t="s">
        <v>178</v>
      </c>
      <c r="BY66" s="122"/>
      <c r="CA66" s="7">
        <f t="shared" si="0"/>
        <v>106</v>
      </c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</row>
    <row r="67" spans="1:108" s="7" customFormat="1" ht="55.5" customHeight="1">
      <c r="A67" s="73" t="s">
        <v>245</v>
      </c>
      <c r="B67" s="171" t="s">
        <v>246</v>
      </c>
      <c r="C67" s="139"/>
      <c r="D67" s="139"/>
      <c r="E67" s="139"/>
      <c r="F67" s="139"/>
      <c r="G67" s="139"/>
      <c r="H67" s="139"/>
      <c r="I67" s="139"/>
      <c r="J67" s="139"/>
      <c r="K67" s="139"/>
      <c r="L67" s="119">
        <v>4</v>
      </c>
      <c r="M67" s="120"/>
      <c r="N67" s="121"/>
      <c r="O67" s="122"/>
      <c r="P67" s="123">
        <f>SUM($AB67,$AH67,$AN67,$AT67,$AZ67,$BF67,$BL67,$BR67)</f>
        <v>94</v>
      </c>
      <c r="Q67" s="134"/>
      <c r="R67" s="135">
        <f>SUM($T67:$AA67)</f>
        <v>62</v>
      </c>
      <c r="S67" s="136"/>
      <c r="T67" s="125">
        <v>30</v>
      </c>
      <c r="U67" s="120"/>
      <c r="V67" s="121"/>
      <c r="W67" s="120"/>
      <c r="X67" s="121">
        <v>12</v>
      </c>
      <c r="Y67" s="120"/>
      <c r="Z67" s="121">
        <v>20</v>
      </c>
      <c r="AA67" s="122"/>
      <c r="AB67" s="125"/>
      <c r="AC67" s="120"/>
      <c r="AD67" s="121"/>
      <c r="AE67" s="120"/>
      <c r="AF67" s="121"/>
      <c r="AG67" s="125"/>
      <c r="AH67" s="119"/>
      <c r="AI67" s="120"/>
      <c r="AJ67" s="121"/>
      <c r="AK67" s="120"/>
      <c r="AL67" s="121"/>
      <c r="AM67" s="122"/>
      <c r="AN67" s="125"/>
      <c r="AO67" s="120"/>
      <c r="AP67" s="121"/>
      <c r="AQ67" s="120"/>
      <c r="AR67" s="121"/>
      <c r="AS67" s="122"/>
      <c r="AT67" s="119">
        <v>94</v>
      </c>
      <c r="AU67" s="120"/>
      <c r="AV67" s="121">
        <v>62</v>
      </c>
      <c r="AW67" s="120"/>
      <c r="AX67" s="121">
        <v>3</v>
      </c>
      <c r="AY67" s="125"/>
      <c r="AZ67" s="119"/>
      <c r="BA67" s="120"/>
      <c r="BB67" s="121"/>
      <c r="BC67" s="120"/>
      <c r="BD67" s="121"/>
      <c r="BE67" s="122"/>
      <c r="BF67" s="125"/>
      <c r="BG67" s="120"/>
      <c r="BH67" s="121"/>
      <c r="BI67" s="120"/>
      <c r="BJ67" s="121"/>
      <c r="BK67" s="125"/>
      <c r="BL67" s="119"/>
      <c r="BM67" s="120"/>
      <c r="BN67" s="121"/>
      <c r="BO67" s="120"/>
      <c r="BP67" s="121"/>
      <c r="BQ67" s="122"/>
      <c r="BR67" s="119"/>
      <c r="BS67" s="120"/>
      <c r="BT67" s="121"/>
      <c r="BU67" s="120"/>
      <c r="BV67" s="121"/>
      <c r="BW67" s="122"/>
      <c r="BX67" s="119" t="s">
        <v>179</v>
      </c>
      <c r="BY67" s="122"/>
      <c r="CA67" s="7">
        <f>AD67+AJ67+AP67+AV67+CG65+BH67+BN67+BT67+BB67</f>
        <v>62</v>
      </c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</row>
    <row r="68" spans="1:108" s="7" customFormat="1" ht="25.5" customHeight="1">
      <c r="A68" s="73" t="s">
        <v>247</v>
      </c>
      <c r="B68" s="171" t="s">
        <v>248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19">
        <v>3</v>
      </c>
      <c r="M68" s="120"/>
      <c r="N68" s="121"/>
      <c r="O68" s="122"/>
      <c r="P68" s="123">
        <f>SUM($AB68,$AH68,$AN68,$AT68,$AZ68,$BF68,$BL68,$BR68)</f>
        <v>120</v>
      </c>
      <c r="Q68" s="134"/>
      <c r="R68" s="135">
        <f>SUM($T68:$AA68)</f>
        <v>72</v>
      </c>
      <c r="S68" s="136"/>
      <c r="T68" s="125">
        <v>40</v>
      </c>
      <c r="U68" s="120"/>
      <c r="V68" s="121"/>
      <c r="W68" s="120"/>
      <c r="X68" s="121">
        <v>18</v>
      </c>
      <c r="Y68" s="120"/>
      <c r="Z68" s="121">
        <v>14</v>
      </c>
      <c r="AA68" s="122"/>
      <c r="AB68" s="125"/>
      <c r="AC68" s="120"/>
      <c r="AD68" s="121"/>
      <c r="AE68" s="120"/>
      <c r="AF68" s="121"/>
      <c r="AG68" s="125"/>
      <c r="AH68" s="119"/>
      <c r="AI68" s="120"/>
      <c r="AJ68" s="121"/>
      <c r="AK68" s="120"/>
      <c r="AL68" s="121"/>
      <c r="AM68" s="122"/>
      <c r="AN68" s="125">
        <v>120</v>
      </c>
      <c r="AO68" s="120"/>
      <c r="AP68" s="121">
        <v>72</v>
      </c>
      <c r="AQ68" s="120"/>
      <c r="AR68" s="121">
        <v>3</v>
      </c>
      <c r="AS68" s="122"/>
      <c r="AT68" s="119"/>
      <c r="AU68" s="120"/>
      <c r="AV68" s="121"/>
      <c r="AW68" s="120"/>
      <c r="AX68" s="121"/>
      <c r="AY68" s="125"/>
      <c r="AZ68" s="119"/>
      <c r="BA68" s="120"/>
      <c r="BB68" s="121"/>
      <c r="BC68" s="120"/>
      <c r="BD68" s="121"/>
      <c r="BE68" s="122"/>
      <c r="BF68" s="125"/>
      <c r="BG68" s="120"/>
      <c r="BH68" s="121"/>
      <c r="BI68" s="120"/>
      <c r="BJ68" s="121"/>
      <c r="BK68" s="125"/>
      <c r="BL68" s="119"/>
      <c r="BM68" s="120"/>
      <c r="BN68" s="121"/>
      <c r="BO68" s="120"/>
      <c r="BP68" s="121"/>
      <c r="BQ68" s="122"/>
      <c r="BR68" s="119"/>
      <c r="BS68" s="120"/>
      <c r="BT68" s="121"/>
      <c r="BU68" s="120"/>
      <c r="BV68" s="121"/>
      <c r="BW68" s="122"/>
      <c r="BX68" s="119" t="s">
        <v>180</v>
      </c>
      <c r="BY68" s="122"/>
      <c r="CA68" s="7">
        <f>AD68+AJ68+AP68+AV68+CG66+BH68+BN68+BT68+BB68</f>
        <v>72</v>
      </c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</row>
    <row r="69" spans="1:108" s="7" customFormat="1" ht="21" customHeight="1">
      <c r="A69" s="75" t="s">
        <v>249</v>
      </c>
      <c r="B69" s="418" t="s">
        <v>250</v>
      </c>
      <c r="C69" s="584"/>
      <c r="D69" s="584"/>
      <c r="E69" s="584"/>
      <c r="F69" s="584"/>
      <c r="G69" s="584"/>
      <c r="H69" s="584"/>
      <c r="I69" s="584"/>
      <c r="J69" s="584"/>
      <c r="K69" s="584"/>
      <c r="L69" s="298">
        <v>5</v>
      </c>
      <c r="M69" s="299"/>
      <c r="N69" s="287"/>
      <c r="O69" s="288"/>
      <c r="P69" s="506">
        <f>SUM($AB69,$AH69,$AN69,$AT69,$AZ69,$BF69,$BL69,$BR69)</f>
        <v>90</v>
      </c>
      <c r="Q69" s="427"/>
      <c r="R69" s="300">
        <f>SUM($T69:$AA69)</f>
        <v>48</v>
      </c>
      <c r="S69" s="301"/>
      <c r="T69" s="297">
        <v>22</v>
      </c>
      <c r="U69" s="299"/>
      <c r="V69" s="287"/>
      <c r="W69" s="299"/>
      <c r="X69" s="287">
        <v>10</v>
      </c>
      <c r="Y69" s="299"/>
      <c r="Z69" s="287">
        <v>16</v>
      </c>
      <c r="AA69" s="288"/>
      <c r="AB69" s="297"/>
      <c r="AC69" s="299"/>
      <c r="AD69" s="287"/>
      <c r="AE69" s="299"/>
      <c r="AF69" s="287"/>
      <c r="AG69" s="297"/>
      <c r="AH69" s="298"/>
      <c r="AI69" s="299"/>
      <c r="AJ69" s="287"/>
      <c r="AK69" s="299"/>
      <c r="AL69" s="287"/>
      <c r="AM69" s="288"/>
      <c r="AN69" s="297"/>
      <c r="AO69" s="299"/>
      <c r="AP69" s="287"/>
      <c r="AQ69" s="299"/>
      <c r="AR69" s="287"/>
      <c r="AS69" s="288"/>
      <c r="AT69" s="298"/>
      <c r="AU69" s="299"/>
      <c r="AV69" s="287"/>
      <c r="AW69" s="299"/>
      <c r="AX69" s="287"/>
      <c r="AY69" s="297"/>
      <c r="AZ69" s="298">
        <v>90</v>
      </c>
      <c r="BA69" s="299"/>
      <c r="BB69" s="287">
        <v>48</v>
      </c>
      <c r="BC69" s="299"/>
      <c r="BD69" s="287">
        <v>3</v>
      </c>
      <c r="BE69" s="288"/>
      <c r="BF69" s="297"/>
      <c r="BG69" s="299"/>
      <c r="BH69" s="287"/>
      <c r="BI69" s="299"/>
      <c r="BJ69" s="287"/>
      <c r="BK69" s="297"/>
      <c r="BL69" s="298"/>
      <c r="BM69" s="299"/>
      <c r="BN69" s="287"/>
      <c r="BO69" s="299"/>
      <c r="BP69" s="287"/>
      <c r="BQ69" s="288"/>
      <c r="BR69" s="298"/>
      <c r="BS69" s="299"/>
      <c r="BT69" s="287"/>
      <c r="BU69" s="299"/>
      <c r="BV69" s="287"/>
      <c r="BW69" s="288"/>
      <c r="BX69" s="298" t="s">
        <v>181</v>
      </c>
      <c r="BY69" s="288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</row>
    <row r="70" spans="1:108" s="7" customFormat="1" ht="23.25" customHeight="1">
      <c r="A70" s="4" t="s">
        <v>251</v>
      </c>
      <c r="B70" s="174" t="s">
        <v>252</v>
      </c>
      <c r="C70" s="175"/>
      <c r="D70" s="175"/>
      <c r="E70" s="175"/>
      <c r="F70" s="175"/>
      <c r="G70" s="175"/>
      <c r="H70" s="175"/>
      <c r="I70" s="175"/>
      <c r="J70" s="175"/>
      <c r="K70" s="175"/>
      <c r="L70" s="135"/>
      <c r="M70" s="137"/>
      <c r="N70" s="137"/>
      <c r="O70" s="136"/>
      <c r="P70" s="120"/>
      <c r="Q70" s="121"/>
      <c r="R70" s="119"/>
      <c r="S70" s="122"/>
      <c r="T70" s="119"/>
      <c r="U70" s="120"/>
      <c r="V70" s="121"/>
      <c r="W70" s="120"/>
      <c r="X70" s="120"/>
      <c r="Y70" s="137"/>
      <c r="Z70" s="137"/>
      <c r="AA70" s="136"/>
      <c r="AB70" s="120"/>
      <c r="AC70" s="137"/>
      <c r="AD70" s="137"/>
      <c r="AE70" s="137"/>
      <c r="AF70" s="137"/>
      <c r="AG70" s="121"/>
      <c r="AH70" s="135"/>
      <c r="AI70" s="137"/>
      <c r="AJ70" s="137"/>
      <c r="AK70" s="137"/>
      <c r="AL70" s="137"/>
      <c r="AM70" s="136"/>
      <c r="AN70" s="120"/>
      <c r="AO70" s="137"/>
      <c r="AP70" s="137"/>
      <c r="AQ70" s="137"/>
      <c r="AR70" s="137"/>
      <c r="AS70" s="136"/>
      <c r="AT70" s="119"/>
      <c r="AU70" s="120"/>
      <c r="AV70" s="121"/>
      <c r="AW70" s="120"/>
      <c r="AX70" s="121"/>
      <c r="AY70" s="125"/>
      <c r="AZ70" s="119"/>
      <c r="BA70" s="120"/>
      <c r="BB70" s="121"/>
      <c r="BC70" s="120"/>
      <c r="BD70" s="121"/>
      <c r="BE70" s="122"/>
      <c r="BF70" s="120"/>
      <c r="BG70" s="137"/>
      <c r="BH70" s="137"/>
      <c r="BI70" s="137"/>
      <c r="BJ70" s="137"/>
      <c r="BK70" s="121"/>
      <c r="BL70" s="135"/>
      <c r="BM70" s="137"/>
      <c r="BN70" s="137"/>
      <c r="BO70" s="137"/>
      <c r="BP70" s="137"/>
      <c r="BQ70" s="121"/>
      <c r="BR70" s="135"/>
      <c r="BS70" s="137"/>
      <c r="BT70" s="137"/>
      <c r="BU70" s="137"/>
      <c r="BV70" s="137"/>
      <c r="BW70" s="136"/>
      <c r="BX70" s="119"/>
      <c r="BY70" s="122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</row>
    <row r="71" spans="1:108" s="7" customFormat="1" ht="36" customHeight="1">
      <c r="A71" s="4" t="s">
        <v>253</v>
      </c>
      <c r="B71" s="585" t="s">
        <v>254</v>
      </c>
      <c r="C71" s="586"/>
      <c r="D71" s="586"/>
      <c r="E71" s="586"/>
      <c r="F71" s="586"/>
      <c r="G71" s="586"/>
      <c r="H71" s="586"/>
      <c r="I71" s="586"/>
      <c r="J71" s="586"/>
      <c r="K71" s="587"/>
      <c r="L71" s="119"/>
      <c r="M71" s="120"/>
      <c r="N71" s="121">
        <v>7</v>
      </c>
      <c r="O71" s="122"/>
      <c r="P71" s="134">
        <f>SUM($AB71,$AH71,$AN71,$AT71,$AZ71,$BF71,$BL71,$BR71)</f>
        <v>90</v>
      </c>
      <c r="Q71" s="134"/>
      <c r="R71" s="135">
        <f>SUM($T71:$AA71)</f>
        <v>42</v>
      </c>
      <c r="S71" s="136"/>
      <c r="T71" s="125">
        <v>18</v>
      </c>
      <c r="U71" s="120"/>
      <c r="V71" s="121"/>
      <c r="W71" s="120"/>
      <c r="X71" s="121">
        <v>12</v>
      </c>
      <c r="Y71" s="120"/>
      <c r="Z71" s="121">
        <v>12</v>
      </c>
      <c r="AA71" s="122"/>
      <c r="AB71" s="125"/>
      <c r="AC71" s="120"/>
      <c r="AD71" s="121"/>
      <c r="AE71" s="120"/>
      <c r="AF71" s="121"/>
      <c r="AG71" s="122"/>
      <c r="AH71" s="119"/>
      <c r="AI71" s="120"/>
      <c r="AJ71" s="121"/>
      <c r="AK71" s="120"/>
      <c r="AL71" s="121"/>
      <c r="AM71" s="122"/>
      <c r="AN71" s="125"/>
      <c r="AO71" s="120"/>
      <c r="AP71" s="121"/>
      <c r="AQ71" s="120"/>
      <c r="AR71" s="121"/>
      <c r="AS71" s="122"/>
      <c r="AT71" s="125"/>
      <c r="AU71" s="120"/>
      <c r="AV71" s="121"/>
      <c r="AW71" s="120"/>
      <c r="AX71" s="121"/>
      <c r="AY71" s="125"/>
      <c r="AZ71" s="119"/>
      <c r="BA71" s="120"/>
      <c r="BB71" s="121"/>
      <c r="BC71" s="120"/>
      <c r="BD71" s="121"/>
      <c r="BE71" s="122"/>
      <c r="BF71" s="119"/>
      <c r="BG71" s="120"/>
      <c r="BH71" s="121"/>
      <c r="BI71" s="120"/>
      <c r="BJ71" s="121"/>
      <c r="BK71" s="125"/>
      <c r="BL71" s="119">
        <v>90</v>
      </c>
      <c r="BM71" s="120"/>
      <c r="BN71" s="121">
        <v>42</v>
      </c>
      <c r="BO71" s="120"/>
      <c r="BP71" s="121">
        <v>3</v>
      </c>
      <c r="BQ71" s="122"/>
      <c r="BR71" s="119"/>
      <c r="BS71" s="120"/>
      <c r="BT71" s="121"/>
      <c r="BU71" s="120"/>
      <c r="BV71" s="121"/>
      <c r="BW71" s="122"/>
      <c r="BX71" s="119" t="s">
        <v>227</v>
      </c>
      <c r="BY71" s="122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</row>
    <row r="72" spans="1:108" s="7" customFormat="1" ht="39" customHeight="1">
      <c r="A72" s="4" t="s">
        <v>255</v>
      </c>
      <c r="B72" s="487" t="s">
        <v>256</v>
      </c>
      <c r="C72" s="403"/>
      <c r="D72" s="403"/>
      <c r="E72" s="403"/>
      <c r="F72" s="403"/>
      <c r="G72" s="403"/>
      <c r="H72" s="403"/>
      <c r="I72" s="403"/>
      <c r="J72" s="403"/>
      <c r="K72" s="404"/>
      <c r="L72" s="135">
        <v>7</v>
      </c>
      <c r="M72" s="137"/>
      <c r="N72" s="137">
        <v>5.6</v>
      </c>
      <c r="O72" s="136"/>
      <c r="P72" s="134">
        <f>SUM($AB72,$AH72,$AN72,$AT72,$AZ72,$BF72,$BL72,$BR72)</f>
        <v>316</v>
      </c>
      <c r="Q72" s="134"/>
      <c r="R72" s="135">
        <f>SUM($T72:$AA72)</f>
        <v>150</v>
      </c>
      <c r="S72" s="136"/>
      <c r="T72" s="120">
        <v>64</v>
      </c>
      <c r="U72" s="137"/>
      <c r="V72" s="137"/>
      <c r="W72" s="137"/>
      <c r="X72" s="137">
        <v>44</v>
      </c>
      <c r="Y72" s="137"/>
      <c r="Z72" s="137">
        <v>42</v>
      </c>
      <c r="AA72" s="136"/>
      <c r="AB72" s="125"/>
      <c r="AC72" s="120"/>
      <c r="AD72" s="121"/>
      <c r="AE72" s="120"/>
      <c r="AF72" s="121"/>
      <c r="AG72" s="125"/>
      <c r="AH72" s="119"/>
      <c r="AI72" s="120"/>
      <c r="AJ72" s="121"/>
      <c r="AK72" s="120"/>
      <c r="AL72" s="121"/>
      <c r="AM72" s="122"/>
      <c r="AN72" s="125"/>
      <c r="AO72" s="120"/>
      <c r="AP72" s="121"/>
      <c r="AQ72" s="120"/>
      <c r="AR72" s="121"/>
      <c r="AS72" s="122"/>
      <c r="AT72" s="119"/>
      <c r="AU72" s="120"/>
      <c r="AV72" s="121"/>
      <c r="AW72" s="120"/>
      <c r="AX72" s="121"/>
      <c r="AY72" s="125"/>
      <c r="AZ72" s="119">
        <v>116</v>
      </c>
      <c r="BA72" s="120"/>
      <c r="BB72" s="121">
        <v>54</v>
      </c>
      <c r="BC72" s="120"/>
      <c r="BD72" s="121">
        <v>3</v>
      </c>
      <c r="BE72" s="122"/>
      <c r="BF72" s="125">
        <v>90</v>
      </c>
      <c r="BG72" s="120"/>
      <c r="BH72" s="121">
        <v>42</v>
      </c>
      <c r="BI72" s="120"/>
      <c r="BJ72" s="121">
        <v>3</v>
      </c>
      <c r="BK72" s="125"/>
      <c r="BL72" s="119">
        <v>110</v>
      </c>
      <c r="BM72" s="120"/>
      <c r="BN72" s="121">
        <v>54</v>
      </c>
      <c r="BO72" s="120"/>
      <c r="BP72" s="121">
        <v>3</v>
      </c>
      <c r="BQ72" s="122"/>
      <c r="BR72" s="119"/>
      <c r="BS72" s="120"/>
      <c r="BT72" s="121"/>
      <c r="BU72" s="120"/>
      <c r="BV72" s="121"/>
      <c r="BW72" s="122"/>
      <c r="BX72" s="119" t="s">
        <v>344</v>
      </c>
      <c r="BY72" s="122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</row>
    <row r="73" spans="1:108" s="7" customFormat="1" ht="63" customHeight="1" thickBot="1">
      <c r="A73" s="76" t="s">
        <v>257</v>
      </c>
      <c r="B73" s="126" t="s">
        <v>258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13"/>
      <c r="M73" s="114"/>
      <c r="N73" s="115"/>
      <c r="O73" s="116"/>
      <c r="P73" s="128">
        <f>SUM($AB73,$AH73,$AN73,$AT73,$AZ73,$BF73,$BL73,$BR73)</f>
        <v>40</v>
      </c>
      <c r="Q73" s="128"/>
      <c r="R73" s="129"/>
      <c r="S73" s="130"/>
      <c r="T73" s="124"/>
      <c r="U73" s="114"/>
      <c r="V73" s="115"/>
      <c r="W73" s="114"/>
      <c r="X73" s="115"/>
      <c r="Y73" s="114"/>
      <c r="Z73" s="115"/>
      <c r="AA73" s="116"/>
      <c r="AB73" s="124"/>
      <c r="AC73" s="114"/>
      <c r="AD73" s="115"/>
      <c r="AE73" s="114"/>
      <c r="AF73" s="115"/>
      <c r="AG73" s="124"/>
      <c r="AH73" s="113"/>
      <c r="AI73" s="114"/>
      <c r="AJ73" s="115"/>
      <c r="AK73" s="114"/>
      <c r="AL73" s="115"/>
      <c r="AM73" s="116"/>
      <c r="AN73" s="124"/>
      <c r="AO73" s="114"/>
      <c r="AP73" s="115"/>
      <c r="AQ73" s="114"/>
      <c r="AR73" s="115"/>
      <c r="AS73" s="116"/>
      <c r="AT73" s="113"/>
      <c r="AU73" s="114"/>
      <c r="AV73" s="115"/>
      <c r="AW73" s="114"/>
      <c r="AX73" s="115"/>
      <c r="AY73" s="124"/>
      <c r="AZ73" s="113"/>
      <c r="BA73" s="114"/>
      <c r="BB73" s="115"/>
      <c r="BC73" s="114"/>
      <c r="BD73" s="115"/>
      <c r="BE73" s="116"/>
      <c r="BF73" s="124"/>
      <c r="BG73" s="114"/>
      <c r="BH73" s="115"/>
      <c r="BI73" s="114"/>
      <c r="BJ73" s="115"/>
      <c r="BK73" s="124"/>
      <c r="BL73" s="113">
        <v>40</v>
      </c>
      <c r="BM73" s="114"/>
      <c r="BN73" s="115"/>
      <c r="BO73" s="114"/>
      <c r="BP73" s="115">
        <v>1</v>
      </c>
      <c r="BQ73" s="116"/>
      <c r="BR73" s="113"/>
      <c r="BS73" s="114"/>
      <c r="BT73" s="115"/>
      <c r="BU73" s="114"/>
      <c r="BV73" s="115"/>
      <c r="BW73" s="116"/>
      <c r="BX73" s="117" t="s">
        <v>362</v>
      </c>
      <c r="BY73" s="118"/>
      <c r="CA73" s="7">
        <f>AD73+AJ73+AP73+AV73+CG67+BH73+BN73+BT73+BB73</f>
        <v>0</v>
      </c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</row>
    <row r="74" spans="1:108" s="7" customFormat="1" ht="99.75" customHeight="1">
      <c r="A74" s="93" t="s">
        <v>442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 t="s">
        <v>443</v>
      </c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</row>
    <row r="75" spans="1:108" s="7" customFormat="1" ht="35.25" customHeight="1" thickBot="1">
      <c r="A75" s="220" t="s">
        <v>464</v>
      </c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</row>
    <row r="76" spans="1:107" s="7" customFormat="1" ht="39.75" customHeight="1" thickBot="1">
      <c r="A76" s="141" t="s">
        <v>62</v>
      </c>
      <c r="B76" s="144" t="s">
        <v>134</v>
      </c>
      <c r="C76" s="145"/>
      <c r="D76" s="145"/>
      <c r="E76" s="145"/>
      <c r="F76" s="145"/>
      <c r="G76" s="145"/>
      <c r="H76" s="145"/>
      <c r="I76" s="145"/>
      <c r="J76" s="145"/>
      <c r="K76" s="146"/>
      <c r="L76" s="153" t="s">
        <v>63</v>
      </c>
      <c r="M76" s="154"/>
      <c r="N76" s="153" t="s">
        <v>64</v>
      </c>
      <c r="O76" s="154"/>
      <c r="P76" s="159" t="s">
        <v>121</v>
      </c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1"/>
      <c r="AB76" s="162" t="s">
        <v>65</v>
      </c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4"/>
      <c r="BX76" s="165" t="s">
        <v>139</v>
      </c>
      <c r="BY76" s="166"/>
      <c r="BZ76" s="60"/>
      <c r="CA76" s="7">
        <f>AD76+AJ76+AP76+AV76+CG73+BH76+BN76+BT76+BB76</f>
        <v>0</v>
      </c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1"/>
      <c r="CT76" s="61"/>
      <c r="CU76" s="61"/>
      <c r="CV76" s="49"/>
      <c r="CW76" s="49"/>
      <c r="CX76" s="49"/>
      <c r="CY76" s="61"/>
      <c r="CZ76" s="61"/>
      <c r="DC76" s="6"/>
    </row>
    <row r="77" spans="1:108" s="7" customFormat="1" ht="19.5" customHeight="1" thickBot="1">
      <c r="A77" s="142"/>
      <c r="B77" s="147"/>
      <c r="C77" s="148"/>
      <c r="D77" s="148"/>
      <c r="E77" s="148"/>
      <c r="F77" s="148"/>
      <c r="G77" s="148"/>
      <c r="H77" s="148"/>
      <c r="I77" s="148"/>
      <c r="J77" s="148"/>
      <c r="K77" s="149"/>
      <c r="L77" s="155"/>
      <c r="M77" s="156"/>
      <c r="N77" s="155"/>
      <c r="O77" s="156"/>
      <c r="P77" s="153" t="s">
        <v>67</v>
      </c>
      <c r="Q77" s="154"/>
      <c r="R77" s="205" t="s">
        <v>68</v>
      </c>
      <c r="S77" s="206"/>
      <c r="T77" s="186" t="s">
        <v>66</v>
      </c>
      <c r="U77" s="90"/>
      <c r="V77" s="90"/>
      <c r="W77" s="90"/>
      <c r="X77" s="90"/>
      <c r="Y77" s="90"/>
      <c r="Z77" s="90"/>
      <c r="AA77" s="189"/>
      <c r="AB77" s="217" t="s">
        <v>106</v>
      </c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9"/>
      <c r="AN77" s="217" t="s">
        <v>110</v>
      </c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9"/>
      <c r="AZ77" s="217" t="s">
        <v>111</v>
      </c>
      <c r="BA77" s="218"/>
      <c r="BB77" s="218"/>
      <c r="BC77" s="218"/>
      <c r="BD77" s="218"/>
      <c r="BE77" s="218"/>
      <c r="BF77" s="218"/>
      <c r="BG77" s="218"/>
      <c r="BH77" s="218"/>
      <c r="BI77" s="218"/>
      <c r="BJ77" s="218"/>
      <c r="BK77" s="219"/>
      <c r="BL77" s="217" t="s">
        <v>112</v>
      </c>
      <c r="BM77" s="218"/>
      <c r="BN77" s="218"/>
      <c r="BO77" s="218"/>
      <c r="BP77" s="218"/>
      <c r="BQ77" s="218"/>
      <c r="BR77" s="218"/>
      <c r="BS77" s="218"/>
      <c r="BT77" s="218"/>
      <c r="BU77" s="218"/>
      <c r="BV77" s="218"/>
      <c r="BW77" s="219"/>
      <c r="BX77" s="167"/>
      <c r="BY77" s="168"/>
      <c r="BZ77" s="62"/>
      <c r="CA77" s="7" t="e">
        <f>AD77+AJ77+AP77+AV77+#REF!+BH77+BN77+BT77+BB77</f>
        <v>#REF!</v>
      </c>
      <c r="CB77" s="60"/>
      <c r="CC77" s="60"/>
      <c r="CD77" s="60"/>
      <c r="CE77" s="60"/>
      <c r="CF77" s="60"/>
      <c r="CG77" s="60"/>
      <c r="CH77" s="63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1"/>
      <c r="CU77" s="61"/>
      <c r="CV77" s="61"/>
      <c r="CW77" s="61"/>
      <c r="CX77" s="61"/>
      <c r="CY77" s="61"/>
      <c r="CZ77" s="61"/>
      <c r="DA77" s="61"/>
      <c r="DD77" s="6"/>
    </row>
    <row r="78" spans="1:107" s="7" customFormat="1" ht="43.5" customHeight="1" thickBot="1">
      <c r="A78" s="142"/>
      <c r="B78" s="147"/>
      <c r="C78" s="148"/>
      <c r="D78" s="148"/>
      <c r="E78" s="148"/>
      <c r="F78" s="148"/>
      <c r="G78" s="148"/>
      <c r="H78" s="148"/>
      <c r="I78" s="148"/>
      <c r="J78" s="148"/>
      <c r="K78" s="149"/>
      <c r="L78" s="155"/>
      <c r="M78" s="156"/>
      <c r="N78" s="155"/>
      <c r="O78" s="156"/>
      <c r="P78" s="155"/>
      <c r="Q78" s="156"/>
      <c r="R78" s="207"/>
      <c r="S78" s="208"/>
      <c r="T78" s="211" t="s">
        <v>105</v>
      </c>
      <c r="U78" s="212"/>
      <c r="V78" s="211" t="s">
        <v>223</v>
      </c>
      <c r="W78" s="212"/>
      <c r="X78" s="205" t="s">
        <v>224</v>
      </c>
      <c r="Y78" s="206"/>
      <c r="Z78" s="211" t="s">
        <v>225</v>
      </c>
      <c r="AA78" s="212"/>
      <c r="AB78" s="197" t="s">
        <v>311</v>
      </c>
      <c r="AC78" s="197"/>
      <c r="AD78" s="197"/>
      <c r="AE78" s="197"/>
      <c r="AF78" s="197"/>
      <c r="AG78" s="198"/>
      <c r="AH78" s="196" t="s">
        <v>312</v>
      </c>
      <c r="AI78" s="197"/>
      <c r="AJ78" s="197"/>
      <c r="AK78" s="197"/>
      <c r="AL78" s="197"/>
      <c r="AM78" s="198"/>
      <c r="AN78" s="197" t="s">
        <v>313</v>
      </c>
      <c r="AO78" s="197"/>
      <c r="AP78" s="197"/>
      <c r="AQ78" s="197"/>
      <c r="AR78" s="197"/>
      <c r="AS78" s="198"/>
      <c r="AT78" s="196" t="s">
        <v>138</v>
      </c>
      <c r="AU78" s="197"/>
      <c r="AV78" s="197"/>
      <c r="AW78" s="197"/>
      <c r="AX78" s="197"/>
      <c r="AY78" s="197"/>
      <c r="AZ78" s="196" t="s">
        <v>314</v>
      </c>
      <c r="BA78" s="197"/>
      <c r="BB78" s="197"/>
      <c r="BC78" s="197"/>
      <c r="BD78" s="197"/>
      <c r="BE78" s="198"/>
      <c r="BF78" s="197" t="s">
        <v>315</v>
      </c>
      <c r="BG78" s="197"/>
      <c r="BH78" s="197"/>
      <c r="BI78" s="197"/>
      <c r="BJ78" s="197"/>
      <c r="BK78" s="197"/>
      <c r="BL78" s="196" t="s">
        <v>131</v>
      </c>
      <c r="BM78" s="197"/>
      <c r="BN78" s="197"/>
      <c r="BO78" s="197"/>
      <c r="BP78" s="197"/>
      <c r="BQ78" s="198"/>
      <c r="BR78" s="196" t="s">
        <v>316</v>
      </c>
      <c r="BS78" s="197"/>
      <c r="BT78" s="197"/>
      <c r="BU78" s="197"/>
      <c r="BV78" s="197"/>
      <c r="BW78" s="197"/>
      <c r="BX78" s="167"/>
      <c r="BY78" s="168"/>
      <c r="CA78" s="7">
        <f aca="true" t="shared" si="3" ref="CA78:CA83">AD78+AJ78+AP78+AV78+CG76+BH78+BN78+BT78+BB78</f>
        <v>0</v>
      </c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1"/>
      <c r="CT78" s="61"/>
      <c r="CU78" s="61"/>
      <c r="CV78" s="61"/>
      <c r="CW78" s="61"/>
      <c r="CX78" s="61"/>
      <c r="CY78" s="61"/>
      <c r="CZ78" s="61"/>
      <c r="DC78" s="6"/>
    </row>
    <row r="79" spans="1:107" s="7" customFormat="1" ht="12" customHeight="1" hidden="1" thickBot="1">
      <c r="A79" s="142"/>
      <c r="B79" s="147"/>
      <c r="C79" s="148"/>
      <c r="D79" s="148"/>
      <c r="E79" s="148"/>
      <c r="F79" s="148"/>
      <c r="G79" s="148"/>
      <c r="H79" s="148"/>
      <c r="I79" s="148"/>
      <c r="J79" s="148"/>
      <c r="K79" s="149"/>
      <c r="L79" s="155"/>
      <c r="M79" s="156"/>
      <c r="N79" s="155"/>
      <c r="O79" s="156"/>
      <c r="P79" s="155"/>
      <c r="Q79" s="156"/>
      <c r="R79" s="207"/>
      <c r="S79" s="208"/>
      <c r="T79" s="213"/>
      <c r="U79" s="214"/>
      <c r="V79" s="213"/>
      <c r="W79" s="214"/>
      <c r="X79" s="207"/>
      <c r="Y79" s="208"/>
      <c r="Z79" s="213"/>
      <c r="AA79" s="214"/>
      <c r="AB79" s="200"/>
      <c r="AC79" s="200"/>
      <c r="AD79" s="200"/>
      <c r="AE79" s="200"/>
      <c r="AF79" s="200"/>
      <c r="AG79" s="201"/>
      <c r="AH79" s="199"/>
      <c r="AI79" s="200"/>
      <c r="AJ79" s="200"/>
      <c r="AK79" s="200"/>
      <c r="AL79" s="200"/>
      <c r="AM79" s="201"/>
      <c r="AN79" s="200"/>
      <c r="AO79" s="200"/>
      <c r="AP79" s="200"/>
      <c r="AQ79" s="200"/>
      <c r="AR79" s="200"/>
      <c r="AS79" s="201"/>
      <c r="AT79" s="199"/>
      <c r="AU79" s="200"/>
      <c r="AV79" s="200"/>
      <c r="AW79" s="200"/>
      <c r="AX79" s="200"/>
      <c r="AY79" s="200"/>
      <c r="AZ79" s="199"/>
      <c r="BA79" s="200"/>
      <c r="BB79" s="200"/>
      <c r="BC79" s="200"/>
      <c r="BD79" s="200"/>
      <c r="BE79" s="201"/>
      <c r="BF79" s="200"/>
      <c r="BG79" s="200"/>
      <c r="BH79" s="200"/>
      <c r="BI79" s="200"/>
      <c r="BJ79" s="200"/>
      <c r="BK79" s="200"/>
      <c r="BL79" s="199"/>
      <c r="BM79" s="200"/>
      <c r="BN79" s="200"/>
      <c r="BO79" s="200"/>
      <c r="BP79" s="200"/>
      <c r="BQ79" s="201"/>
      <c r="BR79" s="199"/>
      <c r="BS79" s="200"/>
      <c r="BT79" s="200"/>
      <c r="BU79" s="200"/>
      <c r="BV79" s="200"/>
      <c r="BW79" s="200"/>
      <c r="BX79" s="167"/>
      <c r="BY79" s="168"/>
      <c r="BZ79" s="64"/>
      <c r="CA79" s="7">
        <f t="shared" si="3"/>
        <v>0</v>
      </c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1"/>
      <c r="CT79" s="61"/>
      <c r="CU79" s="61"/>
      <c r="CV79" s="61"/>
      <c r="CW79" s="61"/>
      <c r="CX79" s="61"/>
      <c r="CY79" s="61"/>
      <c r="CZ79" s="61"/>
      <c r="DC79" s="6"/>
    </row>
    <row r="80" spans="1:107" s="7" customFormat="1" ht="12.75" customHeight="1" hidden="1" thickBot="1">
      <c r="A80" s="142"/>
      <c r="B80" s="147"/>
      <c r="C80" s="148"/>
      <c r="D80" s="148"/>
      <c r="E80" s="148"/>
      <c r="F80" s="148"/>
      <c r="G80" s="148"/>
      <c r="H80" s="148"/>
      <c r="I80" s="148"/>
      <c r="J80" s="148"/>
      <c r="K80" s="149"/>
      <c r="L80" s="155"/>
      <c r="M80" s="156"/>
      <c r="N80" s="155"/>
      <c r="O80" s="156"/>
      <c r="P80" s="155"/>
      <c r="Q80" s="156"/>
      <c r="R80" s="207"/>
      <c r="S80" s="208"/>
      <c r="T80" s="213"/>
      <c r="U80" s="214"/>
      <c r="V80" s="213"/>
      <c r="W80" s="214"/>
      <c r="X80" s="207"/>
      <c r="Y80" s="208"/>
      <c r="Z80" s="213"/>
      <c r="AA80" s="214"/>
      <c r="AB80" s="200"/>
      <c r="AC80" s="200"/>
      <c r="AD80" s="200"/>
      <c r="AE80" s="200"/>
      <c r="AF80" s="200"/>
      <c r="AG80" s="201"/>
      <c r="AH80" s="199"/>
      <c r="AI80" s="200"/>
      <c r="AJ80" s="200"/>
      <c r="AK80" s="200"/>
      <c r="AL80" s="200"/>
      <c r="AM80" s="201"/>
      <c r="AN80" s="200"/>
      <c r="AO80" s="200"/>
      <c r="AP80" s="200"/>
      <c r="AQ80" s="200"/>
      <c r="AR80" s="200"/>
      <c r="AS80" s="201"/>
      <c r="AT80" s="199"/>
      <c r="AU80" s="200"/>
      <c r="AV80" s="200"/>
      <c r="AW80" s="200"/>
      <c r="AX80" s="200"/>
      <c r="AY80" s="200"/>
      <c r="AZ80" s="199"/>
      <c r="BA80" s="200"/>
      <c r="BB80" s="200"/>
      <c r="BC80" s="200"/>
      <c r="BD80" s="200"/>
      <c r="BE80" s="201"/>
      <c r="BF80" s="200"/>
      <c r="BG80" s="200"/>
      <c r="BH80" s="200"/>
      <c r="BI80" s="200"/>
      <c r="BJ80" s="200"/>
      <c r="BK80" s="200"/>
      <c r="BL80" s="199"/>
      <c r="BM80" s="200"/>
      <c r="BN80" s="200"/>
      <c r="BO80" s="200"/>
      <c r="BP80" s="200"/>
      <c r="BQ80" s="201"/>
      <c r="BR80" s="199"/>
      <c r="BS80" s="200"/>
      <c r="BT80" s="200"/>
      <c r="BU80" s="200"/>
      <c r="BV80" s="200"/>
      <c r="BW80" s="200"/>
      <c r="BX80" s="167"/>
      <c r="BY80" s="168"/>
      <c r="BZ80" s="64"/>
      <c r="CA80" s="7">
        <f t="shared" si="3"/>
        <v>0</v>
      </c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C80" s="6"/>
    </row>
    <row r="81" spans="1:106" ht="13.5" customHeight="1" hidden="1" thickBot="1">
      <c r="A81" s="142"/>
      <c r="B81" s="147"/>
      <c r="C81" s="148"/>
      <c r="D81" s="148"/>
      <c r="E81" s="148"/>
      <c r="F81" s="148"/>
      <c r="G81" s="148"/>
      <c r="H81" s="148"/>
      <c r="I81" s="148"/>
      <c r="J81" s="148"/>
      <c r="K81" s="149"/>
      <c r="L81" s="155"/>
      <c r="M81" s="156"/>
      <c r="N81" s="155"/>
      <c r="O81" s="156"/>
      <c r="P81" s="155"/>
      <c r="Q81" s="156"/>
      <c r="R81" s="207"/>
      <c r="S81" s="208"/>
      <c r="T81" s="213"/>
      <c r="U81" s="214"/>
      <c r="V81" s="213"/>
      <c r="W81" s="214"/>
      <c r="X81" s="207"/>
      <c r="Y81" s="208"/>
      <c r="Z81" s="213"/>
      <c r="AA81" s="214"/>
      <c r="AB81" s="203"/>
      <c r="AC81" s="203"/>
      <c r="AD81" s="203"/>
      <c r="AE81" s="203"/>
      <c r="AF81" s="203"/>
      <c r="AG81" s="204"/>
      <c r="AH81" s="202"/>
      <c r="AI81" s="203"/>
      <c r="AJ81" s="203"/>
      <c r="AK81" s="203"/>
      <c r="AL81" s="203"/>
      <c r="AM81" s="204"/>
      <c r="AN81" s="203"/>
      <c r="AO81" s="203"/>
      <c r="AP81" s="203"/>
      <c r="AQ81" s="203"/>
      <c r="AR81" s="203"/>
      <c r="AS81" s="204"/>
      <c r="AT81" s="202"/>
      <c r="AU81" s="203"/>
      <c r="AV81" s="203"/>
      <c r="AW81" s="203"/>
      <c r="AX81" s="203"/>
      <c r="AY81" s="203"/>
      <c r="AZ81" s="202"/>
      <c r="BA81" s="203"/>
      <c r="BB81" s="203"/>
      <c r="BC81" s="203"/>
      <c r="BD81" s="203"/>
      <c r="BE81" s="204"/>
      <c r="BF81" s="203"/>
      <c r="BG81" s="203"/>
      <c r="BH81" s="203"/>
      <c r="BI81" s="203"/>
      <c r="BJ81" s="203"/>
      <c r="BK81" s="203"/>
      <c r="BL81" s="202"/>
      <c r="BM81" s="203"/>
      <c r="BN81" s="203"/>
      <c r="BO81" s="203"/>
      <c r="BP81" s="203"/>
      <c r="BQ81" s="204"/>
      <c r="BR81" s="202"/>
      <c r="BS81" s="203"/>
      <c r="BT81" s="203"/>
      <c r="BU81" s="203"/>
      <c r="BV81" s="203"/>
      <c r="BW81" s="203"/>
      <c r="BX81" s="167"/>
      <c r="BY81" s="168"/>
      <c r="BZ81" s="64"/>
      <c r="CA81" s="7">
        <f t="shared" si="3"/>
        <v>0</v>
      </c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</row>
    <row r="82" spans="1:106" ht="116.25" customHeight="1" thickBot="1">
      <c r="A82" s="143"/>
      <c r="B82" s="150"/>
      <c r="C82" s="151"/>
      <c r="D82" s="151"/>
      <c r="E82" s="151"/>
      <c r="F82" s="151"/>
      <c r="G82" s="151"/>
      <c r="H82" s="151"/>
      <c r="I82" s="151"/>
      <c r="J82" s="151"/>
      <c r="K82" s="152"/>
      <c r="L82" s="157"/>
      <c r="M82" s="158"/>
      <c r="N82" s="157"/>
      <c r="O82" s="158"/>
      <c r="P82" s="157"/>
      <c r="Q82" s="158"/>
      <c r="R82" s="209"/>
      <c r="S82" s="210"/>
      <c r="T82" s="215"/>
      <c r="U82" s="216"/>
      <c r="V82" s="215"/>
      <c r="W82" s="216"/>
      <c r="X82" s="209"/>
      <c r="Y82" s="210"/>
      <c r="Z82" s="215"/>
      <c r="AA82" s="216"/>
      <c r="AB82" s="190" t="s">
        <v>107</v>
      </c>
      <c r="AC82" s="191"/>
      <c r="AD82" s="192" t="s">
        <v>108</v>
      </c>
      <c r="AE82" s="191"/>
      <c r="AF82" s="192" t="s">
        <v>109</v>
      </c>
      <c r="AG82" s="193"/>
      <c r="AH82" s="190" t="s">
        <v>107</v>
      </c>
      <c r="AI82" s="191"/>
      <c r="AJ82" s="192" t="s">
        <v>108</v>
      </c>
      <c r="AK82" s="191"/>
      <c r="AL82" s="192" t="s">
        <v>109</v>
      </c>
      <c r="AM82" s="193"/>
      <c r="AN82" s="190" t="s">
        <v>107</v>
      </c>
      <c r="AO82" s="191"/>
      <c r="AP82" s="192" t="s">
        <v>108</v>
      </c>
      <c r="AQ82" s="191"/>
      <c r="AR82" s="192" t="s">
        <v>109</v>
      </c>
      <c r="AS82" s="193"/>
      <c r="AT82" s="190" t="s">
        <v>107</v>
      </c>
      <c r="AU82" s="191"/>
      <c r="AV82" s="192" t="s">
        <v>108</v>
      </c>
      <c r="AW82" s="191"/>
      <c r="AX82" s="192" t="s">
        <v>109</v>
      </c>
      <c r="AY82" s="193"/>
      <c r="AZ82" s="190" t="s">
        <v>107</v>
      </c>
      <c r="BA82" s="191"/>
      <c r="BB82" s="192" t="s">
        <v>108</v>
      </c>
      <c r="BC82" s="191"/>
      <c r="BD82" s="192" t="s">
        <v>109</v>
      </c>
      <c r="BE82" s="193"/>
      <c r="BF82" s="190" t="s">
        <v>107</v>
      </c>
      <c r="BG82" s="191"/>
      <c r="BH82" s="192" t="s">
        <v>108</v>
      </c>
      <c r="BI82" s="191"/>
      <c r="BJ82" s="192" t="s">
        <v>109</v>
      </c>
      <c r="BK82" s="193"/>
      <c r="BL82" s="190" t="s">
        <v>107</v>
      </c>
      <c r="BM82" s="191"/>
      <c r="BN82" s="192" t="s">
        <v>108</v>
      </c>
      <c r="BO82" s="191"/>
      <c r="BP82" s="192" t="s">
        <v>109</v>
      </c>
      <c r="BQ82" s="193"/>
      <c r="BR82" s="190" t="s">
        <v>107</v>
      </c>
      <c r="BS82" s="191"/>
      <c r="BT82" s="192" t="s">
        <v>108</v>
      </c>
      <c r="BU82" s="191"/>
      <c r="BV82" s="192" t="s">
        <v>109</v>
      </c>
      <c r="BW82" s="193"/>
      <c r="BX82" s="169"/>
      <c r="BY82" s="170"/>
      <c r="CA82" s="7" t="e">
        <f t="shared" si="3"/>
        <v>#VALUE!</v>
      </c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</row>
    <row r="83" spans="1:79" s="79" customFormat="1" ht="21.75" customHeight="1" thickBot="1">
      <c r="A83" s="77" t="s">
        <v>228</v>
      </c>
      <c r="B83" s="186" t="s">
        <v>71</v>
      </c>
      <c r="C83" s="90"/>
      <c r="D83" s="90"/>
      <c r="E83" s="90"/>
      <c r="F83" s="90"/>
      <c r="G83" s="90"/>
      <c r="H83" s="90"/>
      <c r="I83" s="90"/>
      <c r="J83" s="90"/>
      <c r="K83" s="189"/>
      <c r="L83" s="102" t="s">
        <v>72</v>
      </c>
      <c r="M83" s="194"/>
      <c r="N83" s="195" t="s">
        <v>73</v>
      </c>
      <c r="O83" s="104"/>
      <c r="P83" s="102" t="s">
        <v>74</v>
      </c>
      <c r="Q83" s="194"/>
      <c r="R83" s="188" t="s">
        <v>75</v>
      </c>
      <c r="S83" s="189"/>
      <c r="T83" s="186" t="s">
        <v>76</v>
      </c>
      <c r="U83" s="187"/>
      <c r="V83" s="188" t="s">
        <v>77</v>
      </c>
      <c r="W83" s="187"/>
      <c r="X83" s="188" t="s">
        <v>78</v>
      </c>
      <c r="Y83" s="187"/>
      <c r="Z83" s="188" t="s">
        <v>79</v>
      </c>
      <c r="AA83" s="189"/>
      <c r="AB83" s="186" t="s">
        <v>80</v>
      </c>
      <c r="AC83" s="187"/>
      <c r="AD83" s="188" t="s">
        <v>81</v>
      </c>
      <c r="AE83" s="187"/>
      <c r="AF83" s="188" t="s">
        <v>82</v>
      </c>
      <c r="AG83" s="189"/>
      <c r="AH83" s="186" t="s">
        <v>83</v>
      </c>
      <c r="AI83" s="187"/>
      <c r="AJ83" s="188" t="s">
        <v>84</v>
      </c>
      <c r="AK83" s="187"/>
      <c r="AL83" s="188" t="s">
        <v>85</v>
      </c>
      <c r="AM83" s="189"/>
      <c r="AN83" s="186" t="s">
        <v>86</v>
      </c>
      <c r="AO83" s="187"/>
      <c r="AP83" s="188" t="s">
        <v>87</v>
      </c>
      <c r="AQ83" s="187"/>
      <c r="AR83" s="188" t="s">
        <v>88</v>
      </c>
      <c r="AS83" s="189"/>
      <c r="AT83" s="186" t="s">
        <v>89</v>
      </c>
      <c r="AU83" s="187"/>
      <c r="AV83" s="188" t="s">
        <v>90</v>
      </c>
      <c r="AW83" s="187"/>
      <c r="AX83" s="188" t="s">
        <v>91</v>
      </c>
      <c r="AY83" s="189"/>
      <c r="AZ83" s="186" t="s">
        <v>92</v>
      </c>
      <c r="BA83" s="187"/>
      <c r="BB83" s="188" t="s">
        <v>93</v>
      </c>
      <c r="BC83" s="187"/>
      <c r="BD83" s="188" t="s">
        <v>94</v>
      </c>
      <c r="BE83" s="189"/>
      <c r="BF83" s="186" t="s">
        <v>95</v>
      </c>
      <c r="BG83" s="187"/>
      <c r="BH83" s="188" t="s">
        <v>96</v>
      </c>
      <c r="BI83" s="187"/>
      <c r="BJ83" s="188" t="s">
        <v>97</v>
      </c>
      <c r="BK83" s="189"/>
      <c r="BL83" s="186" t="s">
        <v>98</v>
      </c>
      <c r="BM83" s="187"/>
      <c r="BN83" s="188" t="s">
        <v>99</v>
      </c>
      <c r="BO83" s="187"/>
      <c r="BP83" s="188" t="s">
        <v>100</v>
      </c>
      <c r="BQ83" s="189"/>
      <c r="BR83" s="186" t="s">
        <v>101</v>
      </c>
      <c r="BS83" s="187"/>
      <c r="BT83" s="188" t="s">
        <v>102</v>
      </c>
      <c r="BU83" s="187"/>
      <c r="BV83" s="188" t="s">
        <v>103</v>
      </c>
      <c r="BW83" s="189"/>
      <c r="BX83" s="186" t="s">
        <v>104</v>
      </c>
      <c r="BY83" s="189"/>
      <c r="BZ83" s="78"/>
      <c r="CA83" s="7">
        <f t="shared" si="3"/>
        <v>180</v>
      </c>
    </row>
    <row r="84" spans="1:92" ht="37.5" customHeight="1">
      <c r="A84" s="4" t="s">
        <v>259</v>
      </c>
      <c r="B84" s="174" t="s">
        <v>260</v>
      </c>
      <c r="C84" s="175"/>
      <c r="D84" s="175"/>
      <c r="E84" s="175"/>
      <c r="F84" s="175"/>
      <c r="G84" s="175"/>
      <c r="H84" s="175"/>
      <c r="I84" s="175"/>
      <c r="J84" s="175"/>
      <c r="K84" s="176"/>
      <c r="L84" s="300"/>
      <c r="M84" s="500"/>
      <c r="N84" s="500"/>
      <c r="O84" s="301"/>
      <c r="P84" s="134"/>
      <c r="Q84" s="134"/>
      <c r="R84" s="135"/>
      <c r="S84" s="136"/>
      <c r="T84" s="120"/>
      <c r="U84" s="137"/>
      <c r="V84" s="137"/>
      <c r="W84" s="137"/>
      <c r="X84" s="137"/>
      <c r="Y84" s="137"/>
      <c r="Z84" s="137"/>
      <c r="AA84" s="136"/>
      <c r="AB84" s="120"/>
      <c r="AC84" s="137"/>
      <c r="AD84" s="137"/>
      <c r="AE84" s="137"/>
      <c r="AF84" s="137"/>
      <c r="AG84" s="121"/>
      <c r="AH84" s="391"/>
      <c r="AI84" s="388"/>
      <c r="AJ84" s="532"/>
      <c r="AK84" s="532"/>
      <c r="AL84" s="532"/>
      <c r="AM84" s="533"/>
      <c r="AN84" s="297"/>
      <c r="AO84" s="299"/>
      <c r="AP84" s="287"/>
      <c r="AQ84" s="299"/>
      <c r="AR84" s="121"/>
      <c r="AS84" s="122"/>
      <c r="AT84" s="261"/>
      <c r="AU84" s="255"/>
      <c r="AV84" s="254"/>
      <c r="AW84" s="255"/>
      <c r="AX84" s="184"/>
      <c r="AY84" s="390"/>
      <c r="AZ84" s="395"/>
      <c r="BA84" s="185"/>
      <c r="BB84" s="254"/>
      <c r="BC84" s="255"/>
      <c r="BD84" s="184"/>
      <c r="BE84" s="531"/>
      <c r="BF84" s="120"/>
      <c r="BG84" s="137"/>
      <c r="BH84" s="137"/>
      <c r="BI84" s="137"/>
      <c r="BJ84" s="137"/>
      <c r="BK84" s="121"/>
      <c r="BL84" s="135"/>
      <c r="BM84" s="137"/>
      <c r="BN84" s="137"/>
      <c r="BO84" s="137"/>
      <c r="BP84" s="137"/>
      <c r="BQ84" s="121"/>
      <c r="BR84" s="135"/>
      <c r="BS84" s="137"/>
      <c r="BT84" s="137"/>
      <c r="BU84" s="137"/>
      <c r="BV84" s="137"/>
      <c r="BW84" s="136"/>
      <c r="BX84" s="119"/>
      <c r="BY84" s="122"/>
      <c r="BZ84" s="6"/>
      <c r="CA84" s="6"/>
      <c r="CB84" s="6"/>
      <c r="CC84" s="253">
        <f>SUM($AD84,$AJ84,$AP84,$AV84,$BB84,$BH84,$BN84,$BT84)</f>
        <v>0</v>
      </c>
      <c r="CD84" s="253"/>
      <c r="CE84" s="6"/>
      <c r="CF84" s="6"/>
      <c r="CG84" s="6"/>
      <c r="CH84" s="6"/>
      <c r="CI84" s="6"/>
      <c r="CJ84" s="6"/>
      <c r="CK84" s="6"/>
      <c r="CM84" s="268"/>
      <c r="CN84" s="268"/>
    </row>
    <row r="85" spans="1:92" ht="54.75" customHeight="1">
      <c r="A85" s="73" t="s">
        <v>261</v>
      </c>
      <c r="B85" s="271" t="s">
        <v>262</v>
      </c>
      <c r="C85" s="272"/>
      <c r="D85" s="272"/>
      <c r="E85" s="272"/>
      <c r="F85" s="272"/>
      <c r="G85" s="272"/>
      <c r="H85" s="272"/>
      <c r="I85" s="272"/>
      <c r="J85" s="272"/>
      <c r="K85" s="273"/>
      <c r="L85" s="135">
        <v>5</v>
      </c>
      <c r="M85" s="137"/>
      <c r="N85" s="137">
        <v>4</v>
      </c>
      <c r="O85" s="136"/>
      <c r="P85" s="134">
        <f>SUM($AB85,$AH85,$AN85,$AT85,$AZ85,$BF85,$BL85,$BR85)</f>
        <v>210</v>
      </c>
      <c r="Q85" s="134"/>
      <c r="R85" s="135">
        <f>SUM($T85:$Z85)</f>
        <v>112</v>
      </c>
      <c r="S85" s="136"/>
      <c r="T85" s="185">
        <v>60</v>
      </c>
      <c r="U85" s="388"/>
      <c r="V85" s="388"/>
      <c r="W85" s="388"/>
      <c r="X85" s="388">
        <v>26</v>
      </c>
      <c r="Y85" s="388"/>
      <c r="Z85" s="388">
        <v>26</v>
      </c>
      <c r="AA85" s="389"/>
      <c r="AB85" s="125"/>
      <c r="AC85" s="120"/>
      <c r="AD85" s="121"/>
      <c r="AE85" s="120"/>
      <c r="AF85" s="121"/>
      <c r="AG85" s="125"/>
      <c r="AH85" s="119"/>
      <c r="AI85" s="120"/>
      <c r="AJ85" s="121"/>
      <c r="AK85" s="120"/>
      <c r="AL85" s="121"/>
      <c r="AM85" s="122"/>
      <c r="AN85" s="125"/>
      <c r="AO85" s="120"/>
      <c r="AP85" s="121"/>
      <c r="AQ85" s="120"/>
      <c r="AR85" s="121"/>
      <c r="AS85" s="122"/>
      <c r="AT85" s="119">
        <v>90</v>
      </c>
      <c r="AU85" s="120"/>
      <c r="AV85" s="121">
        <v>48</v>
      </c>
      <c r="AW85" s="120"/>
      <c r="AX85" s="121">
        <v>3</v>
      </c>
      <c r="AY85" s="125"/>
      <c r="AZ85" s="119">
        <v>120</v>
      </c>
      <c r="BA85" s="120"/>
      <c r="BB85" s="121">
        <v>64</v>
      </c>
      <c r="BC85" s="120"/>
      <c r="BD85" s="121">
        <v>3</v>
      </c>
      <c r="BE85" s="122"/>
      <c r="BF85" s="125"/>
      <c r="BG85" s="120"/>
      <c r="BH85" s="121"/>
      <c r="BI85" s="120"/>
      <c r="BJ85" s="121"/>
      <c r="BK85" s="122"/>
      <c r="BL85" s="119"/>
      <c r="BM85" s="120"/>
      <c r="BN85" s="121"/>
      <c r="BO85" s="120"/>
      <c r="BP85" s="121"/>
      <c r="BQ85" s="122"/>
      <c r="BR85" s="119"/>
      <c r="BS85" s="120"/>
      <c r="BT85" s="121"/>
      <c r="BU85" s="120"/>
      <c r="BV85" s="121"/>
      <c r="BW85" s="122"/>
      <c r="BX85" s="119" t="s">
        <v>345</v>
      </c>
      <c r="BY85" s="122"/>
      <c r="BZ85" s="6"/>
      <c r="CA85" s="6"/>
      <c r="CB85" s="6"/>
      <c r="CC85" s="253">
        <f>SUM($AD85,$AJ85,$AP85,$AV85,$BB85,$BH85,$BN85,$BT85)</f>
        <v>112</v>
      </c>
      <c r="CD85" s="253"/>
      <c r="CE85" s="6"/>
      <c r="CF85" s="6"/>
      <c r="CG85" s="6"/>
      <c r="CH85" s="6"/>
      <c r="CI85" s="6"/>
      <c r="CJ85" s="6"/>
      <c r="CK85" s="6"/>
      <c r="CM85" s="268"/>
      <c r="CN85" s="268"/>
    </row>
    <row r="86" spans="1:92" ht="71.25" customHeight="1" thickBot="1">
      <c r="A86" s="80" t="s">
        <v>263</v>
      </c>
      <c r="B86" s="126" t="s">
        <v>264</v>
      </c>
      <c r="C86" s="127"/>
      <c r="D86" s="127"/>
      <c r="E86" s="127"/>
      <c r="F86" s="127"/>
      <c r="G86" s="127"/>
      <c r="H86" s="127"/>
      <c r="I86" s="127"/>
      <c r="J86" s="127"/>
      <c r="K86" s="180"/>
      <c r="L86" s="261">
        <v>6</v>
      </c>
      <c r="M86" s="255"/>
      <c r="N86" s="287">
        <v>5</v>
      </c>
      <c r="O86" s="288"/>
      <c r="P86" s="427">
        <f>SUM($AB86,$AH86,$AN86,$AT86,CA84,$BF86,$BL86,$BR86,AZ86)</f>
        <v>236</v>
      </c>
      <c r="Q86" s="427"/>
      <c r="R86" s="300">
        <f>SUM($T86:$Z86)</f>
        <v>102</v>
      </c>
      <c r="S86" s="301"/>
      <c r="T86" s="297">
        <v>50</v>
      </c>
      <c r="U86" s="299"/>
      <c r="V86" s="287"/>
      <c r="W86" s="299"/>
      <c r="X86" s="287">
        <v>52</v>
      </c>
      <c r="Y86" s="299"/>
      <c r="Z86" s="287"/>
      <c r="AA86" s="288"/>
      <c r="AB86" s="297"/>
      <c r="AC86" s="299"/>
      <c r="AD86" s="287"/>
      <c r="AE86" s="299"/>
      <c r="AF86" s="287"/>
      <c r="AG86" s="297"/>
      <c r="AH86" s="298"/>
      <c r="AI86" s="299"/>
      <c r="AJ86" s="287"/>
      <c r="AK86" s="299"/>
      <c r="AL86" s="287"/>
      <c r="AM86" s="288"/>
      <c r="AN86" s="297"/>
      <c r="AO86" s="299"/>
      <c r="AP86" s="287"/>
      <c r="AQ86" s="299"/>
      <c r="AR86" s="287"/>
      <c r="AS86" s="288"/>
      <c r="AT86" s="298"/>
      <c r="AU86" s="299"/>
      <c r="AV86" s="287"/>
      <c r="AW86" s="299"/>
      <c r="AX86" s="287"/>
      <c r="AY86" s="297"/>
      <c r="AZ86" s="298">
        <v>116</v>
      </c>
      <c r="BA86" s="299"/>
      <c r="BB86" s="287">
        <v>56</v>
      </c>
      <c r="BC86" s="299"/>
      <c r="BD86" s="287">
        <v>3</v>
      </c>
      <c r="BE86" s="288"/>
      <c r="BF86" s="297">
        <v>120</v>
      </c>
      <c r="BG86" s="299"/>
      <c r="BH86" s="287">
        <v>46</v>
      </c>
      <c r="BI86" s="299"/>
      <c r="BJ86" s="287">
        <v>3</v>
      </c>
      <c r="BK86" s="297"/>
      <c r="BL86" s="298"/>
      <c r="BM86" s="299"/>
      <c r="BN86" s="287"/>
      <c r="BO86" s="299"/>
      <c r="BP86" s="287"/>
      <c r="BQ86" s="288"/>
      <c r="BR86" s="298"/>
      <c r="BS86" s="299"/>
      <c r="BT86" s="287"/>
      <c r="BU86" s="299"/>
      <c r="BV86" s="287"/>
      <c r="BW86" s="288"/>
      <c r="BX86" s="119" t="s">
        <v>346</v>
      </c>
      <c r="BY86" s="122"/>
      <c r="BZ86" s="6"/>
      <c r="CA86" s="6"/>
      <c r="CB86" s="6"/>
      <c r="CC86" s="253">
        <f>SUM($AD86,$AJ86,$AP86,$AV86,$BB86,$BH86,$BN86,$BT86)</f>
        <v>102</v>
      </c>
      <c r="CD86" s="253"/>
      <c r="CE86" s="6"/>
      <c r="CF86" s="6"/>
      <c r="CG86" s="6"/>
      <c r="CH86" s="6"/>
      <c r="CI86" s="6"/>
      <c r="CJ86" s="6"/>
      <c r="CK86" s="6"/>
      <c r="CM86" s="268"/>
      <c r="CN86" s="268"/>
    </row>
    <row r="87" spans="1:108" s="82" customFormat="1" ht="44.25" customHeight="1" thickBot="1">
      <c r="A87" s="81" t="s">
        <v>153</v>
      </c>
      <c r="B87" s="545" t="s">
        <v>452</v>
      </c>
      <c r="C87" s="545"/>
      <c r="D87" s="545"/>
      <c r="E87" s="545"/>
      <c r="F87" s="545"/>
      <c r="G87" s="545"/>
      <c r="H87" s="545"/>
      <c r="I87" s="545"/>
      <c r="J87" s="545"/>
      <c r="K87" s="546"/>
      <c r="L87" s="544"/>
      <c r="M87" s="542"/>
      <c r="N87" s="542"/>
      <c r="O87" s="543"/>
      <c r="P87" s="540">
        <f>SUM(P88:Q142)</f>
        <v>3608</v>
      </c>
      <c r="Q87" s="539"/>
      <c r="R87" s="540">
        <f>SUM(R88:S142)</f>
        <v>1758</v>
      </c>
      <c r="S87" s="539"/>
      <c r="T87" s="229">
        <f>SUM(T88:U142)</f>
        <v>592</v>
      </c>
      <c r="U87" s="541"/>
      <c r="V87" s="229">
        <f>SUM(V88:W142)</f>
        <v>12</v>
      </c>
      <c r="W87" s="541"/>
      <c r="X87" s="229">
        <f>SUM(X88:Y142)</f>
        <v>700</v>
      </c>
      <c r="Y87" s="541"/>
      <c r="Z87" s="229">
        <f>SUM(Z88:AA142)</f>
        <v>454</v>
      </c>
      <c r="AA87" s="541"/>
      <c r="AB87" s="540">
        <f>SUM(AB90:AC142)</f>
        <v>240</v>
      </c>
      <c r="AC87" s="536"/>
      <c r="AD87" s="536">
        <f>SUM(AD90:AE142)</f>
        <v>156</v>
      </c>
      <c r="AE87" s="536"/>
      <c r="AF87" s="536">
        <f>SUM(AF90:AG142)</f>
        <v>6</v>
      </c>
      <c r="AG87" s="539"/>
      <c r="AH87" s="538">
        <f>SUM(AH88:AI142)</f>
        <v>482</v>
      </c>
      <c r="AI87" s="536"/>
      <c r="AJ87" s="536">
        <f>SUM(AJ88:AK142)</f>
        <v>240</v>
      </c>
      <c r="AK87" s="536"/>
      <c r="AL87" s="536">
        <f>SUM(AL89:AM142)</f>
        <v>14</v>
      </c>
      <c r="AM87" s="537"/>
      <c r="AN87" s="536">
        <f>SUM(AN89:AO142)</f>
        <v>382</v>
      </c>
      <c r="AO87" s="537"/>
      <c r="AP87" s="536">
        <f>SUM(AP89:AQ142)</f>
        <v>194</v>
      </c>
      <c r="AQ87" s="537"/>
      <c r="AR87" s="536">
        <f>SUM(AR89:AS142)</f>
        <v>11</v>
      </c>
      <c r="AS87" s="537"/>
      <c r="AT87" s="536">
        <f>SUM(AT89:AU142)</f>
        <v>334</v>
      </c>
      <c r="AU87" s="537"/>
      <c r="AV87" s="536">
        <f>SUM(AV89:AW142)</f>
        <v>152</v>
      </c>
      <c r="AW87" s="537"/>
      <c r="AX87" s="536">
        <f>SUM(AX89:AY142)</f>
        <v>10</v>
      </c>
      <c r="AY87" s="537"/>
      <c r="AZ87" s="536">
        <f>SUM(AZ89:BA142)</f>
        <v>428</v>
      </c>
      <c r="BA87" s="537"/>
      <c r="BB87" s="536">
        <f>SUM(BB89:BC142)</f>
        <v>228</v>
      </c>
      <c r="BC87" s="537"/>
      <c r="BD87" s="536">
        <f>SUM(BD89:BE142)</f>
        <v>11</v>
      </c>
      <c r="BE87" s="537"/>
      <c r="BF87" s="536">
        <f>SUM(BF89:BG142)</f>
        <v>614</v>
      </c>
      <c r="BG87" s="537"/>
      <c r="BH87" s="536">
        <f>SUM(BH89:BI142)</f>
        <v>272</v>
      </c>
      <c r="BI87" s="537"/>
      <c r="BJ87" s="536">
        <f>SUM(BJ89:BK142)</f>
        <v>18</v>
      </c>
      <c r="BK87" s="537"/>
      <c r="BL87" s="536">
        <f>SUM(BL89:BM142)</f>
        <v>800</v>
      </c>
      <c r="BM87" s="537"/>
      <c r="BN87" s="536">
        <f>SUM(BN89:BO142)</f>
        <v>372</v>
      </c>
      <c r="BO87" s="537"/>
      <c r="BP87" s="536">
        <f>SUM(BP89:BQ142)</f>
        <v>24</v>
      </c>
      <c r="BQ87" s="537"/>
      <c r="BR87" s="536">
        <f>SUM(BR89:BS142)</f>
        <v>328</v>
      </c>
      <c r="BS87" s="537"/>
      <c r="BT87" s="536">
        <f>SUM(BT89:BU142)</f>
        <v>144</v>
      </c>
      <c r="BU87" s="537"/>
      <c r="BV87" s="536">
        <f>SUM(BV89:BW142)</f>
        <v>9</v>
      </c>
      <c r="BW87" s="537"/>
      <c r="BX87" s="534"/>
      <c r="BY87" s="535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</row>
    <row r="88" spans="1:89" ht="42.75" customHeight="1">
      <c r="A88" s="2" t="s">
        <v>154</v>
      </c>
      <c r="B88" s="528" t="s">
        <v>265</v>
      </c>
      <c r="C88" s="529"/>
      <c r="D88" s="529"/>
      <c r="E88" s="529"/>
      <c r="F88" s="529"/>
      <c r="G88" s="529"/>
      <c r="H88" s="529"/>
      <c r="I88" s="529"/>
      <c r="J88" s="529"/>
      <c r="K88" s="530"/>
      <c r="L88" s="527"/>
      <c r="M88" s="525"/>
      <c r="N88" s="525"/>
      <c r="O88" s="526"/>
      <c r="P88" s="330"/>
      <c r="Q88" s="524"/>
      <c r="R88" s="244"/>
      <c r="S88" s="243"/>
      <c r="T88" s="295"/>
      <c r="U88" s="296"/>
      <c r="V88" s="293"/>
      <c r="W88" s="296"/>
      <c r="X88" s="293"/>
      <c r="Y88" s="296"/>
      <c r="Z88" s="293"/>
      <c r="AA88" s="294"/>
      <c r="AB88" s="296"/>
      <c r="AC88" s="242"/>
      <c r="AD88" s="242"/>
      <c r="AE88" s="242"/>
      <c r="AF88" s="242"/>
      <c r="AG88" s="293"/>
      <c r="AH88" s="244"/>
      <c r="AI88" s="242"/>
      <c r="AJ88" s="336"/>
      <c r="AK88" s="336"/>
      <c r="AL88" s="336"/>
      <c r="AM88" s="337"/>
      <c r="AN88" s="295"/>
      <c r="AO88" s="296"/>
      <c r="AP88" s="293"/>
      <c r="AQ88" s="296"/>
      <c r="AR88" s="293"/>
      <c r="AS88" s="294"/>
      <c r="AT88" s="379"/>
      <c r="AU88" s="296"/>
      <c r="AV88" s="293"/>
      <c r="AW88" s="296"/>
      <c r="AX88" s="293"/>
      <c r="AY88" s="379"/>
      <c r="AZ88" s="295"/>
      <c r="BA88" s="296"/>
      <c r="BB88" s="293"/>
      <c r="BC88" s="296"/>
      <c r="BD88" s="293"/>
      <c r="BE88" s="294"/>
      <c r="BF88" s="244"/>
      <c r="BG88" s="242"/>
      <c r="BH88" s="242"/>
      <c r="BI88" s="242"/>
      <c r="BJ88" s="242"/>
      <c r="BK88" s="293"/>
      <c r="BL88" s="244"/>
      <c r="BM88" s="242"/>
      <c r="BN88" s="242"/>
      <c r="BO88" s="242"/>
      <c r="BP88" s="242"/>
      <c r="BQ88" s="293"/>
      <c r="BR88" s="244"/>
      <c r="BS88" s="242"/>
      <c r="BT88" s="242"/>
      <c r="BU88" s="242"/>
      <c r="BV88" s="242"/>
      <c r="BW88" s="243"/>
      <c r="BX88" s="491"/>
      <c r="BY88" s="337"/>
      <c r="BZ88" s="6"/>
      <c r="CA88" s="6"/>
      <c r="CB88" s="6"/>
      <c r="CC88" s="253"/>
      <c r="CD88" s="253"/>
      <c r="CE88" s="6"/>
      <c r="CF88" s="6"/>
      <c r="CG88" s="6"/>
      <c r="CH88" s="6"/>
      <c r="CI88" s="6"/>
      <c r="CJ88" s="6"/>
      <c r="CK88" s="6"/>
    </row>
    <row r="89" spans="1:89" ht="102" customHeight="1">
      <c r="A89" s="4" t="s">
        <v>155</v>
      </c>
      <c r="B89" s="383" t="s">
        <v>439</v>
      </c>
      <c r="C89" s="383"/>
      <c r="D89" s="383"/>
      <c r="E89" s="383"/>
      <c r="F89" s="383"/>
      <c r="G89" s="383"/>
      <c r="H89" s="383"/>
      <c r="I89" s="383"/>
      <c r="J89" s="383"/>
      <c r="K89" s="383"/>
      <c r="L89" s="135"/>
      <c r="M89" s="137"/>
      <c r="N89" s="137" t="s">
        <v>413</v>
      </c>
      <c r="O89" s="136"/>
      <c r="P89" s="123">
        <f>SUM($AB89,$AH89,$AN89,BZ90,$AZ89,$BF89,$BL89,$BR89)</f>
        <v>72</v>
      </c>
      <c r="Q89" s="140"/>
      <c r="R89" s="135">
        <f>SUM($T89:$Z89)</f>
        <v>36</v>
      </c>
      <c r="S89" s="136"/>
      <c r="T89" s="135">
        <v>18</v>
      </c>
      <c r="U89" s="137"/>
      <c r="V89" s="137"/>
      <c r="W89" s="137"/>
      <c r="X89" s="137"/>
      <c r="Y89" s="137"/>
      <c r="Z89" s="137">
        <v>18</v>
      </c>
      <c r="AA89" s="136"/>
      <c r="AB89" s="384"/>
      <c r="AC89" s="108"/>
      <c r="AD89" s="109"/>
      <c r="AE89" s="108"/>
      <c r="AF89" s="109"/>
      <c r="AG89" s="110"/>
      <c r="AH89" s="135">
        <v>72</v>
      </c>
      <c r="AI89" s="137"/>
      <c r="AJ89" s="137">
        <v>36</v>
      </c>
      <c r="AK89" s="137"/>
      <c r="AL89" s="137">
        <v>2</v>
      </c>
      <c r="AM89" s="136"/>
      <c r="AN89" s="135"/>
      <c r="AO89" s="137"/>
      <c r="AP89" s="137"/>
      <c r="AQ89" s="137"/>
      <c r="AR89" s="137"/>
      <c r="AS89" s="136"/>
      <c r="AT89" s="274"/>
      <c r="AU89" s="275"/>
      <c r="AV89" s="275"/>
      <c r="AW89" s="275"/>
      <c r="AX89" s="275"/>
      <c r="AY89" s="385"/>
      <c r="AZ89" s="135"/>
      <c r="BA89" s="137"/>
      <c r="BB89" s="137"/>
      <c r="BC89" s="137"/>
      <c r="BD89" s="137"/>
      <c r="BE89" s="136"/>
      <c r="BF89" s="107"/>
      <c r="BG89" s="384"/>
      <c r="BH89" s="109"/>
      <c r="BI89" s="108"/>
      <c r="BJ89" s="109"/>
      <c r="BK89" s="384"/>
      <c r="BL89" s="107"/>
      <c r="BM89" s="108"/>
      <c r="BN89" s="109"/>
      <c r="BO89" s="108"/>
      <c r="BP89" s="109"/>
      <c r="BQ89" s="110"/>
      <c r="BR89" s="107"/>
      <c r="BS89" s="108"/>
      <c r="BT89" s="109"/>
      <c r="BU89" s="108"/>
      <c r="BV89" s="109"/>
      <c r="BW89" s="110"/>
      <c r="BX89" s="111" t="s">
        <v>454</v>
      </c>
      <c r="BY89" s="112"/>
      <c r="BZ89" s="6"/>
      <c r="CA89" s="6"/>
      <c r="CB89" s="6"/>
      <c r="CC89" s="83"/>
      <c r="CD89" s="83"/>
      <c r="CE89" s="6"/>
      <c r="CF89" s="6"/>
      <c r="CG89" s="6"/>
      <c r="CH89" s="6"/>
      <c r="CI89" s="6"/>
      <c r="CJ89" s="6"/>
      <c r="CK89" s="6"/>
    </row>
    <row r="90" spans="1:89" ht="25.5" customHeight="1">
      <c r="A90" s="4" t="s">
        <v>156</v>
      </c>
      <c r="B90" s="171" t="s">
        <v>416</v>
      </c>
      <c r="C90" s="285"/>
      <c r="D90" s="285"/>
      <c r="E90" s="285"/>
      <c r="F90" s="285"/>
      <c r="G90" s="285"/>
      <c r="H90" s="285"/>
      <c r="I90" s="285"/>
      <c r="J90" s="285"/>
      <c r="K90" s="286"/>
      <c r="L90" s="135"/>
      <c r="M90" s="137"/>
      <c r="N90" s="137" t="s">
        <v>414</v>
      </c>
      <c r="O90" s="136"/>
      <c r="P90" s="123">
        <f>SUM($AB90,$AH90,$AN90,BZ91,$AZ90,$BF90,$BL90,$BR90)</f>
        <v>72</v>
      </c>
      <c r="Q90" s="140"/>
      <c r="R90" s="135">
        <f>SUM($T90:$Z90)</f>
        <v>36</v>
      </c>
      <c r="S90" s="136"/>
      <c r="T90" s="185">
        <v>18</v>
      </c>
      <c r="U90" s="388"/>
      <c r="V90" s="388"/>
      <c r="W90" s="388"/>
      <c r="X90" s="388"/>
      <c r="Y90" s="388"/>
      <c r="Z90" s="388">
        <v>18</v>
      </c>
      <c r="AA90" s="389"/>
      <c r="AB90" s="517"/>
      <c r="AC90" s="515"/>
      <c r="AD90" s="514"/>
      <c r="AE90" s="515"/>
      <c r="AF90" s="514"/>
      <c r="AG90" s="523"/>
      <c r="AH90" s="520"/>
      <c r="AI90" s="518"/>
      <c r="AJ90" s="521"/>
      <c r="AK90" s="521"/>
      <c r="AL90" s="521"/>
      <c r="AM90" s="522"/>
      <c r="AN90" s="391">
        <v>72</v>
      </c>
      <c r="AO90" s="388"/>
      <c r="AP90" s="388">
        <v>36</v>
      </c>
      <c r="AQ90" s="388"/>
      <c r="AR90" s="388">
        <v>2</v>
      </c>
      <c r="AS90" s="389"/>
      <c r="AT90" s="520"/>
      <c r="AU90" s="518"/>
      <c r="AV90" s="518"/>
      <c r="AW90" s="518"/>
      <c r="AX90" s="518"/>
      <c r="AY90" s="519"/>
      <c r="AZ90" s="391"/>
      <c r="BA90" s="388"/>
      <c r="BB90" s="388"/>
      <c r="BC90" s="388"/>
      <c r="BD90" s="388"/>
      <c r="BE90" s="389"/>
      <c r="BF90" s="516"/>
      <c r="BG90" s="517"/>
      <c r="BH90" s="514"/>
      <c r="BI90" s="515"/>
      <c r="BJ90" s="509"/>
      <c r="BK90" s="513"/>
      <c r="BL90" s="512"/>
      <c r="BM90" s="511"/>
      <c r="BN90" s="509"/>
      <c r="BO90" s="511"/>
      <c r="BP90" s="509"/>
      <c r="BQ90" s="510"/>
      <c r="BR90" s="512"/>
      <c r="BS90" s="511"/>
      <c r="BT90" s="509"/>
      <c r="BU90" s="511"/>
      <c r="BV90" s="509"/>
      <c r="BW90" s="510"/>
      <c r="BX90" s="111" t="s">
        <v>437</v>
      </c>
      <c r="BY90" s="112"/>
      <c r="BZ90" s="6"/>
      <c r="CA90" s="6"/>
      <c r="CB90" s="6"/>
      <c r="CC90" s="253">
        <f>SUM($AD90,$AJ90,$AP90,$AV90,$BB90,$BH90,$BN90,$BT90)</f>
        <v>36</v>
      </c>
      <c r="CD90" s="253"/>
      <c r="CE90" s="6"/>
      <c r="CF90" s="6"/>
      <c r="CG90" s="6"/>
      <c r="CH90" s="6"/>
      <c r="CI90" s="6"/>
      <c r="CJ90" s="6"/>
      <c r="CK90" s="6"/>
    </row>
    <row r="91" spans="1:89" ht="77.25" customHeight="1">
      <c r="A91" s="80" t="s">
        <v>412</v>
      </c>
      <c r="B91" s="419" t="s">
        <v>415</v>
      </c>
      <c r="C91" s="507"/>
      <c r="D91" s="507"/>
      <c r="E91" s="507"/>
      <c r="F91" s="507"/>
      <c r="G91" s="507"/>
      <c r="H91" s="507"/>
      <c r="I91" s="507"/>
      <c r="J91" s="507"/>
      <c r="K91" s="508"/>
      <c r="L91" s="300"/>
      <c r="M91" s="500"/>
      <c r="N91" s="500">
        <v>5</v>
      </c>
      <c r="O91" s="301"/>
      <c r="P91" s="506">
        <f>SUM($AB91,$AH91,$AN91,$AT91,$AZ91,$BF91,$BL91,$BR91)</f>
        <v>72</v>
      </c>
      <c r="Q91" s="427"/>
      <c r="R91" s="300">
        <f>SUM($T91:$Z91)</f>
        <v>36</v>
      </c>
      <c r="S91" s="301"/>
      <c r="T91" s="299">
        <v>18</v>
      </c>
      <c r="U91" s="500"/>
      <c r="V91" s="500"/>
      <c r="W91" s="500"/>
      <c r="X91" s="500"/>
      <c r="Y91" s="500"/>
      <c r="Z91" s="500">
        <v>18</v>
      </c>
      <c r="AA91" s="301"/>
      <c r="AB91" s="499"/>
      <c r="AC91" s="497"/>
      <c r="AD91" s="495"/>
      <c r="AE91" s="497"/>
      <c r="AF91" s="495"/>
      <c r="AG91" s="499"/>
      <c r="AH91" s="503"/>
      <c r="AI91" s="501"/>
      <c r="AJ91" s="504"/>
      <c r="AK91" s="504"/>
      <c r="AL91" s="504"/>
      <c r="AM91" s="505"/>
      <c r="AN91" s="300"/>
      <c r="AO91" s="500"/>
      <c r="AP91" s="500"/>
      <c r="AQ91" s="500"/>
      <c r="AR91" s="500"/>
      <c r="AS91" s="301"/>
      <c r="AT91" s="503"/>
      <c r="AU91" s="501"/>
      <c r="AV91" s="501"/>
      <c r="AW91" s="501"/>
      <c r="AX91" s="501"/>
      <c r="AY91" s="502"/>
      <c r="AZ91" s="300">
        <v>72</v>
      </c>
      <c r="BA91" s="500"/>
      <c r="BB91" s="500">
        <v>36</v>
      </c>
      <c r="BC91" s="500"/>
      <c r="BD91" s="500">
        <v>2</v>
      </c>
      <c r="BE91" s="301"/>
      <c r="BF91" s="498"/>
      <c r="BG91" s="499"/>
      <c r="BH91" s="495"/>
      <c r="BI91" s="497"/>
      <c r="BJ91" s="495"/>
      <c r="BK91" s="499"/>
      <c r="BL91" s="498"/>
      <c r="BM91" s="497"/>
      <c r="BN91" s="495"/>
      <c r="BO91" s="497"/>
      <c r="BP91" s="495"/>
      <c r="BQ91" s="496"/>
      <c r="BR91" s="498"/>
      <c r="BS91" s="497"/>
      <c r="BT91" s="495"/>
      <c r="BU91" s="497"/>
      <c r="BV91" s="495"/>
      <c r="BW91" s="496"/>
      <c r="BX91" s="493" t="s">
        <v>411</v>
      </c>
      <c r="BY91" s="494"/>
      <c r="BZ91" s="6"/>
      <c r="CA91" s="6"/>
      <c r="CB91" s="6"/>
      <c r="CC91" s="253">
        <f>SUM($AD91,$AJ91,$AP91,$AV91,$BB91,$BH91,$BN91,$BT91)</f>
        <v>36</v>
      </c>
      <c r="CD91" s="253"/>
      <c r="CE91" s="6"/>
      <c r="CF91" s="6"/>
      <c r="CG91" s="6"/>
      <c r="CH91" s="6"/>
      <c r="CI91" s="6"/>
      <c r="CJ91" s="6"/>
      <c r="CK91" s="6"/>
    </row>
    <row r="92" spans="1:89" ht="22.5" customHeight="1">
      <c r="A92" s="4" t="s">
        <v>157</v>
      </c>
      <c r="B92" s="174" t="s">
        <v>366</v>
      </c>
      <c r="C92" s="175"/>
      <c r="D92" s="175"/>
      <c r="E92" s="175"/>
      <c r="F92" s="175"/>
      <c r="G92" s="175"/>
      <c r="H92" s="175"/>
      <c r="I92" s="175"/>
      <c r="J92" s="175"/>
      <c r="K92" s="176"/>
      <c r="L92" s="119"/>
      <c r="M92" s="120"/>
      <c r="N92" s="121"/>
      <c r="O92" s="122"/>
      <c r="P92" s="119"/>
      <c r="Q92" s="125"/>
      <c r="R92" s="119"/>
      <c r="S92" s="122"/>
      <c r="T92" s="125"/>
      <c r="U92" s="120"/>
      <c r="V92" s="121"/>
      <c r="W92" s="120"/>
      <c r="X92" s="121"/>
      <c r="Y92" s="120"/>
      <c r="Z92" s="121"/>
      <c r="AA92" s="122"/>
      <c r="AB92" s="119"/>
      <c r="AC92" s="120"/>
      <c r="AD92" s="121"/>
      <c r="AE92" s="120"/>
      <c r="AF92" s="121"/>
      <c r="AG92" s="122"/>
      <c r="AH92" s="119"/>
      <c r="AI92" s="120"/>
      <c r="AJ92" s="121"/>
      <c r="AK92" s="120"/>
      <c r="AL92" s="121"/>
      <c r="AM92" s="122"/>
      <c r="AN92" s="119"/>
      <c r="AO92" s="120"/>
      <c r="AP92" s="121"/>
      <c r="AQ92" s="120"/>
      <c r="AR92" s="121"/>
      <c r="AS92" s="122"/>
      <c r="AT92" s="119"/>
      <c r="AU92" s="120"/>
      <c r="AV92" s="121"/>
      <c r="AW92" s="120"/>
      <c r="AX92" s="121"/>
      <c r="AY92" s="122"/>
      <c r="AZ92" s="119"/>
      <c r="BA92" s="120"/>
      <c r="BB92" s="121"/>
      <c r="BC92" s="120"/>
      <c r="BD92" s="121"/>
      <c r="BE92" s="122"/>
      <c r="BF92" s="119"/>
      <c r="BG92" s="120"/>
      <c r="BH92" s="121"/>
      <c r="BI92" s="120"/>
      <c r="BJ92" s="121"/>
      <c r="BK92" s="122"/>
      <c r="BL92" s="119"/>
      <c r="BM92" s="120"/>
      <c r="BN92" s="121"/>
      <c r="BO92" s="120"/>
      <c r="BP92" s="121"/>
      <c r="BQ92" s="122"/>
      <c r="BR92" s="119"/>
      <c r="BS92" s="120"/>
      <c r="BT92" s="121"/>
      <c r="BU92" s="120"/>
      <c r="BV92" s="121"/>
      <c r="BW92" s="122"/>
      <c r="BX92" s="111"/>
      <c r="BY92" s="112"/>
      <c r="BZ92" s="6"/>
      <c r="CA92" s="6"/>
      <c r="CB92" s="6"/>
      <c r="CC92" s="253"/>
      <c r="CD92" s="253"/>
      <c r="CE92" s="6"/>
      <c r="CF92" s="6"/>
      <c r="CG92" s="6"/>
      <c r="CH92" s="6"/>
      <c r="CI92" s="6"/>
      <c r="CJ92" s="6"/>
      <c r="CK92" s="6"/>
    </row>
    <row r="93" spans="1:89" ht="31.5" customHeight="1">
      <c r="A93" s="4" t="s">
        <v>158</v>
      </c>
      <c r="B93" s="181" t="s">
        <v>266</v>
      </c>
      <c r="C93" s="182"/>
      <c r="D93" s="182"/>
      <c r="E93" s="182"/>
      <c r="F93" s="182"/>
      <c r="G93" s="182"/>
      <c r="H93" s="182"/>
      <c r="I93" s="182"/>
      <c r="J93" s="182"/>
      <c r="K93" s="183"/>
      <c r="L93" s="135">
        <v>5</v>
      </c>
      <c r="M93" s="137"/>
      <c r="N93" s="137">
        <v>3.4</v>
      </c>
      <c r="O93" s="136"/>
      <c r="P93" s="492">
        <f>SUM($AB93,$AH93,$AN93,$AT93,$AZ93,$BF93,$BL93,$BR93)</f>
        <v>304</v>
      </c>
      <c r="Q93" s="387"/>
      <c r="R93" s="391">
        <f>SUM($T93:$Z93)</f>
        <v>178</v>
      </c>
      <c r="S93" s="389"/>
      <c r="T93" s="185"/>
      <c r="U93" s="388"/>
      <c r="V93" s="388"/>
      <c r="W93" s="388"/>
      <c r="X93" s="388">
        <v>178</v>
      </c>
      <c r="Y93" s="388"/>
      <c r="Z93" s="388"/>
      <c r="AA93" s="389"/>
      <c r="AB93" s="185"/>
      <c r="AC93" s="388"/>
      <c r="AD93" s="388"/>
      <c r="AE93" s="388"/>
      <c r="AF93" s="388"/>
      <c r="AG93" s="184"/>
      <c r="AH93" s="391"/>
      <c r="AI93" s="388"/>
      <c r="AJ93" s="388"/>
      <c r="AK93" s="388"/>
      <c r="AL93" s="388"/>
      <c r="AM93" s="389"/>
      <c r="AN93" s="395">
        <v>90</v>
      </c>
      <c r="AO93" s="185"/>
      <c r="AP93" s="392">
        <v>46</v>
      </c>
      <c r="AQ93" s="394"/>
      <c r="AR93" s="392">
        <v>3</v>
      </c>
      <c r="AS93" s="393"/>
      <c r="AT93" s="125">
        <v>94</v>
      </c>
      <c r="AU93" s="120"/>
      <c r="AV93" s="121">
        <v>62</v>
      </c>
      <c r="AW93" s="120"/>
      <c r="AX93" s="121">
        <v>3</v>
      </c>
      <c r="AY93" s="125"/>
      <c r="AZ93" s="119">
        <v>120</v>
      </c>
      <c r="BA93" s="120"/>
      <c r="BB93" s="121">
        <v>70</v>
      </c>
      <c r="BC93" s="120"/>
      <c r="BD93" s="121">
        <v>3</v>
      </c>
      <c r="BE93" s="122"/>
      <c r="BF93" s="135"/>
      <c r="BG93" s="137"/>
      <c r="BH93" s="121"/>
      <c r="BI93" s="120"/>
      <c r="BJ93" s="137"/>
      <c r="BK93" s="121"/>
      <c r="BL93" s="135"/>
      <c r="BM93" s="137"/>
      <c r="BN93" s="137"/>
      <c r="BO93" s="137"/>
      <c r="BP93" s="137"/>
      <c r="BQ93" s="121"/>
      <c r="BR93" s="135"/>
      <c r="BS93" s="137"/>
      <c r="BT93" s="137"/>
      <c r="BU93" s="137"/>
      <c r="BV93" s="137"/>
      <c r="BW93" s="136"/>
      <c r="BX93" s="111" t="s">
        <v>163</v>
      </c>
      <c r="BY93" s="112"/>
      <c r="BZ93" s="6"/>
      <c r="CA93" s="6"/>
      <c r="CB93" s="6"/>
      <c r="CC93" s="253">
        <f>SUM($AD93,$AJ93,$AP93,$AV93,$BB93,$BH93,$BN93,$BT93)</f>
        <v>178</v>
      </c>
      <c r="CD93" s="253"/>
      <c r="CE93" s="6"/>
      <c r="CF93" s="6"/>
      <c r="CG93" s="6"/>
      <c r="CH93" s="6"/>
      <c r="CI93" s="6"/>
      <c r="CJ93" s="6"/>
      <c r="CK93" s="6"/>
    </row>
    <row r="94" spans="1:89" ht="40.5" customHeight="1">
      <c r="A94" s="4" t="s">
        <v>202</v>
      </c>
      <c r="B94" s="181" t="s">
        <v>141</v>
      </c>
      <c r="C94" s="182"/>
      <c r="D94" s="182"/>
      <c r="E94" s="182"/>
      <c r="F94" s="182"/>
      <c r="G94" s="182"/>
      <c r="H94" s="182"/>
      <c r="I94" s="182"/>
      <c r="J94" s="182"/>
      <c r="K94" s="183"/>
      <c r="L94" s="135"/>
      <c r="M94" s="137"/>
      <c r="N94" s="137">
        <v>8</v>
      </c>
      <c r="O94" s="136"/>
      <c r="P94" s="492">
        <f>SUM($AB94,$AH94,$AN94,$AT94,$AZ94,$BF94,$BL94,$BR94)</f>
        <v>120</v>
      </c>
      <c r="Q94" s="387"/>
      <c r="R94" s="135">
        <f>SUM($T94:$Z94)</f>
        <v>74</v>
      </c>
      <c r="S94" s="136"/>
      <c r="T94" s="185"/>
      <c r="U94" s="388"/>
      <c r="V94" s="388"/>
      <c r="W94" s="388"/>
      <c r="X94" s="388">
        <v>74</v>
      </c>
      <c r="Y94" s="388"/>
      <c r="Z94" s="388"/>
      <c r="AA94" s="389"/>
      <c r="AB94" s="185"/>
      <c r="AC94" s="388"/>
      <c r="AD94" s="388"/>
      <c r="AE94" s="388"/>
      <c r="AF94" s="388"/>
      <c r="AG94" s="184"/>
      <c r="AH94" s="391"/>
      <c r="AI94" s="388"/>
      <c r="AJ94" s="388"/>
      <c r="AK94" s="388"/>
      <c r="AL94" s="388"/>
      <c r="AM94" s="389"/>
      <c r="AN94" s="391"/>
      <c r="AO94" s="388"/>
      <c r="AP94" s="388"/>
      <c r="AQ94" s="388"/>
      <c r="AR94" s="388"/>
      <c r="AS94" s="389"/>
      <c r="AT94" s="395"/>
      <c r="AU94" s="185"/>
      <c r="AV94" s="392"/>
      <c r="AW94" s="394"/>
      <c r="AX94" s="392"/>
      <c r="AY94" s="393"/>
      <c r="AZ94" s="391"/>
      <c r="BA94" s="388"/>
      <c r="BB94" s="388"/>
      <c r="BC94" s="388"/>
      <c r="BD94" s="388"/>
      <c r="BE94" s="389"/>
      <c r="BF94" s="390"/>
      <c r="BG94" s="185"/>
      <c r="BH94" s="392"/>
      <c r="BI94" s="394"/>
      <c r="BJ94" s="392"/>
      <c r="BK94" s="393"/>
      <c r="BL94" s="391">
        <v>40</v>
      </c>
      <c r="BM94" s="388"/>
      <c r="BN94" s="388">
        <v>26</v>
      </c>
      <c r="BO94" s="388"/>
      <c r="BP94" s="388"/>
      <c r="BQ94" s="389"/>
      <c r="BR94" s="395">
        <v>80</v>
      </c>
      <c r="BS94" s="185"/>
      <c r="BT94" s="392">
        <v>48</v>
      </c>
      <c r="BU94" s="394"/>
      <c r="BV94" s="392">
        <v>3</v>
      </c>
      <c r="BW94" s="393"/>
      <c r="BX94" s="111" t="s">
        <v>379</v>
      </c>
      <c r="BY94" s="112"/>
      <c r="BZ94" s="6"/>
      <c r="CA94" s="6"/>
      <c r="CB94" s="6"/>
      <c r="CC94" s="253">
        <f>SUM($AD94,$AJ94,$AP94,$AV94,$BB94,$BH94,$BN94,$BT94)</f>
        <v>74</v>
      </c>
      <c r="CD94" s="253"/>
      <c r="CE94" s="6"/>
      <c r="CF94" s="6"/>
      <c r="CG94" s="6"/>
      <c r="CH94" s="6"/>
      <c r="CI94" s="6"/>
      <c r="CJ94" s="6"/>
      <c r="CK94" s="6"/>
    </row>
    <row r="95" spans="1:89" ht="39" customHeight="1">
      <c r="A95" s="4" t="s">
        <v>203</v>
      </c>
      <c r="B95" s="174" t="s">
        <v>267</v>
      </c>
      <c r="C95" s="175"/>
      <c r="D95" s="175"/>
      <c r="E95" s="175"/>
      <c r="F95" s="175"/>
      <c r="G95" s="175"/>
      <c r="H95" s="175"/>
      <c r="I95" s="175"/>
      <c r="J95" s="175"/>
      <c r="K95" s="175"/>
      <c r="L95" s="300"/>
      <c r="M95" s="500"/>
      <c r="N95" s="500"/>
      <c r="O95" s="301"/>
      <c r="P95" s="134"/>
      <c r="Q95" s="134"/>
      <c r="R95" s="135"/>
      <c r="S95" s="136"/>
      <c r="T95" s="120"/>
      <c r="U95" s="137"/>
      <c r="V95" s="137"/>
      <c r="W95" s="137"/>
      <c r="X95" s="137"/>
      <c r="Y95" s="137"/>
      <c r="Z95" s="137"/>
      <c r="AA95" s="136"/>
      <c r="AB95" s="120"/>
      <c r="AC95" s="137"/>
      <c r="AD95" s="137"/>
      <c r="AE95" s="137"/>
      <c r="AF95" s="137"/>
      <c r="AG95" s="121"/>
      <c r="AH95" s="135"/>
      <c r="AI95" s="137"/>
      <c r="AJ95" s="340"/>
      <c r="AK95" s="340"/>
      <c r="AL95" s="340"/>
      <c r="AM95" s="112"/>
      <c r="AN95" s="125"/>
      <c r="AO95" s="120"/>
      <c r="AP95" s="121"/>
      <c r="AQ95" s="120"/>
      <c r="AR95" s="121"/>
      <c r="AS95" s="122"/>
      <c r="AT95" s="119"/>
      <c r="AU95" s="120"/>
      <c r="AV95" s="121"/>
      <c r="AW95" s="120"/>
      <c r="AX95" s="121"/>
      <c r="AY95" s="125"/>
      <c r="AZ95" s="119"/>
      <c r="BA95" s="120"/>
      <c r="BB95" s="121"/>
      <c r="BC95" s="120"/>
      <c r="BD95" s="121"/>
      <c r="BE95" s="122"/>
      <c r="BF95" s="120"/>
      <c r="BG95" s="137"/>
      <c r="BH95" s="137"/>
      <c r="BI95" s="137"/>
      <c r="BJ95" s="137"/>
      <c r="BK95" s="121"/>
      <c r="BL95" s="135"/>
      <c r="BM95" s="137"/>
      <c r="BN95" s="137"/>
      <c r="BO95" s="137"/>
      <c r="BP95" s="137"/>
      <c r="BQ95" s="121"/>
      <c r="BR95" s="135"/>
      <c r="BS95" s="137"/>
      <c r="BT95" s="137"/>
      <c r="BU95" s="137"/>
      <c r="BV95" s="137"/>
      <c r="BW95" s="136"/>
      <c r="BX95" s="119"/>
      <c r="BY95" s="122"/>
      <c r="BZ95" s="6"/>
      <c r="CA95" s="6"/>
      <c r="CB95" s="6"/>
      <c r="CC95" s="83"/>
      <c r="CD95" s="83"/>
      <c r="CE95" s="6"/>
      <c r="CF95" s="6"/>
      <c r="CG95" s="6"/>
      <c r="CH95" s="6"/>
      <c r="CI95" s="6"/>
      <c r="CJ95" s="6"/>
      <c r="CK95" s="6"/>
    </row>
    <row r="96" spans="1:89" ht="41.25" customHeight="1">
      <c r="A96" s="4" t="s">
        <v>204</v>
      </c>
      <c r="B96" s="181" t="s">
        <v>268</v>
      </c>
      <c r="C96" s="182"/>
      <c r="D96" s="182"/>
      <c r="E96" s="182"/>
      <c r="F96" s="182"/>
      <c r="G96" s="182"/>
      <c r="H96" s="182"/>
      <c r="I96" s="182"/>
      <c r="J96" s="182"/>
      <c r="K96" s="183"/>
      <c r="L96" s="119">
        <v>1</v>
      </c>
      <c r="M96" s="120"/>
      <c r="N96" s="121"/>
      <c r="O96" s="122"/>
      <c r="P96" s="387">
        <f>SUM($AB96,$AH96,$AN96,$AT96,$AZ96,$BF96,$BL96,$BR96)</f>
        <v>120</v>
      </c>
      <c r="Q96" s="387"/>
      <c r="R96" s="391">
        <f>SUM($T96:$Z96)</f>
        <v>78</v>
      </c>
      <c r="S96" s="389"/>
      <c r="T96" s="390">
        <v>32</v>
      </c>
      <c r="U96" s="185"/>
      <c r="V96" s="184"/>
      <c r="W96" s="185"/>
      <c r="X96" s="184"/>
      <c r="Y96" s="185"/>
      <c r="Z96" s="184">
        <v>46</v>
      </c>
      <c r="AA96" s="531"/>
      <c r="AB96" s="185">
        <v>120</v>
      </c>
      <c r="AC96" s="388"/>
      <c r="AD96" s="388">
        <v>78</v>
      </c>
      <c r="AE96" s="388"/>
      <c r="AF96" s="388">
        <v>3</v>
      </c>
      <c r="AG96" s="184"/>
      <c r="AH96" s="391"/>
      <c r="AI96" s="388"/>
      <c r="AJ96" s="388"/>
      <c r="AK96" s="388"/>
      <c r="AL96" s="388"/>
      <c r="AM96" s="389"/>
      <c r="AN96" s="390"/>
      <c r="AO96" s="185"/>
      <c r="AP96" s="184"/>
      <c r="AQ96" s="185"/>
      <c r="AR96" s="184"/>
      <c r="AS96" s="531"/>
      <c r="AT96" s="395"/>
      <c r="AU96" s="185"/>
      <c r="AV96" s="184"/>
      <c r="AW96" s="185"/>
      <c r="AX96" s="184"/>
      <c r="AY96" s="390"/>
      <c r="AZ96" s="395"/>
      <c r="BA96" s="185"/>
      <c r="BB96" s="184"/>
      <c r="BC96" s="185"/>
      <c r="BD96" s="184"/>
      <c r="BE96" s="531"/>
      <c r="BF96" s="120"/>
      <c r="BG96" s="137"/>
      <c r="BH96" s="137"/>
      <c r="BI96" s="137"/>
      <c r="BJ96" s="137"/>
      <c r="BK96" s="121"/>
      <c r="BL96" s="135"/>
      <c r="BM96" s="137"/>
      <c r="BN96" s="137"/>
      <c r="BO96" s="137"/>
      <c r="BP96" s="137"/>
      <c r="BQ96" s="121"/>
      <c r="BR96" s="135"/>
      <c r="BS96" s="137"/>
      <c r="BT96" s="137"/>
      <c r="BU96" s="137"/>
      <c r="BV96" s="137"/>
      <c r="BW96" s="136"/>
      <c r="BX96" s="119" t="s">
        <v>186</v>
      </c>
      <c r="BY96" s="122"/>
      <c r="BZ96" s="6"/>
      <c r="CA96" s="6"/>
      <c r="CB96" s="6"/>
      <c r="CC96" s="83"/>
      <c r="CD96" s="83"/>
      <c r="CE96" s="6"/>
      <c r="CF96" s="6"/>
      <c r="CG96" s="6"/>
      <c r="CH96" s="6"/>
      <c r="CI96" s="6"/>
      <c r="CJ96" s="6"/>
      <c r="CK96" s="6"/>
    </row>
    <row r="97" spans="1:89" ht="40.5" customHeight="1">
      <c r="A97" s="4" t="s">
        <v>205</v>
      </c>
      <c r="B97" s="181" t="s">
        <v>269</v>
      </c>
      <c r="C97" s="182"/>
      <c r="D97" s="182"/>
      <c r="E97" s="182"/>
      <c r="F97" s="182"/>
      <c r="G97" s="182"/>
      <c r="H97" s="182"/>
      <c r="I97" s="182"/>
      <c r="J97" s="182"/>
      <c r="K97" s="182"/>
      <c r="L97" s="119">
        <v>2</v>
      </c>
      <c r="M97" s="120"/>
      <c r="N97" s="121"/>
      <c r="O97" s="122"/>
      <c r="P97" s="387">
        <f>SUM($AB97,$AH97,$AN97,$AT97,$AZ97,$BF97,$BL97,$BR97)</f>
        <v>200</v>
      </c>
      <c r="Q97" s="387"/>
      <c r="R97" s="391">
        <f>SUM($T97:$Z97)</f>
        <v>102</v>
      </c>
      <c r="S97" s="389"/>
      <c r="T97" s="390">
        <v>56</v>
      </c>
      <c r="U97" s="185"/>
      <c r="V97" s="184"/>
      <c r="W97" s="185"/>
      <c r="X97" s="184"/>
      <c r="Y97" s="185"/>
      <c r="Z97" s="184">
        <v>46</v>
      </c>
      <c r="AA97" s="531"/>
      <c r="AB97" s="185"/>
      <c r="AC97" s="388"/>
      <c r="AD97" s="388"/>
      <c r="AE97" s="388"/>
      <c r="AF97" s="388"/>
      <c r="AG97" s="184"/>
      <c r="AH97" s="391">
        <v>200</v>
      </c>
      <c r="AI97" s="388"/>
      <c r="AJ97" s="388">
        <v>102</v>
      </c>
      <c r="AK97" s="388"/>
      <c r="AL97" s="388">
        <v>6</v>
      </c>
      <c r="AM97" s="389"/>
      <c r="AN97" s="390"/>
      <c r="AO97" s="185"/>
      <c r="AP97" s="184"/>
      <c r="AQ97" s="185"/>
      <c r="AR97" s="184"/>
      <c r="AS97" s="531"/>
      <c r="AT97" s="395"/>
      <c r="AU97" s="185"/>
      <c r="AV97" s="184"/>
      <c r="AW97" s="185"/>
      <c r="AX97" s="184"/>
      <c r="AY97" s="390"/>
      <c r="AZ97" s="395"/>
      <c r="BA97" s="185"/>
      <c r="BB97" s="184"/>
      <c r="BC97" s="185"/>
      <c r="BD97" s="184"/>
      <c r="BE97" s="531"/>
      <c r="BF97" s="120"/>
      <c r="BG97" s="137"/>
      <c r="BH97" s="137"/>
      <c r="BI97" s="137"/>
      <c r="BJ97" s="137"/>
      <c r="BK97" s="121"/>
      <c r="BL97" s="135"/>
      <c r="BM97" s="137"/>
      <c r="BN97" s="137"/>
      <c r="BO97" s="137"/>
      <c r="BP97" s="137"/>
      <c r="BQ97" s="121"/>
      <c r="BR97" s="135"/>
      <c r="BS97" s="137"/>
      <c r="BT97" s="137"/>
      <c r="BU97" s="137"/>
      <c r="BV97" s="137"/>
      <c r="BW97" s="136"/>
      <c r="BX97" s="119" t="s">
        <v>187</v>
      </c>
      <c r="BY97" s="122"/>
      <c r="BZ97" s="6"/>
      <c r="CA97" s="6"/>
      <c r="CB97" s="6"/>
      <c r="CC97" s="83"/>
      <c r="CD97" s="83"/>
      <c r="CE97" s="6"/>
      <c r="CF97" s="6"/>
      <c r="CG97" s="6"/>
      <c r="CH97" s="6"/>
      <c r="CI97" s="6"/>
      <c r="CJ97" s="6"/>
      <c r="CK97" s="6"/>
    </row>
    <row r="98" spans="1:89" ht="24" customHeight="1">
      <c r="A98" s="4" t="s">
        <v>206</v>
      </c>
      <c r="B98" s="138" t="s">
        <v>270</v>
      </c>
      <c r="C98" s="139"/>
      <c r="D98" s="139"/>
      <c r="E98" s="139"/>
      <c r="F98" s="139"/>
      <c r="G98" s="139"/>
      <c r="H98" s="139"/>
      <c r="I98" s="139"/>
      <c r="J98" s="139"/>
      <c r="K98" s="139"/>
      <c r="L98" s="119">
        <v>4</v>
      </c>
      <c r="M98" s="120"/>
      <c r="N98" s="121">
        <v>3</v>
      </c>
      <c r="O98" s="122"/>
      <c r="P98" s="134">
        <f>SUM($AB98,$AH98,$AN98,$AT98,$AZ98,$BF98,$BL98,$BR98)</f>
        <v>210</v>
      </c>
      <c r="Q98" s="134"/>
      <c r="R98" s="135">
        <f>SUM($T98:$Z98)</f>
        <v>106</v>
      </c>
      <c r="S98" s="136"/>
      <c r="T98" s="125">
        <v>42</v>
      </c>
      <c r="U98" s="120"/>
      <c r="V98" s="121"/>
      <c r="W98" s="120"/>
      <c r="X98" s="121">
        <v>40</v>
      </c>
      <c r="Y98" s="120"/>
      <c r="Z98" s="121">
        <v>24</v>
      </c>
      <c r="AA98" s="122"/>
      <c r="AB98" s="125"/>
      <c r="AC98" s="120"/>
      <c r="AD98" s="121"/>
      <c r="AE98" s="120"/>
      <c r="AF98" s="121"/>
      <c r="AG98" s="125"/>
      <c r="AH98" s="119"/>
      <c r="AI98" s="120"/>
      <c r="AJ98" s="121"/>
      <c r="AK98" s="120"/>
      <c r="AL98" s="121"/>
      <c r="AM98" s="122"/>
      <c r="AN98" s="125">
        <v>100</v>
      </c>
      <c r="AO98" s="120"/>
      <c r="AP98" s="121">
        <v>50</v>
      </c>
      <c r="AQ98" s="120"/>
      <c r="AR98" s="121">
        <v>3</v>
      </c>
      <c r="AS98" s="122"/>
      <c r="AT98" s="119">
        <v>110</v>
      </c>
      <c r="AU98" s="120"/>
      <c r="AV98" s="121">
        <v>56</v>
      </c>
      <c r="AW98" s="120"/>
      <c r="AX98" s="121">
        <v>3</v>
      </c>
      <c r="AY98" s="125"/>
      <c r="AZ98" s="119"/>
      <c r="BA98" s="120"/>
      <c r="BB98" s="121"/>
      <c r="BC98" s="120"/>
      <c r="BD98" s="121"/>
      <c r="BE98" s="122"/>
      <c r="BF98" s="125"/>
      <c r="BG98" s="120"/>
      <c r="BH98" s="121"/>
      <c r="BI98" s="120"/>
      <c r="BJ98" s="121"/>
      <c r="BK98" s="125"/>
      <c r="BL98" s="119"/>
      <c r="BM98" s="120"/>
      <c r="BN98" s="121"/>
      <c r="BO98" s="120"/>
      <c r="BP98" s="121"/>
      <c r="BQ98" s="122"/>
      <c r="BR98" s="119"/>
      <c r="BS98" s="120"/>
      <c r="BT98" s="121"/>
      <c r="BU98" s="120"/>
      <c r="BV98" s="121"/>
      <c r="BW98" s="122"/>
      <c r="BX98" s="119" t="s">
        <v>188</v>
      </c>
      <c r="BY98" s="122"/>
      <c r="BZ98" s="6"/>
      <c r="CA98" s="6"/>
      <c r="CB98" s="6"/>
      <c r="CC98" s="83"/>
      <c r="CD98" s="83"/>
      <c r="CE98" s="6"/>
      <c r="CF98" s="6"/>
      <c r="CG98" s="6"/>
      <c r="CH98" s="6"/>
      <c r="CI98" s="6"/>
      <c r="CJ98" s="6"/>
      <c r="CK98" s="6"/>
    </row>
    <row r="99" spans="1:89" ht="43.5" customHeight="1">
      <c r="A99" s="4" t="s">
        <v>271</v>
      </c>
      <c r="B99" s="131" t="s">
        <v>401</v>
      </c>
      <c r="C99" s="132"/>
      <c r="D99" s="132"/>
      <c r="E99" s="132"/>
      <c r="F99" s="132"/>
      <c r="G99" s="132"/>
      <c r="H99" s="132"/>
      <c r="I99" s="132"/>
      <c r="J99" s="132"/>
      <c r="K99" s="133"/>
      <c r="L99" s="119"/>
      <c r="M99" s="120"/>
      <c r="N99" s="121">
        <v>4</v>
      </c>
      <c r="O99" s="122"/>
      <c r="P99" s="134">
        <f>SUM($AB99,$AH99,$AN99,$AT99,$AZ99,$BF99,$BL99,$BR99)</f>
        <v>90</v>
      </c>
      <c r="Q99" s="134"/>
      <c r="R99" s="135">
        <f>SUM($T99:$Z99)</f>
        <v>34</v>
      </c>
      <c r="S99" s="136"/>
      <c r="T99" s="125">
        <v>16</v>
      </c>
      <c r="U99" s="120"/>
      <c r="V99" s="121"/>
      <c r="W99" s="120"/>
      <c r="X99" s="121">
        <v>18</v>
      </c>
      <c r="Y99" s="120"/>
      <c r="Z99" s="121"/>
      <c r="AA99" s="122"/>
      <c r="AB99" s="125"/>
      <c r="AC99" s="120"/>
      <c r="AD99" s="121"/>
      <c r="AE99" s="120"/>
      <c r="AF99" s="121"/>
      <c r="AG99" s="125"/>
      <c r="AH99" s="119"/>
      <c r="AI99" s="120"/>
      <c r="AJ99" s="121"/>
      <c r="AK99" s="120"/>
      <c r="AL99" s="121"/>
      <c r="AM99" s="122"/>
      <c r="AN99" s="125"/>
      <c r="AO99" s="120"/>
      <c r="AP99" s="121"/>
      <c r="AQ99" s="120"/>
      <c r="AR99" s="121"/>
      <c r="AS99" s="122"/>
      <c r="AT99" s="119">
        <v>90</v>
      </c>
      <c r="AU99" s="120"/>
      <c r="AV99" s="121">
        <v>34</v>
      </c>
      <c r="AW99" s="120"/>
      <c r="AX99" s="121">
        <v>3</v>
      </c>
      <c r="AY99" s="125"/>
      <c r="AZ99" s="119"/>
      <c r="BA99" s="120"/>
      <c r="BB99" s="121"/>
      <c r="BC99" s="120"/>
      <c r="BD99" s="121"/>
      <c r="BE99" s="122"/>
      <c r="BF99" s="125"/>
      <c r="BG99" s="120"/>
      <c r="BH99" s="121"/>
      <c r="BI99" s="120"/>
      <c r="BJ99" s="121"/>
      <c r="BK99" s="125"/>
      <c r="BL99" s="119"/>
      <c r="BM99" s="120"/>
      <c r="BN99" s="121"/>
      <c r="BO99" s="120"/>
      <c r="BP99" s="121"/>
      <c r="BQ99" s="122"/>
      <c r="BR99" s="119"/>
      <c r="BS99" s="120"/>
      <c r="BT99" s="121"/>
      <c r="BU99" s="120"/>
      <c r="BV99" s="121"/>
      <c r="BW99" s="122"/>
      <c r="BX99" s="123" t="s">
        <v>389</v>
      </c>
      <c r="BY99" s="122"/>
      <c r="BZ99" s="6"/>
      <c r="CA99" s="6"/>
      <c r="CB99" s="6"/>
      <c r="CC99" s="83"/>
      <c r="CD99" s="83"/>
      <c r="CE99" s="6"/>
      <c r="CF99" s="6"/>
      <c r="CG99" s="6"/>
      <c r="CH99" s="6"/>
      <c r="CI99" s="6"/>
      <c r="CJ99" s="6"/>
      <c r="CK99" s="6"/>
    </row>
    <row r="100" spans="1:89" ht="69.75" customHeight="1" thickBot="1">
      <c r="A100" s="76" t="s">
        <v>272</v>
      </c>
      <c r="B100" s="126" t="s">
        <v>273</v>
      </c>
      <c r="C100" s="127"/>
      <c r="D100" s="127"/>
      <c r="E100" s="127"/>
      <c r="F100" s="127"/>
      <c r="G100" s="127"/>
      <c r="H100" s="127"/>
      <c r="I100" s="127"/>
      <c r="J100" s="127"/>
      <c r="K100" s="127"/>
      <c r="L100" s="113"/>
      <c r="M100" s="114"/>
      <c r="N100" s="115"/>
      <c r="O100" s="116"/>
      <c r="P100" s="128">
        <v>40</v>
      </c>
      <c r="Q100" s="128"/>
      <c r="R100" s="129"/>
      <c r="S100" s="130"/>
      <c r="T100" s="124"/>
      <c r="U100" s="114"/>
      <c r="V100" s="115"/>
      <c r="W100" s="114"/>
      <c r="X100" s="115"/>
      <c r="Y100" s="114"/>
      <c r="Z100" s="115"/>
      <c r="AA100" s="116"/>
      <c r="AB100" s="124"/>
      <c r="AC100" s="114"/>
      <c r="AD100" s="115"/>
      <c r="AE100" s="114"/>
      <c r="AF100" s="115"/>
      <c r="AG100" s="124"/>
      <c r="AH100" s="113"/>
      <c r="AI100" s="114"/>
      <c r="AJ100" s="115"/>
      <c r="AK100" s="114"/>
      <c r="AL100" s="115"/>
      <c r="AM100" s="116"/>
      <c r="AN100" s="124"/>
      <c r="AO100" s="114"/>
      <c r="AP100" s="115"/>
      <c r="AQ100" s="114"/>
      <c r="AR100" s="115"/>
      <c r="AS100" s="116"/>
      <c r="AT100" s="113">
        <v>40</v>
      </c>
      <c r="AU100" s="114"/>
      <c r="AV100" s="115"/>
      <c r="AW100" s="114"/>
      <c r="AX100" s="115">
        <v>1</v>
      </c>
      <c r="AY100" s="124"/>
      <c r="AZ100" s="113"/>
      <c r="BA100" s="114"/>
      <c r="BB100" s="115"/>
      <c r="BC100" s="114"/>
      <c r="BD100" s="115"/>
      <c r="BE100" s="116"/>
      <c r="BF100" s="124"/>
      <c r="BG100" s="114"/>
      <c r="BH100" s="115"/>
      <c r="BI100" s="114"/>
      <c r="BJ100" s="115"/>
      <c r="BK100" s="124"/>
      <c r="BL100" s="113"/>
      <c r="BM100" s="114"/>
      <c r="BN100" s="115"/>
      <c r="BO100" s="114"/>
      <c r="BP100" s="115"/>
      <c r="BQ100" s="116"/>
      <c r="BR100" s="113"/>
      <c r="BS100" s="114"/>
      <c r="BT100" s="115"/>
      <c r="BU100" s="114"/>
      <c r="BV100" s="115"/>
      <c r="BW100" s="116"/>
      <c r="BX100" s="117" t="s">
        <v>404</v>
      </c>
      <c r="BY100" s="118"/>
      <c r="BZ100" s="6"/>
      <c r="CA100" s="6"/>
      <c r="CB100" s="6"/>
      <c r="CC100" s="83"/>
      <c r="CD100" s="83"/>
      <c r="CE100" s="6"/>
      <c r="CF100" s="6"/>
      <c r="CG100" s="6"/>
      <c r="CH100" s="6"/>
      <c r="CI100" s="6"/>
      <c r="CJ100" s="6"/>
      <c r="CK100" s="6"/>
    </row>
    <row r="101" spans="1:89" ht="30" customHeight="1" thickBot="1">
      <c r="A101" s="141" t="s">
        <v>62</v>
      </c>
      <c r="B101" s="144" t="s">
        <v>134</v>
      </c>
      <c r="C101" s="145"/>
      <c r="D101" s="145"/>
      <c r="E101" s="145"/>
      <c r="F101" s="145"/>
      <c r="G101" s="145"/>
      <c r="H101" s="145"/>
      <c r="I101" s="145"/>
      <c r="J101" s="145"/>
      <c r="K101" s="146"/>
      <c r="L101" s="153" t="s">
        <v>63</v>
      </c>
      <c r="M101" s="154"/>
      <c r="N101" s="153" t="s">
        <v>64</v>
      </c>
      <c r="O101" s="154"/>
      <c r="P101" s="159" t="s">
        <v>121</v>
      </c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1"/>
      <c r="AB101" s="162" t="s">
        <v>65</v>
      </c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  <c r="BR101" s="163"/>
      <c r="BS101" s="163"/>
      <c r="BT101" s="163"/>
      <c r="BU101" s="163"/>
      <c r="BV101" s="163"/>
      <c r="BW101" s="164"/>
      <c r="BX101" s="165" t="s">
        <v>139</v>
      </c>
      <c r="BY101" s="166"/>
      <c r="BZ101" s="6"/>
      <c r="CA101" s="6"/>
      <c r="CB101" s="6"/>
      <c r="CC101" s="83"/>
      <c r="CD101" s="83"/>
      <c r="CE101" s="6"/>
      <c r="CF101" s="6"/>
      <c r="CG101" s="6"/>
      <c r="CH101" s="6"/>
      <c r="CI101" s="6"/>
      <c r="CJ101" s="6"/>
      <c r="CK101" s="6"/>
    </row>
    <row r="102" spans="1:89" ht="24" customHeight="1" thickBot="1">
      <c r="A102" s="142"/>
      <c r="B102" s="147"/>
      <c r="C102" s="148"/>
      <c r="D102" s="148"/>
      <c r="E102" s="148"/>
      <c r="F102" s="148"/>
      <c r="G102" s="148"/>
      <c r="H102" s="148"/>
      <c r="I102" s="148"/>
      <c r="J102" s="148"/>
      <c r="K102" s="149"/>
      <c r="L102" s="155"/>
      <c r="M102" s="156"/>
      <c r="N102" s="155"/>
      <c r="O102" s="156"/>
      <c r="P102" s="153" t="s">
        <v>67</v>
      </c>
      <c r="Q102" s="154"/>
      <c r="R102" s="205" t="s">
        <v>68</v>
      </c>
      <c r="S102" s="206"/>
      <c r="T102" s="186" t="s">
        <v>66</v>
      </c>
      <c r="U102" s="90"/>
      <c r="V102" s="90"/>
      <c r="W102" s="90"/>
      <c r="X102" s="90"/>
      <c r="Y102" s="90"/>
      <c r="Z102" s="90"/>
      <c r="AA102" s="189"/>
      <c r="AB102" s="217" t="s">
        <v>106</v>
      </c>
      <c r="AC102" s="218"/>
      <c r="AD102" s="218"/>
      <c r="AE102" s="218"/>
      <c r="AF102" s="218"/>
      <c r="AG102" s="218"/>
      <c r="AH102" s="218"/>
      <c r="AI102" s="218"/>
      <c r="AJ102" s="218"/>
      <c r="AK102" s="218"/>
      <c r="AL102" s="218"/>
      <c r="AM102" s="219"/>
      <c r="AN102" s="217" t="s">
        <v>110</v>
      </c>
      <c r="AO102" s="218"/>
      <c r="AP102" s="218"/>
      <c r="AQ102" s="218"/>
      <c r="AR102" s="218"/>
      <c r="AS102" s="218"/>
      <c r="AT102" s="218"/>
      <c r="AU102" s="218"/>
      <c r="AV102" s="218"/>
      <c r="AW102" s="218"/>
      <c r="AX102" s="218"/>
      <c r="AY102" s="219"/>
      <c r="AZ102" s="217" t="s">
        <v>111</v>
      </c>
      <c r="BA102" s="218"/>
      <c r="BB102" s="218"/>
      <c r="BC102" s="218"/>
      <c r="BD102" s="218"/>
      <c r="BE102" s="218"/>
      <c r="BF102" s="218"/>
      <c r="BG102" s="218"/>
      <c r="BH102" s="218"/>
      <c r="BI102" s="218"/>
      <c r="BJ102" s="218"/>
      <c r="BK102" s="219"/>
      <c r="BL102" s="217" t="s">
        <v>112</v>
      </c>
      <c r="BM102" s="218"/>
      <c r="BN102" s="218"/>
      <c r="BO102" s="218"/>
      <c r="BP102" s="218"/>
      <c r="BQ102" s="218"/>
      <c r="BR102" s="218"/>
      <c r="BS102" s="218"/>
      <c r="BT102" s="218"/>
      <c r="BU102" s="218"/>
      <c r="BV102" s="218"/>
      <c r="BW102" s="219"/>
      <c r="BX102" s="167"/>
      <c r="BY102" s="168"/>
      <c r="BZ102" s="6"/>
      <c r="CA102" s="6"/>
      <c r="CB102" s="6"/>
      <c r="CC102" s="83"/>
      <c r="CD102" s="83"/>
      <c r="CE102" s="6"/>
      <c r="CF102" s="6"/>
      <c r="CG102" s="6"/>
      <c r="CH102" s="6"/>
      <c r="CI102" s="6"/>
      <c r="CJ102" s="6"/>
      <c r="CK102" s="6"/>
    </row>
    <row r="103" spans="1:89" ht="42.75" customHeight="1">
      <c r="A103" s="142"/>
      <c r="B103" s="147"/>
      <c r="C103" s="148"/>
      <c r="D103" s="148"/>
      <c r="E103" s="148"/>
      <c r="F103" s="148"/>
      <c r="G103" s="148"/>
      <c r="H103" s="148"/>
      <c r="I103" s="148"/>
      <c r="J103" s="148"/>
      <c r="K103" s="149"/>
      <c r="L103" s="155"/>
      <c r="M103" s="156"/>
      <c r="N103" s="155"/>
      <c r="O103" s="156"/>
      <c r="P103" s="155"/>
      <c r="Q103" s="156"/>
      <c r="R103" s="207"/>
      <c r="S103" s="208"/>
      <c r="T103" s="211" t="s">
        <v>105</v>
      </c>
      <c r="U103" s="212"/>
      <c r="V103" s="211" t="s">
        <v>223</v>
      </c>
      <c r="W103" s="212"/>
      <c r="X103" s="205" t="s">
        <v>224</v>
      </c>
      <c r="Y103" s="206"/>
      <c r="Z103" s="211" t="s">
        <v>225</v>
      </c>
      <c r="AA103" s="212"/>
      <c r="AB103" s="197" t="s">
        <v>311</v>
      </c>
      <c r="AC103" s="197"/>
      <c r="AD103" s="197"/>
      <c r="AE103" s="197"/>
      <c r="AF103" s="197"/>
      <c r="AG103" s="198"/>
      <c r="AH103" s="196" t="s">
        <v>312</v>
      </c>
      <c r="AI103" s="197"/>
      <c r="AJ103" s="197"/>
      <c r="AK103" s="197"/>
      <c r="AL103" s="197"/>
      <c r="AM103" s="198"/>
      <c r="AN103" s="197" t="s">
        <v>313</v>
      </c>
      <c r="AO103" s="197"/>
      <c r="AP103" s="197"/>
      <c r="AQ103" s="197"/>
      <c r="AR103" s="197"/>
      <c r="AS103" s="198"/>
      <c r="AT103" s="196" t="s">
        <v>138</v>
      </c>
      <c r="AU103" s="197"/>
      <c r="AV103" s="197"/>
      <c r="AW103" s="197"/>
      <c r="AX103" s="197"/>
      <c r="AY103" s="197"/>
      <c r="AZ103" s="196" t="s">
        <v>314</v>
      </c>
      <c r="BA103" s="197"/>
      <c r="BB103" s="197"/>
      <c r="BC103" s="197"/>
      <c r="BD103" s="197"/>
      <c r="BE103" s="198"/>
      <c r="BF103" s="197" t="s">
        <v>315</v>
      </c>
      <c r="BG103" s="197"/>
      <c r="BH103" s="197"/>
      <c r="BI103" s="197"/>
      <c r="BJ103" s="197"/>
      <c r="BK103" s="197"/>
      <c r="BL103" s="196" t="s">
        <v>131</v>
      </c>
      <c r="BM103" s="197"/>
      <c r="BN103" s="197"/>
      <c r="BO103" s="197"/>
      <c r="BP103" s="197"/>
      <c r="BQ103" s="198"/>
      <c r="BR103" s="196" t="s">
        <v>316</v>
      </c>
      <c r="BS103" s="197"/>
      <c r="BT103" s="197"/>
      <c r="BU103" s="197"/>
      <c r="BV103" s="197"/>
      <c r="BW103" s="197"/>
      <c r="BX103" s="167"/>
      <c r="BY103" s="168"/>
      <c r="BZ103" s="6"/>
      <c r="CA103" s="6"/>
      <c r="CB103" s="6"/>
      <c r="CC103" s="83"/>
      <c r="CD103" s="83"/>
      <c r="CE103" s="6"/>
      <c r="CF103" s="6"/>
      <c r="CG103" s="6"/>
      <c r="CH103" s="6"/>
      <c r="CI103" s="6"/>
      <c r="CJ103" s="6"/>
      <c r="CK103" s="6"/>
    </row>
    <row r="104" spans="1:89" ht="18.75" customHeight="1" hidden="1" thickBot="1">
      <c r="A104" s="142"/>
      <c r="B104" s="147"/>
      <c r="C104" s="148"/>
      <c r="D104" s="148"/>
      <c r="E104" s="148"/>
      <c r="F104" s="148"/>
      <c r="G104" s="148"/>
      <c r="H104" s="148"/>
      <c r="I104" s="148"/>
      <c r="J104" s="148"/>
      <c r="K104" s="149"/>
      <c r="L104" s="155"/>
      <c r="M104" s="156"/>
      <c r="N104" s="155"/>
      <c r="O104" s="156"/>
      <c r="P104" s="155"/>
      <c r="Q104" s="156"/>
      <c r="R104" s="207"/>
      <c r="S104" s="208"/>
      <c r="T104" s="213"/>
      <c r="U104" s="214"/>
      <c r="V104" s="213"/>
      <c r="W104" s="214"/>
      <c r="X104" s="207"/>
      <c r="Y104" s="208"/>
      <c r="Z104" s="213"/>
      <c r="AA104" s="214"/>
      <c r="AB104" s="200"/>
      <c r="AC104" s="200"/>
      <c r="AD104" s="200"/>
      <c r="AE104" s="200"/>
      <c r="AF104" s="200"/>
      <c r="AG104" s="201"/>
      <c r="AH104" s="199"/>
      <c r="AI104" s="200"/>
      <c r="AJ104" s="200"/>
      <c r="AK104" s="200"/>
      <c r="AL104" s="200"/>
      <c r="AM104" s="201"/>
      <c r="AN104" s="200"/>
      <c r="AO104" s="200"/>
      <c r="AP104" s="200"/>
      <c r="AQ104" s="200"/>
      <c r="AR104" s="200"/>
      <c r="AS104" s="201"/>
      <c r="AT104" s="199"/>
      <c r="AU104" s="200"/>
      <c r="AV104" s="200"/>
      <c r="AW104" s="200"/>
      <c r="AX104" s="200"/>
      <c r="AY104" s="200"/>
      <c r="AZ104" s="199"/>
      <c r="BA104" s="200"/>
      <c r="BB104" s="200"/>
      <c r="BC104" s="200"/>
      <c r="BD104" s="200"/>
      <c r="BE104" s="201"/>
      <c r="BF104" s="200"/>
      <c r="BG104" s="200"/>
      <c r="BH104" s="200"/>
      <c r="BI104" s="200"/>
      <c r="BJ104" s="200"/>
      <c r="BK104" s="200"/>
      <c r="BL104" s="199"/>
      <c r="BM104" s="200"/>
      <c r="BN104" s="200"/>
      <c r="BO104" s="200"/>
      <c r="BP104" s="200"/>
      <c r="BQ104" s="201"/>
      <c r="BR104" s="199"/>
      <c r="BS104" s="200"/>
      <c r="BT104" s="200"/>
      <c r="BU104" s="200"/>
      <c r="BV104" s="200"/>
      <c r="BW104" s="200"/>
      <c r="BX104" s="167"/>
      <c r="BY104" s="168"/>
      <c r="BZ104" s="6"/>
      <c r="CA104" s="6"/>
      <c r="CB104" s="6"/>
      <c r="CC104" s="83"/>
      <c r="CD104" s="83"/>
      <c r="CE104" s="6"/>
      <c r="CF104" s="6"/>
      <c r="CG104" s="6"/>
      <c r="CH104" s="6"/>
      <c r="CI104" s="6"/>
      <c r="CJ104" s="6"/>
      <c r="CK104" s="6"/>
    </row>
    <row r="105" spans="1:89" ht="45.75" customHeight="1" hidden="1" thickBot="1">
      <c r="A105" s="142"/>
      <c r="B105" s="147"/>
      <c r="C105" s="148"/>
      <c r="D105" s="148"/>
      <c r="E105" s="148"/>
      <c r="F105" s="148"/>
      <c r="G105" s="148"/>
      <c r="H105" s="148"/>
      <c r="I105" s="148"/>
      <c r="J105" s="148"/>
      <c r="K105" s="149"/>
      <c r="L105" s="155"/>
      <c r="M105" s="156"/>
      <c r="N105" s="155"/>
      <c r="O105" s="156"/>
      <c r="P105" s="155"/>
      <c r="Q105" s="156"/>
      <c r="R105" s="207"/>
      <c r="S105" s="208"/>
      <c r="T105" s="213"/>
      <c r="U105" s="214"/>
      <c r="V105" s="213"/>
      <c r="W105" s="214"/>
      <c r="X105" s="207"/>
      <c r="Y105" s="208"/>
      <c r="Z105" s="213"/>
      <c r="AA105" s="214"/>
      <c r="AB105" s="200"/>
      <c r="AC105" s="200"/>
      <c r="AD105" s="200"/>
      <c r="AE105" s="200"/>
      <c r="AF105" s="200"/>
      <c r="AG105" s="201"/>
      <c r="AH105" s="199"/>
      <c r="AI105" s="200"/>
      <c r="AJ105" s="200"/>
      <c r="AK105" s="200"/>
      <c r="AL105" s="200"/>
      <c r="AM105" s="201"/>
      <c r="AN105" s="200"/>
      <c r="AO105" s="200"/>
      <c r="AP105" s="200"/>
      <c r="AQ105" s="200"/>
      <c r="AR105" s="200"/>
      <c r="AS105" s="201"/>
      <c r="AT105" s="199"/>
      <c r="AU105" s="200"/>
      <c r="AV105" s="200"/>
      <c r="AW105" s="200"/>
      <c r="AX105" s="200"/>
      <c r="AY105" s="200"/>
      <c r="AZ105" s="199"/>
      <c r="BA105" s="200"/>
      <c r="BB105" s="200"/>
      <c r="BC105" s="200"/>
      <c r="BD105" s="200"/>
      <c r="BE105" s="201"/>
      <c r="BF105" s="200"/>
      <c r="BG105" s="200"/>
      <c r="BH105" s="200"/>
      <c r="BI105" s="200"/>
      <c r="BJ105" s="200"/>
      <c r="BK105" s="200"/>
      <c r="BL105" s="199"/>
      <c r="BM105" s="200"/>
      <c r="BN105" s="200"/>
      <c r="BO105" s="200"/>
      <c r="BP105" s="200"/>
      <c r="BQ105" s="201"/>
      <c r="BR105" s="199"/>
      <c r="BS105" s="200"/>
      <c r="BT105" s="200"/>
      <c r="BU105" s="200"/>
      <c r="BV105" s="200"/>
      <c r="BW105" s="200"/>
      <c r="BX105" s="167"/>
      <c r="BY105" s="168"/>
      <c r="BZ105" s="6"/>
      <c r="CA105" s="6"/>
      <c r="CB105" s="6"/>
      <c r="CC105" s="83"/>
      <c r="CD105" s="83"/>
      <c r="CE105" s="6"/>
      <c r="CF105" s="6"/>
      <c r="CG105" s="6"/>
      <c r="CH105" s="6"/>
      <c r="CI105" s="6"/>
      <c r="CJ105" s="6"/>
      <c r="CK105" s="6"/>
    </row>
    <row r="106" spans="1:89" ht="7.5" customHeight="1" thickBot="1">
      <c r="A106" s="142"/>
      <c r="B106" s="147"/>
      <c r="C106" s="148"/>
      <c r="D106" s="148"/>
      <c r="E106" s="148"/>
      <c r="F106" s="148"/>
      <c r="G106" s="148"/>
      <c r="H106" s="148"/>
      <c r="I106" s="148"/>
      <c r="J106" s="148"/>
      <c r="K106" s="149"/>
      <c r="L106" s="155"/>
      <c r="M106" s="156"/>
      <c r="N106" s="155"/>
      <c r="O106" s="156"/>
      <c r="P106" s="155"/>
      <c r="Q106" s="156"/>
      <c r="R106" s="207"/>
      <c r="S106" s="208"/>
      <c r="T106" s="213"/>
      <c r="U106" s="214"/>
      <c r="V106" s="213"/>
      <c r="W106" s="214"/>
      <c r="X106" s="207"/>
      <c r="Y106" s="208"/>
      <c r="Z106" s="213"/>
      <c r="AA106" s="214"/>
      <c r="AB106" s="203"/>
      <c r="AC106" s="203"/>
      <c r="AD106" s="203"/>
      <c r="AE106" s="203"/>
      <c r="AF106" s="203"/>
      <c r="AG106" s="204"/>
      <c r="AH106" s="202"/>
      <c r="AI106" s="203"/>
      <c r="AJ106" s="203"/>
      <c r="AK106" s="203"/>
      <c r="AL106" s="203"/>
      <c r="AM106" s="204"/>
      <c r="AN106" s="203"/>
      <c r="AO106" s="203"/>
      <c r="AP106" s="203"/>
      <c r="AQ106" s="203"/>
      <c r="AR106" s="203"/>
      <c r="AS106" s="204"/>
      <c r="AT106" s="202"/>
      <c r="AU106" s="203"/>
      <c r="AV106" s="203"/>
      <c r="AW106" s="203"/>
      <c r="AX106" s="203"/>
      <c r="AY106" s="203"/>
      <c r="AZ106" s="202"/>
      <c r="BA106" s="203"/>
      <c r="BB106" s="203"/>
      <c r="BC106" s="203"/>
      <c r="BD106" s="203"/>
      <c r="BE106" s="204"/>
      <c r="BF106" s="203"/>
      <c r="BG106" s="203"/>
      <c r="BH106" s="203"/>
      <c r="BI106" s="203"/>
      <c r="BJ106" s="203"/>
      <c r="BK106" s="203"/>
      <c r="BL106" s="202"/>
      <c r="BM106" s="203"/>
      <c r="BN106" s="203"/>
      <c r="BO106" s="203"/>
      <c r="BP106" s="203"/>
      <c r="BQ106" s="204"/>
      <c r="BR106" s="202"/>
      <c r="BS106" s="203"/>
      <c r="BT106" s="203"/>
      <c r="BU106" s="203"/>
      <c r="BV106" s="203"/>
      <c r="BW106" s="203"/>
      <c r="BX106" s="167"/>
      <c r="BY106" s="168"/>
      <c r="BZ106" s="6"/>
      <c r="CA106" s="6"/>
      <c r="CB106" s="6"/>
      <c r="CC106" s="83"/>
      <c r="CD106" s="83"/>
      <c r="CE106" s="6"/>
      <c r="CF106" s="6"/>
      <c r="CG106" s="6"/>
      <c r="CH106" s="6"/>
      <c r="CI106" s="6"/>
      <c r="CJ106" s="6"/>
      <c r="CK106" s="6"/>
    </row>
    <row r="107" spans="1:89" ht="107.25" customHeight="1" thickBot="1">
      <c r="A107" s="143"/>
      <c r="B107" s="150"/>
      <c r="C107" s="151"/>
      <c r="D107" s="151"/>
      <c r="E107" s="151"/>
      <c r="F107" s="151"/>
      <c r="G107" s="151"/>
      <c r="H107" s="151"/>
      <c r="I107" s="151"/>
      <c r="J107" s="151"/>
      <c r="K107" s="152"/>
      <c r="L107" s="157"/>
      <c r="M107" s="158"/>
      <c r="N107" s="157"/>
      <c r="O107" s="158"/>
      <c r="P107" s="157"/>
      <c r="Q107" s="158"/>
      <c r="R107" s="209"/>
      <c r="S107" s="210"/>
      <c r="T107" s="215"/>
      <c r="U107" s="216"/>
      <c r="V107" s="215"/>
      <c r="W107" s="216"/>
      <c r="X107" s="209"/>
      <c r="Y107" s="210"/>
      <c r="Z107" s="215"/>
      <c r="AA107" s="216"/>
      <c r="AB107" s="190" t="s">
        <v>107</v>
      </c>
      <c r="AC107" s="191"/>
      <c r="AD107" s="192" t="s">
        <v>108</v>
      </c>
      <c r="AE107" s="191"/>
      <c r="AF107" s="192" t="s">
        <v>109</v>
      </c>
      <c r="AG107" s="193"/>
      <c r="AH107" s="190" t="s">
        <v>107</v>
      </c>
      <c r="AI107" s="191"/>
      <c r="AJ107" s="192" t="s">
        <v>108</v>
      </c>
      <c r="AK107" s="191"/>
      <c r="AL107" s="192" t="s">
        <v>109</v>
      </c>
      <c r="AM107" s="193"/>
      <c r="AN107" s="190" t="s">
        <v>107</v>
      </c>
      <c r="AO107" s="191"/>
      <c r="AP107" s="192" t="s">
        <v>108</v>
      </c>
      <c r="AQ107" s="191"/>
      <c r="AR107" s="192" t="s">
        <v>109</v>
      </c>
      <c r="AS107" s="193"/>
      <c r="AT107" s="190" t="s">
        <v>107</v>
      </c>
      <c r="AU107" s="191"/>
      <c r="AV107" s="192" t="s">
        <v>108</v>
      </c>
      <c r="AW107" s="191"/>
      <c r="AX107" s="192" t="s">
        <v>109</v>
      </c>
      <c r="AY107" s="193"/>
      <c r="AZ107" s="190" t="s">
        <v>107</v>
      </c>
      <c r="BA107" s="191"/>
      <c r="BB107" s="192" t="s">
        <v>108</v>
      </c>
      <c r="BC107" s="191"/>
      <c r="BD107" s="192" t="s">
        <v>109</v>
      </c>
      <c r="BE107" s="193"/>
      <c r="BF107" s="190" t="s">
        <v>107</v>
      </c>
      <c r="BG107" s="191"/>
      <c r="BH107" s="192" t="s">
        <v>108</v>
      </c>
      <c r="BI107" s="191"/>
      <c r="BJ107" s="192" t="s">
        <v>109</v>
      </c>
      <c r="BK107" s="193"/>
      <c r="BL107" s="190" t="s">
        <v>107</v>
      </c>
      <c r="BM107" s="191"/>
      <c r="BN107" s="192" t="s">
        <v>108</v>
      </c>
      <c r="BO107" s="191"/>
      <c r="BP107" s="192" t="s">
        <v>109</v>
      </c>
      <c r="BQ107" s="193"/>
      <c r="BR107" s="190" t="s">
        <v>107</v>
      </c>
      <c r="BS107" s="191"/>
      <c r="BT107" s="192" t="s">
        <v>108</v>
      </c>
      <c r="BU107" s="191"/>
      <c r="BV107" s="192" t="s">
        <v>109</v>
      </c>
      <c r="BW107" s="193"/>
      <c r="BX107" s="169"/>
      <c r="BY107" s="170"/>
      <c r="BZ107" s="6"/>
      <c r="CA107" s="6"/>
      <c r="CB107" s="6"/>
      <c r="CC107" s="83"/>
      <c r="CD107" s="83"/>
      <c r="CE107" s="6"/>
      <c r="CF107" s="6"/>
      <c r="CG107" s="6"/>
      <c r="CH107" s="6"/>
      <c r="CI107" s="6"/>
      <c r="CJ107" s="6"/>
      <c r="CK107" s="6"/>
    </row>
    <row r="108" spans="1:89" ht="23.25" customHeight="1" thickBot="1">
      <c r="A108" s="77" t="s">
        <v>228</v>
      </c>
      <c r="B108" s="186" t="s">
        <v>71</v>
      </c>
      <c r="C108" s="90"/>
      <c r="D108" s="90"/>
      <c r="E108" s="90"/>
      <c r="F108" s="90"/>
      <c r="G108" s="90"/>
      <c r="H108" s="90"/>
      <c r="I108" s="90"/>
      <c r="J108" s="90"/>
      <c r="K108" s="189"/>
      <c r="L108" s="102" t="s">
        <v>72</v>
      </c>
      <c r="M108" s="194"/>
      <c r="N108" s="195" t="s">
        <v>73</v>
      </c>
      <c r="O108" s="104"/>
      <c r="P108" s="102" t="s">
        <v>74</v>
      </c>
      <c r="Q108" s="194"/>
      <c r="R108" s="188" t="s">
        <v>75</v>
      </c>
      <c r="S108" s="189"/>
      <c r="T108" s="186" t="s">
        <v>76</v>
      </c>
      <c r="U108" s="187"/>
      <c r="V108" s="188" t="s">
        <v>77</v>
      </c>
      <c r="W108" s="187"/>
      <c r="X108" s="188" t="s">
        <v>78</v>
      </c>
      <c r="Y108" s="187"/>
      <c r="Z108" s="188" t="s">
        <v>79</v>
      </c>
      <c r="AA108" s="189"/>
      <c r="AB108" s="186" t="s">
        <v>80</v>
      </c>
      <c r="AC108" s="187"/>
      <c r="AD108" s="188" t="s">
        <v>81</v>
      </c>
      <c r="AE108" s="187"/>
      <c r="AF108" s="188" t="s">
        <v>82</v>
      </c>
      <c r="AG108" s="189"/>
      <c r="AH108" s="186" t="s">
        <v>83</v>
      </c>
      <c r="AI108" s="187"/>
      <c r="AJ108" s="188" t="s">
        <v>84</v>
      </c>
      <c r="AK108" s="187"/>
      <c r="AL108" s="188" t="s">
        <v>85</v>
      </c>
      <c r="AM108" s="189"/>
      <c r="AN108" s="186" t="s">
        <v>86</v>
      </c>
      <c r="AO108" s="187"/>
      <c r="AP108" s="188" t="s">
        <v>87</v>
      </c>
      <c r="AQ108" s="187"/>
      <c r="AR108" s="188" t="s">
        <v>88</v>
      </c>
      <c r="AS108" s="189"/>
      <c r="AT108" s="186" t="s">
        <v>89</v>
      </c>
      <c r="AU108" s="187"/>
      <c r="AV108" s="188" t="s">
        <v>90</v>
      </c>
      <c r="AW108" s="187"/>
      <c r="AX108" s="188" t="s">
        <v>91</v>
      </c>
      <c r="AY108" s="189"/>
      <c r="AZ108" s="186" t="s">
        <v>92</v>
      </c>
      <c r="BA108" s="187"/>
      <c r="BB108" s="188" t="s">
        <v>93</v>
      </c>
      <c r="BC108" s="187"/>
      <c r="BD108" s="188" t="s">
        <v>94</v>
      </c>
      <c r="BE108" s="189"/>
      <c r="BF108" s="186" t="s">
        <v>95</v>
      </c>
      <c r="BG108" s="187"/>
      <c r="BH108" s="188" t="s">
        <v>96</v>
      </c>
      <c r="BI108" s="187"/>
      <c r="BJ108" s="188" t="s">
        <v>97</v>
      </c>
      <c r="BK108" s="189"/>
      <c r="BL108" s="186" t="s">
        <v>98</v>
      </c>
      <c r="BM108" s="187"/>
      <c r="BN108" s="188" t="s">
        <v>99</v>
      </c>
      <c r="BO108" s="187"/>
      <c r="BP108" s="188" t="s">
        <v>100</v>
      </c>
      <c r="BQ108" s="189"/>
      <c r="BR108" s="186" t="s">
        <v>101</v>
      </c>
      <c r="BS108" s="187"/>
      <c r="BT108" s="188" t="s">
        <v>102</v>
      </c>
      <c r="BU108" s="187"/>
      <c r="BV108" s="188" t="s">
        <v>103</v>
      </c>
      <c r="BW108" s="189"/>
      <c r="BX108" s="186" t="s">
        <v>104</v>
      </c>
      <c r="BY108" s="189"/>
      <c r="BZ108" s="6"/>
      <c r="CA108" s="6"/>
      <c r="CB108" s="6"/>
      <c r="CC108" s="83"/>
      <c r="CD108" s="83"/>
      <c r="CE108" s="6"/>
      <c r="CF108" s="6"/>
      <c r="CG108" s="6"/>
      <c r="CH108" s="6"/>
      <c r="CI108" s="6"/>
      <c r="CJ108" s="6"/>
      <c r="CK108" s="6"/>
    </row>
    <row r="109" spans="1:89" ht="47.25" customHeight="1">
      <c r="A109" s="2" t="s">
        <v>207</v>
      </c>
      <c r="B109" s="377" t="s">
        <v>274</v>
      </c>
      <c r="C109" s="378"/>
      <c r="D109" s="378"/>
      <c r="E109" s="378"/>
      <c r="F109" s="378"/>
      <c r="G109" s="378"/>
      <c r="H109" s="378"/>
      <c r="I109" s="378"/>
      <c r="J109" s="378"/>
      <c r="K109" s="386"/>
      <c r="L109" s="244"/>
      <c r="M109" s="242"/>
      <c r="N109" s="242"/>
      <c r="O109" s="243"/>
      <c r="P109" s="244"/>
      <c r="Q109" s="293"/>
      <c r="R109" s="244"/>
      <c r="S109" s="243"/>
      <c r="T109" s="296"/>
      <c r="U109" s="242"/>
      <c r="V109" s="242"/>
      <c r="W109" s="242"/>
      <c r="X109" s="242"/>
      <c r="Y109" s="242"/>
      <c r="Z109" s="242"/>
      <c r="AA109" s="243"/>
      <c r="AB109" s="296"/>
      <c r="AC109" s="242"/>
      <c r="AD109" s="242"/>
      <c r="AE109" s="242"/>
      <c r="AF109" s="242"/>
      <c r="AG109" s="293"/>
      <c r="AH109" s="244"/>
      <c r="AI109" s="242"/>
      <c r="AJ109" s="242"/>
      <c r="AK109" s="242"/>
      <c r="AL109" s="242"/>
      <c r="AM109" s="243"/>
      <c r="AN109" s="244"/>
      <c r="AO109" s="242"/>
      <c r="AP109" s="242"/>
      <c r="AQ109" s="242"/>
      <c r="AR109" s="242"/>
      <c r="AS109" s="243"/>
      <c r="AT109" s="379"/>
      <c r="AU109" s="296"/>
      <c r="AV109" s="293"/>
      <c r="AW109" s="296"/>
      <c r="AX109" s="293"/>
      <c r="AY109" s="379"/>
      <c r="AZ109" s="295"/>
      <c r="BA109" s="296"/>
      <c r="BB109" s="293"/>
      <c r="BC109" s="296"/>
      <c r="BD109" s="293"/>
      <c r="BE109" s="379"/>
      <c r="BF109" s="244"/>
      <c r="BG109" s="242"/>
      <c r="BH109" s="242"/>
      <c r="BI109" s="242"/>
      <c r="BJ109" s="242"/>
      <c r="BK109" s="293"/>
      <c r="BL109" s="244"/>
      <c r="BM109" s="242"/>
      <c r="BN109" s="242"/>
      <c r="BO109" s="242"/>
      <c r="BP109" s="242"/>
      <c r="BQ109" s="293"/>
      <c r="BR109" s="244"/>
      <c r="BS109" s="242"/>
      <c r="BT109" s="242"/>
      <c r="BU109" s="242"/>
      <c r="BV109" s="242"/>
      <c r="BW109" s="243"/>
      <c r="BX109" s="491"/>
      <c r="BY109" s="337"/>
      <c r="BZ109" s="6"/>
      <c r="CA109" s="6"/>
      <c r="CB109" s="6"/>
      <c r="CC109" s="253"/>
      <c r="CD109" s="253"/>
      <c r="CE109" s="6"/>
      <c r="CF109" s="6"/>
      <c r="CG109" s="6"/>
      <c r="CH109" s="6"/>
      <c r="CI109" s="6"/>
      <c r="CJ109" s="6"/>
      <c r="CK109" s="6"/>
    </row>
    <row r="110" spans="1:89" ht="46.5" customHeight="1">
      <c r="A110" s="4" t="s">
        <v>208</v>
      </c>
      <c r="B110" s="181" t="s">
        <v>368</v>
      </c>
      <c r="C110" s="182"/>
      <c r="D110" s="182"/>
      <c r="E110" s="182"/>
      <c r="F110" s="182"/>
      <c r="G110" s="182"/>
      <c r="H110" s="182"/>
      <c r="I110" s="182"/>
      <c r="J110" s="182"/>
      <c r="K110" s="183"/>
      <c r="L110" s="119">
        <v>7</v>
      </c>
      <c r="M110" s="120"/>
      <c r="N110" s="137">
        <v>6</v>
      </c>
      <c r="O110" s="136"/>
      <c r="P110" s="123">
        <f>SUM($AB110,$AH110,$AN110,$AT110,$AZ110,$BF110,$BL110,$BR110)</f>
        <v>220</v>
      </c>
      <c r="Q110" s="134"/>
      <c r="R110" s="135">
        <f>SUM($T110:$Z110)</f>
        <v>100</v>
      </c>
      <c r="S110" s="136"/>
      <c r="T110" s="120">
        <v>50</v>
      </c>
      <c r="U110" s="137"/>
      <c r="V110" s="137"/>
      <c r="W110" s="137"/>
      <c r="X110" s="137">
        <v>28</v>
      </c>
      <c r="Y110" s="137"/>
      <c r="Z110" s="137">
        <v>22</v>
      </c>
      <c r="AA110" s="136"/>
      <c r="AB110" s="125"/>
      <c r="AC110" s="120"/>
      <c r="AD110" s="121"/>
      <c r="AE110" s="120"/>
      <c r="AF110" s="121"/>
      <c r="AG110" s="122"/>
      <c r="AH110" s="125"/>
      <c r="AI110" s="120"/>
      <c r="AJ110" s="121"/>
      <c r="AK110" s="120"/>
      <c r="AL110" s="121"/>
      <c r="AM110" s="125"/>
      <c r="AN110" s="119"/>
      <c r="AO110" s="120"/>
      <c r="AP110" s="121"/>
      <c r="AQ110" s="120"/>
      <c r="AR110" s="121"/>
      <c r="AS110" s="122"/>
      <c r="AT110" s="489"/>
      <c r="AU110" s="490"/>
      <c r="AV110" s="121"/>
      <c r="AW110" s="120"/>
      <c r="AX110" s="121"/>
      <c r="AY110" s="125"/>
      <c r="AZ110" s="119"/>
      <c r="BA110" s="120"/>
      <c r="BB110" s="121"/>
      <c r="BC110" s="120"/>
      <c r="BD110" s="121"/>
      <c r="BE110" s="122"/>
      <c r="BF110" s="119">
        <v>100</v>
      </c>
      <c r="BG110" s="120"/>
      <c r="BH110" s="121">
        <v>38</v>
      </c>
      <c r="BI110" s="120"/>
      <c r="BJ110" s="121">
        <v>3</v>
      </c>
      <c r="BK110" s="122"/>
      <c r="BL110" s="119">
        <v>120</v>
      </c>
      <c r="BM110" s="120"/>
      <c r="BN110" s="121">
        <v>62</v>
      </c>
      <c r="BO110" s="120"/>
      <c r="BP110" s="121">
        <v>3</v>
      </c>
      <c r="BQ110" s="122"/>
      <c r="BR110" s="119"/>
      <c r="BS110" s="120"/>
      <c r="BT110" s="121"/>
      <c r="BU110" s="120"/>
      <c r="BV110" s="121"/>
      <c r="BW110" s="122"/>
      <c r="BX110" s="111" t="s">
        <v>191</v>
      </c>
      <c r="BY110" s="112"/>
      <c r="BZ110" s="6"/>
      <c r="CA110" s="6"/>
      <c r="CB110" s="6"/>
      <c r="CC110" s="253">
        <f>SUM($AD110,$AJ110,$AP110,$AV110,$BB110,$BH110,$BN110,$BT110)</f>
        <v>100</v>
      </c>
      <c r="CD110" s="253"/>
      <c r="CE110" s="6"/>
      <c r="CF110" s="6"/>
      <c r="CG110" s="6"/>
      <c r="CH110" s="6"/>
      <c r="CI110" s="6"/>
      <c r="CJ110" s="6"/>
      <c r="CK110" s="6"/>
    </row>
    <row r="111" spans="1:89" ht="99" customHeight="1">
      <c r="A111" s="4" t="s">
        <v>275</v>
      </c>
      <c r="B111" s="181" t="s">
        <v>453</v>
      </c>
      <c r="C111" s="182"/>
      <c r="D111" s="182"/>
      <c r="E111" s="182"/>
      <c r="F111" s="182"/>
      <c r="G111" s="182"/>
      <c r="H111" s="182"/>
      <c r="I111" s="182"/>
      <c r="J111" s="182"/>
      <c r="K111" s="183"/>
      <c r="L111" s="119"/>
      <c r="M111" s="120"/>
      <c r="N111" s="137">
        <v>7</v>
      </c>
      <c r="O111" s="136"/>
      <c r="P111" s="123">
        <f>SUM($AB111,$AH111,$AN111,$AT111,$AZ111,$BF111,$BL111,$BR111)</f>
        <v>90</v>
      </c>
      <c r="Q111" s="134"/>
      <c r="R111" s="135">
        <f>SUM($T111:$Z111)</f>
        <v>36</v>
      </c>
      <c r="S111" s="136"/>
      <c r="T111" s="120">
        <v>18</v>
      </c>
      <c r="U111" s="137"/>
      <c r="V111" s="137"/>
      <c r="W111" s="137"/>
      <c r="X111" s="137"/>
      <c r="Y111" s="137"/>
      <c r="Z111" s="137">
        <v>18</v>
      </c>
      <c r="AA111" s="136"/>
      <c r="AB111" s="125"/>
      <c r="AC111" s="120"/>
      <c r="AD111" s="121"/>
      <c r="AE111" s="120"/>
      <c r="AF111" s="121"/>
      <c r="AG111" s="122"/>
      <c r="AH111" s="125"/>
      <c r="AI111" s="120"/>
      <c r="AJ111" s="121"/>
      <c r="AK111" s="120"/>
      <c r="AL111" s="121"/>
      <c r="AM111" s="125"/>
      <c r="AN111" s="119"/>
      <c r="AO111" s="120"/>
      <c r="AP111" s="121"/>
      <c r="AQ111" s="120"/>
      <c r="AR111" s="121"/>
      <c r="AS111" s="122"/>
      <c r="AT111" s="489"/>
      <c r="AU111" s="490"/>
      <c r="AV111" s="121"/>
      <c r="AW111" s="120"/>
      <c r="AX111" s="121"/>
      <c r="AY111" s="125"/>
      <c r="AZ111" s="119"/>
      <c r="BA111" s="120"/>
      <c r="BB111" s="121"/>
      <c r="BC111" s="120"/>
      <c r="BD111" s="121"/>
      <c r="BE111" s="122"/>
      <c r="BF111" s="119"/>
      <c r="BG111" s="120"/>
      <c r="BH111" s="121"/>
      <c r="BI111" s="120"/>
      <c r="BJ111" s="121"/>
      <c r="BK111" s="122"/>
      <c r="BL111" s="119">
        <v>90</v>
      </c>
      <c r="BM111" s="120"/>
      <c r="BN111" s="121">
        <v>36</v>
      </c>
      <c r="BO111" s="120"/>
      <c r="BP111" s="121">
        <v>3</v>
      </c>
      <c r="BQ111" s="122"/>
      <c r="BR111" s="119"/>
      <c r="BS111" s="120"/>
      <c r="BT111" s="121"/>
      <c r="BU111" s="120"/>
      <c r="BV111" s="121"/>
      <c r="BW111" s="122"/>
      <c r="BX111" s="111" t="s">
        <v>390</v>
      </c>
      <c r="BY111" s="112"/>
      <c r="BZ111" s="6"/>
      <c r="CA111" s="6"/>
      <c r="CB111" s="6"/>
      <c r="CC111" s="253">
        <f>SUM($AD111,$AJ111,$AP111,$AV111,$BB111,$BH111,$BN111,$BT111)</f>
        <v>36</v>
      </c>
      <c r="CD111" s="253"/>
      <c r="CE111" s="6"/>
      <c r="CF111" s="6"/>
      <c r="CG111" s="6"/>
      <c r="CH111" s="6"/>
      <c r="CI111" s="6"/>
      <c r="CJ111" s="6"/>
      <c r="CK111" s="6"/>
    </row>
    <row r="112" spans="1:89" ht="48.75" customHeight="1">
      <c r="A112" s="4" t="s">
        <v>276</v>
      </c>
      <c r="B112" s="487" t="s">
        <v>277</v>
      </c>
      <c r="C112" s="403"/>
      <c r="D112" s="403"/>
      <c r="E112" s="403"/>
      <c r="F112" s="403"/>
      <c r="G112" s="403"/>
      <c r="H112" s="403"/>
      <c r="I112" s="403"/>
      <c r="J112" s="403"/>
      <c r="K112" s="488"/>
      <c r="L112" s="135"/>
      <c r="M112" s="137"/>
      <c r="N112" s="137">
        <v>7</v>
      </c>
      <c r="O112" s="136"/>
      <c r="P112" s="123">
        <f>SUM($AB112,$AH112,$AN112,$AT112,$AZ112,$BF112,$BL112,$BR112)</f>
        <v>90</v>
      </c>
      <c r="Q112" s="134"/>
      <c r="R112" s="135">
        <f>SUM($T112:$Z112)</f>
        <v>42</v>
      </c>
      <c r="S112" s="136"/>
      <c r="T112" s="120">
        <v>20</v>
      </c>
      <c r="U112" s="137"/>
      <c r="V112" s="137"/>
      <c r="W112" s="137"/>
      <c r="X112" s="137">
        <v>12</v>
      </c>
      <c r="Y112" s="137"/>
      <c r="Z112" s="137">
        <v>10</v>
      </c>
      <c r="AA112" s="136"/>
      <c r="AB112" s="125"/>
      <c r="AC112" s="120"/>
      <c r="AD112" s="121"/>
      <c r="AE112" s="120"/>
      <c r="AF112" s="121"/>
      <c r="AG112" s="125"/>
      <c r="AH112" s="119"/>
      <c r="AI112" s="120"/>
      <c r="AJ112" s="121"/>
      <c r="AK112" s="120"/>
      <c r="AL112" s="121"/>
      <c r="AM112" s="122"/>
      <c r="AN112" s="119"/>
      <c r="AO112" s="120"/>
      <c r="AP112" s="121"/>
      <c r="AQ112" s="120"/>
      <c r="AR112" s="121"/>
      <c r="AS112" s="122"/>
      <c r="AT112" s="125"/>
      <c r="AU112" s="120"/>
      <c r="AV112" s="121"/>
      <c r="AW112" s="120"/>
      <c r="AX112" s="121"/>
      <c r="AY112" s="125"/>
      <c r="AZ112" s="119"/>
      <c r="BA112" s="120"/>
      <c r="BB112" s="121"/>
      <c r="BC112" s="120"/>
      <c r="BD112" s="121"/>
      <c r="BE112" s="122"/>
      <c r="BF112" s="119"/>
      <c r="BG112" s="120"/>
      <c r="BH112" s="121"/>
      <c r="BI112" s="120"/>
      <c r="BJ112" s="121"/>
      <c r="BK112" s="125"/>
      <c r="BL112" s="119">
        <v>90</v>
      </c>
      <c r="BM112" s="120"/>
      <c r="BN112" s="121">
        <v>42</v>
      </c>
      <c r="BO112" s="120"/>
      <c r="BP112" s="121">
        <v>3</v>
      </c>
      <c r="BQ112" s="122"/>
      <c r="BR112" s="119"/>
      <c r="BS112" s="120"/>
      <c r="BT112" s="121"/>
      <c r="BU112" s="120"/>
      <c r="BV112" s="121"/>
      <c r="BW112" s="122"/>
      <c r="BX112" s="111" t="s">
        <v>194</v>
      </c>
      <c r="BY112" s="112"/>
      <c r="BZ112" s="6"/>
      <c r="CA112" s="6"/>
      <c r="CB112" s="6"/>
      <c r="CC112" s="253">
        <f>SUM($AD112,$AJ112,$AP112,$AV112,$BB112,$BH112,$BN112,$BT112)</f>
        <v>42</v>
      </c>
      <c r="CD112" s="253"/>
      <c r="CE112" s="6"/>
      <c r="CF112" s="6"/>
      <c r="CG112" s="6"/>
      <c r="CH112" s="6"/>
      <c r="CI112" s="6"/>
      <c r="CJ112" s="6"/>
      <c r="CK112" s="6"/>
    </row>
    <row r="113" spans="1:89" ht="51.75" customHeight="1">
      <c r="A113" s="4" t="s">
        <v>278</v>
      </c>
      <c r="B113" s="271" t="s">
        <v>279</v>
      </c>
      <c r="C113" s="272"/>
      <c r="D113" s="272"/>
      <c r="E113" s="272"/>
      <c r="F113" s="272"/>
      <c r="G113" s="272"/>
      <c r="H113" s="272"/>
      <c r="I113" s="272"/>
      <c r="J113" s="272"/>
      <c r="K113" s="306"/>
      <c r="L113" s="119"/>
      <c r="M113" s="120"/>
      <c r="N113" s="137">
        <v>6</v>
      </c>
      <c r="O113" s="136"/>
      <c r="P113" s="123">
        <f>SUM($AB113,$AH113,$AN113,$AT113,$AZ113,$BF113,$BL113,$BR113)</f>
        <v>100</v>
      </c>
      <c r="Q113" s="134"/>
      <c r="R113" s="135">
        <f>SUM($T113:$Z113)</f>
        <v>48</v>
      </c>
      <c r="S113" s="136"/>
      <c r="T113" s="120">
        <v>22</v>
      </c>
      <c r="U113" s="137"/>
      <c r="V113" s="137"/>
      <c r="W113" s="137"/>
      <c r="X113" s="137">
        <v>12</v>
      </c>
      <c r="Y113" s="137"/>
      <c r="Z113" s="137">
        <v>14</v>
      </c>
      <c r="AA113" s="136"/>
      <c r="AB113" s="125"/>
      <c r="AC113" s="120"/>
      <c r="AD113" s="121"/>
      <c r="AE113" s="120"/>
      <c r="AF113" s="121"/>
      <c r="AG113" s="122"/>
      <c r="AH113" s="125"/>
      <c r="AI113" s="120"/>
      <c r="AJ113" s="121"/>
      <c r="AK113" s="120"/>
      <c r="AL113" s="121"/>
      <c r="AM113" s="125"/>
      <c r="AN113" s="119"/>
      <c r="AO113" s="120"/>
      <c r="AP113" s="121"/>
      <c r="AQ113" s="120"/>
      <c r="AR113" s="121"/>
      <c r="AS113" s="122"/>
      <c r="AT113" s="489"/>
      <c r="AU113" s="490"/>
      <c r="AV113" s="121"/>
      <c r="AW113" s="120"/>
      <c r="AX113" s="121"/>
      <c r="AY113" s="125"/>
      <c r="AZ113" s="119"/>
      <c r="BA113" s="120"/>
      <c r="BB113" s="121"/>
      <c r="BC113" s="120"/>
      <c r="BD113" s="121"/>
      <c r="BE113" s="122"/>
      <c r="BF113" s="119">
        <v>100</v>
      </c>
      <c r="BG113" s="120"/>
      <c r="BH113" s="121">
        <v>48</v>
      </c>
      <c r="BI113" s="120"/>
      <c r="BJ113" s="121">
        <v>3</v>
      </c>
      <c r="BK113" s="122"/>
      <c r="BL113" s="119"/>
      <c r="BM113" s="120"/>
      <c r="BN113" s="121"/>
      <c r="BO113" s="120"/>
      <c r="BP113" s="121"/>
      <c r="BQ113" s="122"/>
      <c r="BR113" s="119"/>
      <c r="BS113" s="120"/>
      <c r="BT113" s="121"/>
      <c r="BU113" s="120"/>
      <c r="BV113" s="121"/>
      <c r="BW113" s="122"/>
      <c r="BX113" s="111" t="s">
        <v>195</v>
      </c>
      <c r="BY113" s="112"/>
      <c r="BZ113" s="6"/>
      <c r="CA113" s="6"/>
      <c r="CB113" s="6"/>
      <c r="CC113" s="253">
        <f>SUM($AD113,$AJ113,$AP113,$AV113,$BB113,$BH113,$BN113,$BT113)</f>
        <v>48</v>
      </c>
      <c r="CD113" s="253"/>
      <c r="CE113" s="6"/>
      <c r="CF113" s="6"/>
      <c r="CG113" s="6"/>
      <c r="CH113" s="6"/>
      <c r="CI113" s="6"/>
      <c r="CJ113" s="6"/>
      <c r="CK113" s="6"/>
    </row>
    <row r="114" spans="1:89" ht="57.75" customHeight="1">
      <c r="A114" s="4" t="s">
        <v>280</v>
      </c>
      <c r="B114" s="487" t="s">
        <v>281</v>
      </c>
      <c r="C114" s="403"/>
      <c r="D114" s="403"/>
      <c r="E114" s="403"/>
      <c r="F114" s="403"/>
      <c r="G114" s="403"/>
      <c r="H114" s="403"/>
      <c r="I114" s="403"/>
      <c r="J114" s="403"/>
      <c r="K114" s="488"/>
      <c r="L114" s="135">
        <v>7</v>
      </c>
      <c r="M114" s="137"/>
      <c r="N114" s="137"/>
      <c r="O114" s="136"/>
      <c r="P114" s="123">
        <f>SUM($AB114,$AH114,$AN114,$AT114,$AZ114,$BF114,$BL114,$BR114)</f>
        <v>100</v>
      </c>
      <c r="Q114" s="134"/>
      <c r="R114" s="135">
        <f>SUM($T114:$Z114)</f>
        <v>42</v>
      </c>
      <c r="S114" s="136"/>
      <c r="T114" s="120">
        <v>20</v>
      </c>
      <c r="U114" s="137"/>
      <c r="V114" s="137"/>
      <c r="W114" s="137"/>
      <c r="X114" s="137">
        <v>10</v>
      </c>
      <c r="Y114" s="137"/>
      <c r="Z114" s="137">
        <v>12</v>
      </c>
      <c r="AA114" s="136"/>
      <c r="AB114" s="125"/>
      <c r="AC114" s="120"/>
      <c r="AD114" s="121"/>
      <c r="AE114" s="120"/>
      <c r="AF114" s="121"/>
      <c r="AG114" s="125"/>
      <c r="AH114" s="119"/>
      <c r="AI114" s="120"/>
      <c r="AJ114" s="121"/>
      <c r="AK114" s="120"/>
      <c r="AL114" s="121"/>
      <c r="AM114" s="122"/>
      <c r="AN114" s="119"/>
      <c r="AO114" s="120"/>
      <c r="AP114" s="121"/>
      <c r="AQ114" s="120"/>
      <c r="AR114" s="121"/>
      <c r="AS114" s="122"/>
      <c r="AT114" s="125"/>
      <c r="AU114" s="120"/>
      <c r="AV114" s="121"/>
      <c r="AW114" s="120"/>
      <c r="AX114" s="121"/>
      <c r="AY114" s="125"/>
      <c r="AZ114" s="119"/>
      <c r="BA114" s="120"/>
      <c r="BB114" s="121"/>
      <c r="BC114" s="120"/>
      <c r="BD114" s="121"/>
      <c r="BE114" s="122"/>
      <c r="BF114" s="119"/>
      <c r="BG114" s="120"/>
      <c r="BH114" s="121"/>
      <c r="BI114" s="120"/>
      <c r="BJ114" s="121"/>
      <c r="BK114" s="125"/>
      <c r="BL114" s="119">
        <v>100</v>
      </c>
      <c r="BM114" s="120"/>
      <c r="BN114" s="121">
        <v>42</v>
      </c>
      <c r="BO114" s="120"/>
      <c r="BP114" s="121">
        <v>3</v>
      </c>
      <c r="BQ114" s="122"/>
      <c r="BR114" s="119"/>
      <c r="BS114" s="120"/>
      <c r="BT114" s="121"/>
      <c r="BU114" s="120"/>
      <c r="BV114" s="121"/>
      <c r="BW114" s="122"/>
      <c r="BX114" s="111" t="s">
        <v>196</v>
      </c>
      <c r="BY114" s="112"/>
      <c r="BZ114" s="6"/>
      <c r="CA114" s="6"/>
      <c r="CB114" s="6"/>
      <c r="CC114" s="253">
        <f>SUM($AD114,$AJ114,$AP114,$AV114,$BB114,$BH114,$BN114,$BT114)</f>
        <v>42</v>
      </c>
      <c r="CD114" s="253"/>
      <c r="CE114" s="6"/>
      <c r="CF114" s="6"/>
      <c r="CG114" s="6"/>
      <c r="CH114" s="6"/>
      <c r="CI114" s="6"/>
      <c r="CJ114" s="6"/>
      <c r="CK114" s="6"/>
    </row>
    <row r="115" spans="1:108" s="7" customFormat="1" ht="54.75" customHeight="1">
      <c r="A115" s="4" t="s">
        <v>209</v>
      </c>
      <c r="B115" s="174" t="s">
        <v>282</v>
      </c>
      <c r="C115" s="175"/>
      <c r="D115" s="175"/>
      <c r="E115" s="175"/>
      <c r="F115" s="175"/>
      <c r="G115" s="175"/>
      <c r="H115" s="175"/>
      <c r="I115" s="175"/>
      <c r="J115" s="175"/>
      <c r="K115" s="176"/>
      <c r="L115" s="119"/>
      <c r="M115" s="120"/>
      <c r="N115" s="121"/>
      <c r="O115" s="122"/>
      <c r="P115" s="119"/>
      <c r="Q115" s="125"/>
      <c r="R115" s="119"/>
      <c r="S115" s="122"/>
      <c r="T115" s="125"/>
      <c r="U115" s="120"/>
      <c r="V115" s="121"/>
      <c r="W115" s="120"/>
      <c r="X115" s="121"/>
      <c r="Y115" s="120"/>
      <c r="Z115" s="121"/>
      <c r="AA115" s="122"/>
      <c r="AB115" s="119"/>
      <c r="AC115" s="120"/>
      <c r="AD115" s="121"/>
      <c r="AE115" s="120"/>
      <c r="AF115" s="121"/>
      <c r="AG115" s="122"/>
      <c r="AH115" s="119"/>
      <c r="AI115" s="120"/>
      <c r="AJ115" s="121"/>
      <c r="AK115" s="120"/>
      <c r="AL115" s="121"/>
      <c r="AM115" s="122"/>
      <c r="AN115" s="119"/>
      <c r="AO115" s="120"/>
      <c r="AP115" s="121"/>
      <c r="AQ115" s="120"/>
      <c r="AR115" s="121"/>
      <c r="AS115" s="122"/>
      <c r="AT115" s="119"/>
      <c r="AU115" s="120"/>
      <c r="AV115" s="121"/>
      <c r="AW115" s="120"/>
      <c r="AX115" s="121"/>
      <c r="AY115" s="122"/>
      <c r="AZ115" s="119"/>
      <c r="BA115" s="120"/>
      <c r="BB115" s="121"/>
      <c r="BC115" s="120"/>
      <c r="BD115" s="121"/>
      <c r="BE115" s="122"/>
      <c r="BF115" s="119"/>
      <c r="BG115" s="120"/>
      <c r="BH115" s="121"/>
      <c r="BI115" s="120"/>
      <c r="BJ115" s="121"/>
      <c r="BK115" s="122"/>
      <c r="BL115" s="119"/>
      <c r="BM115" s="120"/>
      <c r="BN115" s="121"/>
      <c r="BO115" s="120"/>
      <c r="BP115" s="121"/>
      <c r="BQ115" s="122"/>
      <c r="BR115" s="119"/>
      <c r="BS115" s="120"/>
      <c r="BT115" s="121"/>
      <c r="BU115" s="120"/>
      <c r="BV115" s="121"/>
      <c r="BW115" s="122"/>
      <c r="BX115" s="123"/>
      <c r="BY115" s="140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</row>
    <row r="116" spans="1:108" s="7" customFormat="1" ht="45.75" customHeight="1">
      <c r="A116" s="4" t="s">
        <v>210</v>
      </c>
      <c r="B116" s="181" t="s">
        <v>283</v>
      </c>
      <c r="C116" s="182"/>
      <c r="D116" s="182"/>
      <c r="E116" s="182"/>
      <c r="F116" s="182"/>
      <c r="G116" s="182"/>
      <c r="H116" s="182"/>
      <c r="I116" s="182"/>
      <c r="J116" s="182"/>
      <c r="K116" s="183"/>
      <c r="L116" s="119">
        <v>6</v>
      </c>
      <c r="M116" s="120"/>
      <c r="N116" s="121">
        <v>5</v>
      </c>
      <c r="O116" s="122"/>
      <c r="P116" s="123">
        <f>SUM($AB116,$AH116,$AN116,$AT116,$AZ116,$BF116,$BL116,$BR116)</f>
        <v>236</v>
      </c>
      <c r="Q116" s="134"/>
      <c r="R116" s="135">
        <f>SUM($T116:$Z116)</f>
        <v>106</v>
      </c>
      <c r="S116" s="136"/>
      <c r="T116" s="125">
        <v>40</v>
      </c>
      <c r="U116" s="120"/>
      <c r="V116" s="121"/>
      <c r="W116" s="120"/>
      <c r="X116" s="121">
        <v>66</v>
      </c>
      <c r="Y116" s="120"/>
      <c r="Z116" s="121"/>
      <c r="AA116" s="122"/>
      <c r="AB116" s="125"/>
      <c r="AC116" s="120"/>
      <c r="AD116" s="121"/>
      <c r="AE116" s="120"/>
      <c r="AF116" s="121"/>
      <c r="AG116" s="122"/>
      <c r="AH116" s="125"/>
      <c r="AI116" s="120"/>
      <c r="AJ116" s="121"/>
      <c r="AK116" s="120"/>
      <c r="AL116" s="121"/>
      <c r="AM116" s="125"/>
      <c r="AN116" s="119"/>
      <c r="AO116" s="120"/>
      <c r="AP116" s="121"/>
      <c r="AQ116" s="120"/>
      <c r="AR116" s="121"/>
      <c r="AS116" s="122"/>
      <c r="AT116" s="125"/>
      <c r="AU116" s="120"/>
      <c r="AV116" s="121"/>
      <c r="AW116" s="120"/>
      <c r="AX116" s="121"/>
      <c r="AY116" s="125"/>
      <c r="AZ116" s="119">
        <v>116</v>
      </c>
      <c r="BA116" s="120"/>
      <c r="BB116" s="121">
        <v>50</v>
      </c>
      <c r="BC116" s="120"/>
      <c r="BD116" s="121">
        <v>3</v>
      </c>
      <c r="BE116" s="122"/>
      <c r="BF116" s="119">
        <v>120</v>
      </c>
      <c r="BG116" s="120"/>
      <c r="BH116" s="121">
        <v>56</v>
      </c>
      <c r="BI116" s="120"/>
      <c r="BJ116" s="121">
        <v>3</v>
      </c>
      <c r="BK116" s="125"/>
      <c r="BL116" s="119"/>
      <c r="BM116" s="120"/>
      <c r="BN116" s="121"/>
      <c r="BO116" s="120"/>
      <c r="BP116" s="121"/>
      <c r="BQ116" s="122"/>
      <c r="BR116" s="119"/>
      <c r="BS116" s="120"/>
      <c r="BT116" s="121"/>
      <c r="BU116" s="120"/>
      <c r="BV116" s="121"/>
      <c r="BW116" s="122"/>
      <c r="BX116" s="123" t="s">
        <v>197</v>
      </c>
      <c r="BY116" s="140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</row>
    <row r="117" spans="1:108" s="7" customFormat="1" ht="32.25" customHeight="1">
      <c r="A117" s="4" t="s">
        <v>211</v>
      </c>
      <c r="B117" s="181" t="s">
        <v>284</v>
      </c>
      <c r="C117" s="182"/>
      <c r="D117" s="182"/>
      <c r="E117" s="182"/>
      <c r="F117" s="182"/>
      <c r="G117" s="182"/>
      <c r="H117" s="182"/>
      <c r="I117" s="182"/>
      <c r="J117" s="182"/>
      <c r="K117" s="183"/>
      <c r="L117" s="119"/>
      <c r="M117" s="120"/>
      <c r="N117" s="121">
        <v>7</v>
      </c>
      <c r="O117" s="122"/>
      <c r="P117" s="123">
        <f>SUM($AB117,$AH117,$AN117,$AT117,$AZ117,$BF117,$BL117,$BR117)</f>
        <v>90</v>
      </c>
      <c r="Q117" s="134"/>
      <c r="R117" s="135">
        <f>SUM($T117:$Z117)</f>
        <v>48</v>
      </c>
      <c r="S117" s="136"/>
      <c r="T117" s="125">
        <v>20</v>
      </c>
      <c r="U117" s="120"/>
      <c r="V117" s="121"/>
      <c r="W117" s="120"/>
      <c r="X117" s="121">
        <v>14</v>
      </c>
      <c r="Y117" s="120"/>
      <c r="Z117" s="121">
        <v>14</v>
      </c>
      <c r="AA117" s="122"/>
      <c r="AB117" s="125"/>
      <c r="AC117" s="120"/>
      <c r="AD117" s="121"/>
      <c r="AE117" s="120"/>
      <c r="AF117" s="121"/>
      <c r="AG117" s="122"/>
      <c r="AH117" s="125"/>
      <c r="AI117" s="120"/>
      <c r="AJ117" s="121"/>
      <c r="AK117" s="120"/>
      <c r="AL117" s="121"/>
      <c r="AM117" s="125"/>
      <c r="AN117" s="119"/>
      <c r="AO117" s="120"/>
      <c r="AP117" s="121"/>
      <c r="AQ117" s="120"/>
      <c r="AR117" s="121"/>
      <c r="AS117" s="122"/>
      <c r="AT117" s="125"/>
      <c r="AU117" s="120"/>
      <c r="AV117" s="121"/>
      <c r="AW117" s="120"/>
      <c r="AX117" s="121"/>
      <c r="AY117" s="125"/>
      <c r="AZ117" s="119"/>
      <c r="BA117" s="120"/>
      <c r="BB117" s="121"/>
      <c r="BC117" s="120"/>
      <c r="BD117" s="121"/>
      <c r="BE117" s="122"/>
      <c r="BF117" s="119"/>
      <c r="BG117" s="120"/>
      <c r="BH117" s="121"/>
      <c r="BI117" s="120"/>
      <c r="BJ117" s="121"/>
      <c r="BK117" s="125"/>
      <c r="BL117" s="119">
        <v>90</v>
      </c>
      <c r="BM117" s="120"/>
      <c r="BN117" s="121">
        <v>48</v>
      </c>
      <c r="BO117" s="120"/>
      <c r="BP117" s="121">
        <v>3</v>
      </c>
      <c r="BQ117" s="122"/>
      <c r="BR117" s="119"/>
      <c r="BS117" s="120"/>
      <c r="BT117" s="121"/>
      <c r="BU117" s="120"/>
      <c r="BV117" s="121"/>
      <c r="BW117" s="122"/>
      <c r="BX117" s="123" t="s">
        <v>199</v>
      </c>
      <c r="BY117" s="140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</row>
    <row r="118" spans="1:108" s="7" customFormat="1" ht="40.5" customHeight="1">
      <c r="A118" s="4" t="s">
        <v>212</v>
      </c>
      <c r="B118" s="181" t="s">
        <v>285</v>
      </c>
      <c r="C118" s="182"/>
      <c r="D118" s="182"/>
      <c r="E118" s="182"/>
      <c r="F118" s="182"/>
      <c r="G118" s="182"/>
      <c r="H118" s="182"/>
      <c r="I118" s="182"/>
      <c r="J118" s="182"/>
      <c r="K118" s="183"/>
      <c r="L118" s="119"/>
      <c r="M118" s="120"/>
      <c r="N118" s="121">
        <v>7</v>
      </c>
      <c r="O118" s="122"/>
      <c r="P118" s="123">
        <f>SUM($AB118,$AH118,$AN118,$AT118,$AZ118,$BF118,$BL118,$BR118)</f>
        <v>90</v>
      </c>
      <c r="Q118" s="134"/>
      <c r="R118" s="135">
        <f>SUM($T118:$Z118)</f>
        <v>34</v>
      </c>
      <c r="S118" s="136"/>
      <c r="T118" s="125">
        <v>16</v>
      </c>
      <c r="U118" s="120"/>
      <c r="V118" s="121"/>
      <c r="W118" s="120"/>
      <c r="X118" s="121">
        <v>18</v>
      </c>
      <c r="Y118" s="120"/>
      <c r="Z118" s="121"/>
      <c r="AA118" s="122"/>
      <c r="AB118" s="125"/>
      <c r="AC118" s="120"/>
      <c r="AD118" s="121"/>
      <c r="AE118" s="120"/>
      <c r="AF118" s="121"/>
      <c r="AG118" s="122"/>
      <c r="AH118" s="125"/>
      <c r="AI118" s="120"/>
      <c r="AJ118" s="121"/>
      <c r="AK118" s="120"/>
      <c r="AL118" s="121"/>
      <c r="AM118" s="125"/>
      <c r="AN118" s="119"/>
      <c r="AO118" s="120"/>
      <c r="AP118" s="121"/>
      <c r="AQ118" s="120"/>
      <c r="AR118" s="121"/>
      <c r="AS118" s="122"/>
      <c r="AT118" s="125"/>
      <c r="AU118" s="120"/>
      <c r="AV118" s="121"/>
      <c r="AW118" s="120"/>
      <c r="AX118" s="121"/>
      <c r="AY118" s="125"/>
      <c r="AZ118" s="119"/>
      <c r="BA118" s="120"/>
      <c r="BB118" s="121"/>
      <c r="BC118" s="120"/>
      <c r="BD118" s="121"/>
      <c r="BE118" s="122"/>
      <c r="BF118" s="119"/>
      <c r="BG118" s="120"/>
      <c r="BH118" s="121"/>
      <c r="BI118" s="120"/>
      <c r="BJ118" s="121"/>
      <c r="BK118" s="125"/>
      <c r="BL118" s="119">
        <v>90</v>
      </c>
      <c r="BM118" s="120"/>
      <c r="BN118" s="121">
        <v>34</v>
      </c>
      <c r="BO118" s="120"/>
      <c r="BP118" s="121">
        <v>3</v>
      </c>
      <c r="BQ118" s="122"/>
      <c r="BR118" s="119"/>
      <c r="BS118" s="120"/>
      <c r="BT118" s="121"/>
      <c r="BU118" s="120"/>
      <c r="BV118" s="121"/>
      <c r="BW118" s="122"/>
      <c r="BX118" s="123" t="s">
        <v>200</v>
      </c>
      <c r="BY118" s="140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</row>
    <row r="119" spans="1:108" s="7" customFormat="1" ht="51" customHeight="1">
      <c r="A119" s="73" t="s">
        <v>286</v>
      </c>
      <c r="B119" s="171" t="s">
        <v>287</v>
      </c>
      <c r="C119" s="139"/>
      <c r="D119" s="139"/>
      <c r="E119" s="139"/>
      <c r="F119" s="139"/>
      <c r="G119" s="139"/>
      <c r="H119" s="139"/>
      <c r="I119" s="139"/>
      <c r="J119" s="139"/>
      <c r="K119" s="139"/>
      <c r="L119" s="119"/>
      <c r="M119" s="120"/>
      <c r="N119" s="121">
        <v>2</v>
      </c>
      <c r="O119" s="122"/>
      <c r="P119" s="123">
        <f>SUM($AB119,$AH119,$AN119,$AT119,$AZ119,$BF119,$BL119,$BR119)</f>
        <v>90</v>
      </c>
      <c r="Q119" s="134"/>
      <c r="R119" s="135">
        <f>SUM($T119:$AA119)</f>
        <v>34</v>
      </c>
      <c r="S119" s="136"/>
      <c r="T119" s="125">
        <v>14</v>
      </c>
      <c r="U119" s="120"/>
      <c r="V119" s="121"/>
      <c r="W119" s="120"/>
      <c r="X119" s="121">
        <v>20</v>
      </c>
      <c r="Y119" s="120"/>
      <c r="Z119" s="121"/>
      <c r="AA119" s="122"/>
      <c r="AB119" s="125"/>
      <c r="AC119" s="120"/>
      <c r="AD119" s="121"/>
      <c r="AE119" s="120"/>
      <c r="AF119" s="121"/>
      <c r="AG119" s="125"/>
      <c r="AH119" s="119">
        <v>90</v>
      </c>
      <c r="AI119" s="120"/>
      <c r="AJ119" s="121">
        <v>34</v>
      </c>
      <c r="AK119" s="120"/>
      <c r="AL119" s="121">
        <v>3</v>
      </c>
      <c r="AM119" s="122"/>
      <c r="AN119" s="125"/>
      <c r="AO119" s="120"/>
      <c r="AP119" s="121"/>
      <c r="AQ119" s="120"/>
      <c r="AR119" s="121"/>
      <c r="AS119" s="122"/>
      <c r="AT119" s="119"/>
      <c r="AU119" s="120"/>
      <c r="AV119" s="121"/>
      <c r="AW119" s="120"/>
      <c r="AX119" s="121"/>
      <c r="AY119" s="125"/>
      <c r="AZ119" s="119"/>
      <c r="BA119" s="120"/>
      <c r="BB119" s="121"/>
      <c r="BC119" s="120"/>
      <c r="BD119" s="121"/>
      <c r="BE119" s="122"/>
      <c r="BF119" s="125"/>
      <c r="BG119" s="120"/>
      <c r="BH119" s="121"/>
      <c r="BI119" s="120"/>
      <c r="BJ119" s="121"/>
      <c r="BK119" s="125"/>
      <c r="BL119" s="119"/>
      <c r="BM119" s="120"/>
      <c r="BN119" s="121"/>
      <c r="BO119" s="120"/>
      <c r="BP119" s="121"/>
      <c r="BQ119" s="122"/>
      <c r="BR119" s="119"/>
      <c r="BS119" s="120"/>
      <c r="BT119" s="121"/>
      <c r="BU119" s="120"/>
      <c r="BV119" s="121"/>
      <c r="BW119" s="122"/>
      <c r="BX119" s="123" t="s">
        <v>201</v>
      </c>
      <c r="BY119" s="140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</row>
    <row r="120" spans="1:108" s="7" customFormat="1" ht="45" customHeight="1">
      <c r="A120" s="4" t="s">
        <v>213</v>
      </c>
      <c r="B120" s="174" t="s">
        <v>288</v>
      </c>
      <c r="C120" s="175"/>
      <c r="D120" s="175"/>
      <c r="E120" s="175"/>
      <c r="F120" s="175"/>
      <c r="G120" s="175"/>
      <c r="H120" s="175"/>
      <c r="I120" s="175"/>
      <c r="J120" s="175"/>
      <c r="K120" s="176"/>
      <c r="L120" s="135"/>
      <c r="M120" s="137"/>
      <c r="N120" s="137"/>
      <c r="O120" s="136"/>
      <c r="P120" s="135"/>
      <c r="Q120" s="121"/>
      <c r="R120" s="135"/>
      <c r="S120" s="136"/>
      <c r="T120" s="120"/>
      <c r="U120" s="137"/>
      <c r="V120" s="137"/>
      <c r="W120" s="137"/>
      <c r="X120" s="137"/>
      <c r="Y120" s="137"/>
      <c r="Z120" s="137"/>
      <c r="AA120" s="136"/>
      <c r="AB120" s="120"/>
      <c r="AC120" s="137"/>
      <c r="AD120" s="137"/>
      <c r="AE120" s="137"/>
      <c r="AF120" s="137"/>
      <c r="AG120" s="121"/>
      <c r="AH120" s="135"/>
      <c r="AI120" s="137"/>
      <c r="AJ120" s="137"/>
      <c r="AK120" s="137"/>
      <c r="AL120" s="137"/>
      <c r="AM120" s="136"/>
      <c r="AN120" s="135"/>
      <c r="AO120" s="137"/>
      <c r="AP120" s="137"/>
      <c r="AQ120" s="137"/>
      <c r="AR120" s="137"/>
      <c r="AS120" s="136"/>
      <c r="AT120" s="125"/>
      <c r="AU120" s="120"/>
      <c r="AV120" s="121"/>
      <c r="AW120" s="120"/>
      <c r="AX120" s="121"/>
      <c r="AY120" s="125"/>
      <c r="AZ120" s="119"/>
      <c r="BA120" s="120"/>
      <c r="BB120" s="121"/>
      <c r="BC120" s="120"/>
      <c r="BD120" s="121"/>
      <c r="BE120" s="125"/>
      <c r="BF120" s="135"/>
      <c r="BG120" s="137"/>
      <c r="BH120" s="137"/>
      <c r="BI120" s="137"/>
      <c r="BJ120" s="137"/>
      <c r="BK120" s="121"/>
      <c r="BL120" s="135"/>
      <c r="BM120" s="137"/>
      <c r="BN120" s="137"/>
      <c r="BO120" s="137"/>
      <c r="BP120" s="137"/>
      <c r="BQ120" s="121"/>
      <c r="BR120" s="135"/>
      <c r="BS120" s="137"/>
      <c r="BT120" s="137"/>
      <c r="BU120" s="137"/>
      <c r="BV120" s="137"/>
      <c r="BW120" s="136"/>
      <c r="BX120" s="123"/>
      <c r="BY120" s="140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</row>
    <row r="121" spans="1:108" s="7" customFormat="1" ht="25.5" customHeight="1">
      <c r="A121" s="4" t="s">
        <v>214</v>
      </c>
      <c r="B121" s="181" t="s">
        <v>289</v>
      </c>
      <c r="C121" s="182"/>
      <c r="D121" s="182"/>
      <c r="E121" s="182"/>
      <c r="F121" s="182"/>
      <c r="G121" s="182"/>
      <c r="H121" s="182"/>
      <c r="I121" s="182"/>
      <c r="J121" s="182"/>
      <c r="K121" s="183"/>
      <c r="L121" s="119">
        <v>1</v>
      </c>
      <c r="M121" s="120"/>
      <c r="N121" s="121"/>
      <c r="O121" s="122"/>
      <c r="P121" s="123">
        <f>SUM($AB121,$AH121,$AN121,$AT121,$AZ121,$BF121,$BL121,$BR121)</f>
        <v>120</v>
      </c>
      <c r="Q121" s="134"/>
      <c r="R121" s="135">
        <f>SUM($T121:$Z121)</f>
        <v>78</v>
      </c>
      <c r="S121" s="136"/>
      <c r="T121" s="125">
        <v>22</v>
      </c>
      <c r="U121" s="120"/>
      <c r="V121" s="121"/>
      <c r="W121" s="120"/>
      <c r="X121" s="121">
        <v>18</v>
      </c>
      <c r="Y121" s="120"/>
      <c r="Z121" s="121">
        <v>38</v>
      </c>
      <c r="AA121" s="122"/>
      <c r="AB121" s="125">
        <v>120</v>
      </c>
      <c r="AC121" s="120"/>
      <c r="AD121" s="121">
        <v>78</v>
      </c>
      <c r="AE121" s="120"/>
      <c r="AF121" s="121">
        <v>3</v>
      </c>
      <c r="AG121" s="122"/>
      <c r="AH121" s="125"/>
      <c r="AI121" s="120"/>
      <c r="AJ121" s="121"/>
      <c r="AK121" s="120"/>
      <c r="AL121" s="121"/>
      <c r="AM121" s="125"/>
      <c r="AN121" s="119"/>
      <c r="AO121" s="120"/>
      <c r="AP121" s="184"/>
      <c r="AQ121" s="185"/>
      <c r="AR121" s="121"/>
      <c r="AS121" s="122"/>
      <c r="AT121" s="125"/>
      <c r="AU121" s="120"/>
      <c r="AV121" s="121"/>
      <c r="AW121" s="120"/>
      <c r="AX121" s="121"/>
      <c r="AY121" s="125"/>
      <c r="AZ121" s="119"/>
      <c r="BA121" s="120"/>
      <c r="BB121" s="121"/>
      <c r="BC121" s="120"/>
      <c r="BD121" s="121"/>
      <c r="BE121" s="122"/>
      <c r="BF121" s="119"/>
      <c r="BG121" s="125"/>
      <c r="BH121" s="137"/>
      <c r="BI121" s="137"/>
      <c r="BJ121" s="125"/>
      <c r="BK121" s="125"/>
      <c r="BL121" s="119"/>
      <c r="BM121" s="120"/>
      <c r="BN121" s="121"/>
      <c r="BO121" s="120"/>
      <c r="BP121" s="121"/>
      <c r="BQ121" s="122"/>
      <c r="BR121" s="119"/>
      <c r="BS121" s="120"/>
      <c r="BT121" s="121"/>
      <c r="BU121" s="120"/>
      <c r="BV121" s="121"/>
      <c r="BW121" s="122"/>
      <c r="BX121" s="123" t="s">
        <v>329</v>
      </c>
      <c r="BY121" s="140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</row>
    <row r="122" spans="1:108" s="7" customFormat="1" ht="44.25" customHeight="1">
      <c r="A122" s="4" t="s">
        <v>215</v>
      </c>
      <c r="B122" s="181" t="s">
        <v>290</v>
      </c>
      <c r="C122" s="182"/>
      <c r="D122" s="182"/>
      <c r="E122" s="182"/>
      <c r="F122" s="182"/>
      <c r="G122" s="182"/>
      <c r="H122" s="182"/>
      <c r="I122" s="182"/>
      <c r="J122" s="182"/>
      <c r="K122" s="183"/>
      <c r="L122" s="119">
        <v>2</v>
      </c>
      <c r="M122" s="120"/>
      <c r="N122" s="121"/>
      <c r="O122" s="122"/>
      <c r="P122" s="123">
        <f>SUM($AB122,$AH122,$AN122,$AT122,$AZ122,$BF122,$BL122,$BR122)</f>
        <v>120</v>
      </c>
      <c r="Q122" s="134"/>
      <c r="R122" s="135">
        <f>SUM($T122:$Z122)</f>
        <v>68</v>
      </c>
      <c r="S122" s="136"/>
      <c r="T122" s="125">
        <v>22</v>
      </c>
      <c r="U122" s="120"/>
      <c r="V122" s="121">
        <v>12</v>
      </c>
      <c r="W122" s="120"/>
      <c r="X122" s="121">
        <v>34</v>
      </c>
      <c r="Y122" s="120"/>
      <c r="Z122" s="121"/>
      <c r="AA122" s="122"/>
      <c r="AB122" s="120"/>
      <c r="AC122" s="137"/>
      <c r="AD122" s="137"/>
      <c r="AE122" s="137"/>
      <c r="AF122" s="137"/>
      <c r="AG122" s="121"/>
      <c r="AH122" s="135">
        <v>120</v>
      </c>
      <c r="AI122" s="137"/>
      <c r="AJ122" s="137">
        <v>68</v>
      </c>
      <c r="AK122" s="137"/>
      <c r="AL122" s="137">
        <v>3</v>
      </c>
      <c r="AM122" s="136"/>
      <c r="AN122" s="119"/>
      <c r="AO122" s="120"/>
      <c r="AP122" s="121"/>
      <c r="AQ122" s="120"/>
      <c r="AR122" s="121"/>
      <c r="AS122" s="122"/>
      <c r="AT122" s="125"/>
      <c r="AU122" s="120"/>
      <c r="AV122" s="121"/>
      <c r="AW122" s="120"/>
      <c r="AX122" s="121"/>
      <c r="AY122" s="125"/>
      <c r="AZ122" s="119"/>
      <c r="BA122" s="120"/>
      <c r="BB122" s="121"/>
      <c r="BC122" s="120"/>
      <c r="BD122" s="121"/>
      <c r="BE122" s="125"/>
      <c r="BF122" s="135"/>
      <c r="BG122" s="137"/>
      <c r="BH122" s="137"/>
      <c r="BI122" s="137"/>
      <c r="BJ122" s="137"/>
      <c r="BK122" s="121"/>
      <c r="BL122" s="135"/>
      <c r="BM122" s="137"/>
      <c r="BN122" s="137"/>
      <c r="BO122" s="137"/>
      <c r="BP122" s="137"/>
      <c r="BQ122" s="121"/>
      <c r="BR122" s="135"/>
      <c r="BS122" s="137"/>
      <c r="BT122" s="137"/>
      <c r="BU122" s="137"/>
      <c r="BV122" s="137"/>
      <c r="BW122" s="136"/>
      <c r="BX122" s="123" t="s">
        <v>331</v>
      </c>
      <c r="BY122" s="140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</row>
    <row r="123" spans="1:108" s="7" customFormat="1" ht="43.5" customHeight="1" thickBot="1">
      <c r="A123" s="84" t="s">
        <v>216</v>
      </c>
      <c r="B123" s="126" t="s">
        <v>291</v>
      </c>
      <c r="C123" s="127"/>
      <c r="D123" s="127"/>
      <c r="E123" s="127"/>
      <c r="F123" s="127"/>
      <c r="G123" s="127"/>
      <c r="H123" s="127"/>
      <c r="I123" s="127"/>
      <c r="J123" s="127"/>
      <c r="K123" s="180"/>
      <c r="L123" s="113">
        <v>3</v>
      </c>
      <c r="M123" s="114"/>
      <c r="N123" s="115"/>
      <c r="O123" s="116"/>
      <c r="P123" s="172">
        <f>SUM($AB123,$AH123,$AN123,$AT123,$AZ123,$BF123,$BL123,$BR123)</f>
        <v>120</v>
      </c>
      <c r="Q123" s="128"/>
      <c r="R123" s="129">
        <f>SUM($T123:$Z123)</f>
        <v>62</v>
      </c>
      <c r="S123" s="130"/>
      <c r="T123" s="124">
        <v>16</v>
      </c>
      <c r="U123" s="114"/>
      <c r="V123" s="115"/>
      <c r="W123" s="114"/>
      <c r="X123" s="115">
        <v>36</v>
      </c>
      <c r="Y123" s="114"/>
      <c r="Z123" s="115">
        <v>10</v>
      </c>
      <c r="AA123" s="116"/>
      <c r="AB123" s="124"/>
      <c r="AC123" s="114"/>
      <c r="AD123" s="115"/>
      <c r="AE123" s="114"/>
      <c r="AF123" s="115"/>
      <c r="AG123" s="116"/>
      <c r="AH123" s="124"/>
      <c r="AI123" s="114"/>
      <c r="AJ123" s="115"/>
      <c r="AK123" s="114"/>
      <c r="AL123" s="115"/>
      <c r="AM123" s="124"/>
      <c r="AN123" s="113">
        <v>120</v>
      </c>
      <c r="AO123" s="114"/>
      <c r="AP123" s="178">
        <v>62</v>
      </c>
      <c r="AQ123" s="179"/>
      <c r="AR123" s="115">
        <v>3</v>
      </c>
      <c r="AS123" s="116"/>
      <c r="AT123" s="124"/>
      <c r="AU123" s="114"/>
      <c r="AV123" s="115"/>
      <c r="AW123" s="114"/>
      <c r="AX123" s="115"/>
      <c r="AY123" s="124"/>
      <c r="AZ123" s="113"/>
      <c r="BA123" s="114"/>
      <c r="BB123" s="115"/>
      <c r="BC123" s="114"/>
      <c r="BD123" s="115"/>
      <c r="BE123" s="116"/>
      <c r="BF123" s="113"/>
      <c r="BG123" s="124"/>
      <c r="BH123" s="177"/>
      <c r="BI123" s="177"/>
      <c r="BJ123" s="124"/>
      <c r="BK123" s="124"/>
      <c r="BL123" s="113"/>
      <c r="BM123" s="114"/>
      <c r="BN123" s="115"/>
      <c r="BO123" s="114"/>
      <c r="BP123" s="115"/>
      <c r="BQ123" s="116"/>
      <c r="BR123" s="113"/>
      <c r="BS123" s="114"/>
      <c r="BT123" s="115"/>
      <c r="BU123" s="114"/>
      <c r="BV123" s="115"/>
      <c r="BW123" s="116"/>
      <c r="BX123" s="172" t="s">
        <v>332</v>
      </c>
      <c r="BY123" s="173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</row>
    <row r="124" spans="1:108" s="7" customFormat="1" ht="94.5" customHeight="1">
      <c r="A124" s="93" t="s">
        <v>442</v>
      </c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 t="s">
        <v>443</v>
      </c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</row>
    <row r="125" spans="1:108" s="7" customFormat="1" ht="45.75" customHeight="1" thickBot="1">
      <c r="A125" s="220" t="s">
        <v>464</v>
      </c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0"/>
      <c r="AO125" s="220"/>
      <c r="AP125" s="220"/>
      <c r="AQ125" s="220"/>
      <c r="AR125" s="220"/>
      <c r="AS125" s="220"/>
      <c r="AT125" s="220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0"/>
      <c r="BE125" s="220"/>
      <c r="BF125" s="220"/>
      <c r="BG125" s="220"/>
      <c r="BH125" s="220"/>
      <c r="BI125" s="220"/>
      <c r="BJ125" s="220"/>
      <c r="BK125" s="220"/>
      <c r="BL125" s="220"/>
      <c r="BM125" s="220"/>
      <c r="BN125" s="220"/>
      <c r="BO125" s="220"/>
      <c r="BP125" s="220"/>
      <c r="BQ125" s="220"/>
      <c r="BR125" s="220"/>
      <c r="BS125" s="220"/>
      <c r="BT125" s="220"/>
      <c r="BU125" s="220"/>
      <c r="BV125" s="220"/>
      <c r="BW125" s="220"/>
      <c r="BX125" s="220"/>
      <c r="BY125" s="220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</row>
    <row r="126" spans="1:108" s="7" customFormat="1" ht="40.5" customHeight="1" thickBot="1">
      <c r="A126" s="141" t="s">
        <v>62</v>
      </c>
      <c r="B126" s="144" t="s">
        <v>134</v>
      </c>
      <c r="C126" s="145"/>
      <c r="D126" s="145"/>
      <c r="E126" s="145"/>
      <c r="F126" s="145"/>
      <c r="G126" s="145"/>
      <c r="H126" s="145"/>
      <c r="I126" s="145"/>
      <c r="J126" s="145"/>
      <c r="K126" s="146"/>
      <c r="L126" s="153" t="s">
        <v>63</v>
      </c>
      <c r="M126" s="154"/>
      <c r="N126" s="153" t="s">
        <v>64</v>
      </c>
      <c r="O126" s="154"/>
      <c r="P126" s="159" t="s">
        <v>121</v>
      </c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1"/>
      <c r="AB126" s="162" t="s">
        <v>65</v>
      </c>
      <c r="AC126" s="163"/>
      <c r="AD126" s="163"/>
      <c r="AE126" s="163"/>
      <c r="AF126" s="163"/>
      <c r="AG126" s="163"/>
      <c r="AH126" s="163"/>
      <c r="AI126" s="163"/>
      <c r="AJ126" s="163"/>
      <c r="AK126" s="163"/>
      <c r="AL126" s="163"/>
      <c r="AM126" s="163"/>
      <c r="AN126" s="163"/>
      <c r="AO126" s="163"/>
      <c r="AP126" s="163"/>
      <c r="AQ126" s="163"/>
      <c r="AR126" s="163"/>
      <c r="AS126" s="163"/>
      <c r="AT126" s="163"/>
      <c r="AU126" s="163"/>
      <c r="AV126" s="163"/>
      <c r="AW126" s="163"/>
      <c r="AX126" s="163"/>
      <c r="AY126" s="163"/>
      <c r="AZ126" s="163"/>
      <c r="BA126" s="163"/>
      <c r="BB126" s="163"/>
      <c r="BC126" s="163"/>
      <c r="BD126" s="163"/>
      <c r="BE126" s="163"/>
      <c r="BF126" s="163"/>
      <c r="BG126" s="163"/>
      <c r="BH126" s="163"/>
      <c r="BI126" s="163"/>
      <c r="BJ126" s="163"/>
      <c r="BK126" s="163"/>
      <c r="BL126" s="163"/>
      <c r="BM126" s="163"/>
      <c r="BN126" s="163"/>
      <c r="BO126" s="163"/>
      <c r="BP126" s="163"/>
      <c r="BQ126" s="163"/>
      <c r="BR126" s="163"/>
      <c r="BS126" s="163"/>
      <c r="BT126" s="163"/>
      <c r="BU126" s="163"/>
      <c r="BV126" s="163"/>
      <c r="BW126" s="164"/>
      <c r="BX126" s="165" t="s">
        <v>139</v>
      </c>
      <c r="BY126" s="16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</row>
    <row r="127" spans="1:108" s="7" customFormat="1" ht="28.5" customHeight="1" thickBot="1">
      <c r="A127" s="142"/>
      <c r="B127" s="147"/>
      <c r="C127" s="148"/>
      <c r="D127" s="148"/>
      <c r="E127" s="148"/>
      <c r="F127" s="148"/>
      <c r="G127" s="148"/>
      <c r="H127" s="148"/>
      <c r="I127" s="148"/>
      <c r="J127" s="148"/>
      <c r="K127" s="149"/>
      <c r="L127" s="155"/>
      <c r="M127" s="156"/>
      <c r="N127" s="155"/>
      <c r="O127" s="156"/>
      <c r="P127" s="153" t="s">
        <v>67</v>
      </c>
      <c r="Q127" s="154"/>
      <c r="R127" s="205" t="s">
        <v>68</v>
      </c>
      <c r="S127" s="206"/>
      <c r="T127" s="186" t="s">
        <v>66</v>
      </c>
      <c r="U127" s="90"/>
      <c r="V127" s="90"/>
      <c r="W127" s="90"/>
      <c r="X127" s="90"/>
      <c r="Y127" s="90"/>
      <c r="Z127" s="90"/>
      <c r="AA127" s="189"/>
      <c r="AB127" s="217" t="s">
        <v>106</v>
      </c>
      <c r="AC127" s="218"/>
      <c r="AD127" s="218"/>
      <c r="AE127" s="218"/>
      <c r="AF127" s="218"/>
      <c r="AG127" s="218"/>
      <c r="AH127" s="218"/>
      <c r="AI127" s="218"/>
      <c r="AJ127" s="218"/>
      <c r="AK127" s="218"/>
      <c r="AL127" s="218"/>
      <c r="AM127" s="219"/>
      <c r="AN127" s="217" t="s">
        <v>110</v>
      </c>
      <c r="AO127" s="218"/>
      <c r="AP127" s="218"/>
      <c r="AQ127" s="218"/>
      <c r="AR127" s="218"/>
      <c r="AS127" s="218"/>
      <c r="AT127" s="218"/>
      <c r="AU127" s="218"/>
      <c r="AV127" s="218"/>
      <c r="AW127" s="218"/>
      <c r="AX127" s="218"/>
      <c r="AY127" s="219"/>
      <c r="AZ127" s="217" t="s">
        <v>111</v>
      </c>
      <c r="BA127" s="218"/>
      <c r="BB127" s="218"/>
      <c r="BC127" s="218"/>
      <c r="BD127" s="218"/>
      <c r="BE127" s="218"/>
      <c r="BF127" s="218"/>
      <c r="BG127" s="218"/>
      <c r="BH127" s="218"/>
      <c r="BI127" s="218"/>
      <c r="BJ127" s="218"/>
      <c r="BK127" s="219"/>
      <c r="BL127" s="217" t="s">
        <v>112</v>
      </c>
      <c r="BM127" s="218"/>
      <c r="BN127" s="218"/>
      <c r="BO127" s="218"/>
      <c r="BP127" s="218"/>
      <c r="BQ127" s="218"/>
      <c r="BR127" s="218"/>
      <c r="BS127" s="218"/>
      <c r="BT127" s="218"/>
      <c r="BU127" s="218"/>
      <c r="BV127" s="218"/>
      <c r="BW127" s="219"/>
      <c r="BX127" s="167"/>
      <c r="BY127" s="168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</row>
    <row r="128" spans="1:108" s="7" customFormat="1" ht="63" customHeight="1">
      <c r="A128" s="142"/>
      <c r="B128" s="147"/>
      <c r="C128" s="148"/>
      <c r="D128" s="148"/>
      <c r="E128" s="148"/>
      <c r="F128" s="148"/>
      <c r="G128" s="148"/>
      <c r="H128" s="148"/>
      <c r="I128" s="148"/>
      <c r="J128" s="148"/>
      <c r="K128" s="149"/>
      <c r="L128" s="155"/>
      <c r="M128" s="156"/>
      <c r="N128" s="155"/>
      <c r="O128" s="156"/>
      <c r="P128" s="155"/>
      <c r="Q128" s="156"/>
      <c r="R128" s="207"/>
      <c r="S128" s="208"/>
      <c r="T128" s="211" t="s">
        <v>105</v>
      </c>
      <c r="U128" s="212"/>
      <c r="V128" s="211" t="s">
        <v>223</v>
      </c>
      <c r="W128" s="212"/>
      <c r="X128" s="205" t="s">
        <v>224</v>
      </c>
      <c r="Y128" s="206"/>
      <c r="Z128" s="211" t="s">
        <v>225</v>
      </c>
      <c r="AA128" s="212"/>
      <c r="AB128" s="197" t="s">
        <v>311</v>
      </c>
      <c r="AC128" s="197"/>
      <c r="AD128" s="197"/>
      <c r="AE128" s="197"/>
      <c r="AF128" s="197"/>
      <c r="AG128" s="198"/>
      <c r="AH128" s="196" t="s">
        <v>312</v>
      </c>
      <c r="AI128" s="197"/>
      <c r="AJ128" s="197"/>
      <c r="AK128" s="197"/>
      <c r="AL128" s="197"/>
      <c r="AM128" s="198"/>
      <c r="AN128" s="197" t="s">
        <v>313</v>
      </c>
      <c r="AO128" s="197"/>
      <c r="AP128" s="197"/>
      <c r="AQ128" s="197"/>
      <c r="AR128" s="197"/>
      <c r="AS128" s="198"/>
      <c r="AT128" s="196" t="s">
        <v>138</v>
      </c>
      <c r="AU128" s="197"/>
      <c r="AV128" s="197"/>
      <c r="AW128" s="197"/>
      <c r="AX128" s="197"/>
      <c r="AY128" s="197"/>
      <c r="AZ128" s="196" t="s">
        <v>314</v>
      </c>
      <c r="BA128" s="197"/>
      <c r="BB128" s="197"/>
      <c r="BC128" s="197"/>
      <c r="BD128" s="197"/>
      <c r="BE128" s="198"/>
      <c r="BF128" s="197" t="s">
        <v>315</v>
      </c>
      <c r="BG128" s="197"/>
      <c r="BH128" s="197"/>
      <c r="BI128" s="197"/>
      <c r="BJ128" s="197"/>
      <c r="BK128" s="197"/>
      <c r="BL128" s="196" t="s">
        <v>131</v>
      </c>
      <c r="BM128" s="197"/>
      <c r="BN128" s="197"/>
      <c r="BO128" s="197"/>
      <c r="BP128" s="197"/>
      <c r="BQ128" s="198"/>
      <c r="BR128" s="196" t="s">
        <v>316</v>
      </c>
      <c r="BS128" s="197"/>
      <c r="BT128" s="197"/>
      <c r="BU128" s="197"/>
      <c r="BV128" s="197"/>
      <c r="BW128" s="197"/>
      <c r="BX128" s="167"/>
      <c r="BY128" s="168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</row>
    <row r="129" spans="1:108" s="7" customFormat="1" ht="3.75" customHeight="1" thickBot="1">
      <c r="A129" s="142"/>
      <c r="B129" s="147"/>
      <c r="C129" s="148"/>
      <c r="D129" s="148"/>
      <c r="E129" s="148"/>
      <c r="F129" s="148"/>
      <c r="G129" s="148"/>
      <c r="H129" s="148"/>
      <c r="I129" s="148"/>
      <c r="J129" s="148"/>
      <c r="K129" s="149"/>
      <c r="L129" s="155"/>
      <c r="M129" s="156"/>
      <c r="N129" s="155"/>
      <c r="O129" s="156"/>
      <c r="P129" s="155"/>
      <c r="Q129" s="156"/>
      <c r="R129" s="207"/>
      <c r="S129" s="208"/>
      <c r="T129" s="213"/>
      <c r="U129" s="214"/>
      <c r="V129" s="213"/>
      <c r="W129" s="214"/>
      <c r="X129" s="207"/>
      <c r="Y129" s="208"/>
      <c r="Z129" s="213"/>
      <c r="AA129" s="214"/>
      <c r="AB129" s="200"/>
      <c r="AC129" s="200"/>
      <c r="AD129" s="200"/>
      <c r="AE129" s="200"/>
      <c r="AF129" s="200"/>
      <c r="AG129" s="201"/>
      <c r="AH129" s="199"/>
      <c r="AI129" s="200"/>
      <c r="AJ129" s="200"/>
      <c r="AK129" s="200"/>
      <c r="AL129" s="200"/>
      <c r="AM129" s="201"/>
      <c r="AN129" s="200"/>
      <c r="AO129" s="200"/>
      <c r="AP129" s="200"/>
      <c r="AQ129" s="200"/>
      <c r="AR129" s="200"/>
      <c r="AS129" s="201"/>
      <c r="AT129" s="199"/>
      <c r="AU129" s="200"/>
      <c r="AV129" s="200"/>
      <c r="AW129" s="200"/>
      <c r="AX129" s="200"/>
      <c r="AY129" s="200"/>
      <c r="AZ129" s="199"/>
      <c r="BA129" s="200"/>
      <c r="BB129" s="200"/>
      <c r="BC129" s="200"/>
      <c r="BD129" s="200"/>
      <c r="BE129" s="201"/>
      <c r="BF129" s="200"/>
      <c r="BG129" s="200"/>
      <c r="BH129" s="200"/>
      <c r="BI129" s="200"/>
      <c r="BJ129" s="200"/>
      <c r="BK129" s="200"/>
      <c r="BL129" s="199"/>
      <c r="BM129" s="200"/>
      <c r="BN129" s="200"/>
      <c r="BO129" s="200"/>
      <c r="BP129" s="200"/>
      <c r="BQ129" s="201"/>
      <c r="BR129" s="199"/>
      <c r="BS129" s="200"/>
      <c r="BT129" s="200"/>
      <c r="BU129" s="200"/>
      <c r="BV129" s="200"/>
      <c r="BW129" s="200"/>
      <c r="BX129" s="167"/>
      <c r="BY129" s="168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</row>
    <row r="130" spans="1:108" s="7" customFormat="1" ht="40.5" customHeight="1" hidden="1" thickBot="1">
      <c r="A130" s="142"/>
      <c r="B130" s="147"/>
      <c r="C130" s="148"/>
      <c r="D130" s="148"/>
      <c r="E130" s="148"/>
      <c r="F130" s="148"/>
      <c r="G130" s="148"/>
      <c r="H130" s="148"/>
      <c r="I130" s="148"/>
      <c r="J130" s="148"/>
      <c r="K130" s="149"/>
      <c r="L130" s="155"/>
      <c r="M130" s="156"/>
      <c r="N130" s="155"/>
      <c r="O130" s="156"/>
      <c r="P130" s="155"/>
      <c r="Q130" s="156"/>
      <c r="R130" s="207"/>
      <c r="S130" s="208"/>
      <c r="T130" s="213"/>
      <c r="U130" s="214"/>
      <c r="V130" s="213"/>
      <c r="W130" s="214"/>
      <c r="X130" s="207"/>
      <c r="Y130" s="208"/>
      <c r="Z130" s="213"/>
      <c r="AA130" s="214"/>
      <c r="AB130" s="200"/>
      <c r="AC130" s="200"/>
      <c r="AD130" s="200"/>
      <c r="AE130" s="200"/>
      <c r="AF130" s="200"/>
      <c r="AG130" s="201"/>
      <c r="AH130" s="199"/>
      <c r="AI130" s="200"/>
      <c r="AJ130" s="200"/>
      <c r="AK130" s="200"/>
      <c r="AL130" s="200"/>
      <c r="AM130" s="201"/>
      <c r="AN130" s="200"/>
      <c r="AO130" s="200"/>
      <c r="AP130" s="200"/>
      <c r="AQ130" s="200"/>
      <c r="AR130" s="200"/>
      <c r="AS130" s="201"/>
      <c r="AT130" s="199"/>
      <c r="AU130" s="200"/>
      <c r="AV130" s="200"/>
      <c r="AW130" s="200"/>
      <c r="AX130" s="200"/>
      <c r="AY130" s="200"/>
      <c r="AZ130" s="199"/>
      <c r="BA130" s="200"/>
      <c r="BB130" s="200"/>
      <c r="BC130" s="200"/>
      <c r="BD130" s="200"/>
      <c r="BE130" s="201"/>
      <c r="BF130" s="200"/>
      <c r="BG130" s="200"/>
      <c r="BH130" s="200"/>
      <c r="BI130" s="200"/>
      <c r="BJ130" s="200"/>
      <c r="BK130" s="200"/>
      <c r="BL130" s="199"/>
      <c r="BM130" s="200"/>
      <c r="BN130" s="200"/>
      <c r="BO130" s="200"/>
      <c r="BP130" s="200"/>
      <c r="BQ130" s="201"/>
      <c r="BR130" s="199"/>
      <c r="BS130" s="200"/>
      <c r="BT130" s="200"/>
      <c r="BU130" s="200"/>
      <c r="BV130" s="200"/>
      <c r="BW130" s="200"/>
      <c r="BX130" s="167"/>
      <c r="BY130" s="168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</row>
    <row r="131" spans="1:108" s="7" customFormat="1" ht="40.5" customHeight="1" hidden="1" thickBot="1">
      <c r="A131" s="142"/>
      <c r="B131" s="147"/>
      <c r="C131" s="148"/>
      <c r="D131" s="148"/>
      <c r="E131" s="148"/>
      <c r="F131" s="148"/>
      <c r="G131" s="148"/>
      <c r="H131" s="148"/>
      <c r="I131" s="148"/>
      <c r="J131" s="148"/>
      <c r="K131" s="149"/>
      <c r="L131" s="155"/>
      <c r="M131" s="156"/>
      <c r="N131" s="155"/>
      <c r="O131" s="156"/>
      <c r="P131" s="155"/>
      <c r="Q131" s="156"/>
      <c r="R131" s="207"/>
      <c r="S131" s="208"/>
      <c r="T131" s="213"/>
      <c r="U131" s="214"/>
      <c r="V131" s="213"/>
      <c r="W131" s="214"/>
      <c r="X131" s="207"/>
      <c r="Y131" s="208"/>
      <c r="Z131" s="213"/>
      <c r="AA131" s="214"/>
      <c r="AB131" s="203"/>
      <c r="AC131" s="203"/>
      <c r="AD131" s="203"/>
      <c r="AE131" s="203"/>
      <c r="AF131" s="203"/>
      <c r="AG131" s="204"/>
      <c r="AH131" s="202"/>
      <c r="AI131" s="203"/>
      <c r="AJ131" s="203"/>
      <c r="AK131" s="203"/>
      <c r="AL131" s="203"/>
      <c r="AM131" s="204"/>
      <c r="AN131" s="203"/>
      <c r="AO131" s="203"/>
      <c r="AP131" s="203"/>
      <c r="AQ131" s="203"/>
      <c r="AR131" s="203"/>
      <c r="AS131" s="204"/>
      <c r="AT131" s="202"/>
      <c r="AU131" s="203"/>
      <c r="AV131" s="203"/>
      <c r="AW131" s="203"/>
      <c r="AX131" s="203"/>
      <c r="AY131" s="203"/>
      <c r="AZ131" s="202"/>
      <c r="BA131" s="203"/>
      <c r="BB131" s="203"/>
      <c r="BC131" s="203"/>
      <c r="BD131" s="203"/>
      <c r="BE131" s="204"/>
      <c r="BF131" s="203"/>
      <c r="BG131" s="203"/>
      <c r="BH131" s="203"/>
      <c r="BI131" s="203"/>
      <c r="BJ131" s="203"/>
      <c r="BK131" s="203"/>
      <c r="BL131" s="202"/>
      <c r="BM131" s="203"/>
      <c r="BN131" s="203"/>
      <c r="BO131" s="203"/>
      <c r="BP131" s="203"/>
      <c r="BQ131" s="204"/>
      <c r="BR131" s="202"/>
      <c r="BS131" s="203"/>
      <c r="BT131" s="203"/>
      <c r="BU131" s="203"/>
      <c r="BV131" s="203"/>
      <c r="BW131" s="203"/>
      <c r="BX131" s="167"/>
      <c r="BY131" s="168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</row>
    <row r="132" spans="1:108" s="7" customFormat="1" ht="100.5" customHeight="1" thickBot="1">
      <c r="A132" s="143"/>
      <c r="B132" s="150"/>
      <c r="C132" s="151"/>
      <c r="D132" s="151"/>
      <c r="E132" s="151"/>
      <c r="F132" s="151"/>
      <c r="G132" s="151"/>
      <c r="H132" s="151"/>
      <c r="I132" s="151"/>
      <c r="J132" s="151"/>
      <c r="K132" s="152"/>
      <c r="L132" s="157"/>
      <c r="M132" s="158"/>
      <c r="N132" s="157"/>
      <c r="O132" s="158"/>
      <c r="P132" s="157"/>
      <c r="Q132" s="158"/>
      <c r="R132" s="209"/>
      <c r="S132" s="210"/>
      <c r="T132" s="215"/>
      <c r="U132" s="216"/>
      <c r="V132" s="215"/>
      <c r="W132" s="216"/>
      <c r="X132" s="209"/>
      <c r="Y132" s="210"/>
      <c r="Z132" s="215"/>
      <c r="AA132" s="216"/>
      <c r="AB132" s="190" t="s">
        <v>107</v>
      </c>
      <c r="AC132" s="191"/>
      <c r="AD132" s="192" t="s">
        <v>108</v>
      </c>
      <c r="AE132" s="191"/>
      <c r="AF132" s="192" t="s">
        <v>109</v>
      </c>
      <c r="AG132" s="193"/>
      <c r="AH132" s="190" t="s">
        <v>107</v>
      </c>
      <c r="AI132" s="191"/>
      <c r="AJ132" s="192" t="s">
        <v>108</v>
      </c>
      <c r="AK132" s="191"/>
      <c r="AL132" s="192" t="s">
        <v>109</v>
      </c>
      <c r="AM132" s="193"/>
      <c r="AN132" s="190" t="s">
        <v>107</v>
      </c>
      <c r="AO132" s="191"/>
      <c r="AP132" s="192" t="s">
        <v>108</v>
      </c>
      <c r="AQ132" s="191"/>
      <c r="AR132" s="192" t="s">
        <v>109</v>
      </c>
      <c r="AS132" s="193"/>
      <c r="AT132" s="190" t="s">
        <v>107</v>
      </c>
      <c r="AU132" s="191"/>
      <c r="AV132" s="192" t="s">
        <v>108</v>
      </c>
      <c r="AW132" s="191"/>
      <c r="AX132" s="192" t="s">
        <v>109</v>
      </c>
      <c r="AY132" s="193"/>
      <c r="AZ132" s="190" t="s">
        <v>107</v>
      </c>
      <c r="BA132" s="191"/>
      <c r="BB132" s="192" t="s">
        <v>108</v>
      </c>
      <c r="BC132" s="191"/>
      <c r="BD132" s="192" t="s">
        <v>109</v>
      </c>
      <c r="BE132" s="193"/>
      <c r="BF132" s="190" t="s">
        <v>107</v>
      </c>
      <c r="BG132" s="191"/>
      <c r="BH132" s="192" t="s">
        <v>108</v>
      </c>
      <c r="BI132" s="191"/>
      <c r="BJ132" s="192" t="s">
        <v>109</v>
      </c>
      <c r="BK132" s="193"/>
      <c r="BL132" s="190" t="s">
        <v>107</v>
      </c>
      <c r="BM132" s="191"/>
      <c r="BN132" s="192" t="s">
        <v>108</v>
      </c>
      <c r="BO132" s="191"/>
      <c r="BP132" s="192" t="s">
        <v>109</v>
      </c>
      <c r="BQ132" s="193"/>
      <c r="BR132" s="190" t="s">
        <v>107</v>
      </c>
      <c r="BS132" s="191"/>
      <c r="BT132" s="192" t="s">
        <v>108</v>
      </c>
      <c r="BU132" s="191"/>
      <c r="BV132" s="192" t="s">
        <v>109</v>
      </c>
      <c r="BW132" s="193"/>
      <c r="BX132" s="169"/>
      <c r="BY132" s="170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</row>
    <row r="133" spans="1:108" s="7" customFormat="1" ht="19.5" customHeight="1" thickBot="1">
      <c r="A133" s="77" t="s">
        <v>228</v>
      </c>
      <c r="B133" s="186" t="s">
        <v>71</v>
      </c>
      <c r="C133" s="90"/>
      <c r="D133" s="90"/>
      <c r="E133" s="90"/>
      <c r="F133" s="90"/>
      <c r="G133" s="90"/>
      <c r="H133" s="90"/>
      <c r="I133" s="90"/>
      <c r="J133" s="90"/>
      <c r="K133" s="189"/>
      <c r="L133" s="102" t="s">
        <v>72</v>
      </c>
      <c r="M133" s="194"/>
      <c r="N133" s="195" t="s">
        <v>73</v>
      </c>
      <c r="O133" s="104"/>
      <c r="P133" s="102" t="s">
        <v>74</v>
      </c>
      <c r="Q133" s="194"/>
      <c r="R133" s="188" t="s">
        <v>75</v>
      </c>
      <c r="S133" s="189"/>
      <c r="T133" s="186" t="s">
        <v>76</v>
      </c>
      <c r="U133" s="187"/>
      <c r="V133" s="188" t="s">
        <v>77</v>
      </c>
      <c r="W133" s="187"/>
      <c r="X133" s="188" t="s">
        <v>78</v>
      </c>
      <c r="Y133" s="187"/>
      <c r="Z133" s="188" t="s">
        <v>79</v>
      </c>
      <c r="AA133" s="189"/>
      <c r="AB133" s="186" t="s">
        <v>80</v>
      </c>
      <c r="AC133" s="187"/>
      <c r="AD133" s="188" t="s">
        <v>81</v>
      </c>
      <c r="AE133" s="187"/>
      <c r="AF133" s="188" t="s">
        <v>82</v>
      </c>
      <c r="AG133" s="189"/>
      <c r="AH133" s="186" t="s">
        <v>83</v>
      </c>
      <c r="AI133" s="187"/>
      <c r="AJ133" s="188" t="s">
        <v>84</v>
      </c>
      <c r="AK133" s="187"/>
      <c r="AL133" s="188" t="s">
        <v>85</v>
      </c>
      <c r="AM133" s="189"/>
      <c r="AN133" s="186" t="s">
        <v>86</v>
      </c>
      <c r="AO133" s="187"/>
      <c r="AP133" s="188" t="s">
        <v>87</v>
      </c>
      <c r="AQ133" s="187"/>
      <c r="AR133" s="188" t="s">
        <v>88</v>
      </c>
      <c r="AS133" s="189"/>
      <c r="AT133" s="186" t="s">
        <v>89</v>
      </c>
      <c r="AU133" s="187"/>
      <c r="AV133" s="188" t="s">
        <v>90</v>
      </c>
      <c r="AW133" s="187"/>
      <c r="AX133" s="188" t="s">
        <v>91</v>
      </c>
      <c r="AY133" s="189"/>
      <c r="AZ133" s="186" t="s">
        <v>92</v>
      </c>
      <c r="BA133" s="187"/>
      <c r="BB133" s="188" t="s">
        <v>93</v>
      </c>
      <c r="BC133" s="187"/>
      <c r="BD133" s="188" t="s">
        <v>94</v>
      </c>
      <c r="BE133" s="189"/>
      <c r="BF133" s="186" t="s">
        <v>95</v>
      </c>
      <c r="BG133" s="187"/>
      <c r="BH133" s="188" t="s">
        <v>96</v>
      </c>
      <c r="BI133" s="187"/>
      <c r="BJ133" s="188" t="s">
        <v>97</v>
      </c>
      <c r="BK133" s="189"/>
      <c r="BL133" s="186" t="s">
        <v>98</v>
      </c>
      <c r="BM133" s="187"/>
      <c r="BN133" s="188" t="s">
        <v>99</v>
      </c>
      <c r="BO133" s="187"/>
      <c r="BP133" s="188" t="s">
        <v>100</v>
      </c>
      <c r="BQ133" s="189"/>
      <c r="BR133" s="186" t="s">
        <v>101</v>
      </c>
      <c r="BS133" s="187"/>
      <c r="BT133" s="188" t="s">
        <v>102</v>
      </c>
      <c r="BU133" s="187"/>
      <c r="BV133" s="188" t="s">
        <v>103</v>
      </c>
      <c r="BW133" s="189"/>
      <c r="BX133" s="186" t="s">
        <v>104</v>
      </c>
      <c r="BY133" s="189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</row>
    <row r="134" spans="1:89" ht="51.75" customHeight="1">
      <c r="A134" s="4" t="s">
        <v>217</v>
      </c>
      <c r="B134" s="174" t="s">
        <v>292</v>
      </c>
      <c r="C134" s="175"/>
      <c r="D134" s="175"/>
      <c r="E134" s="175"/>
      <c r="F134" s="175"/>
      <c r="G134" s="175"/>
      <c r="H134" s="175"/>
      <c r="I134" s="175"/>
      <c r="J134" s="175"/>
      <c r="K134" s="176"/>
      <c r="L134" s="135"/>
      <c r="M134" s="137"/>
      <c r="N134" s="137"/>
      <c r="O134" s="136"/>
      <c r="P134" s="135"/>
      <c r="Q134" s="121"/>
      <c r="R134" s="135"/>
      <c r="S134" s="136"/>
      <c r="T134" s="120"/>
      <c r="U134" s="137"/>
      <c r="V134" s="137"/>
      <c r="W134" s="137"/>
      <c r="X134" s="137"/>
      <c r="Y134" s="137"/>
      <c r="Z134" s="137"/>
      <c r="AA134" s="136"/>
      <c r="AB134" s="120"/>
      <c r="AC134" s="137"/>
      <c r="AD134" s="137"/>
      <c r="AE134" s="137"/>
      <c r="AF134" s="137"/>
      <c r="AG134" s="121"/>
      <c r="AH134" s="135"/>
      <c r="AI134" s="137"/>
      <c r="AJ134" s="137"/>
      <c r="AK134" s="137"/>
      <c r="AL134" s="137"/>
      <c r="AM134" s="136"/>
      <c r="AN134" s="135"/>
      <c r="AO134" s="137"/>
      <c r="AP134" s="137"/>
      <c r="AQ134" s="137"/>
      <c r="AR134" s="137"/>
      <c r="AS134" s="136"/>
      <c r="AT134" s="125"/>
      <c r="AU134" s="120"/>
      <c r="AV134" s="121"/>
      <c r="AW134" s="120"/>
      <c r="AX134" s="121"/>
      <c r="AY134" s="125"/>
      <c r="AZ134" s="119"/>
      <c r="BA134" s="120"/>
      <c r="BB134" s="121"/>
      <c r="BC134" s="120"/>
      <c r="BD134" s="121"/>
      <c r="BE134" s="125"/>
      <c r="BF134" s="135"/>
      <c r="BG134" s="137"/>
      <c r="BH134" s="137"/>
      <c r="BI134" s="137"/>
      <c r="BJ134" s="137"/>
      <c r="BK134" s="121"/>
      <c r="BL134" s="135"/>
      <c r="BM134" s="137"/>
      <c r="BN134" s="137"/>
      <c r="BO134" s="137"/>
      <c r="BP134" s="137"/>
      <c r="BQ134" s="121"/>
      <c r="BR134" s="135"/>
      <c r="BS134" s="137"/>
      <c r="BT134" s="137"/>
      <c r="BU134" s="137"/>
      <c r="BV134" s="137"/>
      <c r="BW134" s="136"/>
      <c r="BX134" s="111"/>
      <c r="BY134" s="112"/>
      <c r="BZ134" s="6"/>
      <c r="CA134" s="6"/>
      <c r="CB134" s="6"/>
      <c r="CC134" s="253"/>
      <c r="CD134" s="253"/>
      <c r="CE134" s="6"/>
      <c r="CF134" s="6"/>
      <c r="CG134" s="6"/>
      <c r="CH134" s="6"/>
      <c r="CI134" s="6"/>
      <c r="CJ134" s="6"/>
      <c r="CK134" s="6"/>
    </row>
    <row r="135" spans="1:89" ht="54" customHeight="1">
      <c r="A135" s="4" t="s">
        <v>218</v>
      </c>
      <c r="B135" s="181" t="s">
        <v>293</v>
      </c>
      <c r="C135" s="182"/>
      <c r="D135" s="182"/>
      <c r="E135" s="182"/>
      <c r="F135" s="182"/>
      <c r="G135" s="182"/>
      <c r="H135" s="182"/>
      <c r="I135" s="182"/>
      <c r="J135" s="182"/>
      <c r="K135" s="183"/>
      <c r="L135" s="135">
        <v>5</v>
      </c>
      <c r="M135" s="137"/>
      <c r="N135" s="137"/>
      <c r="O135" s="136"/>
      <c r="P135" s="123">
        <f aca="true" t="shared" si="4" ref="P135:P142">SUM($AB135,$AH135,$AN135,$AT135,$AZ135,$BF135,$BL135,$BR135)</f>
        <v>120</v>
      </c>
      <c r="Q135" s="134"/>
      <c r="R135" s="135">
        <f aca="true" t="shared" si="5" ref="R135:R142">SUM($T135:$Z135)</f>
        <v>72</v>
      </c>
      <c r="S135" s="136"/>
      <c r="T135" s="120">
        <v>30</v>
      </c>
      <c r="U135" s="137"/>
      <c r="V135" s="137"/>
      <c r="W135" s="137"/>
      <c r="X135" s="137">
        <v>20</v>
      </c>
      <c r="Y135" s="137"/>
      <c r="Z135" s="137">
        <v>22</v>
      </c>
      <c r="AA135" s="136"/>
      <c r="AB135" s="125"/>
      <c r="AC135" s="120"/>
      <c r="AD135" s="121"/>
      <c r="AE135" s="120"/>
      <c r="AF135" s="121"/>
      <c r="AG135" s="125"/>
      <c r="AH135" s="119"/>
      <c r="AI135" s="120"/>
      <c r="AJ135" s="121"/>
      <c r="AK135" s="120"/>
      <c r="AL135" s="121"/>
      <c r="AM135" s="122"/>
      <c r="AN135" s="119"/>
      <c r="AO135" s="120"/>
      <c r="AP135" s="121"/>
      <c r="AQ135" s="120"/>
      <c r="AR135" s="121"/>
      <c r="AS135" s="122"/>
      <c r="AT135" s="125"/>
      <c r="AU135" s="120"/>
      <c r="AV135" s="121"/>
      <c r="AW135" s="120"/>
      <c r="AX135" s="121"/>
      <c r="AY135" s="125"/>
      <c r="AZ135" s="119">
        <v>120</v>
      </c>
      <c r="BA135" s="120"/>
      <c r="BB135" s="121">
        <v>72</v>
      </c>
      <c r="BC135" s="120"/>
      <c r="BD135" s="121">
        <v>3</v>
      </c>
      <c r="BE135" s="122"/>
      <c r="BF135" s="119"/>
      <c r="BG135" s="120"/>
      <c r="BH135" s="121"/>
      <c r="BI135" s="120"/>
      <c r="BJ135" s="121"/>
      <c r="BK135" s="125"/>
      <c r="BL135" s="119"/>
      <c r="BM135" s="120"/>
      <c r="BN135" s="121"/>
      <c r="BO135" s="120"/>
      <c r="BP135" s="121"/>
      <c r="BQ135" s="122"/>
      <c r="BR135" s="119"/>
      <c r="BS135" s="120"/>
      <c r="BT135" s="121"/>
      <c r="BU135" s="120"/>
      <c r="BV135" s="121"/>
      <c r="BW135" s="122"/>
      <c r="BX135" s="111" t="s">
        <v>333</v>
      </c>
      <c r="BY135" s="112"/>
      <c r="BZ135" s="6"/>
      <c r="CA135" s="6"/>
      <c r="CB135" s="6"/>
      <c r="CC135" s="253">
        <f aca="true" t="shared" si="6" ref="CC135:CC142">SUM($AD135,$AJ135,$AP135,$AV135,$BB135,$BH135,$BN135,$BT135)</f>
        <v>72</v>
      </c>
      <c r="CD135" s="253"/>
      <c r="CE135" s="6"/>
      <c r="CF135" s="6"/>
      <c r="CG135" s="6"/>
      <c r="CH135" s="6"/>
      <c r="CI135" s="6"/>
      <c r="CJ135" s="6"/>
      <c r="CK135" s="6"/>
    </row>
    <row r="136" spans="1:89" ht="68.25" customHeight="1">
      <c r="A136" s="4" t="s">
        <v>219</v>
      </c>
      <c r="B136" s="181" t="s">
        <v>294</v>
      </c>
      <c r="C136" s="182"/>
      <c r="D136" s="182"/>
      <c r="E136" s="182"/>
      <c r="F136" s="182"/>
      <c r="G136" s="182"/>
      <c r="H136" s="182"/>
      <c r="I136" s="182"/>
      <c r="J136" s="182"/>
      <c r="K136" s="183"/>
      <c r="L136" s="135">
        <v>6</v>
      </c>
      <c r="M136" s="137"/>
      <c r="N136" s="137"/>
      <c r="O136" s="136"/>
      <c r="P136" s="123">
        <f t="shared" si="4"/>
        <v>102</v>
      </c>
      <c r="Q136" s="134"/>
      <c r="R136" s="135">
        <f t="shared" si="5"/>
        <v>48</v>
      </c>
      <c r="S136" s="136"/>
      <c r="T136" s="120">
        <v>12</v>
      </c>
      <c r="U136" s="137"/>
      <c r="V136" s="137"/>
      <c r="W136" s="137"/>
      <c r="X136" s="137">
        <v>18</v>
      </c>
      <c r="Y136" s="137"/>
      <c r="Z136" s="137">
        <v>18</v>
      </c>
      <c r="AA136" s="136"/>
      <c r="AB136" s="125"/>
      <c r="AC136" s="120"/>
      <c r="AD136" s="121"/>
      <c r="AE136" s="120"/>
      <c r="AF136" s="121"/>
      <c r="AG136" s="125"/>
      <c r="AH136" s="119"/>
      <c r="AI136" s="120"/>
      <c r="AJ136" s="121"/>
      <c r="AK136" s="120"/>
      <c r="AL136" s="121"/>
      <c r="AM136" s="122"/>
      <c r="AN136" s="119"/>
      <c r="AO136" s="120"/>
      <c r="AP136" s="121"/>
      <c r="AQ136" s="120"/>
      <c r="AR136" s="121"/>
      <c r="AS136" s="122"/>
      <c r="AT136" s="125"/>
      <c r="AU136" s="120"/>
      <c r="AV136" s="121"/>
      <c r="AW136" s="120"/>
      <c r="AX136" s="121"/>
      <c r="AY136" s="125"/>
      <c r="AZ136" s="119"/>
      <c r="BA136" s="120"/>
      <c r="BB136" s="121"/>
      <c r="BC136" s="120"/>
      <c r="BD136" s="121"/>
      <c r="BE136" s="122"/>
      <c r="BF136" s="119">
        <v>102</v>
      </c>
      <c r="BG136" s="120"/>
      <c r="BH136" s="121">
        <v>48</v>
      </c>
      <c r="BI136" s="120"/>
      <c r="BJ136" s="121">
        <v>3</v>
      </c>
      <c r="BK136" s="125"/>
      <c r="BL136" s="119"/>
      <c r="BM136" s="120"/>
      <c r="BN136" s="121"/>
      <c r="BO136" s="120"/>
      <c r="BP136" s="121"/>
      <c r="BQ136" s="122"/>
      <c r="BR136" s="119"/>
      <c r="BS136" s="120"/>
      <c r="BT136" s="121"/>
      <c r="BU136" s="120"/>
      <c r="BV136" s="121"/>
      <c r="BW136" s="122"/>
      <c r="BX136" s="111" t="s">
        <v>334</v>
      </c>
      <c r="BY136" s="112"/>
      <c r="BZ136" s="6"/>
      <c r="CA136" s="6"/>
      <c r="CB136" s="6"/>
      <c r="CC136" s="253">
        <f t="shared" si="6"/>
        <v>48</v>
      </c>
      <c r="CD136" s="253"/>
      <c r="CE136" s="6"/>
      <c r="CF136" s="6"/>
      <c r="CG136" s="6"/>
      <c r="CH136" s="6"/>
      <c r="CI136" s="6"/>
      <c r="CJ136" s="6"/>
      <c r="CK136" s="6"/>
    </row>
    <row r="137" spans="1:89" ht="60.75" customHeight="1">
      <c r="A137" s="4" t="s">
        <v>220</v>
      </c>
      <c r="B137" s="487" t="s">
        <v>295</v>
      </c>
      <c r="C137" s="403"/>
      <c r="D137" s="403"/>
      <c r="E137" s="403"/>
      <c r="F137" s="403"/>
      <c r="G137" s="403"/>
      <c r="H137" s="403"/>
      <c r="I137" s="403"/>
      <c r="J137" s="403"/>
      <c r="K137" s="488"/>
      <c r="L137" s="135">
        <v>6</v>
      </c>
      <c r="M137" s="137"/>
      <c r="N137" s="137"/>
      <c r="O137" s="136"/>
      <c r="P137" s="123">
        <f t="shared" si="4"/>
        <v>102</v>
      </c>
      <c r="Q137" s="134"/>
      <c r="R137" s="135">
        <f t="shared" si="5"/>
        <v>48</v>
      </c>
      <c r="S137" s="136"/>
      <c r="T137" s="120">
        <v>12</v>
      </c>
      <c r="U137" s="137"/>
      <c r="V137" s="137"/>
      <c r="W137" s="137"/>
      <c r="X137" s="137">
        <v>18</v>
      </c>
      <c r="Y137" s="137"/>
      <c r="Z137" s="137">
        <v>18</v>
      </c>
      <c r="AA137" s="136"/>
      <c r="AB137" s="125"/>
      <c r="AC137" s="120"/>
      <c r="AD137" s="121"/>
      <c r="AE137" s="120"/>
      <c r="AF137" s="121"/>
      <c r="AG137" s="125"/>
      <c r="AH137" s="119"/>
      <c r="AI137" s="120"/>
      <c r="AJ137" s="121"/>
      <c r="AK137" s="120"/>
      <c r="AL137" s="121"/>
      <c r="AM137" s="122"/>
      <c r="AN137" s="119"/>
      <c r="AO137" s="120"/>
      <c r="AP137" s="121"/>
      <c r="AQ137" s="120"/>
      <c r="AR137" s="121"/>
      <c r="AS137" s="122"/>
      <c r="AT137" s="125"/>
      <c r="AU137" s="120"/>
      <c r="AV137" s="121"/>
      <c r="AW137" s="120"/>
      <c r="AX137" s="121"/>
      <c r="AY137" s="125"/>
      <c r="AZ137" s="119"/>
      <c r="BA137" s="120"/>
      <c r="BB137" s="121"/>
      <c r="BC137" s="120"/>
      <c r="BD137" s="121"/>
      <c r="BE137" s="122"/>
      <c r="BF137" s="119">
        <v>102</v>
      </c>
      <c r="BG137" s="120"/>
      <c r="BH137" s="121">
        <v>48</v>
      </c>
      <c r="BI137" s="120"/>
      <c r="BJ137" s="121">
        <v>3</v>
      </c>
      <c r="BK137" s="122"/>
      <c r="BL137" s="119"/>
      <c r="BM137" s="120"/>
      <c r="BN137" s="121"/>
      <c r="BO137" s="120"/>
      <c r="BP137" s="121"/>
      <c r="BQ137" s="122"/>
      <c r="BR137" s="119"/>
      <c r="BS137" s="120"/>
      <c r="BT137" s="121"/>
      <c r="BU137" s="120"/>
      <c r="BV137" s="121"/>
      <c r="BW137" s="122"/>
      <c r="BX137" s="111" t="s">
        <v>335</v>
      </c>
      <c r="BY137" s="112"/>
      <c r="BZ137" s="6"/>
      <c r="CA137" s="6"/>
      <c r="CB137" s="6"/>
      <c r="CC137" s="253">
        <f>SUM($AD137,$AJ137,$AP137,$AV137,$BB137,$BH137,$BN137,$BT137)</f>
        <v>48</v>
      </c>
      <c r="CD137" s="253"/>
      <c r="CE137" s="6"/>
      <c r="CF137" s="6"/>
      <c r="CG137" s="6"/>
      <c r="CH137" s="6"/>
      <c r="CI137" s="6"/>
      <c r="CJ137" s="6"/>
      <c r="CK137" s="6"/>
    </row>
    <row r="138" spans="1:89" ht="53.25" customHeight="1">
      <c r="A138" s="4" t="s">
        <v>296</v>
      </c>
      <c r="B138" s="487" t="s">
        <v>297</v>
      </c>
      <c r="C138" s="403"/>
      <c r="D138" s="403"/>
      <c r="E138" s="403"/>
      <c r="F138" s="403"/>
      <c r="G138" s="403"/>
      <c r="H138" s="403"/>
      <c r="I138" s="403"/>
      <c r="J138" s="403"/>
      <c r="K138" s="488"/>
      <c r="L138" s="135">
        <v>7</v>
      </c>
      <c r="M138" s="137"/>
      <c r="N138" s="137"/>
      <c r="O138" s="136"/>
      <c r="P138" s="123">
        <f t="shared" si="4"/>
        <v>90</v>
      </c>
      <c r="Q138" s="134"/>
      <c r="R138" s="135">
        <f t="shared" si="5"/>
        <v>48</v>
      </c>
      <c r="S138" s="136"/>
      <c r="T138" s="120">
        <v>12</v>
      </c>
      <c r="U138" s="137"/>
      <c r="V138" s="137"/>
      <c r="W138" s="137"/>
      <c r="X138" s="137">
        <v>18</v>
      </c>
      <c r="Y138" s="137"/>
      <c r="Z138" s="137">
        <v>18</v>
      </c>
      <c r="AA138" s="136"/>
      <c r="AB138" s="125"/>
      <c r="AC138" s="120"/>
      <c r="AD138" s="121"/>
      <c r="AE138" s="120"/>
      <c r="AF138" s="121"/>
      <c r="AG138" s="125"/>
      <c r="AH138" s="119"/>
      <c r="AI138" s="120"/>
      <c r="AJ138" s="121"/>
      <c r="AK138" s="120"/>
      <c r="AL138" s="121"/>
      <c r="AM138" s="122"/>
      <c r="AN138" s="119"/>
      <c r="AO138" s="120"/>
      <c r="AP138" s="121"/>
      <c r="AQ138" s="120"/>
      <c r="AR138" s="121"/>
      <c r="AS138" s="122"/>
      <c r="AT138" s="125"/>
      <c r="AU138" s="120"/>
      <c r="AV138" s="121"/>
      <c r="AW138" s="120"/>
      <c r="AX138" s="121"/>
      <c r="AY138" s="125"/>
      <c r="AZ138" s="119"/>
      <c r="BA138" s="120"/>
      <c r="BB138" s="121"/>
      <c r="BC138" s="120"/>
      <c r="BD138" s="121"/>
      <c r="BE138" s="122"/>
      <c r="BF138" s="119"/>
      <c r="BG138" s="120"/>
      <c r="BH138" s="121"/>
      <c r="BI138" s="120"/>
      <c r="BJ138" s="121"/>
      <c r="BK138" s="125"/>
      <c r="BL138" s="119">
        <v>90</v>
      </c>
      <c r="BM138" s="120"/>
      <c r="BN138" s="121">
        <v>48</v>
      </c>
      <c r="BO138" s="120"/>
      <c r="BP138" s="121">
        <v>3</v>
      </c>
      <c r="BQ138" s="122"/>
      <c r="BR138" s="119"/>
      <c r="BS138" s="120"/>
      <c r="BT138" s="121"/>
      <c r="BU138" s="120"/>
      <c r="BV138" s="121"/>
      <c r="BW138" s="122"/>
      <c r="BX138" s="111" t="s">
        <v>336</v>
      </c>
      <c r="BY138" s="112"/>
      <c r="BZ138" s="6"/>
      <c r="CA138" s="6"/>
      <c r="CB138" s="6"/>
      <c r="CC138" s="253">
        <f t="shared" si="6"/>
        <v>48</v>
      </c>
      <c r="CD138" s="253"/>
      <c r="CE138" s="6"/>
      <c r="CF138" s="6"/>
      <c r="CG138" s="6"/>
      <c r="CH138" s="6"/>
      <c r="CI138" s="6"/>
      <c r="CJ138" s="6"/>
      <c r="CK138" s="6"/>
    </row>
    <row r="139" spans="1:89" ht="43.5" customHeight="1">
      <c r="A139" s="4" t="s">
        <v>298</v>
      </c>
      <c r="B139" s="487" t="s">
        <v>299</v>
      </c>
      <c r="C139" s="403"/>
      <c r="D139" s="403"/>
      <c r="E139" s="403"/>
      <c r="F139" s="403"/>
      <c r="G139" s="403"/>
      <c r="H139" s="403"/>
      <c r="I139" s="403"/>
      <c r="J139" s="403"/>
      <c r="K139" s="488"/>
      <c r="L139" s="135">
        <v>8</v>
      </c>
      <c r="M139" s="137"/>
      <c r="N139" s="137"/>
      <c r="O139" s="136"/>
      <c r="P139" s="123">
        <f t="shared" si="4"/>
        <v>124</v>
      </c>
      <c r="Q139" s="134"/>
      <c r="R139" s="135">
        <f t="shared" si="5"/>
        <v>48</v>
      </c>
      <c r="S139" s="136"/>
      <c r="T139" s="120">
        <v>12</v>
      </c>
      <c r="U139" s="137"/>
      <c r="V139" s="137"/>
      <c r="W139" s="137"/>
      <c r="X139" s="137">
        <v>18</v>
      </c>
      <c r="Y139" s="137"/>
      <c r="Z139" s="137">
        <v>18</v>
      </c>
      <c r="AA139" s="136"/>
      <c r="AB139" s="125"/>
      <c r="AC139" s="120"/>
      <c r="AD139" s="121"/>
      <c r="AE139" s="120"/>
      <c r="AF139" s="121"/>
      <c r="AG139" s="125"/>
      <c r="AH139" s="119"/>
      <c r="AI139" s="120"/>
      <c r="AJ139" s="121"/>
      <c r="AK139" s="120"/>
      <c r="AL139" s="121"/>
      <c r="AM139" s="122"/>
      <c r="AN139" s="119"/>
      <c r="AO139" s="120"/>
      <c r="AP139" s="121"/>
      <c r="AQ139" s="120"/>
      <c r="AR139" s="121"/>
      <c r="AS139" s="122"/>
      <c r="AT139" s="125"/>
      <c r="AU139" s="120"/>
      <c r="AV139" s="121"/>
      <c r="AW139" s="120"/>
      <c r="AX139" s="121"/>
      <c r="AY139" s="125"/>
      <c r="AZ139" s="119"/>
      <c r="BA139" s="120"/>
      <c r="BB139" s="121"/>
      <c r="BC139" s="120"/>
      <c r="BD139" s="121"/>
      <c r="BE139" s="122"/>
      <c r="BF139" s="119"/>
      <c r="BG139" s="120"/>
      <c r="BH139" s="121"/>
      <c r="BI139" s="120"/>
      <c r="BJ139" s="121"/>
      <c r="BK139" s="125"/>
      <c r="BL139" s="119"/>
      <c r="BM139" s="120"/>
      <c r="BN139" s="121"/>
      <c r="BO139" s="120"/>
      <c r="BP139" s="121"/>
      <c r="BQ139" s="122"/>
      <c r="BR139" s="119">
        <v>124</v>
      </c>
      <c r="BS139" s="120"/>
      <c r="BT139" s="121">
        <v>48</v>
      </c>
      <c r="BU139" s="120"/>
      <c r="BV139" s="121">
        <v>3</v>
      </c>
      <c r="BW139" s="122"/>
      <c r="BX139" s="111" t="s">
        <v>349</v>
      </c>
      <c r="BY139" s="112"/>
      <c r="BZ139" s="6"/>
      <c r="CA139" s="6"/>
      <c r="CB139" s="6"/>
      <c r="CC139" s="253">
        <f t="shared" si="6"/>
        <v>48</v>
      </c>
      <c r="CD139" s="253"/>
      <c r="CE139" s="6"/>
      <c r="CF139" s="6"/>
      <c r="CG139" s="6"/>
      <c r="CH139" s="6"/>
      <c r="CI139" s="6"/>
      <c r="CJ139" s="6"/>
      <c r="CK139" s="6"/>
    </row>
    <row r="140" spans="1:89" ht="56.25" customHeight="1">
      <c r="A140" s="4" t="s">
        <v>300</v>
      </c>
      <c r="B140" s="487" t="s">
        <v>301</v>
      </c>
      <c r="C140" s="403"/>
      <c r="D140" s="403"/>
      <c r="E140" s="403"/>
      <c r="F140" s="403"/>
      <c r="G140" s="403"/>
      <c r="H140" s="403"/>
      <c r="I140" s="403"/>
      <c r="J140" s="403"/>
      <c r="K140" s="488"/>
      <c r="L140" s="135">
        <v>8</v>
      </c>
      <c r="M140" s="137"/>
      <c r="N140" s="137"/>
      <c r="O140" s="136"/>
      <c r="P140" s="123">
        <f t="shared" si="4"/>
        <v>124</v>
      </c>
      <c r="Q140" s="134"/>
      <c r="R140" s="135">
        <f t="shared" si="5"/>
        <v>48</v>
      </c>
      <c r="S140" s="136"/>
      <c r="T140" s="120">
        <v>12</v>
      </c>
      <c r="U140" s="137"/>
      <c r="V140" s="137"/>
      <c r="W140" s="137"/>
      <c r="X140" s="137">
        <v>18</v>
      </c>
      <c r="Y140" s="137"/>
      <c r="Z140" s="137">
        <v>18</v>
      </c>
      <c r="AA140" s="136"/>
      <c r="AB140" s="125"/>
      <c r="AC140" s="120"/>
      <c r="AD140" s="121"/>
      <c r="AE140" s="120"/>
      <c r="AF140" s="121"/>
      <c r="AG140" s="125"/>
      <c r="AH140" s="119"/>
      <c r="AI140" s="120"/>
      <c r="AJ140" s="121"/>
      <c r="AK140" s="120"/>
      <c r="AL140" s="121"/>
      <c r="AM140" s="122"/>
      <c r="AN140" s="119"/>
      <c r="AO140" s="120"/>
      <c r="AP140" s="121"/>
      <c r="AQ140" s="120"/>
      <c r="AR140" s="121"/>
      <c r="AS140" s="122"/>
      <c r="AT140" s="125"/>
      <c r="AU140" s="120"/>
      <c r="AV140" s="121"/>
      <c r="AW140" s="120"/>
      <c r="AX140" s="121"/>
      <c r="AY140" s="125"/>
      <c r="AZ140" s="119"/>
      <c r="BA140" s="120"/>
      <c r="BB140" s="121"/>
      <c r="BC140" s="120"/>
      <c r="BD140" s="121"/>
      <c r="BE140" s="122"/>
      <c r="BF140" s="119"/>
      <c r="BG140" s="120"/>
      <c r="BH140" s="121"/>
      <c r="BI140" s="120"/>
      <c r="BJ140" s="121"/>
      <c r="BK140" s="125"/>
      <c r="BL140" s="119"/>
      <c r="BM140" s="120"/>
      <c r="BN140" s="121"/>
      <c r="BO140" s="120"/>
      <c r="BP140" s="121"/>
      <c r="BQ140" s="122"/>
      <c r="BR140" s="119">
        <v>124</v>
      </c>
      <c r="BS140" s="120"/>
      <c r="BT140" s="121">
        <v>48</v>
      </c>
      <c r="BU140" s="120"/>
      <c r="BV140" s="121">
        <v>3</v>
      </c>
      <c r="BW140" s="122"/>
      <c r="BX140" s="111" t="s">
        <v>350</v>
      </c>
      <c r="BY140" s="112"/>
      <c r="BZ140" s="6"/>
      <c r="CA140" s="6"/>
      <c r="CB140" s="6"/>
      <c r="CC140" s="253">
        <f t="shared" si="6"/>
        <v>48</v>
      </c>
      <c r="CD140" s="253"/>
      <c r="CE140" s="6"/>
      <c r="CF140" s="6"/>
      <c r="CG140" s="6"/>
      <c r="CH140" s="6"/>
      <c r="CI140" s="6"/>
      <c r="CJ140" s="6"/>
      <c r="CK140" s="6"/>
    </row>
    <row r="141" spans="1:89" ht="101.25" customHeight="1">
      <c r="A141" s="80" t="s">
        <v>302</v>
      </c>
      <c r="B141" s="171" t="s">
        <v>402</v>
      </c>
      <c r="C141" s="285"/>
      <c r="D141" s="285"/>
      <c r="E141" s="285"/>
      <c r="F141" s="285"/>
      <c r="G141" s="285"/>
      <c r="H141" s="285"/>
      <c r="I141" s="285"/>
      <c r="J141" s="285"/>
      <c r="K141" s="286"/>
      <c r="L141" s="119"/>
      <c r="M141" s="120"/>
      <c r="N141" s="121">
        <v>6</v>
      </c>
      <c r="O141" s="122"/>
      <c r="P141" s="123">
        <f t="shared" si="4"/>
        <v>90</v>
      </c>
      <c r="Q141" s="140"/>
      <c r="R141" s="119">
        <f>SUM($T141:$AA141)</f>
        <v>34</v>
      </c>
      <c r="S141" s="122"/>
      <c r="T141" s="119">
        <v>12</v>
      </c>
      <c r="U141" s="120"/>
      <c r="V141" s="121"/>
      <c r="W141" s="120"/>
      <c r="X141" s="121"/>
      <c r="Y141" s="120"/>
      <c r="Z141" s="121">
        <v>22</v>
      </c>
      <c r="AA141" s="122"/>
      <c r="AB141" s="119"/>
      <c r="AC141" s="120"/>
      <c r="AD141" s="121"/>
      <c r="AE141" s="120"/>
      <c r="AF141" s="121"/>
      <c r="AG141" s="122"/>
      <c r="AH141" s="119"/>
      <c r="AI141" s="120"/>
      <c r="AJ141" s="121"/>
      <c r="AK141" s="120"/>
      <c r="AL141" s="121"/>
      <c r="AM141" s="122"/>
      <c r="AN141" s="119"/>
      <c r="AO141" s="120"/>
      <c r="AP141" s="121"/>
      <c r="AQ141" s="120"/>
      <c r="AR141" s="121"/>
      <c r="AS141" s="122"/>
      <c r="AT141" s="119"/>
      <c r="AU141" s="120"/>
      <c r="AV141" s="121"/>
      <c r="AW141" s="120"/>
      <c r="AX141" s="121"/>
      <c r="AY141" s="122"/>
      <c r="AZ141" s="119"/>
      <c r="BA141" s="120"/>
      <c r="BB141" s="121"/>
      <c r="BC141" s="120"/>
      <c r="BD141" s="121"/>
      <c r="BE141" s="122"/>
      <c r="BF141" s="119">
        <v>90</v>
      </c>
      <c r="BG141" s="120"/>
      <c r="BH141" s="121">
        <v>34</v>
      </c>
      <c r="BI141" s="120"/>
      <c r="BJ141" s="121">
        <v>3</v>
      </c>
      <c r="BK141" s="122"/>
      <c r="BL141" s="119"/>
      <c r="BM141" s="120"/>
      <c r="BN141" s="121"/>
      <c r="BO141" s="120"/>
      <c r="BP141" s="121"/>
      <c r="BQ141" s="122"/>
      <c r="BR141" s="119"/>
      <c r="BS141" s="120"/>
      <c r="BT141" s="121"/>
      <c r="BU141" s="120"/>
      <c r="BV141" s="121"/>
      <c r="BW141" s="122"/>
      <c r="BX141" s="123" t="s">
        <v>391</v>
      </c>
      <c r="BY141" s="140"/>
      <c r="BZ141" s="6"/>
      <c r="CA141" s="6"/>
      <c r="CB141" s="6"/>
      <c r="CC141" s="253">
        <f>SUM($AD141,$AJ141,$AP141,$AV141,$BB141,$BH141,$BN141,$BT141)</f>
        <v>34</v>
      </c>
      <c r="CD141" s="253"/>
      <c r="CE141" s="6"/>
      <c r="CF141" s="6"/>
      <c r="CG141" s="6"/>
      <c r="CH141" s="6"/>
      <c r="CI141" s="6"/>
      <c r="CJ141" s="6"/>
      <c r="CK141" s="6"/>
    </row>
    <row r="142" spans="1:89" ht="102.75" customHeight="1" thickBot="1">
      <c r="A142" s="4" t="s">
        <v>303</v>
      </c>
      <c r="B142" s="282" t="s">
        <v>403</v>
      </c>
      <c r="C142" s="283"/>
      <c r="D142" s="283"/>
      <c r="E142" s="283"/>
      <c r="F142" s="283"/>
      <c r="G142" s="283"/>
      <c r="H142" s="283"/>
      <c r="I142" s="283"/>
      <c r="J142" s="283"/>
      <c r="K142" s="284"/>
      <c r="L142" s="135"/>
      <c r="M142" s="137"/>
      <c r="N142" s="137">
        <v>7</v>
      </c>
      <c r="O142" s="136"/>
      <c r="P142" s="123">
        <f t="shared" si="4"/>
        <v>90</v>
      </c>
      <c r="Q142" s="134"/>
      <c r="R142" s="135">
        <f t="shared" si="5"/>
        <v>34</v>
      </c>
      <c r="S142" s="136"/>
      <c r="T142" s="120">
        <v>10</v>
      </c>
      <c r="U142" s="137"/>
      <c r="V142" s="137"/>
      <c r="W142" s="137"/>
      <c r="X142" s="137">
        <v>12</v>
      </c>
      <c r="Y142" s="137"/>
      <c r="Z142" s="137">
        <v>12</v>
      </c>
      <c r="AA142" s="136"/>
      <c r="AB142" s="125"/>
      <c r="AC142" s="120"/>
      <c r="AD142" s="121"/>
      <c r="AE142" s="120"/>
      <c r="AF142" s="121"/>
      <c r="AG142" s="125"/>
      <c r="AH142" s="119"/>
      <c r="AI142" s="120"/>
      <c r="AJ142" s="121"/>
      <c r="AK142" s="120"/>
      <c r="AL142" s="121"/>
      <c r="AM142" s="122"/>
      <c r="AN142" s="119"/>
      <c r="AO142" s="120"/>
      <c r="AP142" s="121"/>
      <c r="AQ142" s="120"/>
      <c r="AR142" s="121"/>
      <c r="AS142" s="122"/>
      <c r="AT142" s="119"/>
      <c r="AU142" s="120"/>
      <c r="AV142" s="121"/>
      <c r="AW142" s="120"/>
      <c r="AX142" s="121"/>
      <c r="AY142" s="125"/>
      <c r="AZ142" s="119"/>
      <c r="BA142" s="120"/>
      <c r="BB142" s="121"/>
      <c r="BC142" s="120"/>
      <c r="BD142" s="121"/>
      <c r="BE142" s="122"/>
      <c r="BF142" s="119"/>
      <c r="BG142" s="120"/>
      <c r="BH142" s="121"/>
      <c r="BI142" s="120"/>
      <c r="BJ142" s="121"/>
      <c r="BK142" s="125"/>
      <c r="BL142" s="119">
        <v>90</v>
      </c>
      <c r="BM142" s="120"/>
      <c r="BN142" s="121">
        <v>34</v>
      </c>
      <c r="BO142" s="120"/>
      <c r="BP142" s="121">
        <v>3</v>
      </c>
      <c r="BQ142" s="122"/>
      <c r="BR142" s="119"/>
      <c r="BS142" s="120"/>
      <c r="BT142" s="121"/>
      <c r="BU142" s="120"/>
      <c r="BV142" s="121"/>
      <c r="BW142" s="122"/>
      <c r="BX142" s="111" t="s">
        <v>438</v>
      </c>
      <c r="BY142" s="112"/>
      <c r="BZ142" s="6"/>
      <c r="CA142" s="6"/>
      <c r="CB142" s="6"/>
      <c r="CC142" s="253">
        <f t="shared" si="6"/>
        <v>34</v>
      </c>
      <c r="CD142" s="253"/>
      <c r="CE142" s="6"/>
      <c r="CF142" s="6"/>
      <c r="CG142" s="6"/>
      <c r="CH142" s="6"/>
      <c r="CI142" s="6"/>
      <c r="CJ142" s="6"/>
      <c r="CK142" s="6"/>
    </row>
    <row r="143" spans="1:89" ht="59.25" customHeight="1" thickBot="1">
      <c r="A143" s="1" t="s">
        <v>444</v>
      </c>
      <c r="B143" s="409" t="s">
        <v>140</v>
      </c>
      <c r="C143" s="410"/>
      <c r="D143" s="410"/>
      <c r="E143" s="410"/>
      <c r="F143" s="410"/>
      <c r="G143" s="410"/>
      <c r="H143" s="410"/>
      <c r="I143" s="410"/>
      <c r="J143" s="410"/>
      <c r="K143" s="411"/>
      <c r="L143" s="247"/>
      <c r="M143" s="250"/>
      <c r="N143" s="250"/>
      <c r="O143" s="248"/>
      <c r="P143" s="217"/>
      <c r="Q143" s="218"/>
      <c r="R143" s="247"/>
      <c r="S143" s="248"/>
      <c r="T143" s="249"/>
      <c r="U143" s="250"/>
      <c r="V143" s="250"/>
      <c r="W143" s="250"/>
      <c r="X143" s="250"/>
      <c r="Y143" s="250"/>
      <c r="Z143" s="250"/>
      <c r="AA143" s="248"/>
      <c r="AB143" s="218"/>
      <c r="AC143" s="249"/>
      <c r="AD143" s="278"/>
      <c r="AE143" s="249"/>
      <c r="AF143" s="278"/>
      <c r="AG143" s="218"/>
      <c r="AH143" s="217"/>
      <c r="AI143" s="249"/>
      <c r="AJ143" s="221"/>
      <c r="AK143" s="222"/>
      <c r="AL143" s="278"/>
      <c r="AM143" s="219"/>
      <c r="AN143" s="218"/>
      <c r="AO143" s="249"/>
      <c r="AP143" s="278"/>
      <c r="AQ143" s="249"/>
      <c r="AR143" s="278"/>
      <c r="AS143" s="218"/>
      <c r="AT143" s="217"/>
      <c r="AU143" s="249"/>
      <c r="AV143" s="278"/>
      <c r="AW143" s="249"/>
      <c r="AX143" s="278"/>
      <c r="AY143" s="219"/>
      <c r="AZ143" s="218"/>
      <c r="BA143" s="249"/>
      <c r="BB143" s="278"/>
      <c r="BC143" s="249"/>
      <c r="BD143" s="278"/>
      <c r="BE143" s="218"/>
      <c r="BF143" s="247"/>
      <c r="BG143" s="250"/>
      <c r="BH143" s="250"/>
      <c r="BI143" s="250"/>
      <c r="BJ143" s="250"/>
      <c r="BK143" s="248"/>
      <c r="BL143" s="218"/>
      <c r="BM143" s="249"/>
      <c r="BN143" s="278"/>
      <c r="BO143" s="249"/>
      <c r="BP143" s="278"/>
      <c r="BQ143" s="218"/>
      <c r="BR143" s="217"/>
      <c r="BS143" s="249"/>
      <c r="BT143" s="278"/>
      <c r="BU143" s="249"/>
      <c r="BV143" s="278"/>
      <c r="BW143" s="219"/>
      <c r="BX143" s="251"/>
      <c r="BY143" s="252"/>
      <c r="BZ143" s="6"/>
      <c r="CA143" s="6"/>
      <c r="CB143" s="6"/>
      <c r="CC143" s="6"/>
      <c r="CD143" s="83"/>
      <c r="CE143" s="83"/>
      <c r="CF143" s="6"/>
      <c r="CG143" s="6"/>
      <c r="CH143" s="6"/>
      <c r="CI143" s="6"/>
      <c r="CJ143" s="6"/>
      <c r="CK143" s="6"/>
    </row>
    <row r="144" spans="1:89" ht="43.5" customHeight="1" thickBot="1">
      <c r="A144" s="2" t="s">
        <v>445</v>
      </c>
      <c r="B144" s="279" t="s">
        <v>304</v>
      </c>
      <c r="C144" s="280"/>
      <c r="D144" s="280"/>
      <c r="E144" s="280"/>
      <c r="F144" s="280"/>
      <c r="G144" s="280"/>
      <c r="H144" s="280"/>
      <c r="I144" s="280"/>
      <c r="J144" s="280"/>
      <c r="K144" s="281"/>
      <c r="L144" s="244"/>
      <c r="M144" s="242"/>
      <c r="N144" s="242"/>
      <c r="O144" s="243"/>
      <c r="P144" s="244"/>
      <c r="Q144" s="243"/>
      <c r="R144" s="244"/>
      <c r="S144" s="243"/>
      <c r="T144" s="244"/>
      <c r="U144" s="242"/>
      <c r="V144" s="242"/>
      <c r="W144" s="242"/>
      <c r="X144" s="242"/>
      <c r="Y144" s="242"/>
      <c r="Z144" s="242"/>
      <c r="AA144" s="243"/>
      <c r="AB144" s="244"/>
      <c r="AC144" s="242"/>
      <c r="AD144" s="242"/>
      <c r="AE144" s="242"/>
      <c r="AF144" s="242"/>
      <c r="AG144" s="243"/>
      <c r="AH144" s="244"/>
      <c r="AI144" s="242"/>
      <c r="AJ144" s="245"/>
      <c r="AK144" s="245"/>
      <c r="AL144" s="242"/>
      <c r="AM144" s="243"/>
      <c r="AN144" s="244"/>
      <c r="AO144" s="242"/>
      <c r="AP144" s="242"/>
      <c r="AQ144" s="242"/>
      <c r="AR144" s="242"/>
      <c r="AS144" s="243"/>
      <c r="AT144" s="244"/>
      <c r="AU144" s="242"/>
      <c r="AV144" s="242" t="s">
        <v>198</v>
      </c>
      <c r="AW144" s="242"/>
      <c r="AX144" s="242"/>
      <c r="AY144" s="243"/>
      <c r="AZ144" s="244"/>
      <c r="BA144" s="242"/>
      <c r="BB144" s="242"/>
      <c r="BC144" s="242"/>
      <c r="BD144" s="242"/>
      <c r="BE144" s="243"/>
      <c r="BF144" s="244"/>
      <c r="BG144" s="242"/>
      <c r="BH144" s="242"/>
      <c r="BI144" s="242"/>
      <c r="BJ144" s="242"/>
      <c r="BK144" s="243"/>
      <c r="BL144" s="244"/>
      <c r="BM144" s="242"/>
      <c r="BN144" s="242"/>
      <c r="BO144" s="242"/>
      <c r="BP144" s="242"/>
      <c r="BQ144" s="243"/>
      <c r="BR144" s="244"/>
      <c r="BS144" s="242"/>
      <c r="BT144" s="242"/>
      <c r="BU144" s="242"/>
      <c r="BV144" s="242"/>
      <c r="BW144" s="243"/>
      <c r="BX144" s="244"/>
      <c r="BY144" s="243"/>
      <c r="BZ144" s="6"/>
      <c r="CA144" s="6"/>
      <c r="CB144" s="6"/>
      <c r="CC144" s="6"/>
      <c r="CD144" s="83"/>
      <c r="CE144" s="83"/>
      <c r="CF144" s="6"/>
      <c r="CG144" s="6"/>
      <c r="CH144" s="6"/>
      <c r="CI144" s="6"/>
      <c r="CJ144" s="6"/>
      <c r="CK144" s="6"/>
    </row>
    <row r="145" spans="1:89" ht="49.5" customHeight="1" thickBot="1">
      <c r="A145" s="2" t="s">
        <v>446</v>
      </c>
      <c r="B145" s="396" t="s">
        <v>305</v>
      </c>
      <c r="C145" s="272"/>
      <c r="D145" s="272"/>
      <c r="E145" s="272"/>
      <c r="F145" s="272"/>
      <c r="G145" s="272"/>
      <c r="H145" s="272"/>
      <c r="I145" s="272"/>
      <c r="J145" s="272"/>
      <c r="K145" s="273"/>
      <c r="L145" s="135"/>
      <c r="M145" s="137"/>
      <c r="N145" s="137"/>
      <c r="O145" s="136"/>
      <c r="P145" s="135"/>
      <c r="Q145" s="136"/>
      <c r="R145" s="135"/>
      <c r="S145" s="136"/>
      <c r="T145" s="135"/>
      <c r="U145" s="137"/>
      <c r="V145" s="137"/>
      <c r="W145" s="137"/>
      <c r="X145" s="137"/>
      <c r="Y145" s="137"/>
      <c r="Z145" s="137"/>
      <c r="AA145" s="136"/>
      <c r="AB145" s="135"/>
      <c r="AC145" s="137"/>
      <c r="AD145" s="137"/>
      <c r="AE145" s="137"/>
      <c r="AF145" s="137"/>
      <c r="AG145" s="136"/>
      <c r="AH145" s="135"/>
      <c r="AI145" s="137"/>
      <c r="AJ145" s="246"/>
      <c r="AK145" s="246"/>
      <c r="AL145" s="137"/>
      <c r="AM145" s="136"/>
      <c r="AN145" s="135"/>
      <c r="AO145" s="137"/>
      <c r="AP145" s="137"/>
      <c r="AQ145" s="137"/>
      <c r="AR145" s="137"/>
      <c r="AS145" s="136"/>
      <c r="AT145" s="135"/>
      <c r="AU145" s="137"/>
      <c r="AV145" s="137"/>
      <c r="AW145" s="137"/>
      <c r="AX145" s="137"/>
      <c r="AY145" s="136"/>
      <c r="AZ145" s="135"/>
      <c r="BA145" s="137"/>
      <c r="BB145" s="137"/>
      <c r="BC145" s="137"/>
      <c r="BD145" s="137"/>
      <c r="BE145" s="136"/>
      <c r="BF145" s="135"/>
      <c r="BG145" s="137"/>
      <c r="BH145" s="137"/>
      <c r="BI145" s="137"/>
      <c r="BJ145" s="137"/>
      <c r="BK145" s="136"/>
      <c r="BL145" s="135"/>
      <c r="BM145" s="137"/>
      <c r="BN145" s="137" t="s">
        <v>198</v>
      </c>
      <c r="BO145" s="137"/>
      <c r="BP145" s="137"/>
      <c r="BQ145" s="136"/>
      <c r="BR145" s="135"/>
      <c r="BS145" s="137"/>
      <c r="BT145" s="137"/>
      <c r="BU145" s="137"/>
      <c r="BV145" s="137"/>
      <c r="BW145" s="136"/>
      <c r="BX145" s="135"/>
      <c r="BY145" s="136"/>
      <c r="BZ145" s="6"/>
      <c r="CA145" s="6"/>
      <c r="CB145" s="6"/>
      <c r="CC145" s="6"/>
      <c r="CD145" s="83"/>
      <c r="CE145" s="83"/>
      <c r="CF145" s="6"/>
      <c r="CG145" s="6"/>
      <c r="CH145" s="6"/>
      <c r="CI145" s="6"/>
      <c r="CJ145" s="6"/>
      <c r="CK145" s="6"/>
    </row>
    <row r="146" spans="1:89" ht="39" customHeight="1" thickBot="1">
      <c r="A146" s="2" t="s">
        <v>447</v>
      </c>
      <c r="B146" s="412" t="s">
        <v>306</v>
      </c>
      <c r="C146" s="413"/>
      <c r="D146" s="413"/>
      <c r="E146" s="413"/>
      <c r="F146" s="413"/>
      <c r="G146" s="413"/>
      <c r="H146" s="413"/>
      <c r="I146" s="413"/>
      <c r="J146" s="413"/>
      <c r="K146" s="414"/>
      <c r="L146" s="129"/>
      <c r="M146" s="177"/>
      <c r="N146" s="177"/>
      <c r="O146" s="130"/>
      <c r="P146" s="129" t="s">
        <v>361</v>
      </c>
      <c r="Q146" s="130"/>
      <c r="R146" s="129" t="s">
        <v>361</v>
      </c>
      <c r="S146" s="130"/>
      <c r="T146" s="129"/>
      <c r="U146" s="177"/>
      <c r="V146" s="177"/>
      <c r="W146" s="177"/>
      <c r="X146" s="177" t="s">
        <v>361</v>
      </c>
      <c r="Y146" s="177"/>
      <c r="Z146" s="177"/>
      <c r="AA146" s="130"/>
      <c r="AB146" s="129"/>
      <c r="AC146" s="177"/>
      <c r="AD146" s="177"/>
      <c r="AE146" s="177"/>
      <c r="AF146" s="177"/>
      <c r="AG146" s="130"/>
      <c r="AH146" s="129"/>
      <c r="AI146" s="177"/>
      <c r="AJ146" s="225"/>
      <c r="AK146" s="225"/>
      <c r="AL146" s="177"/>
      <c r="AM146" s="130"/>
      <c r="AN146" s="129"/>
      <c r="AO146" s="177"/>
      <c r="AP146" s="177"/>
      <c r="AQ146" s="177"/>
      <c r="AR146" s="177"/>
      <c r="AS146" s="130"/>
      <c r="AT146" s="129"/>
      <c r="AU146" s="177"/>
      <c r="AV146" s="177"/>
      <c r="AW146" s="177"/>
      <c r="AX146" s="177"/>
      <c r="AY146" s="130"/>
      <c r="AZ146" s="129" t="s">
        <v>198</v>
      </c>
      <c r="BA146" s="177"/>
      <c r="BB146" s="177" t="s">
        <v>198</v>
      </c>
      <c r="BC146" s="177"/>
      <c r="BD146" s="177"/>
      <c r="BE146" s="130"/>
      <c r="BF146" s="177" t="s">
        <v>308</v>
      </c>
      <c r="BG146" s="177"/>
      <c r="BH146" s="177" t="s">
        <v>308</v>
      </c>
      <c r="BI146" s="177"/>
      <c r="BJ146" s="177"/>
      <c r="BK146" s="130"/>
      <c r="BL146" s="129"/>
      <c r="BM146" s="177"/>
      <c r="BN146" s="177"/>
      <c r="BO146" s="177"/>
      <c r="BP146" s="177"/>
      <c r="BQ146" s="130"/>
      <c r="BR146" s="129"/>
      <c r="BS146" s="177"/>
      <c r="BT146" s="177"/>
      <c r="BU146" s="177"/>
      <c r="BV146" s="177"/>
      <c r="BW146" s="130"/>
      <c r="BX146" s="129"/>
      <c r="BY146" s="130"/>
      <c r="BZ146" s="6"/>
      <c r="CA146" s="6"/>
      <c r="CB146" s="6"/>
      <c r="CC146" s="6"/>
      <c r="CD146" s="83"/>
      <c r="CE146" s="83"/>
      <c r="CF146" s="6"/>
      <c r="CG146" s="6"/>
      <c r="CH146" s="6"/>
      <c r="CI146" s="6"/>
      <c r="CJ146" s="6"/>
      <c r="CK146" s="6"/>
    </row>
    <row r="147" spans="1:89" ht="21.75" customHeight="1" thickBot="1">
      <c r="A147" s="141" t="s">
        <v>62</v>
      </c>
      <c r="B147" s="144" t="s">
        <v>134</v>
      </c>
      <c r="C147" s="145"/>
      <c r="D147" s="145"/>
      <c r="E147" s="145"/>
      <c r="F147" s="145"/>
      <c r="G147" s="145"/>
      <c r="H147" s="145"/>
      <c r="I147" s="145"/>
      <c r="J147" s="145"/>
      <c r="K147" s="146"/>
      <c r="L147" s="153" t="s">
        <v>63</v>
      </c>
      <c r="M147" s="154"/>
      <c r="N147" s="153" t="s">
        <v>64</v>
      </c>
      <c r="O147" s="154"/>
      <c r="P147" s="159" t="s">
        <v>121</v>
      </c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1"/>
      <c r="AB147" s="162" t="s">
        <v>65</v>
      </c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163"/>
      <c r="BJ147" s="163"/>
      <c r="BK147" s="163"/>
      <c r="BL147" s="163"/>
      <c r="BM147" s="163"/>
      <c r="BN147" s="163"/>
      <c r="BO147" s="163"/>
      <c r="BP147" s="163"/>
      <c r="BQ147" s="163"/>
      <c r="BR147" s="163"/>
      <c r="BS147" s="163"/>
      <c r="BT147" s="163"/>
      <c r="BU147" s="163"/>
      <c r="BV147" s="163"/>
      <c r="BW147" s="164"/>
      <c r="BX147" s="165" t="s">
        <v>139</v>
      </c>
      <c r="BY147" s="166"/>
      <c r="BZ147" s="6"/>
      <c r="CA147" s="6"/>
      <c r="CB147" s="6"/>
      <c r="CC147" s="6"/>
      <c r="CD147" s="83"/>
      <c r="CE147" s="83"/>
      <c r="CF147" s="6"/>
      <c r="CG147" s="6"/>
      <c r="CH147" s="6"/>
      <c r="CI147" s="6"/>
      <c r="CJ147" s="6"/>
      <c r="CK147" s="6"/>
    </row>
    <row r="148" spans="1:89" ht="24.75" customHeight="1" thickBot="1">
      <c r="A148" s="142"/>
      <c r="B148" s="147"/>
      <c r="C148" s="148"/>
      <c r="D148" s="148"/>
      <c r="E148" s="148"/>
      <c r="F148" s="148"/>
      <c r="G148" s="148"/>
      <c r="H148" s="148"/>
      <c r="I148" s="148"/>
      <c r="J148" s="148"/>
      <c r="K148" s="149"/>
      <c r="L148" s="155"/>
      <c r="M148" s="156"/>
      <c r="N148" s="155"/>
      <c r="O148" s="156"/>
      <c r="P148" s="153" t="s">
        <v>67</v>
      </c>
      <c r="Q148" s="154"/>
      <c r="R148" s="205" t="s">
        <v>68</v>
      </c>
      <c r="S148" s="206"/>
      <c r="T148" s="186" t="s">
        <v>66</v>
      </c>
      <c r="U148" s="90"/>
      <c r="V148" s="90"/>
      <c r="W148" s="90"/>
      <c r="X148" s="90"/>
      <c r="Y148" s="90"/>
      <c r="Z148" s="90"/>
      <c r="AA148" s="189"/>
      <c r="AB148" s="217" t="s">
        <v>106</v>
      </c>
      <c r="AC148" s="218"/>
      <c r="AD148" s="218"/>
      <c r="AE148" s="218"/>
      <c r="AF148" s="218"/>
      <c r="AG148" s="218"/>
      <c r="AH148" s="218"/>
      <c r="AI148" s="218"/>
      <c r="AJ148" s="218"/>
      <c r="AK148" s="218"/>
      <c r="AL148" s="218"/>
      <c r="AM148" s="219"/>
      <c r="AN148" s="217" t="s">
        <v>110</v>
      </c>
      <c r="AO148" s="218"/>
      <c r="AP148" s="218"/>
      <c r="AQ148" s="218"/>
      <c r="AR148" s="218"/>
      <c r="AS148" s="218"/>
      <c r="AT148" s="218"/>
      <c r="AU148" s="218"/>
      <c r="AV148" s="218"/>
      <c r="AW148" s="218"/>
      <c r="AX148" s="218"/>
      <c r="AY148" s="219"/>
      <c r="AZ148" s="217" t="s">
        <v>111</v>
      </c>
      <c r="BA148" s="218"/>
      <c r="BB148" s="218"/>
      <c r="BC148" s="218"/>
      <c r="BD148" s="218"/>
      <c r="BE148" s="218"/>
      <c r="BF148" s="218"/>
      <c r="BG148" s="218"/>
      <c r="BH148" s="218"/>
      <c r="BI148" s="218"/>
      <c r="BJ148" s="218"/>
      <c r="BK148" s="219"/>
      <c r="BL148" s="217" t="s">
        <v>112</v>
      </c>
      <c r="BM148" s="218"/>
      <c r="BN148" s="218"/>
      <c r="BO148" s="218"/>
      <c r="BP148" s="218"/>
      <c r="BQ148" s="218"/>
      <c r="BR148" s="218"/>
      <c r="BS148" s="218"/>
      <c r="BT148" s="218"/>
      <c r="BU148" s="218"/>
      <c r="BV148" s="218"/>
      <c r="BW148" s="219"/>
      <c r="BX148" s="167"/>
      <c r="BY148" s="168"/>
      <c r="BZ148" s="6"/>
      <c r="CA148" s="6"/>
      <c r="CB148" s="6"/>
      <c r="CC148" s="6"/>
      <c r="CD148" s="83"/>
      <c r="CE148" s="83"/>
      <c r="CF148" s="6"/>
      <c r="CG148" s="6"/>
      <c r="CH148" s="6"/>
      <c r="CI148" s="6"/>
      <c r="CJ148" s="6"/>
      <c r="CK148" s="6"/>
    </row>
    <row r="149" spans="1:89" ht="30" customHeight="1">
      <c r="A149" s="142"/>
      <c r="B149" s="147"/>
      <c r="C149" s="148"/>
      <c r="D149" s="148"/>
      <c r="E149" s="148"/>
      <c r="F149" s="148"/>
      <c r="G149" s="148"/>
      <c r="H149" s="148"/>
      <c r="I149" s="148"/>
      <c r="J149" s="148"/>
      <c r="K149" s="149"/>
      <c r="L149" s="155"/>
      <c r="M149" s="156"/>
      <c r="N149" s="155"/>
      <c r="O149" s="156"/>
      <c r="P149" s="155"/>
      <c r="Q149" s="156"/>
      <c r="R149" s="207"/>
      <c r="S149" s="208"/>
      <c r="T149" s="211" t="s">
        <v>105</v>
      </c>
      <c r="U149" s="212"/>
      <c r="V149" s="211" t="s">
        <v>223</v>
      </c>
      <c r="W149" s="212"/>
      <c r="X149" s="205" t="s">
        <v>224</v>
      </c>
      <c r="Y149" s="206"/>
      <c r="Z149" s="211" t="s">
        <v>225</v>
      </c>
      <c r="AA149" s="212"/>
      <c r="AB149" s="197" t="s">
        <v>311</v>
      </c>
      <c r="AC149" s="197"/>
      <c r="AD149" s="197"/>
      <c r="AE149" s="197"/>
      <c r="AF149" s="197"/>
      <c r="AG149" s="198"/>
      <c r="AH149" s="196" t="s">
        <v>312</v>
      </c>
      <c r="AI149" s="197"/>
      <c r="AJ149" s="197"/>
      <c r="AK149" s="197"/>
      <c r="AL149" s="197"/>
      <c r="AM149" s="198"/>
      <c r="AN149" s="197" t="s">
        <v>313</v>
      </c>
      <c r="AO149" s="197"/>
      <c r="AP149" s="197"/>
      <c r="AQ149" s="197"/>
      <c r="AR149" s="197"/>
      <c r="AS149" s="198"/>
      <c r="AT149" s="196" t="s">
        <v>138</v>
      </c>
      <c r="AU149" s="197"/>
      <c r="AV149" s="197"/>
      <c r="AW149" s="197"/>
      <c r="AX149" s="197"/>
      <c r="AY149" s="197"/>
      <c r="AZ149" s="196" t="s">
        <v>314</v>
      </c>
      <c r="BA149" s="197"/>
      <c r="BB149" s="197"/>
      <c r="BC149" s="197"/>
      <c r="BD149" s="197"/>
      <c r="BE149" s="198"/>
      <c r="BF149" s="197" t="s">
        <v>315</v>
      </c>
      <c r="BG149" s="197"/>
      <c r="BH149" s="197"/>
      <c r="BI149" s="197"/>
      <c r="BJ149" s="197"/>
      <c r="BK149" s="197"/>
      <c r="BL149" s="196" t="s">
        <v>131</v>
      </c>
      <c r="BM149" s="197"/>
      <c r="BN149" s="197"/>
      <c r="BO149" s="197"/>
      <c r="BP149" s="197"/>
      <c r="BQ149" s="198"/>
      <c r="BR149" s="196" t="s">
        <v>316</v>
      </c>
      <c r="BS149" s="197"/>
      <c r="BT149" s="197"/>
      <c r="BU149" s="197"/>
      <c r="BV149" s="197"/>
      <c r="BW149" s="197"/>
      <c r="BX149" s="167"/>
      <c r="BY149" s="168"/>
      <c r="BZ149" s="6"/>
      <c r="CA149" s="6"/>
      <c r="CB149" s="6"/>
      <c r="CC149" s="6"/>
      <c r="CD149" s="83"/>
      <c r="CE149" s="83"/>
      <c r="CF149" s="6"/>
      <c r="CG149" s="6"/>
      <c r="CH149" s="6"/>
      <c r="CI149" s="6"/>
      <c r="CJ149" s="6"/>
      <c r="CK149" s="6"/>
    </row>
    <row r="150" spans="1:89" ht="15" customHeight="1" thickBot="1">
      <c r="A150" s="142"/>
      <c r="B150" s="147"/>
      <c r="C150" s="148"/>
      <c r="D150" s="148"/>
      <c r="E150" s="148"/>
      <c r="F150" s="148"/>
      <c r="G150" s="148"/>
      <c r="H150" s="148"/>
      <c r="I150" s="148"/>
      <c r="J150" s="148"/>
      <c r="K150" s="149"/>
      <c r="L150" s="155"/>
      <c r="M150" s="156"/>
      <c r="N150" s="155"/>
      <c r="O150" s="156"/>
      <c r="P150" s="155"/>
      <c r="Q150" s="156"/>
      <c r="R150" s="207"/>
      <c r="S150" s="208"/>
      <c r="T150" s="213"/>
      <c r="U150" s="214"/>
      <c r="V150" s="213"/>
      <c r="W150" s="214"/>
      <c r="X150" s="207"/>
      <c r="Y150" s="208"/>
      <c r="Z150" s="213"/>
      <c r="AA150" s="214"/>
      <c r="AB150" s="200"/>
      <c r="AC150" s="200"/>
      <c r="AD150" s="200"/>
      <c r="AE150" s="200"/>
      <c r="AF150" s="200"/>
      <c r="AG150" s="201"/>
      <c r="AH150" s="199"/>
      <c r="AI150" s="200"/>
      <c r="AJ150" s="200"/>
      <c r="AK150" s="200"/>
      <c r="AL150" s="200"/>
      <c r="AM150" s="201"/>
      <c r="AN150" s="200"/>
      <c r="AO150" s="200"/>
      <c r="AP150" s="200"/>
      <c r="AQ150" s="200"/>
      <c r="AR150" s="200"/>
      <c r="AS150" s="201"/>
      <c r="AT150" s="199"/>
      <c r="AU150" s="200"/>
      <c r="AV150" s="200"/>
      <c r="AW150" s="200"/>
      <c r="AX150" s="200"/>
      <c r="AY150" s="200"/>
      <c r="AZ150" s="199"/>
      <c r="BA150" s="200"/>
      <c r="BB150" s="200"/>
      <c r="BC150" s="200"/>
      <c r="BD150" s="200"/>
      <c r="BE150" s="201"/>
      <c r="BF150" s="200"/>
      <c r="BG150" s="200"/>
      <c r="BH150" s="200"/>
      <c r="BI150" s="200"/>
      <c r="BJ150" s="200"/>
      <c r="BK150" s="200"/>
      <c r="BL150" s="199"/>
      <c r="BM150" s="200"/>
      <c r="BN150" s="200"/>
      <c r="BO150" s="200"/>
      <c r="BP150" s="200"/>
      <c r="BQ150" s="201"/>
      <c r="BR150" s="199"/>
      <c r="BS150" s="200"/>
      <c r="BT150" s="200"/>
      <c r="BU150" s="200"/>
      <c r="BV150" s="200"/>
      <c r="BW150" s="200"/>
      <c r="BX150" s="167"/>
      <c r="BY150" s="168"/>
      <c r="BZ150" s="6"/>
      <c r="CA150" s="6"/>
      <c r="CB150" s="6"/>
      <c r="CC150" s="6"/>
      <c r="CD150" s="83"/>
      <c r="CE150" s="83"/>
      <c r="CF150" s="6"/>
      <c r="CG150" s="6"/>
      <c r="CH150" s="6"/>
      <c r="CI150" s="6"/>
      <c r="CJ150" s="6"/>
      <c r="CK150" s="6"/>
    </row>
    <row r="151" spans="1:89" ht="43.5" customHeight="1" hidden="1" thickBot="1">
      <c r="A151" s="142"/>
      <c r="B151" s="147"/>
      <c r="C151" s="148"/>
      <c r="D151" s="148"/>
      <c r="E151" s="148"/>
      <c r="F151" s="148"/>
      <c r="G151" s="148"/>
      <c r="H151" s="148"/>
      <c r="I151" s="148"/>
      <c r="J151" s="148"/>
      <c r="K151" s="149"/>
      <c r="L151" s="155"/>
      <c r="M151" s="156"/>
      <c r="N151" s="155"/>
      <c r="O151" s="156"/>
      <c r="P151" s="155"/>
      <c r="Q151" s="156"/>
      <c r="R151" s="207"/>
      <c r="S151" s="208"/>
      <c r="T151" s="213"/>
      <c r="U151" s="214"/>
      <c r="V151" s="213"/>
      <c r="W151" s="214"/>
      <c r="X151" s="207"/>
      <c r="Y151" s="208"/>
      <c r="Z151" s="213"/>
      <c r="AA151" s="214"/>
      <c r="AB151" s="200"/>
      <c r="AC151" s="200"/>
      <c r="AD151" s="200"/>
      <c r="AE151" s="200"/>
      <c r="AF151" s="200"/>
      <c r="AG151" s="201"/>
      <c r="AH151" s="199"/>
      <c r="AI151" s="200"/>
      <c r="AJ151" s="200"/>
      <c r="AK151" s="200"/>
      <c r="AL151" s="200"/>
      <c r="AM151" s="201"/>
      <c r="AN151" s="200"/>
      <c r="AO151" s="200"/>
      <c r="AP151" s="200"/>
      <c r="AQ151" s="200"/>
      <c r="AR151" s="200"/>
      <c r="AS151" s="201"/>
      <c r="AT151" s="199"/>
      <c r="AU151" s="200"/>
      <c r="AV151" s="200"/>
      <c r="AW151" s="200"/>
      <c r="AX151" s="200"/>
      <c r="AY151" s="200"/>
      <c r="AZ151" s="199"/>
      <c r="BA151" s="200"/>
      <c r="BB151" s="200"/>
      <c r="BC151" s="200"/>
      <c r="BD151" s="200"/>
      <c r="BE151" s="201"/>
      <c r="BF151" s="200"/>
      <c r="BG151" s="200"/>
      <c r="BH151" s="200"/>
      <c r="BI151" s="200"/>
      <c r="BJ151" s="200"/>
      <c r="BK151" s="200"/>
      <c r="BL151" s="199"/>
      <c r="BM151" s="200"/>
      <c r="BN151" s="200"/>
      <c r="BO151" s="200"/>
      <c r="BP151" s="200"/>
      <c r="BQ151" s="201"/>
      <c r="BR151" s="199"/>
      <c r="BS151" s="200"/>
      <c r="BT151" s="200"/>
      <c r="BU151" s="200"/>
      <c r="BV151" s="200"/>
      <c r="BW151" s="200"/>
      <c r="BX151" s="167"/>
      <c r="BY151" s="168"/>
      <c r="BZ151" s="6"/>
      <c r="CA151" s="6"/>
      <c r="CB151" s="6"/>
      <c r="CC151" s="6"/>
      <c r="CD151" s="83"/>
      <c r="CE151" s="83"/>
      <c r="CF151" s="6"/>
      <c r="CG151" s="6"/>
      <c r="CH151" s="6"/>
      <c r="CI151" s="6"/>
      <c r="CJ151" s="6"/>
      <c r="CK151" s="6"/>
    </row>
    <row r="152" spans="1:89" ht="43.5" customHeight="1" hidden="1" thickBot="1">
      <c r="A152" s="142"/>
      <c r="B152" s="147"/>
      <c r="C152" s="148"/>
      <c r="D152" s="148"/>
      <c r="E152" s="148"/>
      <c r="F152" s="148"/>
      <c r="G152" s="148"/>
      <c r="H152" s="148"/>
      <c r="I152" s="148"/>
      <c r="J152" s="148"/>
      <c r="K152" s="149"/>
      <c r="L152" s="155"/>
      <c r="M152" s="156"/>
      <c r="N152" s="155"/>
      <c r="O152" s="156"/>
      <c r="P152" s="155"/>
      <c r="Q152" s="156"/>
      <c r="R152" s="207"/>
      <c r="S152" s="208"/>
      <c r="T152" s="213"/>
      <c r="U152" s="214"/>
      <c r="V152" s="213"/>
      <c r="W152" s="214"/>
      <c r="X152" s="207"/>
      <c r="Y152" s="208"/>
      <c r="Z152" s="213"/>
      <c r="AA152" s="214"/>
      <c r="AB152" s="203"/>
      <c r="AC152" s="203"/>
      <c r="AD152" s="203"/>
      <c r="AE152" s="203"/>
      <c r="AF152" s="203"/>
      <c r="AG152" s="204"/>
      <c r="AH152" s="202"/>
      <c r="AI152" s="203"/>
      <c r="AJ152" s="203"/>
      <c r="AK152" s="203"/>
      <c r="AL152" s="203"/>
      <c r="AM152" s="204"/>
      <c r="AN152" s="203"/>
      <c r="AO152" s="203"/>
      <c r="AP152" s="203"/>
      <c r="AQ152" s="203"/>
      <c r="AR152" s="203"/>
      <c r="AS152" s="204"/>
      <c r="AT152" s="202"/>
      <c r="AU152" s="203"/>
      <c r="AV152" s="203"/>
      <c r="AW152" s="203"/>
      <c r="AX152" s="203"/>
      <c r="AY152" s="203"/>
      <c r="AZ152" s="202"/>
      <c r="BA152" s="203"/>
      <c r="BB152" s="203"/>
      <c r="BC152" s="203"/>
      <c r="BD152" s="203"/>
      <c r="BE152" s="204"/>
      <c r="BF152" s="203"/>
      <c r="BG152" s="203"/>
      <c r="BH152" s="203"/>
      <c r="BI152" s="203"/>
      <c r="BJ152" s="203"/>
      <c r="BK152" s="203"/>
      <c r="BL152" s="202"/>
      <c r="BM152" s="203"/>
      <c r="BN152" s="203"/>
      <c r="BO152" s="203"/>
      <c r="BP152" s="203"/>
      <c r="BQ152" s="204"/>
      <c r="BR152" s="202"/>
      <c r="BS152" s="203"/>
      <c r="BT152" s="203"/>
      <c r="BU152" s="203"/>
      <c r="BV152" s="203"/>
      <c r="BW152" s="203"/>
      <c r="BX152" s="167"/>
      <c r="BY152" s="168"/>
      <c r="BZ152" s="6"/>
      <c r="CA152" s="6"/>
      <c r="CB152" s="6"/>
      <c r="CC152" s="6"/>
      <c r="CD152" s="83"/>
      <c r="CE152" s="83"/>
      <c r="CF152" s="6"/>
      <c r="CG152" s="6"/>
      <c r="CH152" s="6"/>
      <c r="CI152" s="6"/>
      <c r="CJ152" s="6"/>
      <c r="CK152" s="6"/>
    </row>
    <row r="153" spans="1:89" ht="87" customHeight="1" thickBot="1">
      <c r="A153" s="143"/>
      <c r="B153" s="150"/>
      <c r="C153" s="151"/>
      <c r="D153" s="151"/>
      <c r="E153" s="151"/>
      <c r="F153" s="151"/>
      <c r="G153" s="151"/>
      <c r="H153" s="151"/>
      <c r="I153" s="151"/>
      <c r="J153" s="151"/>
      <c r="K153" s="152"/>
      <c r="L153" s="157"/>
      <c r="M153" s="158"/>
      <c r="N153" s="157"/>
      <c r="O153" s="158"/>
      <c r="P153" s="157"/>
      <c r="Q153" s="158"/>
      <c r="R153" s="209"/>
      <c r="S153" s="210"/>
      <c r="T153" s="215"/>
      <c r="U153" s="216"/>
      <c r="V153" s="215"/>
      <c r="W153" s="216"/>
      <c r="X153" s="209"/>
      <c r="Y153" s="210"/>
      <c r="Z153" s="215"/>
      <c r="AA153" s="216"/>
      <c r="AB153" s="190" t="s">
        <v>107</v>
      </c>
      <c r="AC153" s="191"/>
      <c r="AD153" s="192" t="s">
        <v>108</v>
      </c>
      <c r="AE153" s="191"/>
      <c r="AF153" s="192" t="s">
        <v>109</v>
      </c>
      <c r="AG153" s="193"/>
      <c r="AH153" s="190" t="s">
        <v>107</v>
      </c>
      <c r="AI153" s="191"/>
      <c r="AJ153" s="192" t="s">
        <v>108</v>
      </c>
      <c r="AK153" s="191"/>
      <c r="AL153" s="192" t="s">
        <v>109</v>
      </c>
      <c r="AM153" s="193"/>
      <c r="AN153" s="190" t="s">
        <v>107</v>
      </c>
      <c r="AO153" s="191"/>
      <c r="AP153" s="192" t="s">
        <v>108</v>
      </c>
      <c r="AQ153" s="191"/>
      <c r="AR153" s="192" t="s">
        <v>109</v>
      </c>
      <c r="AS153" s="193"/>
      <c r="AT153" s="190" t="s">
        <v>107</v>
      </c>
      <c r="AU153" s="191"/>
      <c r="AV153" s="192" t="s">
        <v>108</v>
      </c>
      <c r="AW153" s="191"/>
      <c r="AX153" s="192" t="s">
        <v>109</v>
      </c>
      <c r="AY153" s="193"/>
      <c r="AZ153" s="190" t="s">
        <v>107</v>
      </c>
      <c r="BA153" s="191"/>
      <c r="BB153" s="192" t="s">
        <v>108</v>
      </c>
      <c r="BC153" s="191"/>
      <c r="BD153" s="192" t="s">
        <v>109</v>
      </c>
      <c r="BE153" s="193"/>
      <c r="BF153" s="190" t="s">
        <v>107</v>
      </c>
      <c r="BG153" s="191"/>
      <c r="BH153" s="192" t="s">
        <v>108</v>
      </c>
      <c r="BI153" s="191"/>
      <c r="BJ153" s="192" t="s">
        <v>109</v>
      </c>
      <c r="BK153" s="193"/>
      <c r="BL153" s="190" t="s">
        <v>107</v>
      </c>
      <c r="BM153" s="191"/>
      <c r="BN153" s="192" t="s">
        <v>108</v>
      </c>
      <c r="BO153" s="191"/>
      <c r="BP153" s="192" t="s">
        <v>109</v>
      </c>
      <c r="BQ153" s="193"/>
      <c r="BR153" s="190" t="s">
        <v>107</v>
      </c>
      <c r="BS153" s="191"/>
      <c r="BT153" s="192" t="s">
        <v>108</v>
      </c>
      <c r="BU153" s="191"/>
      <c r="BV153" s="192" t="s">
        <v>109</v>
      </c>
      <c r="BW153" s="193"/>
      <c r="BX153" s="169"/>
      <c r="BY153" s="170"/>
      <c r="BZ153" s="6"/>
      <c r="CA153" s="6"/>
      <c r="CB153" s="6"/>
      <c r="CC153" s="6"/>
      <c r="CD153" s="83"/>
      <c r="CE153" s="83"/>
      <c r="CF153" s="6"/>
      <c r="CG153" s="6"/>
      <c r="CH153" s="6"/>
      <c r="CI153" s="6"/>
      <c r="CJ153" s="6"/>
      <c r="CK153" s="6"/>
    </row>
    <row r="154" spans="1:89" ht="17.25" customHeight="1" thickBot="1">
      <c r="A154" s="77" t="s">
        <v>228</v>
      </c>
      <c r="B154" s="186" t="s">
        <v>71</v>
      </c>
      <c r="C154" s="90"/>
      <c r="D154" s="90"/>
      <c r="E154" s="90"/>
      <c r="F154" s="90"/>
      <c r="G154" s="90"/>
      <c r="H154" s="90"/>
      <c r="I154" s="90"/>
      <c r="J154" s="90"/>
      <c r="K154" s="189"/>
      <c r="L154" s="102" t="s">
        <v>72</v>
      </c>
      <c r="M154" s="194"/>
      <c r="N154" s="195" t="s">
        <v>73</v>
      </c>
      <c r="O154" s="104"/>
      <c r="P154" s="102" t="s">
        <v>74</v>
      </c>
      <c r="Q154" s="194"/>
      <c r="R154" s="188" t="s">
        <v>75</v>
      </c>
      <c r="S154" s="189"/>
      <c r="T154" s="186" t="s">
        <v>76</v>
      </c>
      <c r="U154" s="187"/>
      <c r="V154" s="188" t="s">
        <v>77</v>
      </c>
      <c r="W154" s="187"/>
      <c r="X154" s="188" t="s">
        <v>78</v>
      </c>
      <c r="Y154" s="187"/>
      <c r="Z154" s="188" t="s">
        <v>79</v>
      </c>
      <c r="AA154" s="189"/>
      <c r="AB154" s="186" t="s">
        <v>80</v>
      </c>
      <c r="AC154" s="187"/>
      <c r="AD154" s="188" t="s">
        <v>81</v>
      </c>
      <c r="AE154" s="187"/>
      <c r="AF154" s="188" t="s">
        <v>82</v>
      </c>
      <c r="AG154" s="189"/>
      <c r="AH154" s="186" t="s">
        <v>83</v>
      </c>
      <c r="AI154" s="187"/>
      <c r="AJ154" s="188" t="s">
        <v>84</v>
      </c>
      <c r="AK154" s="187"/>
      <c r="AL154" s="188" t="s">
        <v>85</v>
      </c>
      <c r="AM154" s="189"/>
      <c r="AN154" s="186" t="s">
        <v>86</v>
      </c>
      <c r="AO154" s="187"/>
      <c r="AP154" s="188" t="s">
        <v>87</v>
      </c>
      <c r="AQ154" s="187"/>
      <c r="AR154" s="188" t="s">
        <v>88</v>
      </c>
      <c r="AS154" s="189"/>
      <c r="AT154" s="186" t="s">
        <v>89</v>
      </c>
      <c r="AU154" s="187"/>
      <c r="AV154" s="188" t="s">
        <v>90</v>
      </c>
      <c r="AW154" s="187"/>
      <c r="AX154" s="188" t="s">
        <v>91</v>
      </c>
      <c r="AY154" s="189"/>
      <c r="AZ154" s="186" t="s">
        <v>92</v>
      </c>
      <c r="BA154" s="187"/>
      <c r="BB154" s="188" t="s">
        <v>93</v>
      </c>
      <c r="BC154" s="187"/>
      <c r="BD154" s="188" t="s">
        <v>94</v>
      </c>
      <c r="BE154" s="189"/>
      <c r="BF154" s="186" t="s">
        <v>95</v>
      </c>
      <c r="BG154" s="187"/>
      <c r="BH154" s="188" t="s">
        <v>96</v>
      </c>
      <c r="BI154" s="187"/>
      <c r="BJ154" s="188" t="s">
        <v>97</v>
      </c>
      <c r="BK154" s="189"/>
      <c r="BL154" s="186" t="s">
        <v>98</v>
      </c>
      <c r="BM154" s="187"/>
      <c r="BN154" s="188" t="s">
        <v>99</v>
      </c>
      <c r="BO154" s="187"/>
      <c r="BP154" s="188" t="s">
        <v>100</v>
      </c>
      <c r="BQ154" s="189"/>
      <c r="BR154" s="186" t="s">
        <v>101</v>
      </c>
      <c r="BS154" s="187"/>
      <c r="BT154" s="188" t="s">
        <v>102</v>
      </c>
      <c r="BU154" s="187"/>
      <c r="BV154" s="188" t="s">
        <v>103</v>
      </c>
      <c r="BW154" s="189"/>
      <c r="BX154" s="186" t="s">
        <v>104</v>
      </c>
      <c r="BY154" s="189"/>
      <c r="BZ154" s="6"/>
      <c r="CA154" s="6"/>
      <c r="CB154" s="6"/>
      <c r="CC154" s="6"/>
      <c r="CD154" s="83"/>
      <c r="CE154" s="83"/>
      <c r="CF154" s="6"/>
      <c r="CG154" s="6"/>
      <c r="CH154" s="6"/>
      <c r="CI154" s="6"/>
      <c r="CJ154" s="6"/>
      <c r="CK154" s="6"/>
    </row>
    <row r="155" spans="1:89" ht="41.25" customHeight="1">
      <c r="A155" s="3" t="s">
        <v>448</v>
      </c>
      <c r="B155" s="276" t="s">
        <v>132</v>
      </c>
      <c r="C155" s="277"/>
      <c r="D155" s="277"/>
      <c r="E155" s="277"/>
      <c r="F155" s="277"/>
      <c r="G155" s="277"/>
      <c r="H155" s="277"/>
      <c r="I155" s="277"/>
      <c r="J155" s="277"/>
      <c r="K155" s="277"/>
      <c r="L155" s="261"/>
      <c r="M155" s="255"/>
      <c r="N155" s="254"/>
      <c r="O155" s="256"/>
      <c r="P155" s="261"/>
      <c r="Q155" s="257"/>
      <c r="R155" s="266"/>
      <c r="S155" s="267"/>
      <c r="T155" s="257"/>
      <c r="U155" s="255"/>
      <c r="V155" s="254"/>
      <c r="W155" s="255"/>
      <c r="X155" s="254"/>
      <c r="Y155" s="255"/>
      <c r="Z155" s="254"/>
      <c r="AA155" s="256"/>
      <c r="AB155" s="257"/>
      <c r="AC155" s="255"/>
      <c r="AD155" s="254"/>
      <c r="AE155" s="255"/>
      <c r="AF155" s="254"/>
      <c r="AG155" s="257"/>
      <c r="AH155" s="261"/>
      <c r="AI155" s="255"/>
      <c r="AJ155" s="254"/>
      <c r="AK155" s="255"/>
      <c r="AL155" s="254"/>
      <c r="AM155" s="256"/>
      <c r="AN155" s="257"/>
      <c r="AO155" s="255"/>
      <c r="AP155" s="254"/>
      <c r="AQ155" s="255"/>
      <c r="AR155" s="254"/>
      <c r="AS155" s="257"/>
      <c r="AT155" s="261"/>
      <c r="AU155" s="255"/>
      <c r="AV155" s="254"/>
      <c r="AW155" s="255"/>
      <c r="AX155" s="254"/>
      <c r="AY155" s="256"/>
      <c r="AZ155" s="257"/>
      <c r="BA155" s="255"/>
      <c r="BB155" s="254"/>
      <c r="BC155" s="255"/>
      <c r="BD155" s="254"/>
      <c r="BE155" s="257"/>
      <c r="BF155" s="261"/>
      <c r="BG155" s="255"/>
      <c r="BH155" s="254"/>
      <c r="BI155" s="255"/>
      <c r="BJ155" s="254"/>
      <c r="BK155" s="256"/>
      <c r="BL155" s="261"/>
      <c r="BM155" s="255"/>
      <c r="BN155" s="254"/>
      <c r="BO155" s="255"/>
      <c r="BP155" s="254"/>
      <c r="BQ155" s="257"/>
      <c r="BR155" s="261"/>
      <c r="BS155" s="255"/>
      <c r="BT155" s="254"/>
      <c r="BU155" s="255"/>
      <c r="BV155" s="254"/>
      <c r="BW155" s="256"/>
      <c r="BX155" s="107"/>
      <c r="BY155" s="110"/>
      <c r="BZ155" s="6"/>
      <c r="CA155" s="6"/>
      <c r="CB155" s="6"/>
      <c r="CC155" s="253">
        <f>SUM($AD155,$AJ155,$AP155,$AV155,$BB155,$BH155,$BN155,$BT155)</f>
        <v>0</v>
      </c>
      <c r="CD155" s="253"/>
      <c r="CE155" s="6"/>
      <c r="CF155" s="6"/>
      <c r="CG155" s="6"/>
      <c r="CH155" s="6"/>
      <c r="CI155" s="6"/>
      <c r="CJ155" s="6"/>
      <c r="CK155" s="6"/>
    </row>
    <row r="156" spans="1:89" ht="33" customHeight="1">
      <c r="A156" s="4" t="s">
        <v>449</v>
      </c>
      <c r="B156" s="271" t="s">
        <v>306</v>
      </c>
      <c r="C156" s="272"/>
      <c r="D156" s="272"/>
      <c r="E156" s="272"/>
      <c r="F156" s="272"/>
      <c r="G156" s="272"/>
      <c r="H156" s="272"/>
      <c r="I156" s="272"/>
      <c r="J156" s="272"/>
      <c r="K156" s="273"/>
      <c r="L156" s="274"/>
      <c r="M156" s="275"/>
      <c r="N156" s="137" t="s">
        <v>307</v>
      </c>
      <c r="O156" s="136"/>
      <c r="P156" s="119" t="s">
        <v>375</v>
      </c>
      <c r="Q156" s="125"/>
      <c r="R156" s="119" t="s">
        <v>375</v>
      </c>
      <c r="S156" s="122"/>
      <c r="T156" s="125" t="s">
        <v>308</v>
      </c>
      <c r="U156" s="120"/>
      <c r="V156" s="121"/>
      <c r="W156" s="120"/>
      <c r="X156" s="125" t="s">
        <v>374</v>
      </c>
      <c r="Y156" s="120"/>
      <c r="Z156" s="121"/>
      <c r="AA156" s="122"/>
      <c r="AB156" s="125" t="s">
        <v>309</v>
      </c>
      <c r="AC156" s="120"/>
      <c r="AD156" s="125" t="s">
        <v>309</v>
      </c>
      <c r="AE156" s="120"/>
      <c r="AF156" s="121"/>
      <c r="AG156" s="125"/>
      <c r="AH156" s="135" t="s">
        <v>373</v>
      </c>
      <c r="AI156" s="137"/>
      <c r="AJ156" s="137" t="s">
        <v>373</v>
      </c>
      <c r="AK156" s="137"/>
      <c r="AL156" s="137"/>
      <c r="AM156" s="136"/>
      <c r="AN156" s="125" t="s">
        <v>309</v>
      </c>
      <c r="AO156" s="120"/>
      <c r="AP156" s="125" t="s">
        <v>309</v>
      </c>
      <c r="AQ156" s="120"/>
      <c r="AR156" s="121"/>
      <c r="AS156" s="125"/>
      <c r="AT156" s="119" t="s">
        <v>226</v>
      </c>
      <c r="AU156" s="120"/>
      <c r="AV156" s="125" t="s">
        <v>226</v>
      </c>
      <c r="AW156" s="120"/>
      <c r="AX156" s="121"/>
      <c r="AY156" s="122"/>
      <c r="AZ156" s="125" t="s">
        <v>198</v>
      </c>
      <c r="BA156" s="120"/>
      <c r="BB156" s="125" t="s">
        <v>198</v>
      </c>
      <c r="BC156" s="120"/>
      <c r="BD156" s="121"/>
      <c r="BE156" s="125"/>
      <c r="BF156" s="119" t="s">
        <v>308</v>
      </c>
      <c r="BG156" s="120"/>
      <c r="BH156" s="125" t="s">
        <v>308</v>
      </c>
      <c r="BI156" s="120"/>
      <c r="BJ156" s="121"/>
      <c r="BK156" s="122"/>
      <c r="BL156" s="119"/>
      <c r="BM156" s="120"/>
      <c r="BN156" s="121"/>
      <c r="BO156" s="120"/>
      <c r="BP156" s="121"/>
      <c r="BQ156" s="125"/>
      <c r="BR156" s="119"/>
      <c r="BS156" s="120"/>
      <c r="BT156" s="121"/>
      <c r="BU156" s="120"/>
      <c r="BV156" s="121"/>
      <c r="BW156" s="122"/>
      <c r="BX156" s="111" t="s">
        <v>167</v>
      </c>
      <c r="BY156" s="112"/>
      <c r="BZ156" s="6"/>
      <c r="CA156" s="6"/>
      <c r="CB156" s="6"/>
      <c r="CC156" s="253">
        <f>SUM($AD156,$AJ156,$AP156,$AV156,$BB156,$BH156,$BN156,$BT156)</f>
        <v>0</v>
      </c>
      <c r="CD156" s="253"/>
      <c r="CE156" s="6"/>
      <c r="CF156" s="6"/>
      <c r="CG156" s="6"/>
      <c r="CH156" s="6"/>
      <c r="CI156" s="6"/>
      <c r="CJ156" s="6"/>
      <c r="CK156" s="6"/>
    </row>
    <row r="157" spans="1:89" ht="50.25" customHeight="1" thickBot="1">
      <c r="A157" s="4" t="s">
        <v>450</v>
      </c>
      <c r="B157" s="263" t="s">
        <v>129</v>
      </c>
      <c r="C157" s="264"/>
      <c r="D157" s="264"/>
      <c r="E157" s="264"/>
      <c r="F157" s="264"/>
      <c r="G157" s="264"/>
      <c r="H157" s="264"/>
      <c r="I157" s="264"/>
      <c r="J157" s="264"/>
      <c r="K157" s="265"/>
      <c r="L157" s="266"/>
      <c r="M157" s="262"/>
      <c r="N157" s="262" t="s">
        <v>310</v>
      </c>
      <c r="O157" s="267"/>
      <c r="P157" s="199" t="s">
        <v>399</v>
      </c>
      <c r="Q157" s="268"/>
      <c r="R157" s="269" t="s">
        <v>198</v>
      </c>
      <c r="S157" s="270"/>
      <c r="T157" s="257"/>
      <c r="U157" s="255"/>
      <c r="V157" s="254"/>
      <c r="W157" s="255"/>
      <c r="X157" s="262" t="s">
        <v>198</v>
      </c>
      <c r="Y157" s="262"/>
      <c r="Z157" s="254"/>
      <c r="AA157" s="256"/>
      <c r="AB157" s="261" t="s">
        <v>399</v>
      </c>
      <c r="AC157" s="255"/>
      <c r="AD157" s="254" t="s">
        <v>198</v>
      </c>
      <c r="AE157" s="255"/>
      <c r="AF157" s="254"/>
      <c r="AG157" s="256"/>
      <c r="AH157" s="257"/>
      <c r="AI157" s="255"/>
      <c r="AJ157" s="258"/>
      <c r="AK157" s="259"/>
      <c r="AL157" s="258"/>
      <c r="AM157" s="260"/>
      <c r="AN157" s="125"/>
      <c r="AO157" s="120"/>
      <c r="AP157" s="125"/>
      <c r="AQ157" s="120"/>
      <c r="AR157" s="254"/>
      <c r="AS157" s="256"/>
      <c r="AT157" s="257"/>
      <c r="AU157" s="255"/>
      <c r="AV157" s="254"/>
      <c r="AW157" s="255"/>
      <c r="AX157" s="254"/>
      <c r="AY157" s="257"/>
      <c r="AZ157" s="261"/>
      <c r="BA157" s="255"/>
      <c r="BB157" s="254"/>
      <c r="BC157" s="255"/>
      <c r="BD157" s="254"/>
      <c r="BE157" s="256"/>
      <c r="BF157" s="257"/>
      <c r="BG157" s="255"/>
      <c r="BH157" s="254"/>
      <c r="BI157" s="255"/>
      <c r="BJ157" s="254"/>
      <c r="BK157" s="257"/>
      <c r="BL157" s="261"/>
      <c r="BM157" s="255"/>
      <c r="BN157" s="254"/>
      <c r="BO157" s="255"/>
      <c r="BP157" s="254"/>
      <c r="BQ157" s="256"/>
      <c r="BR157" s="269"/>
      <c r="BS157" s="179"/>
      <c r="BT157" s="178"/>
      <c r="BU157" s="179"/>
      <c r="BV157" s="178"/>
      <c r="BW157" s="270"/>
      <c r="BX157" s="111" t="s">
        <v>322</v>
      </c>
      <c r="BY157" s="112"/>
      <c r="BZ157" s="6"/>
      <c r="CA157" s="6"/>
      <c r="CB157" s="6"/>
      <c r="CC157" s="6"/>
      <c r="CD157" s="83"/>
      <c r="CE157" s="83"/>
      <c r="CF157" s="6"/>
      <c r="CG157" s="6"/>
      <c r="CH157" s="6"/>
      <c r="CI157" s="6"/>
      <c r="CJ157" s="6"/>
      <c r="CK157" s="6"/>
    </row>
    <row r="158" spans="1:86" ht="28.5" customHeight="1" thickBot="1">
      <c r="A158" s="484" t="s">
        <v>113</v>
      </c>
      <c r="B158" s="485"/>
      <c r="C158" s="485"/>
      <c r="D158" s="485"/>
      <c r="E158" s="485"/>
      <c r="F158" s="485"/>
      <c r="G158" s="485"/>
      <c r="H158" s="485"/>
      <c r="I158" s="485"/>
      <c r="J158" s="485"/>
      <c r="K158" s="485"/>
      <c r="L158" s="485"/>
      <c r="M158" s="485"/>
      <c r="N158" s="485"/>
      <c r="O158" s="486"/>
      <c r="P158" s="482">
        <f>P39+P87</f>
        <v>7328</v>
      </c>
      <c r="Q158" s="483"/>
      <c r="R158" s="482">
        <f>R39+R87</f>
        <v>3582</v>
      </c>
      <c r="S158" s="483"/>
      <c r="T158" s="482">
        <f>T39+T87</f>
        <v>1342</v>
      </c>
      <c r="U158" s="483"/>
      <c r="V158" s="482">
        <f>V39+V87</f>
        <v>132</v>
      </c>
      <c r="W158" s="483"/>
      <c r="X158" s="482">
        <f>X39+X87</f>
        <v>1332</v>
      </c>
      <c r="Y158" s="483"/>
      <c r="Z158" s="482">
        <f>Z39+Z87</f>
        <v>776</v>
      </c>
      <c r="AA158" s="483"/>
      <c r="AB158" s="482">
        <f>AB39+AB87</f>
        <v>1068</v>
      </c>
      <c r="AC158" s="483"/>
      <c r="AD158" s="482">
        <f>AD39+AD87</f>
        <v>532</v>
      </c>
      <c r="AE158" s="483"/>
      <c r="AF158" s="482">
        <f>AF39+AF87</f>
        <v>30</v>
      </c>
      <c r="AG158" s="483"/>
      <c r="AH158" s="482">
        <f>AH39+AH87</f>
        <v>1062</v>
      </c>
      <c r="AI158" s="483"/>
      <c r="AJ158" s="482">
        <f>AJ39+AJ87</f>
        <v>542</v>
      </c>
      <c r="AK158" s="483"/>
      <c r="AL158" s="482">
        <f>AL39+AL87</f>
        <v>29</v>
      </c>
      <c r="AM158" s="483"/>
      <c r="AN158" s="482">
        <f>AN39+AN87</f>
        <v>970</v>
      </c>
      <c r="AO158" s="483"/>
      <c r="AP158" s="482">
        <f>AP39+AP87</f>
        <v>496</v>
      </c>
      <c r="AQ158" s="483"/>
      <c r="AR158" s="482">
        <f>AR39+AR87</f>
        <v>26</v>
      </c>
      <c r="AS158" s="483"/>
      <c r="AT158" s="482">
        <f>AT39+AT87</f>
        <v>956</v>
      </c>
      <c r="AU158" s="483"/>
      <c r="AV158" s="482">
        <f>AV39+AV87</f>
        <v>478</v>
      </c>
      <c r="AW158" s="483"/>
      <c r="AX158" s="482">
        <f>AX39+AX87</f>
        <v>28</v>
      </c>
      <c r="AY158" s="483"/>
      <c r="AZ158" s="482">
        <f>AZ39+AZ87</f>
        <v>990</v>
      </c>
      <c r="BA158" s="483"/>
      <c r="BB158" s="482">
        <f>BB39+BB87</f>
        <v>514</v>
      </c>
      <c r="BC158" s="483"/>
      <c r="BD158" s="482">
        <f>BD39+BD87</f>
        <v>26</v>
      </c>
      <c r="BE158" s="483"/>
      <c r="BF158" s="482">
        <f>BF39+BF87</f>
        <v>914</v>
      </c>
      <c r="BG158" s="483"/>
      <c r="BH158" s="482">
        <f>BH39+BH87</f>
        <v>408</v>
      </c>
      <c r="BI158" s="483"/>
      <c r="BJ158" s="482">
        <f>BJ39+BJ87</f>
        <v>27</v>
      </c>
      <c r="BK158" s="483"/>
      <c r="BL158" s="482">
        <f>BL39+BL87</f>
        <v>1040</v>
      </c>
      <c r="BM158" s="483"/>
      <c r="BN158" s="482">
        <f>BN39+BN87</f>
        <v>468</v>
      </c>
      <c r="BO158" s="483"/>
      <c r="BP158" s="482">
        <f>BP39+BP87</f>
        <v>31</v>
      </c>
      <c r="BQ158" s="483"/>
      <c r="BR158" s="482">
        <f>BR39+BR87</f>
        <v>328</v>
      </c>
      <c r="BS158" s="483"/>
      <c r="BT158" s="482">
        <f>BT39+BT87</f>
        <v>144</v>
      </c>
      <c r="BU158" s="483"/>
      <c r="BV158" s="482">
        <f>BV39+BV87</f>
        <v>9</v>
      </c>
      <c r="BW158" s="483"/>
      <c r="BX158" s="217">
        <f>AF158+AL158+AR158+AX158+BD158+BJ158+BV158+BP158</f>
        <v>206</v>
      </c>
      <c r="BY158" s="219"/>
      <c r="CA158" s="7">
        <f>AD158+AJ158+AP158+AV158+BB158+BH158+CE157+CG140+BN158+BT158</f>
        <v>3582</v>
      </c>
      <c r="CH158" s="7">
        <f>AB158/21</f>
        <v>50.857142857142854</v>
      </c>
    </row>
    <row r="159" spans="1:95" ht="21" customHeight="1">
      <c r="A159" s="479" t="s">
        <v>114</v>
      </c>
      <c r="B159" s="480"/>
      <c r="C159" s="480"/>
      <c r="D159" s="480"/>
      <c r="E159" s="480"/>
      <c r="F159" s="480"/>
      <c r="G159" s="480"/>
      <c r="H159" s="480"/>
      <c r="I159" s="480"/>
      <c r="J159" s="480"/>
      <c r="K159" s="480"/>
      <c r="L159" s="480"/>
      <c r="M159" s="480"/>
      <c r="N159" s="480"/>
      <c r="O159" s="481"/>
      <c r="P159" s="478"/>
      <c r="Q159" s="477"/>
      <c r="R159" s="475"/>
      <c r="S159" s="476"/>
      <c r="T159" s="478"/>
      <c r="U159" s="477"/>
      <c r="V159" s="475"/>
      <c r="W159" s="477"/>
      <c r="X159" s="475"/>
      <c r="Y159" s="477"/>
      <c r="Z159" s="475"/>
      <c r="AA159" s="476"/>
      <c r="AB159" s="238">
        <f>AD158/17</f>
        <v>31.294117647058822</v>
      </c>
      <c r="AC159" s="239"/>
      <c r="AD159" s="239"/>
      <c r="AE159" s="239"/>
      <c r="AF159" s="239"/>
      <c r="AG159" s="474"/>
      <c r="AH159" s="238">
        <f>AJ158/18</f>
        <v>30.11111111111111</v>
      </c>
      <c r="AI159" s="239"/>
      <c r="AJ159" s="239"/>
      <c r="AK159" s="239"/>
      <c r="AL159" s="239"/>
      <c r="AM159" s="474"/>
      <c r="AN159" s="238">
        <f>AP158/17</f>
        <v>29.176470588235293</v>
      </c>
      <c r="AO159" s="239"/>
      <c r="AP159" s="239"/>
      <c r="AQ159" s="239"/>
      <c r="AR159" s="239"/>
      <c r="AS159" s="474"/>
      <c r="AT159" s="238">
        <f>AV158/16</f>
        <v>29.875</v>
      </c>
      <c r="AU159" s="239"/>
      <c r="AV159" s="239"/>
      <c r="AW159" s="239"/>
      <c r="AX159" s="239"/>
      <c r="AY159" s="474"/>
      <c r="AZ159" s="238">
        <f>BB158/17</f>
        <v>30.235294117647058</v>
      </c>
      <c r="BA159" s="239"/>
      <c r="BB159" s="239"/>
      <c r="BC159" s="239"/>
      <c r="BD159" s="239"/>
      <c r="BE159" s="474"/>
      <c r="BF159" s="238">
        <f>BH158/14</f>
        <v>29.142857142857142</v>
      </c>
      <c r="BG159" s="239"/>
      <c r="BH159" s="239"/>
      <c r="BI159" s="239"/>
      <c r="BJ159" s="239"/>
      <c r="BK159" s="474"/>
      <c r="BL159" s="238">
        <f>BN158/18</f>
        <v>26</v>
      </c>
      <c r="BM159" s="239"/>
      <c r="BN159" s="239"/>
      <c r="BO159" s="239"/>
      <c r="BP159" s="239"/>
      <c r="BQ159" s="474"/>
      <c r="BR159" s="238">
        <f>BT158/6</f>
        <v>24</v>
      </c>
      <c r="BS159" s="239"/>
      <c r="BT159" s="239"/>
      <c r="BU159" s="239"/>
      <c r="BV159" s="239"/>
      <c r="BW159" s="239"/>
      <c r="BX159" s="240"/>
      <c r="BY159" s="241"/>
      <c r="BZ159" s="85"/>
      <c r="CH159" s="7">
        <f>AH158/20</f>
        <v>53.1</v>
      </c>
      <c r="CL159" s="7"/>
      <c r="CM159" s="7"/>
      <c r="CN159" s="7"/>
      <c r="CO159" s="7"/>
      <c r="CP159" s="7"/>
      <c r="CQ159" s="7"/>
    </row>
    <row r="160" spans="1:86" ht="21" customHeight="1">
      <c r="A160" s="471" t="s">
        <v>115</v>
      </c>
      <c r="B160" s="472"/>
      <c r="C160" s="472"/>
      <c r="D160" s="472"/>
      <c r="E160" s="472"/>
      <c r="F160" s="472"/>
      <c r="G160" s="472"/>
      <c r="H160" s="472"/>
      <c r="I160" s="472"/>
      <c r="J160" s="472"/>
      <c r="K160" s="472"/>
      <c r="L160" s="472"/>
      <c r="M160" s="472"/>
      <c r="N160" s="472"/>
      <c r="O160" s="473"/>
      <c r="P160" s="469">
        <f>SUM($AB160:$BR160)</f>
        <v>2</v>
      </c>
      <c r="Q160" s="468"/>
      <c r="R160" s="467"/>
      <c r="S160" s="470"/>
      <c r="T160" s="469"/>
      <c r="U160" s="468"/>
      <c r="V160" s="467"/>
      <c r="W160" s="468"/>
      <c r="X160" s="467"/>
      <c r="Y160" s="468"/>
      <c r="Z160" s="467"/>
      <c r="AA160" s="470"/>
      <c r="AB160" s="134"/>
      <c r="AC160" s="134"/>
      <c r="AD160" s="134"/>
      <c r="AE160" s="134"/>
      <c r="AF160" s="134"/>
      <c r="AG160" s="140"/>
      <c r="AH160" s="123"/>
      <c r="AI160" s="134"/>
      <c r="AJ160" s="134"/>
      <c r="AK160" s="134"/>
      <c r="AL160" s="134"/>
      <c r="AM160" s="134"/>
      <c r="AN160" s="119"/>
      <c r="AO160" s="125"/>
      <c r="AP160" s="125"/>
      <c r="AQ160" s="125"/>
      <c r="AR160" s="125"/>
      <c r="AS160" s="122"/>
      <c r="AT160" s="125">
        <v>1</v>
      </c>
      <c r="AU160" s="125"/>
      <c r="AV160" s="125"/>
      <c r="AW160" s="125"/>
      <c r="AX160" s="125"/>
      <c r="AY160" s="122"/>
      <c r="AZ160" s="119"/>
      <c r="BA160" s="125"/>
      <c r="BB160" s="125"/>
      <c r="BC160" s="125"/>
      <c r="BD160" s="125"/>
      <c r="BE160" s="122"/>
      <c r="BF160" s="119"/>
      <c r="BG160" s="125"/>
      <c r="BH160" s="125"/>
      <c r="BI160" s="125"/>
      <c r="BJ160" s="125"/>
      <c r="BK160" s="122"/>
      <c r="BL160" s="119">
        <v>1</v>
      </c>
      <c r="BM160" s="125"/>
      <c r="BN160" s="125"/>
      <c r="BO160" s="125"/>
      <c r="BP160" s="125"/>
      <c r="BQ160" s="122"/>
      <c r="BR160" s="119"/>
      <c r="BS160" s="125"/>
      <c r="BT160" s="125"/>
      <c r="BU160" s="125"/>
      <c r="BV160" s="125"/>
      <c r="BW160" s="125"/>
      <c r="BX160" s="135"/>
      <c r="BY160" s="136"/>
      <c r="CH160" s="7">
        <f>AN158/21</f>
        <v>46.19047619047619</v>
      </c>
    </row>
    <row r="161" spans="1:86" ht="21" customHeight="1">
      <c r="A161" s="471" t="s">
        <v>116</v>
      </c>
      <c r="B161" s="472"/>
      <c r="C161" s="472"/>
      <c r="D161" s="472"/>
      <c r="E161" s="472"/>
      <c r="F161" s="472"/>
      <c r="G161" s="472"/>
      <c r="H161" s="472"/>
      <c r="I161" s="472"/>
      <c r="J161" s="472"/>
      <c r="K161" s="472"/>
      <c r="L161" s="472"/>
      <c r="M161" s="472"/>
      <c r="N161" s="472"/>
      <c r="O161" s="473"/>
      <c r="P161" s="469">
        <f>SUM($AB161:$BR161)</f>
        <v>33</v>
      </c>
      <c r="Q161" s="468"/>
      <c r="R161" s="467"/>
      <c r="S161" s="470"/>
      <c r="T161" s="469"/>
      <c r="U161" s="468"/>
      <c r="V161" s="467"/>
      <c r="W161" s="468"/>
      <c r="X161" s="467"/>
      <c r="Y161" s="468"/>
      <c r="Z161" s="109"/>
      <c r="AA161" s="110"/>
      <c r="AB161" s="134">
        <v>4</v>
      </c>
      <c r="AC161" s="134"/>
      <c r="AD161" s="134"/>
      <c r="AE161" s="134"/>
      <c r="AF161" s="134"/>
      <c r="AG161" s="140"/>
      <c r="AH161" s="123">
        <v>5</v>
      </c>
      <c r="AI161" s="134"/>
      <c r="AJ161" s="134"/>
      <c r="AK161" s="134"/>
      <c r="AL161" s="134"/>
      <c r="AM161" s="134"/>
      <c r="AN161" s="119">
        <v>4</v>
      </c>
      <c r="AO161" s="125"/>
      <c r="AP161" s="125"/>
      <c r="AQ161" s="125"/>
      <c r="AR161" s="125"/>
      <c r="AS161" s="122"/>
      <c r="AT161" s="125">
        <v>5</v>
      </c>
      <c r="AU161" s="125"/>
      <c r="AV161" s="125"/>
      <c r="AW161" s="125"/>
      <c r="AX161" s="125"/>
      <c r="AY161" s="122"/>
      <c r="AZ161" s="119">
        <v>5</v>
      </c>
      <c r="BA161" s="125"/>
      <c r="BB161" s="125"/>
      <c r="BC161" s="125"/>
      <c r="BD161" s="125"/>
      <c r="BE161" s="122"/>
      <c r="BF161" s="119">
        <v>4</v>
      </c>
      <c r="BG161" s="125"/>
      <c r="BH161" s="125"/>
      <c r="BI161" s="125"/>
      <c r="BJ161" s="125"/>
      <c r="BK161" s="122"/>
      <c r="BL161" s="119">
        <v>4</v>
      </c>
      <c r="BM161" s="125"/>
      <c r="BN161" s="125"/>
      <c r="BO161" s="125"/>
      <c r="BP161" s="125"/>
      <c r="BQ161" s="122"/>
      <c r="BR161" s="119">
        <v>2</v>
      </c>
      <c r="BS161" s="125"/>
      <c r="BT161" s="125"/>
      <c r="BU161" s="125"/>
      <c r="BV161" s="125"/>
      <c r="BW161" s="125"/>
      <c r="BX161" s="135"/>
      <c r="BY161" s="136"/>
      <c r="CH161" s="7">
        <f>AT158/19</f>
        <v>50.31578947368421</v>
      </c>
    </row>
    <row r="162" spans="1:86" ht="21" customHeight="1" thickBot="1">
      <c r="A162" s="464" t="s">
        <v>117</v>
      </c>
      <c r="B162" s="465"/>
      <c r="C162" s="465"/>
      <c r="D162" s="465"/>
      <c r="E162" s="465"/>
      <c r="F162" s="465"/>
      <c r="G162" s="465"/>
      <c r="H162" s="465"/>
      <c r="I162" s="465"/>
      <c r="J162" s="465"/>
      <c r="K162" s="465"/>
      <c r="L162" s="465"/>
      <c r="M162" s="465"/>
      <c r="N162" s="465"/>
      <c r="O162" s="466"/>
      <c r="P162" s="462">
        <f>SUM($AB162:$BR162)</f>
        <v>32</v>
      </c>
      <c r="Q162" s="461"/>
      <c r="R162" s="460"/>
      <c r="S162" s="463"/>
      <c r="T162" s="462"/>
      <c r="U162" s="461"/>
      <c r="V162" s="460"/>
      <c r="W162" s="461"/>
      <c r="X162" s="460"/>
      <c r="Y162" s="461"/>
      <c r="Z162" s="458"/>
      <c r="AA162" s="459"/>
      <c r="AB162" s="128">
        <v>3</v>
      </c>
      <c r="AC162" s="128"/>
      <c r="AD162" s="128"/>
      <c r="AE162" s="128"/>
      <c r="AF162" s="128"/>
      <c r="AG162" s="173"/>
      <c r="AH162" s="172">
        <v>4</v>
      </c>
      <c r="AI162" s="128"/>
      <c r="AJ162" s="128"/>
      <c r="AK162" s="128"/>
      <c r="AL162" s="128"/>
      <c r="AM162" s="128"/>
      <c r="AN162" s="113">
        <v>5</v>
      </c>
      <c r="AO162" s="124"/>
      <c r="AP162" s="124"/>
      <c r="AQ162" s="124"/>
      <c r="AR162" s="124"/>
      <c r="AS162" s="116"/>
      <c r="AT162" s="124">
        <v>4</v>
      </c>
      <c r="AU162" s="124"/>
      <c r="AV162" s="124"/>
      <c r="AW162" s="124"/>
      <c r="AX162" s="124"/>
      <c r="AY162" s="116"/>
      <c r="AZ162" s="113">
        <v>4</v>
      </c>
      <c r="BA162" s="124"/>
      <c r="BB162" s="124"/>
      <c r="BC162" s="124"/>
      <c r="BD162" s="124"/>
      <c r="BE162" s="116"/>
      <c r="BF162" s="113">
        <v>5</v>
      </c>
      <c r="BG162" s="124"/>
      <c r="BH162" s="124"/>
      <c r="BI162" s="124"/>
      <c r="BJ162" s="124"/>
      <c r="BK162" s="116"/>
      <c r="BL162" s="113">
        <v>6</v>
      </c>
      <c r="BM162" s="124"/>
      <c r="BN162" s="124"/>
      <c r="BO162" s="124"/>
      <c r="BP162" s="124"/>
      <c r="BQ162" s="116"/>
      <c r="BR162" s="113">
        <v>1</v>
      </c>
      <c r="BS162" s="124"/>
      <c r="BT162" s="124"/>
      <c r="BU162" s="124"/>
      <c r="BV162" s="124"/>
      <c r="BW162" s="124"/>
      <c r="BX162" s="129"/>
      <c r="BY162" s="130"/>
      <c r="CH162" s="7">
        <f>AZ158/14</f>
        <v>70.71428571428571</v>
      </c>
    </row>
    <row r="163" spans="1:89" s="12" customFormat="1" ht="36" customHeight="1" thickBot="1">
      <c r="A163" s="162" t="s">
        <v>142</v>
      </c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4"/>
      <c r="T163" s="162" t="s">
        <v>143</v>
      </c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4"/>
      <c r="AP163" s="233" t="s">
        <v>144</v>
      </c>
      <c r="AQ163" s="234"/>
      <c r="AR163" s="234"/>
      <c r="AS163" s="234"/>
      <c r="AT163" s="234"/>
      <c r="AU163" s="234"/>
      <c r="AV163" s="234"/>
      <c r="AW163" s="234"/>
      <c r="AX163" s="234"/>
      <c r="AY163" s="235"/>
      <c r="AZ163" s="229" t="s">
        <v>356</v>
      </c>
      <c r="BA163" s="230"/>
      <c r="BB163" s="230"/>
      <c r="BC163" s="230"/>
      <c r="BD163" s="230"/>
      <c r="BE163" s="230"/>
      <c r="BF163" s="230"/>
      <c r="BG163" s="230"/>
      <c r="BH163" s="230"/>
      <c r="BI163" s="230"/>
      <c r="BJ163" s="230"/>
      <c r="BK163" s="230"/>
      <c r="BL163" s="230"/>
      <c r="BM163" s="230"/>
      <c r="BN163" s="230"/>
      <c r="BO163" s="230"/>
      <c r="BP163" s="230"/>
      <c r="BQ163" s="230"/>
      <c r="BR163" s="230"/>
      <c r="BS163" s="230"/>
      <c r="BT163" s="230"/>
      <c r="BU163" s="230"/>
      <c r="BV163" s="230"/>
      <c r="BW163" s="230"/>
      <c r="BX163" s="231"/>
      <c r="BY163" s="232"/>
      <c r="BZ163" s="86"/>
      <c r="CA163" s="82"/>
      <c r="CB163" s="82"/>
      <c r="CC163" s="82"/>
      <c r="CD163" s="82"/>
      <c r="CE163" s="82"/>
      <c r="CF163" s="82"/>
      <c r="CG163" s="82"/>
      <c r="CH163" s="7">
        <f>BF158/18</f>
        <v>50.77777777777778</v>
      </c>
      <c r="CI163" s="82"/>
      <c r="CJ163" s="82"/>
      <c r="CK163" s="82"/>
    </row>
    <row r="164" spans="1:89" s="87" customFormat="1" ht="45.75" customHeight="1" thickBot="1">
      <c r="A164" s="217" t="s">
        <v>119</v>
      </c>
      <c r="B164" s="218"/>
      <c r="C164" s="218"/>
      <c r="D164" s="218"/>
      <c r="E164" s="218"/>
      <c r="F164" s="218"/>
      <c r="G164" s="218"/>
      <c r="H164" s="218"/>
      <c r="I164" s="218"/>
      <c r="J164" s="249"/>
      <c r="K164" s="218" t="s">
        <v>118</v>
      </c>
      <c r="L164" s="218"/>
      <c r="M164" s="249"/>
      <c r="N164" s="227" t="s">
        <v>120</v>
      </c>
      <c r="O164" s="227"/>
      <c r="P164" s="227"/>
      <c r="Q164" s="226" t="s">
        <v>109</v>
      </c>
      <c r="R164" s="227"/>
      <c r="S164" s="236"/>
      <c r="T164" s="217" t="s">
        <v>119</v>
      </c>
      <c r="U164" s="218"/>
      <c r="V164" s="218"/>
      <c r="W164" s="218"/>
      <c r="X164" s="218"/>
      <c r="Y164" s="218"/>
      <c r="Z164" s="218"/>
      <c r="AA164" s="218"/>
      <c r="AB164" s="218"/>
      <c r="AC164" s="218"/>
      <c r="AD164" s="218"/>
      <c r="AE164" s="249"/>
      <c r="AF164" s="226" t="s">
        <v>118</v>
      </c>
      <c r="AG164" s="227"/>
      <c r="AH164" s="228"/>
      <c r="AI164" s="226" t="s">
        <v>120</v>
      </c>
      <c r="AJ164" s="227"/>
      <c r="AK164" s="228"/>
      <c r="AL164" s="226" t="s">
        <v>109</v>
      </c>
      <c r="AM164" s="227"/>
      <c r="AN164" s="227"/>
      <c r="AO164" s="236"/>
      <c r="AP164" s="237" t="s">
        <v>118</v>
      </c>
      <c r="AQ164" s="227"/>
      <c r="AR164" s="228"/>
      <c r="AS164" s="226" t="s">
        <v>120</v>
      </c>
      <c r="AT164" s="227"/>
      <c r="AU164" s="227"/>
      <c r="AV164" s="228"/>
      <c r="AW164" s="226" t="s">
        <v>109</v>
      </c>
      <c r="AX164" s="227"/>
      <c r="AY164" s="236"/>
      <c r="AZ164" s="447" t="s">
        <v>456</v>
      </c>
      <c r="BA164" s="448"/>
      <c r="BB164" s="448"/>
      <c r="BC164" s="448"/>
      <c r="BD164" s="448"/>
      <c r="BE164" s="448"/>
      <c r="BF164" s="448"/>
      <c r="BG164" s="448"/>
      <c r="BH164" s="448"/>
      <c r="BI164" s="448"/>
      <c r="BJ164" s="448"/>
      <c r="BK164" s="448"/>
      <c r="BL164" s="448"/>
      <c r="BM164" s="448"/>
      <c r="BN164" s="448"/>
      <c r="BO164" s="448"/>
      <c r="BP164" s="448"/>
      <c r="BQ164" s="448"/>
      <c r="BR164" s="448"/>
      <c r="BS164" s="448"/>
      <c r="BT164" s="448"/>
      <c r="BU164" s="448"/>
      <c r="BV164" s="448"/>
      <c r="BW164" s="448"/>
      <c r="BX164" s="448"/>
      <c r="BY164" s="449"/>
      <c r="BZ164" s="79"/>
      <c r="CB164" s="79"/>
      <c r="CC164" s="79"/>
      <c r="CD164" s="79"/>
      <c r="CE164" s="79"/>
      <c r="CF164" s="79"/>
      <c r="CG164" s="79"/>
      <c r="CH164" s="79">
        <f>BL158/21</f>
        <v>49.523809523809526</v>
      </c>
      <c r="CI164" s="79"/>
      <c r="CJ164" s="79"/>
      <c r="CK164" s="79"/>
    </row>
    <row r="165" spans="1:86" ht="60" customHeight="1">
      <c r="A165" s="171" t="s">
        <v>370</v>
      </c>
      <c r="B165" s="139"/>
      <c r="C165" s="139"/>
      <c r="D165" s="139"/>
      <c r="E165" s="139"/>
      <c r="F165" s="139"/>
      <c r="G165" s="139"/>
      <c r="H165" s="139"/>
      <c r="I165" s="139"/>
      <c r="J165" s="457"/>
      <c r="K165" s="390">
        <v>1</v>
      </c>
      <c r="L165" s="390"/>
      <c r="M165" s="185"/>
      <c r="N165" s="392">
        <v>1</v>
      </c>
      <c r="O165" s="387"/>
      <c r="P165" s="394"/>
      <c r="Q165" s="392">
        <v>1</v>
      </c>
      <c r="R165" s="387"/>
      <c r="S165" s="393"/>
      <c r="T165" s="435" t="s">
        <v>317</v>
      </c>
      <c r="U165" s="436"/>
      <c r="V165" s="436"/>
      <c r="W165" s="436"/>
      <c r="X165" s="436"/>
      <c r="Y165" s="436"/>
      <c r="Z165" s="436"/>
      <c r="AA165" s="436"/>
      <c r="AB165" s="436"/>
      <c r="AC165" s="436"/>
      <c r="AD165" s="436"/>
      <c r="AE165" s="437"/>
      <c r="AF165" s="293">
        <v>6</v>
      </c>
      <c r="AG165" s="379"/>
      <c r="AH165" s="296"/>
      <c r="AI165" s="328">
        <v>4</v>
      </c>
      <c r="AJ165" s="434"/>
      <c r="AK165" s="329"/>
      <c r="AL165" s="293">
        <v>6</v>
      </c>
      <c r="AM165" s="379"/>
      <c r="AN165" s="379"/>
      <c r="AO165" s="294"/>
      <c r="AP165" s="553">
        <v>8</v>
      </c>
      <c r="AQ165" s="548"/>
      <c r="AR165" s="554"/>
      <c r="AS165" s="547">
        <v>6</v>
      </c>
      <c r="AT165" s="548"/>
      <c r="AU165" s="548"/>
      <c r="AV165" s="554"/>
      <c r="AW165" s="547">
        <v>8</v>
      </c>
      <c r="AX165" s="548"/>
      <c r="AY165" s="549"/>
      <c r="AZ165" s="450"/>
      <c r="BA165" s="289"/>
      <c r="BB165" s="289"/>
      <c r="BC165" s="289"/>
      <c r="BD165" s="289"/>
      <c r="BE165" s="289"/>
      <c r="BF165" s="289"/>
      <c r="BG165" s="289"/>
      <c r="BH165" s="289"/>
      <c r="BI165" s="289"/>
      <c r="BJ165" s="289"/>
      <c r="BK165" s="289"/>
      <c r="BL165" s="289"/>
      <c r="BM165" s="289"/>
      <c r="BN165" s="289"/>
      <c r="BO165" s="289"/>
      <c r="BP165" s="289"/>
      <c r="BQ165" s="289"/>
      <c r="BR165" s="289"/>
      <c r="BS165" s="289"/>
      <c r="BT165" s="289"/>
      <c r="BU165" s="289"/>
      <c r="BV165" s="289"/>
      <c r="BW165" s="289"/>
      <c r="BX165" s="289"/>
      <c r="BY165" s="451"/>
      <c r="CH165" s="7">
        <f>BR158/7</f>
        <v>46.857142857142854</v>
      </c>
    </row>
    <row r="166" spans="1:77" ht="41.25" customHeight="1">
      <c r="A166" s="171" t="s">
        <v>318</v>
      </c>
      <c r="B166" s="139"/>
      <c r="C166" s="139"/>
      <c r="D166" s="139"/>
      <c r="E166" s="139"/>
      <c r="F166" s="139"/>
      <c r="G166" s="139"/>
      <c r="H166" s="139"/>
      <c r="I166" s="139"/>
      <c r="J166" s="457"/>
      <c r="K166" s="125">
        <v>3</v>
      </c>
      <c r="L166" s="125"/>
      <c r="M166" s="120"/>
      <c r="N166" s="338">
        <v>1</v>
      </c>
      <c r="O166" s="134"/>
      <c r="P166" s="339"/>
      <c r="Q166" s="338">
        <v>2</v>
      </c>
      <c r="R166" s="134"/>
      <c r="S166" s="140"/>
      <c r="T166" s="171" t="s">
        <v>319</v>
      </c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457"/>
      <c r="AF166" s="121">
        <v>7</v>
      </c>
      <c r="AG166" s="125"/>
      <c r="AH166" s="120"/>
      <c r="AI166" s="338">
        <v>4</v>
      </c>
      <c r="AJ166" s="134"/>
      <c r="AK166" s="339"/>
      <c r="AL166" s="121">
        <v>6</v>
      </c>
      <c r="AM166" s="125"/>
      <c r="AN166" s="125"/>
      <c r="AO166" s="122"/>
      <c r="AP166" s="261"/>
      <c r="AQ166" s="257"/>
      <c r="AR166" s="255"/>
      <c r="AS166" s="254"/>
      <c r="AT166" s="257"/>
      <c r="AU166" s="257"/>
      <c r="AV166" s="255"/>
      <c r="AW166" s="254"/>
      <c r="AX166" s="257"/>
      <c r="AY166" s="256"/>
      <c r="AZ166" s="450"/>
      <c r="BA166" s="289"/>
      <c r="BB166" s="289"/>
      <c r="BC166" s="289"/>
      <c r="BD166" s="289"/>
      <c r="BE166" s="289"/>
      <c r="BF166" s="289"/>
      <c r="BG166" s="289"/>
      <c r="BH166" s="289"/>
      <c r="BI166" s="289"/>
      <c r="BJ166" s="289"/>
      <c r="BK166" s="289"/>
      <c r="BL166" s="289"/>
      <c r="BM166" s="289"/>
      <c r="BN166" s="289"/>
      <c r="BO166" s="289"/>
      <c r="BP166" s="289"/>
      <c r="BQ166" s="289"/>
      <c r="BR166" s="289"/>
      <c r="BS166" s="289"/>
      <c r="BT166" s="289"/>
      <c r="BU166" s="289"/>
      <c r="BV166" s="289"/>
      <c r="BW166" s="289"/>
      <c r="BX166" s="289"/>
      <c r="BY166" s="451"/>
    </row>
    <row r="167" spans="1:77" ht="43.5" customHeight="1">
      <c r="A167" s="171" t="s">
        <v>320</v>
      </c>
      <c r="B167" s="139"/>
      <c r="C167" s="139"/>
      <c r="D167" s="139"/>
      <c r="E167" s="139"/>
      <c r="F167" s="139"/>
      <c r="G167" s="139"/>
      <c r="H167" s="139"/>
      <c r="I167" s="139"/>
      <c r="J167" s="457"/>
      <c r="K167" s="125">
        <v>4</v>
      </c>
      <c r="L167" s="125"/>
      <c r="M167" s="120"/>
      <c r="N167" s="338">
        <v>1</v>
      </c>
      <c r="O167" s="134"/>
      <c r="P167" s="339"/>
      <c r="Q167" s="338">
        <v>2</v>
      </c>
      <c r="R167" s="134"/>
      <c r="S167" s="140"/>
      <c r="T167" s="418" t="s">
        <v>130</v>
      </c>
      <c r="U167" s="419"/>
      <c r="V167" s="419"/>
      <c r="W167" s="419"/>
      <c r="X167" s="419"/>
      <c r="Y167" s="419"/>
      <c r="Z167" s="419"/>
      <c r="AA167" s="419"/>
      <c r="AB167" s="419"/>
      <c r="AC167" s="419"/>
      <c r="AD167" s="419"/>
      <c r="AE167" s="420"/>
      <c r="AF167" s="287">
        <v>8</v>
      </c>
      <c r="AG167" s="297"/>
      <c r="AH167" s="299"/>
      <c r="AI167" s="431">
        <v>4</v>
      </c>
      <c r="AJ167" s="427"/>
      <c r="AK167" s="555"/>
      <c r="AL167" s="431">
        <v>6</v>
      </c>
      <c r="AM167" s="427"/>
      <c r="AN167" s="427"/>
      <c r="AO167" s="432"/>
      <c r="AP167" s="261"/>
      <c r="AQ167" s="257"/>
      <c r="AR167" s="255"/>
      <c r="AS167" s="254"/>
      <c r="AT167" s="257"/>
      <c r="AU167" s="257"/>
      <c r="AV167" s="255"/>
      <c r="AW167" s="254"/>
      <c r="AX167" s="257"/>
      <c r="AY167" s="256"/>
      <c r="AZ167" s="450"/>
      <c r="BA167" s="289"/>
      <c r="BB167" s="289"/>
      <c r="BC167" s="289"/>
      <c r="BD167" s="289"/>
      <c r="BE167" s="289"/>
      <c r="BF167" s="289"/>
      <c r="BG167" s="289"/>
      <c r="BH167" s="289"/>
      <c r="BI167" s="289"/>
      <c r="BJ167" s="289"/>
      <c r="BK167" s="289"/>
      <c r="BL167" s="289"/>
      <c r="BM167" s="289"/>
      <c r="BN167" s="289"/>
      <c r="BO167" s="289"/>
      <c r="BP167" s="289"/>
      <c r="BQ167" s="289"/>
      <c r="BR167" s="289"/>
      <c r="BS167" s="289"/>
      <c r="BT167" s="289"/>
      <c r="BU167" s="289"/>
      <c r="BV167" s="289"/>
      <c r="BW167" s="289"/>
      <c r="BX167" s="289"/>
      <c r="BY167" s="451"/>
    </row>
    <row r="168" spans="1:77" ht="29.25" customHeight="1">
      <c r="A168" s="171" t="s">
        <v>321</v>
      </c>
      <c r="B168" s="139"/>
      <c r="C168" s="139"/>
      <c r="D168" s="139"/>
      <c r="E168" s="139"/>
      <c r="F168" s="139"/>
      <c r="G168" s="139"/>
      <c r="H168" s="139"/>
      <c r="I168" s="139"/>
      <c r="J168" s="457"/>
      <c r="K168" s="125">
        <v>4</v>
      </c>
      <c r="L168" s="125"/>
      <c r="M168" s="120"/>
      <c r="N168" s="338">
        <v>1</v>
      </c>
      <c r="O168" s="134"/>
      <c r="P168" s="339"/>
      <c r="Q168" s="338">
        <v>2</v>
      </c>
      <c r="R168" s="134"/>
      <c r="S168" s="140"/>
      <c r="T168" s="263"/>
      <c r="U168" s="421"/>
      <c r="V168" s="421"/>
      <c r="W168" s="421"/>
      <c r="X168" s="421"/>
      <c r="Y168" s="421"/>
      <c r="Z168" s="421"/>
      <c r="AA168" s="421"/>
      <c r="AB168" s="421"/>
      <c r="AC168" s="421"/>
      <c r="AD168" s="421"/>
      <c r="AE168" s="422"/>
      <c r="AF168" s="254"/>
      <c r="AG168" s="455"/>
      <c r="AH168" s="255"/>
      <c r="AI168" s="433"/>
      <c r="AJ168" s="200"/>
      <c r="AK168" s="556"/>
      <c r="AL168" s="433"/>
      <c r="AM168" s="200"/>
      <c r="AN168" s="200"/>
      <c r="AO168" s="201"/>
      <c r="AP168" s="261"/>
      <c r="AQ168" s="257"/>
      <c r="AR168" s="255"/>
      <c r="AS168" s="254"/>
      <c r="AT168" s="257"/>
      <c r="AU168" s="257"/>
      <c r="AV168" s="255"/>
      <c r="AW168" s="254"/>
      <c r="AX168" s="257"/>
      <c r="AY168" s="256"/>
      <c r="AZ168" s="450"/>
      <c r="BA168" s="289"/>
      <c r="BB168" s="289"/>
      <c r="BC168" s="289"/>
      <c r="BD168" s="289"/>
      <c r="BE168" s="289"/>
      <c r="BF168" s="289"/>
      <c r="BG168" s="289"/>
      <c r="BH168" s="289"/>
      <c r="BI168" s="289"/>
      <c r="BJ168" s="289"/>
      <c r="BK168" s="289"/>
      <c r="BL168" s="289"/>
      <c r="BM168" s="289"/>
      <c r="BN168" s="289"/>
      <c r="BO168" s="289"/>
      <c r="BP168" s="289"/>
      <c r="BQ168" s="289"/>
      <c r="BR168" s="289"/>
      <c r="BS168" s="289"/>
      <c r="BT168" s="289"/>
      <c r="BU168" s="289"/>
      <c r="BV168" s="289"/>
      <c r="BW168" s="289"/>
      <c r="BX168" s="289"/>
      <c r="BY168" s="451"/>
    </row>
    <row r="169" spans="1:77" ht="24.75" customHeight="1" thickBot="1">
      <c r="A169" s="557" t="s">
        <v>407</v>
      </c>
      <c r="B169" s="558"/>
      <c r="C169" s="558"/>
      <c r="D169" s="558"/>
      <c r="E169" s="558"/>
      <c r="F169" s="558"/>
      <c r="G169" s="558"/>
      <c r="H169" s="558"/>
      <c r="I169" s="558"/>
      <c r="J169" s="559"/>
      <c r="K169" s="456">
        <v>5</v>
      </c>
      <c r="L169" s="456"/>
      <c r="M169" s="179"/>
      <c r="N169" s="426">
        <v>1</v>
      </c>
      <c r="O169" s="203"/>
      <c r="P169" s="446"/>
      <c r="Q169" s="426">
        <v>1</v>
      </c>
      <c r="R169" s="203"/>
      <c r="S169" s="204"/>
      <c r="T169" s="423"/>
      <c r="U169" s="424"/>
      <c r="V169" s="424"/>
      <c r="W169" s="424"/>
      <c r="X169" s="424"/>
      <c r="Y169" s="424"/>
      <c r="Z169" s="424"/>
      <c r="AA169" s="424"/>
      <c r="AB169" s="424"/>
      <c r="AC169" s="424"/>
      <c r="AD169" s="424"/>
      <c r="AE169" s="425"/>
      <c r="AF169" s="178"/>
      <c r="AG169" s="456"/>
      <c r="AH169" s="179"/>
      <c r="AI169" s="426"/>
      <c r="AJ169" s="203"/>
      <c r="AK169" s="446"/>
      <c r="AL169" s="426"/>
      <c r="AM169" s="203"/>
      <c r="AN169" s="203"/>
      <c r="AO169" s="204"/>
      <c r="AP169" s="269"/>
      <c r="AQ169" s="456"/>
      <c r="AR169" s="179"/>
      <c r="AS169" s="178"/>
      <c r="AT169" s="456"/>
      <c r="AU169" s="456"/>
      <c r="AV169" s="179"/>
      <c r="AW169" s="178"/>
      <c r="AX169" s="456"/>
      <c r="AY169" s="270"/>
      <c r="AZ169" s="452"/>
      <c r="BA169" s="453"/>
      <c r="BB169" s="453"/>
      <c r="BC169" s="453"/>
      <c r="BD169" s="453"/>
      <c r="BE169" s="453"/>
      <c r="BF169" s="453"/>
      <c r="BG169" s="453"/>
      <c r="BH169" s="453"/>
      <c r="BI169" s="453"/>
      <c r="BJ169" s="453"/>
      <c r="BK169" s="453"/>
      <c r="BL169" s="453"/>
      <c r="BM169" s="453"/>
      <c r="BN169" s="453"/>
      <c r="BO169" s="453"/>
      <c r="BP169" s="453"/>
      <c r="BQ169" s="453"/>
      <c r="BR169" s="453"/>
      <c r="BS169" s="453"/>
      <c r="BT169" s="453"/>
      <c r="BU169" s="453"/>
      <c r="BV169" s="453"/>
      <c r="BW169" s="453"/>
      <c r="BX169" s="453"/>
      <c r="BY169" s="454"/>
    </row>
    <row r="170" spans="1:77" s="7" customFormat="1" ht="24" customHeight="1" thickBot="1">
      <c r="A170" s="163" t="s">
        <v>159</v>
      </c>
      <c r="B170" s="218"/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8"/>
      <c r="AC170" s="218"/>
      <c r="AD170" s="218"/>
      <c r="AE170" s="218"/>
      <c r="AF170" s="218"/>
      <c r="AG170" s="218"/>
      <c r="AH170" s="218"/>
      <c r="AI170" s="218"/>
      <c r="AJ170" s="218"/>
      <c r="AK170" s="218"/>
      <c r="AL170" s="218"/>
      <c r="AM170" s="218"/>
      <c r="AN170" s="218"/>
      <c r="AO170" s="218"/>
      <c r="AP170" s="218"/>
      <c r="AQ170" s="218"/>
      <c r="AR170" s="218"/>
      <c r="AS170" s="218"/>
      <c r="AT170" s="218"/>
      <c r="AU170" s="218"/>
      <c r="AV170" s="218"/>
      <c r="AW170" s="218"/>
      <c r="AX170" s="218"/>
      <c r="AY170" s="218"/>
      <c r="AZ170" s="218"/>
      <c r="BA170" s="218"/>
      <c r="BB170" s="218"/>
      <c r="BC170" s="218"/>
      <c r="BD170" s="218"/>
      <c r="BE170" s="218"/>
      <c r="BF170" s="218"/>
      <c r="BG170" s="218"/>
      <c r="BH170" s="218"/>
      <c r="BI170" s="218"/>
      <c r="BJ170" s="218"/>
      <c r="BK170" s="218"/>
      <c r="BL170" s="218"/>
      <c r="BM170" s="218"/>
      <c r="BN170" s="218"/>
      <c r="BO170" s="218"/>
      <c r="BP170" s="218"/>
      <c r="BQ170" s="218"/>
      <c r="BR170" s="218"/>
      <c r="BS170" s="218"/>
      <c r="BT170" s="218"/>
      <c r="BU170" s="218"/>
      <c r="BV170" s="218"/>
      <c r="BW170" s="218"/>
      <c r="BX170" s="218"/>
      <c r="BY170" s="218"/>
    </row>
    <row r="171" spans="1:77" s="7" customFormat="1" ht="87.75" customHeight="1" thickBot="1">
      <c r="A171" s="102" t="s">
        <v>169</v>
      </c>
      <c r="B171" s="103"/>
      <c r="C171" s="103"/>
      <c r="D171" s="103"/>
      <c r="E171" s="104"/>
      <c r="F171" s="90" t="s">
        <v>160</v>
      </c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0"/>
      <c r="BN171" s="90"/>
      <c r="BO171" s="90"/>
      <c r="BP171" s="90"/>
      <c r="BQ171" s="90"/>
      <c r="BR171" s="90"/>
      <c r="BS171" s="90"/>
      <c r="BT171" s="90"/>
      <c r="BU171" s="90"/>
      <c r="BV171" s="90"/>
      <c r="BW171" s="90"/>
      <c r="BX171" s="91" t="s">
        <v>360</v>
      </c>
      <c r="BY171" s="92"/>
    </row>
    <row r="172" spans="1:81" s="7" customFormat="1" ht="39.75" customHeight="1">
      <c r="A172" s="443" t="s">
        <v>161</v>
      </c>
      <c r="B172" s="444"/>
      <c r="C172" s="444"/>
      <c r="D172" s="444"/>
      <c r="E172" s="445"/>
      <c r="F172" s="440" t="s">
        <v>364</v>
      </c>
      <c r="G172" s="441"/>
      <c r="H172" s="441"/>
      <c r="I172" s="441"/>
      <c r="J172" s="441"/>
      <c r="K172" s="441"/>
      <c r="L172" s="441"/>
      <c r="M172" s="441"/>
      <c r="N172" s="441"/>
      <c r="O172" s="441"/>
      <c r="P172" s="441"/>
      <c r="Q172" s="441"/>
      <c r="R172" s="441"/>
      <c r="S172" s="441"/>
      <c r="T172" s="441"/>
      <c r="U172" s="441"/>
      <c r="V172" s="441"/>
      <c r="W172" s="441"/>
      <c r="X172" s="441"/>
      <c r="Y172" s="441"/>
      <c r="Z172" s="441"/>
      <c r="AA172" s="441"/>
      <c r="AB172" s="441"/>
      <c r="AC172" s="441"/>
      <c r="AD172" s="441"/>
      <c r="AE172" s="441"/>
      <c r="AF172" s="441"/>
      <c r="AG172" s="441"/>
      <c r="AH172" s="441"/>
      <c r="AI172" s="441"/>
      <c r="AJ172" s="441"/>
      <c r="AK172" s="441"/>
      <c r="AL172" s="441"/>
      <c r="AM172" s="441"/>
      <c r="AN172" s="441"/>
      <c r="AO172" s="441"/>
      <c r="AP172" s="441"/>
      <c r="AQ172" s="441"/>
      <c r="AR172" s="441"/>
      <c r="AS172" s="441"/>
      <c r="AT172" s="441"/>
      <c r="AU172" s="441"/>
      <c r="AV172" s="441"/>
      <c r="AW172" s="441"/>
      <c r="AX172" s="441"/>
      <c r="AY172" s="441"/>
      <c r="AZ172" s="441"/>
      <c r="BA172" s="441"/>
      <c r="BB172" s="441"/>
      <c r="BC172" s="441"/>
      <c r="BD172" s="441"/>
      <c r="BE172" s="441"/>
      <c r="BF172" s="441"/>
      <c r="BG172" s="441"/>
      <c r="BH172" s="441"/>
      <c r="BI172" s="441"/>
      <c r="BJ172" s="441"/>
      <c r="BK172" s="441"/>
      <c r="BL172" s="441"/>
      <c r="BM172" s="441"/>
      <c r="BN172" s="441"/>
      <c r="BO172" s="441"/>
      <c r="BP172" s="441"/>
      <c r="BQ172" s="441"/>
      <c r="BR172" s="441"/>
      <c r="BS172" s="441"/>
      <c r="BT172" s="441"/>
      <c r="BU172" s="441"/>
      <c r="BV172" s="441"/>
      <c r="BW172" s="442"/>
      <c r="BX172" s="438" t="s">
        <v>323</v>
      </c>
      <c r="BY172" s="439"/>
      <c r="CC172" s="88"/>
    </row>
    <row r="173" spans="1:77" s="7" customFormat="1" ht="35.25" customHeight="1">
      <c r="A173" s="397" t="s">
        <v>162</v>
      </c>
      <c r="B173" s="398"/>
      <c r="C173" s="398"/>
      <c r="D173" s="398"/>
      <c r="E173" s="399"/>
      <c r="F173" s="396" t="s">
        <v>458</v>
      </c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  <c r="R173" s="272"/>
      <c r="S173" s="272"/>
      <c r="T173" s="272"/>
      <c r="U173" s="272"/>
      <c r="V173" s="272"/>
      <c r="W173" s="272"/>
      <c r="X173" s="272"/>
      <c r="Y173" s="272"/>
      <c r="Z173" s="272"/>
      <c r="AA173" s="272"/>
      <c r="AB173" s="272"/>
      <c r="AC173" s="272"/>
      <c r="AD173" s="272"/>
      <c r="AE173" s="272"/>
      <c r="AF173" s="272"/>
      <c r="AG173" s="272"/>
      <c r="AH173" s="272"/>
      <c r="AI173" s="272"/>
      <c r="AJ173" s="272"/>
      <c r="AK173" s="272"/>
      <c r="AL173" s="272"/>
      <c r="AM173" s="272"/>
      <c r="AN173" s="272"/>
      <c r="AO173" s="272"/>
      <c r="AP173" s="272"/>
      <c r="AQ173" s="272"/>
      <c r="AR173" s="272"/>
      <c r="AS173" s="272"/>
      <c r="AT173" s="272"/>
      <c r="AU173" s="272"/>
      <c r="AV173" s="272"/>
      <c r="AW173" s="272"/>
      <c r="AX173" s="272"/>
      <c r="AY173" s="272"/>
      <c r="AZ173" s="272"/>
      <c r="BA173" s="272"/>
      <c r="BB173" s="272"/>
      <c r="BC173" s="272"/>
      <c r="BD173" s="272"/>
      <c r="BE173" s="272"/>
      <c r="BF173" s="272"/>
      <c r="BG173" s="272"/>
      <c r="BH173" s="272"/>
      <c r="BI173" s="272"/>
      <c r="BJ173" s="272"/>
      <c r="BK173" s="272"/>
      <c r="BL173" s="272"/>
      <c r="BM173" s="272"/>
      <c r="BN173" s="272"/>
      <c r="BO173" s="272"/>
      <c r="BP173" s="272"/>
      <c r="BQ173" s="272"/>
      <c r="BR173" s="272"/>
      <c r="BS173" s="272"/>
      <c r="BT173" s="272"/>
      <c r="BU173" s="272"/>
      <c r="BV173" s="272"/>
      <c r="BW173" s="273"/>
      <c r="BX173" s="100" t="s">
        <v>363</v>
      </c>
      <c r="BY173" s="101"/>
    </row>
    <row r="174" spans="1:77" s="7" customFormat="1" ht="34.5" customHeight="1">
      <c r="A174" s="397" t="s">
        <v>163</v>
      </c>
      <c r="B174" s="398"/>
      <c r="C174" s="398"/>
      <c r="D174" s="398"/>
      <c r="E174" s="399"/>
      <c r="F174" s="97" t="s">
        <v>459</v>
      </c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  <c r="BH174" s="98"/>
      <c r="BI174" s="98"/>
      <c r="BJ174" s="98"/>
      <c r="BK174" s="98"/>
      <c r="BL174" s="98"/>
      <c r="BM174" s="98"/>
      <c r="BN174" s="98"/>
      <c r="BO174" s="98"/>
      <c r="BP174" s="98"/>
      <c r="BQ174" s="98"/>
      <c r="BR174" s="98"/>
      <c r="BS174" s="98"/>
      <c r="BT174" s="98"/>
      <c r="BU174" s="98"/>
      <c r="BV174" s="98"/>
      <c r="BW174" s="99"/>
      <c r="BX174" s="100" t="s">
        <v>327</v>
      </c>
      <c r="BY174" s="101"/>
    </row>
    <row r="175" spans="1:77" s="7" customFormat="1" ht="39" customHeight="1" thickBot="1">
      <c r="A175" s="428" t="s">
        <v>324</v>
      </c>
      <c r="B175" s="429"/>
      <c r="C175" s="429"/>
      <c r="D175" s="429"/>
      <c r="E175" s="430"/>
      <c r="F175" s="588" t="s">
        <v>460</v>
      </c>
      <c r="G175" s="589"/>
      <c r="H175" s="589"/>
      <c r="I175" s="589"/>
      <c r="J175" s="589"/>
      <c r="K175" s="589"/>
      <c r="L175" s="589"/>
      <c r="M175" s="589"/>
      <c r="N175" s="589"/>
      <c r="O175" s="589"/>
      <c r="P175" s="589"/>
      <c r="Q175" s="589"/>
      <c r="R175" s="589"/>
      <c r="S175" s="589"/>
      <c r="T175" s="589"/>
      <c r="U175" s="589"/>
      <c r="V175" s="589"/>
      <c r="W175" s="589"/>
      <c r="X175" s="589"/>
      <c r="Y175" s="589"/>
      <c r="Z175" s="589"/>
      <c r="AA175" s="589"/>
      <c r="AB175" s="589"/>
      <c r="AC175" s="589"/>
      <c r="AD175" s="589"/>
      <c r="AE175" s="589"/>
      <c r="AF175" s="589"/>
      <c r="AG175" s="589"/>
      <c r="AH175" s="589"/>
      <c r="AI175" s="589"/>
      <c r="AJ175" s="589"/>
      <c r="AK175" s="589"/>
      <c r="AL175" s="589"/>
      <c r="AM175" s="589"/>
      <c r="AN175" s="589"/>
      <c r="AO175" s="589"/>
      <c r="AP175" s="589"/>
      <c r="AQ175" s="589"/>
      <c r="AR175" s="589"/>
      <c r="AS175" s="589"/>
      <c r="AT175" s="589"/>
      <c r="AU175" s="589"/>
      <c r="AV175" s="589"/>
      <c r="AW175" s="589"/>
      <c r="AX175" s="589"/>
      <c r="AY175" s="589"/>
      <c r="AZ175" s="589"/>
      <c r="BA175" s="589"/>
      <c r="BB175" s="589"/>
      <c r="BC175" s="589"/>
      <c r="BD175" s="589"/>
      <c r="BE175" s="589"/>
      <c r="BF175" s="589"/>
      <c r="BG175" s="589"/>
      <c r="BH175" s="589"/>
      <c r="BI175" s="589"/>
      <c r="BJ175" s="589"/>
      <c r="BK175" s="589"/>
      <c r="BL175" s="589"/>
      <c r="BM175" s="589"/>
      <c r="BN175" s="589"/>
      <c r="BO175" s="589"/>
      <c r="BP175" s="589"/>
      <c r="BQ175" s="589"/>
      <c r="BR175" s="589"/>
      <c r="BS175" s="589"/>
      <c r="BT175" s="589"/>
      <c r="BU175" s="589"/>
      <c r="BV175" s="589"/>
      <c r="BW175" s="590"/>
      <c r="BX175" s="564" t="s">
        <v>323</v>
      </c>
      <c r="BY175" s="565"/>
    </row>
    <row r="176" spans="1:77" s="7" customFormat="1" ht="99.75" customHeight="1">
      <c r="A176" s="93" t="s">
        <v>442</v>
      </c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 t="s">
        <v>443</v>
      </c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</row>
    <row r="177" spans="1:77" s="7" customFormat="1" ht="51" customHeight="1" thickBot="1">
      <c r="A177" s="220" t="s">
        <v>464</v>
      </c>
      <c r="B177" s="220"/>
      <c r="C177" s="220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  <c r="AJ177" s="220"/>
      <c r="AK177" s="220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0"/>
      <c r="AW177" s="220"/>
      <c r="AX177" s="220"/>
      <c r="AY177" s="220"/>
      <c r="AZ177" s="220"/>
      <c r="BA177" s="220"/>
      <c r="BB177" s="220"/>
      <c r="BC177" s="220"/>
      <c r="BD177" s="220"/>
      <c r="BE177" s="220"/>
      <c r="BF177" s="220"/>
      <c r="BG177" s="220"/>
      <c r="BH177" s="220"/>
      <c r="BI177" s="220"/>
      <c r="BJ177" s="220"/>
      <c r="BK177" s="220"/>
      <c r="BL177" s="220"/>
      <c r="BM177" s="220"/>
      <c r="BN177" s="220"/>
      <c r="BO177" s="220"/>
      <c r="BP177" s="220"/>
      <c r="BQ177" s="220"/>
      <c r="BR177" s="220"/>
      <c r="BS177" s="220"/>
      <c r="BT177" s="220"/>
      <c r="BU177" s="220"/>
      <c r="BV177" s="220"/>
      <c r="BW177" s="220"/>
      <c r="BX177" s="220"/>
      <c r="BY177" s="220"/>
    </row>
    <row r="178" spans="1:77" s="7" customFormat="1" ht="78" customHeight="1" thickBot="1">
      <c r="A178" s="102" t="s">
        <v>169</v>
      </c>
      <c r="B178" s="103"/>
      <c r="C178" s="103"/>
      <c r="D178" s="103"/>
      <c r="E178" s="104"/>
      <c r="F178" s="90" t="s">
        <v>160</v>
      </c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0"/>
      <c r="BN178" s="90"/>
      <c r="BO178" s="90"/>
      <c r="BP178" s="90"/>
      <c r="BQ178" s="90"/>
      <c r="BR178" s="90"/>
      <c r="BS178" s="90"/>
      <c r="BT178" s="90"/>
      <c r="BU178" s="90"/>
      <c r="BV178" s="90"/>
      <c r="BW178" s="90"/>
      <c r="BX178" s="91" t="s">
        <v>360</v>
      </c>
      <c r="BY178" s="92"/>
    </row>
    <row r="179" spans="1:77" s="7" customFormat="1" ht="43.5" customHeight="1">
      <c r="A179" s="94" t="s">
        <v>325</v>
      </c>
      <c r="B179" s="95"/>
      <c r="C179" s="95"/>
      <c r="D179" s="95"/>
      <c r="E179" s="96"/>
      <c r="F179" s="97" t="s">
        <v>342</v>
      </c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8"/>
      <c r="BA179" s="98"/>
      <c r="BB179" s="98"/>
      <c r="BC179" s="98"/>
      <c r="BD179" s="98"/>
      <c r="BE179" s="98"/>
      <c r="BF179" s="98"/>
      <c r="BG179" s="98"/>
      <c r="BH179" s="98"/>
      <c r="BI179" s="98"/>
      <c r="BJ179" s="98"/>
      <c r="BK179" s="98"/>
      <c r="BL179" s="98"/>
      <c r="BM179" s="98"/>
      <c r="BN179" s="98"/>
      <c r="BO179" s="98"/>
      <c r="BP179" s="98"/>
      <c r="BQ179" s="98"/>
      <c r="BR179" s="98"/>
      <c r="BS179" s="98"/>
      <c r="BT179" s="98"/>
      <c r="BU179" s="98"/>
      <c r="BV179" s="98"/>
      <c r="BW179" s="99"/>
      <c r="BX179" s="100" t="s">
        <v>323</v>
      </c>
      <c r="BY179" s="101"/>
    </row>
    <row r="180" spans="1:77" s="7" customFormat="1" ht="32.25" customHeight="1">
      <c r="A180" s="94" t="s">
        <v>326</v>
      </c>
      <c r="B180" s="95"/>
      <c r="C180" s="95"/>
      <c r="D180" s="95"/>
      <c r="E180" s="96"/>
      <c r="F180" s="97" t="s">
        <v>343</v>
      </c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8"/>
      <c r="AY180" s="98"/>
      <c r="AZ180" s="98"/>
      <c r="BA180" s="98"/>
      <c r="BB180" s="98"/>
      <c r="BC180" s="98"/>
      <c r="BD180" s="98"/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98"/>
      <c r="BP180" s="98"/>
      <c r="BQ180" s="98"/>
      <c r="BR180" s="98"/>
      <c r="BS180" s="98"/>
      <c r="BT180" s="98"/>
      <c r="BU180" s="98"/>
      <c r="BV180" s="98"/>
      <c r="BW180" s="99"/>
      <c r="BX180" s="400" t="s">
        <v>323</v>
      </c>
      <c r="BY180" s="401"/>
    </row>
    <row r="181" spans="1:77" s="7" customFormat="1" ht="66" customHeight="1">
      <c r="A181" s="397" t="s">
        <v>164</v>
      </c>
      <c r="B181" s="398"/>
      <c r="C181" s="398"/>
      <c r="D181" s="398"/>
      <c r="E181" s="399"/>
      <c r="F181" s="550" t="s">
        <v>457</v>
      </c>
      <c r="G181" s="551"/>
      <c r="H181" s="551"/>
      <c r="I181" s="551"/>
      <c r="J181" s="551"/>
      <c r="K181" s="551"/>
      <c r="L181" s="551"/>
      <c r="M181" s="551"/>
      <c r="N181" s="551"/>
      <c r="O181" s="551"/>
      <c r="P181" s="551"/>
      <c r="Q181" s="551"/>
      <c r="R181" s="551"/>
      <c r="S181" s="551"/>
      <c r="T181" s="551"/>
      <c r="U181" s="551"/>
      <c r="V181" s="551"/>
      <c r="W181" s="551"/>
      <c r="X181" s="551"/>
      <c r="Y181" s="551"/>
      <c r="Z181" s="551"/>
      <c r="AA181" s="551"/>
      <c r="AB181" s="551"/>
      <c r="AC181" s="551"/>
      <c r="AD181" s="551"/>
      <c r="AE181" s="551"/>
      <c r="AF181" s="551"/>
      <c r="AG181" s="551"/>
      <c r="AH181" s="551"/>
      <c r="AI181" s="551"/>
      <c r="AJ181" s="551"/>
      <c r="AK181" s="551"/>
      <c r="AL181" s="551"/>
      <c r="AM181" s="551"/>
      <c r="AN181" s="551"/>
      <c r="AO181" s="551"/>
      <c r="AP181" s="551"/>
      <c r="AQ181" s="551"/>
      <c r="AR181" s="551"/>
      <c r="AS181" s="551"/>
      <c r="AT181" s="551"/>
      <c r="AU181" s="551"/>
      <c r="AV181" s="551"/>
      <c r="AW181" s="551"/>
      <c r="AX181" s="551"/>
      <c r="AY181" s="551"/>
      <c r="AZ181" s="551"/>
      <c r="BA181" s="551"/>
      <c r="BB181" s="551"/>
      <c r="BC181" s="551"/>
      <c r="BD181" s="551"/>
      <c r="BE181" s="551"/>
      <c r="BF181" s="551"/>
      <c r="BG181" s="551"/>
      <c r="BH181" s="551"/>
      <c r="BI181" s="551"/>
      <c r="BJ181" s="551"/>
      <c r="BK181" s="551"/>
      <c r="BL181" s="551"/>
      <c r="BM181" s="551"/>
      <c r="BN181" s="551"/>
      <c r="BO181" s="551"/>
      <c r="BP181" s="551"/>
      <c r="BQ181" s="551"/>
      <c r="BR181" s="551"/>
      <c r="BS181" s="551"/>
      <c r="BT181" s="551"/>
      <c r="BU181" s="551"/>
      <c r="BV181" s="551"/>
      <c r="BW181" s="552"/>
      <c r="BX181" s="100" t="s">
        <v>135</v>
      </c>
      <c r="BY181" s="101"/>
    </row>
    <row r="182" spans="1:77" s="7" customFormat="1" ht="57.75" customHeight="1">
      <c r="A182" s="397" t="s">
        <v>165</v>
      </c>
      <c r="B182" s="398"/>
      <c r="C182" s="398"/>
      <c r="D182" s="398"/>
      <c r="E182" s="399"/>
      <c r="F182" s="396" t="s">
        <v>436</v>
      </c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98"/>
      <c r="BP182" s="98"/>
      <c r="BQ182" s="98"/>
      <c r="BR182" s="98"/>
      <c r="BS182" s="98"/>
      <c r="BT182" s="98"/>
      <c r="BU182" s="98"/>
      <c r="BV182" s="98"/>
      <c r="BW182" s="99"/>
      <c r="BX182" s="100" t="s">
        <v>136</v>
      </c>
      <c r="BY182" s="101"/>
    </row>
    <row r="183" spans="1:77" ht="68.25" customHeight="1">
      <c r="A183" s="397" t="s">
        <v>166</v>
      </c>
      <c r="B183" s="398"/>
      <c r="C183" s="398"/>
      <c r="D183" s="398"/>
      <c r="E183" s="399"/>
      <c r="F183" s="415" t="s">
        <v>451</v>
      </c>
      <c r="G183" s="416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  <c r="AA183" s="416"/>
      <c r="AB183" s="416"/>
      <c r="AC183" s="416"/>
      <c r="AD183" s="416"/>
      <c r="AE183" s="416"/>
      <c r="AF183" s="416"/>
      <c r="AG183" s="416"/>
      <c r="AH183" s="416"/>
      <c r="AI183" s="416"/>
      <c r="AJ183" s="416"/>
      <c r="AK183" s="416"/>
      <c r="AL183" s="416"/>
      <c r="AM183" s="416"/>
      <c r="AN183" s="416"/>
      <c r="AO183" s="416"/>
      <c r="AP183" s="416"/>
      <c r="AQ183" s="416"/>
      <c r="AR183" s="416"/>
      <c r="AS183" s="416"/>
      <c r="AT183" s="416"/>
      <c r="AU183" s="416"/>
      <c r="AV183" s="416"/>
      <c r="AW183" s="416"/>
      <c r="AX183" s="416"/>
      <c r="AY183" s="416"/>
      <c r="AZ183" s="416"/>
      <c r="BA183" s="416"/>
      <c r="BB183" s="416"/>
      <c r="BC183" s="416"/>
      <c r="BD183" s="416"/>
      <c r="BE183" s="416"/>
      <c r="BF183" s="416"/>
      <c r="BG183" s="416"/>
      <c r="BH183" s="416"/>
      <c r="BI183" s="416"/>
      <c r="BJ183" s="416"/>
      <c r="BK183" s="416"/>
      <c r="BL183" s="416"/>
      <c r="BM183" s="416"/>
      <c r="BN183" s="416"/>
      <c r="BO183" s="416"/>
      <c r="BP183" s="416"/>
      <c r="BQ183" s="416"/>
      <c r="BR183" s="416"/>
      <c r="BS183" s="416"/>
      <c r="BT183" s="416"/>
      <c r="BU183" s="416"/>
      <c r="BV183" s="416"/>
      <c r="BW183" s="417"/>
      <c r="BX183" s="100" t="s">
        <v>137</v>
      </c>
      <c r="BY183" s="101"/>
    </row>
    <row r="184" spans="1:77" ht="34.5" customHeight="1">
      <c r="A184" s="94" t="s">
        <v>167</v>
      </c>
      <c r="B184" s="95"/>
      <c r="C184" s="95"/>
      <c r="D184" s="95"/>
      <c r="E184" s="96"/>
      <c r="F184" s="566" t="s">
        <v>337</v>
      </c>
      <c r="G184" s="567"/>
      <c r="H184" s="567"/>
      <c r="I184" s="567"/>
      <c r="J184" s="567"/>
      <c r="K184" s="567"/>
      <c r="L184" s="567"/>
      <c r="M184" s="567"/>
      <c r="N184" s="567"/>
      <c r="O184" s="567"/>
      <c r="P184" s="567"/>
      <c r="Q184" s="567"/>
      <c r="R184" s="567"/>
      <c r="S184" s="567"/>
      <c r="T184" s="567"/>
      <c r="U184" s="567"/>
      <c r="V184" s="567"/>
      <c r="W184" s="567"/>
      <c r="X184" s="567"/>
      <c r="Y184" s="567"/>
      <c r="Z184" s="567"/>
      <c r="AA184" s="567"/>
      <c r="AB184" s="567"/>
      <c r="AC184" s="567"/>
      <c r="AD184" s="567"/>
      <c r="AE184" s="567"/>
      <c r="AF184" s="567"/>
      <c r="AG184" s="567"/>
      <c r="AH184" s="567"/>
      <c r="AI184" s="567"/>
      <c r="AJ184" s="567"/>
      <c r="AK184" s="567"/>
      <c r="AL184" s="567"/>
      <c r="AM184" s="567"/>
      <c r="AN184" s="567"/>
      <c r="AO184" s="567"/>
      <c r="AP184" s="567"/>
      <c r="AQ184" s="567"/>
      <c r="AR184" s="567"/>
      <c r="AS184" s="567"/>
      <c r="AT184" s="567"/>
      <c r="AU184" s="567"/>
      <c r="AV184" s="567"/>
      <c r="AW184" s="567"/>
      <c r="AX184" s="567"/>
      <c r="AY184" s="567"/>
      <c r="AZ184" s="567"/>
      <c r="BA184" s="567"/>
      <c r="BB184" s="567"/>
      <c r="BC184" s="567"/>
      <c r="BD184" s="567"/>
      <c r="BE184" s="567"/>
      <c r="BF184" s="567"/>
      <c r="BG184" s="567"/>
      <c r="BH184" s="567"/>
      <c r="BI184" s="567"/>
      <c r="BJ184" s="567"/>
      <c r="BK184" s="567"/>
      <c r="BL184" s="567"/>
      <c r="BM184" s="567"/>
      <c r="BN184" s="567"/>
      <c r="BO184" s="567"/>
      <c r="BP184" s="567"/>
      <c r="BQ184" s="567"/>
      <c r="BR184" s="567"/>
      <c r="BS184" s="567"/>
      <c r="BT184" s="567"/>
      <c r="BU184" s="567"/>
      <c r="BV184" s="567"/>
      <c r="BW184" s="568"/>
      <c r="BX184" s="100" t="s">
        <v>449</v>
      </c>
      <c r="BY184" s="101"/>
    </row>
    <row r="185" spans="1:77" ht="27" customHeight="1">
      <c r="A185" s="94" t="s">
        <v>322</v>
      </c>
      <c r="B185" s="95"/>
      <c r="C185" s="95"/>
      <c r="D185" s="95"/>
      <c r="E185" s="96"/>
      <c r="F185" s="97" t="s">
        <v>229</v>
      </c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98"/>
      <c r="BP185" s="98"/>
      <c r="BQ185" s="98"/>
      <c r="BR185" s="98"/>
      <c r="BS185" s="98"/>
      <c r="BT185" s="98"/>
      <c r="BU185" s="98"/>
      <c r="BV185" s="98"/>
      <c r="BW185" s="99"/>
      <c r="BX185" s="100" t="s">
        <v>450</v>
      </c>
      <c r="BY185" s="101"/>
    </row>
    <row r="186" spans="1:77" ht="45.75" customHeight="1">
      <c r="A186" s="94" t="s">
        <v>168</v>
      </c>
      <c r="B186" s="95"/>
      <c r="C186" s="95"/>
      <c r="D186" s="95"/>
      <c r="E186" s="96"/>
      <c r="F186" s="569" t="s">
        <v>461</v>
      </c>
      <c r="G186" s="570"/>
      <c r="H186" s="570"/>
      <c r="I186" s="570"/>
      <c r="J186" s="570"/>
      <c r="K186" s="570"/>
      <c r="L186" s="570"/>
      <c r="M186" s="570"/>
      <c r="N186" s="570"/>
      <c r="O186" s="570"/>
      <c r="P186" s="570"/>
      <c r="Q186" s="570"/>
      <c r="R186" s="570"/>
      <c r="S186" s="570"/>
      <c r="T186" s="570"/>
      <c r="U186" s="570"/>
      <c r="V186" s="570"/>
      <c r="W186" s="570"/>
      <c r="X186" s="570"/>
      <c r="Y186" s="570"/>
      <c r="Z186" s="570"/>
      <c r="AA186" s="570"/>
      <c r="AB186" s="570"/>
      <c r="AC186" s="570"/>
      <c r="AD186" s="570"/>
      <c r="AE186" s="570"/>
      <c r="AF186" s="570"/>
      <c r="AG186" s="570"/>
      <c r="AH186" s="570"/>
      <c r="AI186" s="570"/>
      <c r="AJ186" s="570"/>
      <c r="AK186" s="570"/>
      <c r="AL186" s="570"/>
      <c r="AM186" s="570"/>
      <c r="AN186" s="570"/>
      <c r="AO186" s="570"/>
      <c r="AP186" s="570"/>
      <c r="AQ186" s="570"/>
      <c r="AR186" s="570"/>
      <c r="AS186" s="570"/>
      <c r="AT186" s="570"/>
      <c r="AU186" s="570"/>
      <c r="AV186" s="570"/>
      <c r="AW186" s="570"/>
      <c r="AX186" s="570"/>
      <c r="AY186" s="570"/>
      <c r="AZ186" s="570"/>
      <c r="BA186" s="570"/>
      <c r="BB186" s="570"/>
      <c r="BC186" s="570"/>
      <c r="BD186" s="570"/>
      <c r="BE186" s="570"/>
      <c r="BF186" s="570"/>
      <c r="BG186" s="570"/>
      <c r="BH186" s="570"/>
      <c r="BI186" s="570"/>
      <c r="BJ186" s="570"/>
      <c r="BK186" s="570"/>
      <c r="BL186" s="570"/>
      <c r="BM186" s="570"/>
      <c r="BN186" s="570"/>
      <c r="BO186" s="570"/>
      <c r="BP186" s="570"/>
      <c r="BQ186" s="570"/>
      <c r="BR186" s="570"/>
      <c r="BS186" s="570"/>
      <c r="BT186" s="570"/>
      <c r="BU186" s="570"/>
      <c r="BV186" s="570"/>
      <c r="BW186" s="571"/>
      <c r="BX186" s="562" t="s">
        <v>155</v>
      </c>
      <c r="BY186" s="563"/>
    </row>
    <row r="187" spans="1:77" ht="25.5" customHeight="1">
      <c r="A187" s="94" t="s">
        <v>379</v>
      </c>
      <c r="B187" s="95"/>
      <c r="C187" s="95"/>
      <c r="D187" s="95"/>
      <c r="E187" s="96"/>
      <c r="F187" s="97" t="s">
        <v>328</v>
      </c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  <c r="BA187" s="98"/>
      <c r="BB187" s="98"/>
      <c r="BC187" s="98"/>
      <c r="BD187" s="98"/>
      <c r="BE187" s="98"/>
      <c r="BF187" s="98"/>
      <c r="BG187" s="98"/>
      <c r="BH187" s="98"/>
      <c r="BI187" s="98"/>
      <c r="BJ187" s="98"/>
      <c r="BK187" s="98"/>
      <c r="BL187" s="98"/>
      <c r="BM187" s="98"/>
      <c r="BN187" s="98"/>
      <c r="BO187" s="98"/>
      <c r="BP187" s="98"/>
      <c r="BQ187" s="98"/>
      <c r="BR187" s="98"/>
      <c r="BS187" s="98"/>
      <c r="BT187" s="98"/>
      <c r="BU187" s="98"/>
      <c r="BV187" s="98"/>
      <c r="BW187" s="99"/>
      <c r="BX187" s="100" t="s">
        <v>202</v>
      </c>
      <c r="BY187" s="101"/>
    </row>
    <row r="188" spans="1:77" ht="41.25" customHeight="1">
      <c r="A188" s="94" t="s">
        <v>437</v>
      </c>
      <c r="B188" s="95"/>
      <c r="C188" s="95"/>
      <c r="D188" s="95"/>
      <c r="E188" s="96"/>
      <c r="F188" s="566" t="s">
        <v>463</v>
      </c>
      <c r="G188" s="567"/>
      <c r="H188" s="567"/>
      <c r="I188" s="567"/>
      <c r="J188" s="567"/>
      <c r="K188" s="567"/>
      <c r="L188" s="567"/>
      <c r="M188" s="567"/>
      <c r="N188" s="567"/>
      <c r="O188" s="567"/>
      <c r="P188" s="567"/>
      <c r="Q188" s="567"/>
      <c r="R188" s="567"/>
      <c r="S188" s="567"/>
      <c r="T188" s="567"/>
      <c r="U188" s="567"/>
      <c r="V188" s="567"/>
      <c r="W188" s="567"/>
      <c r="X188" s="567"/>
      <c r="Y188" s="567"/>
      <c r="Z188" s="567"/>
      <c r="AA188" s="567"/>
      <c r="AB188" s="567"/>
      <c r="AC188" s="567"/>
      <c r="AD188" s="567"/>
      <c r="AE188" s="567"/>
      <c r="AF188" s="567"/>
      <c r="AG188" s="567"/>
      <c r="AH188" s="567"/>
      <c r="AI188" s="567"/>
      <c r="AJ188" s="567"/>
      <c r="AK188" s="567"/>
      <c r="AL188" s="567"/>
      <c r="AM188" s="567"/>
      <c r="AN188" s="567"/>
      <c r="AO188" s="567"/>
      <c r="AP188" s="567"/>
      <c r="AQ188" s="567"/>
      <c r="AR188" s="567"/>
      <c r="AS188" s="567"/>
      <c r="AT188" s="567"/>
      <c r="AU188" s="567"/>
      <c r="AV188" s="567"/>
      <c r="AW188" s="567"/>
      <c r="AX188" s="567"/>
      <c r="AY188" s="567"/>
      <c r="AZ188" s="567"/>
      <c r="BA188" s="567"/>
      <c r="BB188" s="567"/>
      <c r="BC188" s="567"/>
      <c r="BD188" s="567"/>
      <c r="BE188" s="567"/>
      <c r="BF188" s="567"/>
      <c r="BG188" s="567"/>
      <c r="BH188" s="567"/>
      <c r="BI188" s="567"/>
      <c r="BJ188" s="567"/>
      <c r="BK188" s="567"/>
      <c r="BL188" s="567"/>
      <c r="BM188" s="567"/>
      <c r="BN188" s="567"/>
      <c r="BO188" s="567"/>
      <c r="BP188" s="567"/>
      <c r="BQ188" s="567"/>
      <c r="BR188" s="567"/>
      <c r="BS188" s="567"/>
      <c r="BT188" s="567"/>
      <c r="BU188" s="567"/>
      <c r="BV188" s="567"/>
      <c r="BW188" s="568"/>
      <c r="BX188" s="100" t="s">
        <v>156</v>
      </c>
      <c r="BY188" s="101"/>
    </row>
    <row r="189" spans="1:77" ht="63.75" customHeight="1">
      <c r="A189" s="94" t="s">
        <v>440</v>
      </c>
      <c r="B189" s="95"/>
      <c r="C189" s="95"/>
      <c r="D189" s="95"/>
      <c r="E189" s="96"/>
      <c r="F189" s="181" t="s">
        <v>441</v>
      </c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82"/>
      <c r="AR189" s="182"/>
      <c r="AS189" s="182"/>
      <c r="AT189" s="182"/>
      <c r="AU189" s="182"/>
      <c r="AV189" s="182"/>
      <c r="AW189" s="182"/>
      <c r="AX189" s="182"/>
      <c r="AY189" s="182"/>
      <c r="AZ189" s="182"/>
      <c r="BA189" s="182"/>
      <c r="BB189" s="182"/>
      <c r="BC189" s="182"/>
      <c r="BD189" s="182"/>
      <c r="BE189" s="182"/>
      <c r="BF189" s="182"/>
      <c r="BG189" s="182"/>
      <c r="BH189" s="182"/>
      <c r="BI189" s="182"/>
      <c r="BJ189" s="182"/>
      <c r="BK189" s="182"/>
      <c r="BL189" s="182"/>
      <c r="BM189" s="182"/>
      <c r="BN189" s="182"/>
      <c r="BO189" s="182"/>
      <c r="BP189" s="182"/>
      <c r="BQ189" s="182"/>
      <c r="BR189" s="182"/>
      <c r="BS189" s="182"/>
      <c r="BT189" s="182"/>
      <c r="BU189" s="182"/>
      <c r="BV189" s="182"/>
      <c r="BW189" s="183"/>
      <c r="BX189" s="105" t="s">
        <v>155</v>
      </c>
      <c r="BY189" s="106"/>
    </row>
    <row r="190" spans="1:77" s="7" customFormat="1" ht="25.5" customHeight="1">
      <c r="A190" s="94" t="s">
        <v>170</v>
      </c>
      <c r="B190" s="95"/>
      <c r="C190" s="95"/>
      <c r="D190" s="95"/>
      <c r="E190" s="96"/>
      <c r="F190" s="574" t="s">
        <v>427</v>
      </c>
      <c r="G190" s="560"/>
      <c r="H190" s="560"/>
      <c r="I190" s="560"/>
      <c r="J190" s="560"/>
      <c r="K190" s="560"/>
      <c r="L190" s="560"/>
      <c r="M190" s="560"/>
      <c r="N190" s="560"/>
      <c r="O190" s="560"/>
      <c r="P190" s="560"/>
      <c r="Q190" s="560"/>
      <c r="R190" s="560"/>
      <c r="S190" s="560"/>
      <c r="T190" s="560"/>
      <c r="U190" s="560"/>
      <c r="V190" s="560"/>
      <c r="W190" s="560"/>
      <c r="X190" s="560"/>
      <c r="Y190" s="560"/>
      <c r="Z190" s="560"/>
      <c r="AA190" s="560"/>
      <c r="AB190" s="560"/>
      <c r="AC190" s="560"/>
      <c r="AD190" s="560"/>
      <c r="AE190" s="560"/>
      <c r="AF190" s="560"/>
      <c r="AG190" s="560"/>
      <c r="AH190" s="560"/>
      <c r="AI190" s="560"/>
      <c r="AJ190" s="560"/>
      <c r="AK190" s="560"/>
      <c r="AL190" s="560"/>
      <c r="AM190" s="560"/>
      <c r="AN190" s="560"/>
      <c r="AO190" s="560"/>
      <c r="AP190" s="560"/>
      <c r="AQ190" s="560"/>
      <c r="AR190" s="560"/>
      <c r="AS190" s="560"/>
      <c r="AT190" s="560"/>
      <c r="AU190" s="560"/>
      <c r="AV190" s="560"/>
      <c r="AW190" s="560"/>
      <c r="AX190" s="560"/>
      <c r="AY190" s="560"/>
      <c r="AZ190" s="560"/>
      <c r="BA190" s="560"/>
      <c r="BB190" s="560"/>
      <c r="BC190" s="560"/>
      <c r="BD190" s="560"/>
      <c r="BE190" s="560"/>
      <c r="BF190" s="560"/>
      <c r="BG190" s="560"/>
      <c r="BH190" s="560"/>
      <c r="BI190" s="560"/>
      <c r="BJ190" s="560"/>
      <c r="BK190" s="560"/>
      <c r="BL190" s="560"/>
      <c r="BM190" s="560"/>
      <c r="BN190" s="560"/>
      <c r="BO190" s="560"/>
      <c r="BP190" s="560"/>
      <c r="BQ190" s="560"/>
      <c r="BR190" s="560"/>
      <c r="BS190" s="560"/>
      <c r="BT190" s="560"/>
      <c r="BU190" s="560"/>
      <c r="BV190" s="560"/>
      <c r="BW190" s="561"/>
      <c r="BX190" s="105" t="s">
        <v>145</v>
      </c>
      <c r="BY190" s="106"/>
    </row>
    <row r="191" spans="1:77" s="7" customFormat="1" ht="41.25" customHeight="1">
      <c r="A191" s="94" t="s">
        <v>171</v>
      </c>
      <c r="B191" s="95"/>
      <c r="C191" s="95"/>
      <c r="D191" s="95"/>
      <c r="E191" s="96"/>
      <c r="F191" s="181" t="s">
        <v>417</v>
      </c>
      <c r="G191" s="560"/>
      <c r="H191" s="560"/>
      <c r="I191" s="560"/>
      <c r="J191" s="560"/>
      <c r="K191" s="560"/>
      <c r="L191" s="560"/>
      <c r="M191" s="560"/>
      <c r="N191" s="560"/>
      <c r="O191" s="560"/>
      <c r="P191" s="560"/>
      <c r="Q191" s="560"/>
      <c r="R191" s="560"/>
      <c r="S191" s="560"/>
      <c r="T191" s="560"/>
      <c r="U191" s="560"/>
      <c r="V191" s="560"/>
      <c r="W191" s="560"/>
      <c r="X191" s="560"/>
      <c r="Y191" s="560"/>
      <c r="Z191" s="560"/>
      <c r="AA191" s="560"/>
      <c r="AB191" s="560"/>
      <c r="AC191" s="560"/>
      <c r="AD191" s="560"/>
      <c r="AE191" s="560"/>
      <c r="AF191" s="560"/>
      <c r="AG191" s="560"/>
      <c r="AH191" s="560"/>
      <c r="AI191" s="560"/>
      <c r="AJ191" s="560"/>
      <c r="AK191" s="560"/>
      <c r="AL191" s="560"/>
      <c r="AM191" s="560"/>
      <c r="AN191" s="560"/>
      <c r="AO191" s="560"/>
      <c r="AP191" s="560"/>
      <c r="AQ191" s="560"/>
      <c r="AR191" s="560"/>
      <c r="AS191" s="560"/>
      <c r="AT191" s="560"/>
      <c r="AU191" s="560"/>
      <c r="AV191" s="560"/>
      <c r="AW191" s="560"/>
      <c r="AX191" s="560"/>
      <c r="AY191" s="560"/>
      <c r="AZ191" s="560"/>
      <c r="BA191" s="560"/>
      <c r="BB191" s="560"/>
      <c r="BC191" s="560"/>
      <c r="BD191" s="560"/>
      <c r="BE191" s="560"/>
      <c r="BF191" s="560"/>
      <c r="BG191" s="560"/>
      <c r="BH191" s="560"/>
      <c r="BI191" s="560"/>
      <c r="BJ191" s="560"/>
      <c r="BK191" s="560"/>
      <c r="BL191" s="560"/>
      <c r="BM191" s="560"/>
      <c r="BN191" s="560"/>
      <c r="BO191" s="560"/>
      <c r="BP191" s="560"/>
      <c r="BQ191" s="560"/>
      <c r="BR191" s="560"/>
      <c r="BS191" s="560"/>
      <c r="BT191" s="560"/>
      <c r="BU191" s="560"/>
      <c r="BV191" s="560"/>
      <c r="BW191" s="561"/>
      <c r="BX191" s="105" t="s">
        <v>146</v>
      </c>
      <c r="BY191" s="106"/>
    </row>
    <row r="192" spans="1:77" s="7" customFormat="1" ht="32.25" customHeight="1">
      <c r="A192" s="94" t="s">
        <v>172</v>
      </c>
      <c r="B192" s="95"/>
      <c r="C192" s="95"/>
      <c r="D192" s="95"/>
      <c r="E192" s="96"/>
      <c r="F192" s="574" t="s">
        <v>428</v>
      </c>
      <c r="G192" s="560"/>
      <c r="H192" s="560"/>
      <c r="I192" s="560"/>
      <c r="J192" s="560"/>
      <c r="K192" s="560"/>
      <c r="L192" s="560"/>
      <c r="M192" s="560"/>
      <c r="N192" s="560"/>
      <c r="O192" s="560"/>
      <c r="P192" s="560"/>
      <c r="Q192" s="560"/>
      <c r="R192" s="560"/>
      <c r="S192" s="560"/>
      <c r="T192" s="560"/>
      <c r="U192" s="560"/>
      <c r="V192" s="560"/>
      <c r="W192" s="560"/>
      <c r="X192" s="560"/>
      <c r="Y192" s="560"/>
      <c r="Z192" s="560"/>
      <c r="AA192" s="560"/>
      <c r="AB192" s="560"/>
      <c r="AC192" s="560"/>
      <c r="AD192" s="560"/>
      <c r="AE192" s="560"/>
      <c r="AF192" s="560"/>
      <c r="AG192" s="560"/>
      <c r="AH192" s="560"/>
      <c r="AI192" s="560"/>
      <c r="AJ192" s="560"/>
      <c r="AK192" s="560"/>
      <c r="AL192" s="560"/>
      <c r="AM192" s="560"/>
      <c r="AN192" s="560"/>
      <c r="AO192" s="560"/>
      <c r="AP192" s="560"/>
      <c r="AQ192" s="560"/>
      <c r="AR192" s="560"/>
      <c r="AS192" s="560"/>
      <c r="AT192" s="560"/>
      <c r="AU192" s="560"/>
      <c r="AV192" s="560"/>
      <c r="AW192" s="560"/>
      <c r="AX192" s="560"/>
      <c r="AY192" s="560"/>
      <c r="AZ192" s="560"/>
      <c r="BA192" s="560"/>
      <c r="BB192" s="560"/>
      <c r="BC192" s="560"/>
      <c r="BD192" s="560"/>
      <c r="BE192" s="560"/>
      <c r="BF192" s="560"/>
      <c r="BG192" s="560"/>
      <c r="BH192" s="560"/>
      <c r="BI192" s="560"/>
      <c r="BJ192" s="560"/>
      <c r="BK192" s="560"/>
      <c r="BL192" s="560"/>
      <c r="BM192" s="560"/>
      <c r="BN192" s="560"/>
      <c r="BO192" s="560"/>
      <c r="BP192" s="560"/>
      <c r="BQ192" s="560"/>
      <c r="BR192" s="560"/>
      <c r="BS192" s="560"/>
      <c r="BT192" s="560"/>
      <c r="BU192" s="560"/>
      <c r="BV192" s="560"/>
      <c r="BW192" s="561"/>
      <c r="BX192" s="105" t="s">
        <v>222</v>
      </c>
      <c r="BY192" s="106"/>
    </row>
    <row r="193" spans="1:77" ht="32.25" customHeight="1">
      <c r="A193" s="94" t="s">
        <v>173</v>
      </c>
      <c r="B193" s="95"/>
      <c r="C193" s="95"/>
      <c r="D193" s="95"/>
      <c r="E193" s="96"/>
      <c r="F193" s="182" t="s">
        <v>455</v>
      </c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82"/>
      <c r="AR193" s="182"/>
      <c r="AS193" s="182"/>
      <c r="AT193" s="182"/>
      <c r="AU193" s="182"/>
      <c r="AV193" s="182"/>
      <c r="AW193" s="182"/>
      <c r="AX193" s="182"/>
      <c r="AY193" s="182"/>
      <c r="AZ193" s="182"/>
      <c r="BA193" s="182"/>
      <c r="BB193" s="182"/>
      <c r="BC193" s="182"/>
      <c r="BD193" s="182"/>
      <c r="BE193" s="182"/>
      <c r="BF193" s="182"/>
      <c r="BG193" s="182"/>
      <c r="BH193" s="182"/>
      <c r="BI193" s="182"/>
      <c r="BJ193" s="182"/>
      <c r="BK193" s="182"/>
      <c r="BL193" s="182"/>
      <c r="BM193" s="182"/>
      <c r="BN193" s="182"/>
      <c r="BO193" s="182"/>
      <c r="BP193" s="182"/>
      <c r="BQ193" s="182"/>
      <c r="BR193" s="182"/>
      <c r="BS193" s="182"/>
      <c r="BT193" s="182"/>
      <c r="BU193" s="182"/>
      <c r="BV193" s="182"/>
      <c r="BW193" s="182"/>
      <c r="BX193" s="100" t="s">
        <v>147</v>
      </c>
      <c r="BY193" s="101"/>
    </row>
    <row r="194" spans="1:77" ht="44.25" customHeight="1">
      <c r="A194" s="94" t="s">
        <v>174</v>
      </c>
      <c r="B194" s="95"/>
      <c r="C194" s="95"/>
      <c r="D194" s="95"/>
      <c r="E194" s="96"/>
      <c r="F194" s="550" t="s">
        <v>371</v>
      </c>
      <c r="G194" s="572"/>
      <c r="H194" s="572"/>
      <c r="I194" s="572"/>
      <c r="J194" s="572"/>
      <c r="K194" s="572"/>
      <c r="L194" s="572"/>
      <c r="M194" s="572"/>
      <c r="N194" s="572"/>
      <c r="O194" s="572"/>
      <c r="P194" s="572"/>
      <c r="Q194" s="572"/>
      <c r="R194" s="572"/>
      <c r="S194" s="572"/>
      <c r="T194" s="572"/>
      <c r="U194" s="572"/>
      <c r="V194" s="572"/>
      <c r="W194" s="572"/>
      <c r="X194" s="572"/>
      <c r="Y194" s="572"/>
      <c r="Z194" s="572"/>
      <c r="AA194" s="572"/>
      <c r="AB194" s="572"/>
      <c r="AC194" s="572"/>
      <c r="AD194" s="572"/>
      <c r="AE194" s="572"/>
      <c r="AF194" s="572"/>
      <c r="AG194" s="572"/>
      <c r="AH194" s="572"/>
      <c r="AI194" s="572"/>
      <c r="AJ194" s="572"/>
      <c r="AK194" s="572"/>
      <c r="AL194" s="572"/>
      <c r="AM194" s="572"/>
      <c r="AN194" s="572"/>
      <c r="AO194" s="572"/>
      <c r="AP194" s="572"/>
      <c r="AQ194" s="572"/>
      <c r="AR194" s="572"/>
      <c r="AS194" s="572"/>
      <c r="AT194" s="572"/>
      <c r="AU194" s="572"/>
      <c r="AV194" s="572"/>
      <c r="AW194" s="572"/>
      <c r="AX194" s="572"/>
      <c r="AY194" s="572"/>
      <c r="AZ194" s="572"/>
      <c r="BA194" s="572"/>
      <c r="BB194" s="572"/>
      <c r="BC194" s="572"/>
      <c r="BD194" s="572"/>
      <c r="BE194" s="572"/>
      <c r="BF194" s="572"/>
      <c r="BG194" s="572"/>
      <c r="BH194" s="572"/>
      <c r="BI194" s="572"/>
      <c r="BJ194" s="572"/>
      <c r="BK194" s="572"/>
      <c r="BL194" s="572"/>
      <c r="BM194" s="572"/>
      <c r="BN194" s="572"/>
      <c r="BO194" s="572"/>
      <c r="BP194" s="572"/>
      <c r="BQ194" s="572"/>
      <c r="BR194" s="572"/>
      <c r="BS194" s="572"/>
      <c r="BT194" s="572"/>
      <c r="BU194" s="572"/>
      <c r="BV194" s="572"/>
      <c r="BW194" s="573"/>
      <c r="BX194" s="100" t="s">
        <v>235</v>
      </c>
      <c r="BY194" s="101"/>
    </row>
    <row r="195" spans="1:77" ht="32.25" customHeight="1">
      <c r="A195" s="94" t="s">
        <v>175</v>
      </c>
      <c r="B195" s="95"/>
      <c r="C195" s="95"/>
      <c r="D195" s="95"/>
      <c r="E195" s="96"/>
      <c r="F195" s="396" t="s">
        <v>429</v>
      </c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  <c r="Q195" s="272"/>
      <c r="R195" s="272"/>
      <c r="S195" s="272"/>
      <c r="T195" s="272"/>
      <c r="U195" s="272"/>
      <c r="V195" s="272"/>
      <c r="W195" s="272"/>
      <c r="X195" s="272"/>
      <c r="Y195" s="272"/>
      <c r="Z195" s="272"/>
      <c r="AA195" s="272"/>
      <c r="AB195" s="272"/>
      <c r="AC195" s="272"/>
      <c r="AD195" s="272"/>
      <c r="AE195" s="272"/>
      <c r="AF195" s="272"/>
      <c r="AG195" s="272"/>
      <c r="AH195" s="272"/>
      <c r="AI195" s="272"/>
      <c r="AJ195" s="272"/>
      <c r="AK195" s="272"/>
      <c r="AL195" s="272"/>
      <c r="AM195" s="272"/>
      <c r="AN195" s="272"/>
      <c r="AO195" s="272"/>
      <c r="AP195" s="272"/>
      <c r="AQ195" s="272"/>
      <c r="AR195" s="272"/>
      <c r="AS195" s="272"/>
      <c r="AT195" s="272"/>
      <c r="AU195" s="272"/>
      <c r="AV195" s="272"/>
      <c r="AW195" s="272"/>
      <c r="AX195" s="272"/>
      <c r="AY195" s="272"/>
      <c r="AZ195" s="272"/>
      <c r="BA195" s="272"/>
      <c r="BB195" s="272"/>
      <c r="BC195" s="272"/>
      <c r="BD195" s="272"/>
      <c r="BE195" s="272"/>
      <c r="BF195" s="272"/>
      <c r="BG195" s="272"/>
      <c r="BH195" s="272"/>
      <c r="BI195" s="272"/>
      <c r="BJ195" s="272"/>
      <c r="BK195" s="272"/>
      <c r="BL195" s="272"/>
      <c r="BM195" s="272"/>
      <c r="BN195" s="272"/>
      <c r="BO195" s="272"/>
      <c r="BP195" s="272"/>
      <c r="BQ195" s="272"/>
      <c r="BR195" s="272"/>
      <c r="BS195" s="272"/>
      <c r="BT195" s="272"/>
      <c r="BU195" s="272"/>
      <c r="BV195" s="272"/>
      <c r="BW195" s="273"/>
      <c r="BX195" s="100" t="s">
        <v>237</v>
      </c>
      <c r="BY195" s="101"/>
    </row>
    <row r="196" spans="1:77" ht="32.25" customHeight="1">
      <c r="A196" s="94" t="s">
        <v>176</v>
      </c>
      <c r="B196" s="95"/>
      <c r="C196" s="95"/>
      <c r="D196" s="95"/>
      <c r="E196" s="96"/>
      <c r="F196" s="396" t="s">
        <v>367</v>
      </c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8"/>
      <c r="BA196" s="98"/>
      <c r="BB196" s="98"/>
      <c r="BC196" s="98"/>
      <c r="BD196" s="98"/>
      <c r="BE196" s="98"/>
      <c r="BF196" s="98"/>
      <c r="BG196" s="98"/>
      <c r="BH196" s="98"/>
      <c r="BI196" s="98"/>
      <c r="BJ196" s="98"/>
      <c r="BK196" s="98"/>
      <c r="BL196" s="98"/>
      <c r="BM196" s="98"/>
      <c r="BN196" s="98"/>
      <c r="BO196" s="98"/>
      <c r="BP196" s="98"/>
      <c r="BQ196" s="98"/>
      <c r="BR196" s="98"/>
      <c r="BS196" s="98"/>
      <c r="BT196" s="98"/>
      <c r="BU196" s="98"/>
      <c r="BV196" s="98"/>
      <c r="BW196" s="99"/>
      <c r="BX196" s="100" t="s">
        <v>150</v>
      </c>
      <c r="BY196" s="101"/>
    </row>
    <row r="197" spans="1:77" ht="32.25" customHeight="1">
      <c r="A197" s="94" t="s">
        <v>177</v>
      </c>
      <c r="B197" s="95"/>
      <c r="C197" s="95"/>
      <c r="D197" s="95"/>
      <c r="E197" s="96"/>
      <c r="F197" s="396" t="s">
        <v>430</v>
      </c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272"/>
      <c r="R197" s="272"/>
      <c r="S197" s="272"/>
      <c r="T197" s="272"/>
      <c r="U197" s="272"/>
      <c r="V197" s="272"/>
      <c r="W197" s="272"/>
      <c r="X197" s="272"/>
      <c r="Y197" s="272"/>
      <c r="Z197" s="272"/>
      <c r="AA197" s="272"/>
      <c r="AB197" s="272"/>
      <c r="AC197" s="272"/>
      <c r="AD197" s="272"/>
      <c r="AE197" s="272"/>
      <c r="AF197" s="272"/>
      <c r="AG197" s="272"/>
      <c r="AH197" s="272"/>
      <c r="AI197" s="272"/>
      <c r="AJ197" s="272"/>
      <c r="AK197" s="272"/>
      <c r="AL197" s="272"/>
      <c r="AM197" s="272"/>
      <c r="AN197" s="272"/>
      <c r="AO197" s="272"/>
      <c r="AP197" s="272"/>
      <c r="AQ197" s="272"/>
      <c r="AR197" s="272"/>
      <c r="AS197" s="272"/>
      <c r="AT197" s="272"/>
      <c r="AU197" s="272"/>
      <c r="AV197" s="272"/>
      <c r="AW197" s="272"/>
      <c r="AX197" s="272"/>
      <c r="AY197" s="272"/>
      <c r="AZ197" s="272"/>
      <c r="BA197" s="272"/>
      <c r="BB197" s="272"/>
      <c r="BC197" s="272"/>
      <c r="BD197" s="272"/>
      <c r="BE197" s="272"/>
      <c r="BF197" s="272"/>
      <c r="BG197" s="272"/>
      <c r="BH197" s="272"/>
      <c r="BI197" s="272"/>
      <c r="BJ197" s="272"/>
      <c r="BK197" s="272"/>
      <c r="BL197" s="272"/>
      <c r="BM197" s="272"/>
      <c r="BN197" s="272"/>
      <c r="BO197" s="272"/>
      <c r="BP197" s="272"/>
      <c r="BQ197" s="272"/>
      <c r="BR197" s="272"/>
      <c r="BS197" s="272"/>
      <c r="BT197" s="272"/>
      <c r="BU197" s="272"/>
      <c r="BV197" s="272"/>
      <c r="BW197" s="273"/>
      <c r="BX197" s="100" t="s">
        <v>151</v>
      </c>
      <c r="BY197" s="101"/>
    </row>
    <row r="198" spans="1:77" ht="32.25" customHeight="1">
      <c r="A198" s="397" t="s">
        <v>178</v>
      </c>
      <c r="B198" s="398"/>
      <c r="C198" s="398"/>
      <c r="D198" s="398"/>
      <c r="E198" s="399"/>
      <c r="F198" s="396" t="s">
        <v>431</v>
      </c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2"/>
      <c r="R198" s="272"/>
      <c r="S198" s="272"/>
      <c r="T198" s="272"/>
      <c r="U198" s="272"/>
      <c r="V198" s="272"/>
      <c r="W198" s="272"/>
      <c r="X198" s="272"/>
      <c r="Y198" s="272"/>
      <c r="Z198" s="272"/>
      <c r="AA198" s="272"/>
      <c r="AB198" s="272"/>
      <c r="AC198" s="272"/>
      <c r="AD198" s="272"/>
      <c r="AE198" s="272"/>
      <c r="AF198" s="272"/>
      <c r="AG198" s="272"/>
      <c r="AH198" s="272"/>
      <c r="AI198" s="272"/>
      <c r="AJ198" s="272"/>
      <c r="AK198" s="272"/>
      <c r="AL198" s="272"/>
      <c r="AM198" s="272"/>
      <c r="AN198" s="272"/>
      <c r="AO198" s="272"/>
      <c r="AP198" s="272"/>
      <c r="AQ198" s="272"/>
      <c r="AR198" s="272"/>
      <c r="AS198" s="272"/>
      <c r="AT198" s="272"/>
      <c r="AU198" s="272"/>
      <c r="AV198" s="272"/>
      <c r="AW198" s="272"/>
      <c r="AX198" s="272"/>
      <c r="AY198" s="272"/>
      <c r="AZ198" s="272"/>
      <c r="BA198" s="272"/>
      <c r="BB198" s="272"/>
      <c r="BC198" s="272"/>
      <c r="BD198" s="272"/>
      <c r="BE198" s="272"/>
      <c r="BF198" s="272"/>
      <c r="BG198" s="272"/>
      <c r="BH198" s="272"/>
      <c r="BI198" s="272"/>
      <c r="BJ198" s="272"/>
      <c r="BK198" s="272"/>
      <c r="BL198" s="272"/>
      <c r="BM198" s="272"/>
      <c r="BN198" s="272"/>
      <c r="BO198" s="272"/>
      <c r="BP198" s="272"/>
      <c r="BQ198" s="272"/>
      <c r="BR198" s="272"/>
      <c r="BS198" s="272"/>
      <c r="BT198" s="272"/>
      <c r="BU198" s="272"/>
      <c r="BV198" s="272"/>
      <c r="BW198" s="273"/>
      <c r="BX198" s="100" t="s">
        <v>152</v>
      </c>
      <c r="BY198" s="101"/>
    </row>
    <row r="199" spans="1:77" ht="32.25" customHeight="1">
      <c r="A199" s="397" t="s">
        <v>179</v>
      </c>
      <c r="B199" s="398"/>
      <c r="C199" s="398"/>
      <c r="D199" s="398"/>
      <c r="E199" s="399"/>
      <c r="F199" s="396" t="s">
        <v>369</v>
      </c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2"/>
      <c r="R199" s="272"/>
      <c r="S199" s="272"/>
      <c r="T199" s="272"/>
      <c r="U199" s="272"/>
      <c r="V199" s="272"/>
      <c r="W199" s="272"/>
      <c r="X199" s="272"/>
      <c r="Y199" s="272"/>
      <c r="Z199" s="272"/>
      <c r="AA199" s="272"/>
      <c r="AB199" s="272"/>
      <c r="AC199" s="272"/>
      <c r="AD199" s="272"/>
      <c r="AE199" s="272"/>
      <c r="AF199" s="272"/>
      <c r="AG199" s="272"/>
      <c r="AH199" s="272"/>
      <c r="AI199" s="272"/>
      <c r="AJ199" s="272"/>
      <c r="AK199" s="272"/>
      <c r="AL199" s="272"/>
      <c r="AM199" s="272"/>
      <c r="AN199" s="272"/>
      <c r="AO199" s="272"/>
      <c r="AP199" s="272"/>
      <c r="AQ199" s="272"/>
      <c r="AR199" s="272"/>
      <c r="AS199" s="272"/>
      <c r="AT199" s="272"/>
      <c r="AU199" s="272"/>
      <c r="AV199" s="272"/>
      <c r="AW199" s="272"/>
      <c r="AX199" s="272"/>
      <c r="AY199" s="272"/>
      <c r="AZ199" s="272"/>
      <c r="BA199" s="272"/>
      <c r="BB199" s="272"/>
      <c r="BC199" s="272"/>
      <c r="BD199" s="272"/>
      <c r="BE199" s="272"/>
      <c r="BF199" s="272"/>
      <c r="BG199" s="272"/>
      <c r="BH199" s="272"/>
      <c r="BI199" s="272"/>
      <c r="BJ199" s="272"/>
      <c r="BK199" s="272"/>
      <c r="BL199" s="272"/>
      <c r="BM199" s="272"/>
      <c r="BN199" s="272"/>
      <c r="BO199" s="272"/>
      <c r="BP199" s="272"/>
      <c r="BQ199" s="272"/>
      <c r="BR199" s="272"/>
      <c r="BS199" s="272"/>
      <c r="BT199" s="272"/>
      <c r="BU199" s="272"/>
      <c r="BV199" s="272"/>
      <c r="BW199" s="273"/>
      <c r="BX199" s="100" t="s">
        <v>245</v>
      </c>
      <c r="BY199" s="101"/>
    </row>
    <row r="200" spans="1:77" ht="32.25" customHeight="1">
      <c r="A200" s="397" t="s">
        <v>180</v>
      </c>
      <c r="B200" s="398"/>
      <c r="C200" s="398"/>
      <c r="D200" s="398"/>
      <c r="E200" s="399"/>
      <c r="F200" s="396" t="s">
        <v>432</v>
      </c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272"/>
      <c r="R200" s="272"/>
      <c r="S200" s="272"/>
      <c r="T200" s="272"/>
      <c r="U200" s="272"/>
      <c r="V200" s="272"/>
      <c r="W200" s="272"/>
      <c r="X200" s="272"/>
      <c r="Y200" s="272"/>
      <c r="Z200" s="272"/>
      <c r="AA200" s="272"/>
      <c r="AB200" s="272"/>
      <c r="AC200" s="272"/>
      <c r="AD200" s="272"/>
      <c r="AE200" s="272"/>
      <c r="AF200" s="272"/>
      <c r="AG200" s="272"/>
      <c r="AH200" s="272"/>
      <c r="AI200" s="272"/>
      <c r="AJ200" s="272"/>
      <c r="AK200" s="272"/>
      <c r="AL200" s="272"/>
      <c r="AM200" s="272"/>
      <c r="AN200" s="272"/>
      <c r="AO200" s="272"/>
      <c r="AP200" s="272"/>
      <c r="AQ200" s="272"/>
      <c r="AR200" s="272"/>
      <c r="AS200" s="272"/>
      <c r="AT200" s="272"/>
      <c r="AU200" s="272"/>
      <c r="AV200" s="272"/>
      <c r="AW200" s="272"/>
      <c r="AX200" s="272"/>
      <c r="AY200" s="272"/>
      <c r="AZ200" s="272"/>
      <c r="BA200" s="272"/>
      <c r="BB200" s="272"/>
      <c r="BC200" s="272"/>
      <c r="BD200" s="272"/>
      <c r="BE200" s="272"/>
      <c r="BF200" s="272"/>
      <c r="BG200" s="272"/>
      <c r="BH200" s="272"/>
      <c r="BI200" s="272"/>
      <c r="BJ200" s="272"/>
      <c r="BK200" s="272"/>
      <c r="BL200" s="272"/>
      <c r="BM200" s="272"/>
      <c r="BN200" s="272"/>
      <c r="BO200" s="272"/>
      <c r="BP200" s="272"/>
      <c r="BQ200" s="272"/>
      <c r="BR200" s="272"/>
      <c r="BS200" s="272"/>
      <c r="BT200" s="272"/>
      <c r="BU200" s="272"/>
      <c r="BV200" s="272"/>
      <c r="BW200" s="273"/>
      <c r="BX200" s="100" t="s">
        <v>247</v>
      </c>
      <c r="BY200" s="101"/>
    </row>
    <row r="201" spans="1:77" ht="32.25" customHeight="1">
      <c r="A201" s="397" t="s">
        <v>181</v>
      </c>
      <c r="B201" s="398"/>
      <c r="C201" s="398"/>
      <c r="D201" s="398"/>
      <c r="E201" s="399"/>
      <c r="F201" s="396" t="s">
        <v>433</v>
      </c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  <c r="Q201" s="272"/>
      <c r="R201" s="272"/>
      <c r="S201" s="272"/>
      <c r="T201" s="272"/>
      <c r="U201" s="272"/>
      <c r="V201" s="272"/>
      <c r="W201" s="272"/>
      <c r="X201" s="272"/>
      <c r="Y201" s="272"/>
      <c r="Z201" s="272"/>
      <c r="AA201" s="272"/>
      <c r="AB201" s="272"/>
      <c r="AC201" s="272"/>
      <c r="AD201" s="272"/>
      <c r="AE201" s="272"/>
      <c r="AF201" s="272"/>
      <c r="AG201" s="272"/>
      <c r="AH201" s="272"/>
      <c r="AI201" s="272"/>
      <c r="AJ201" s="272"/>
      <c r="AK201" s="272"/>
      <c r="AL201" s="272"/>
      <c r="AM201" s="272"/>
      <c r="AN201" s="272"/>
      <c r="AO201" s="272"/>
      <c r="AP201" s="272"/>
      <c r="AQ201" s="272"/>
      <c r="AR201" s="272"/>
      <c r="AS201" s="272"/>
      <c r="AT201" s="272"/>
      <c r="AU201" s="272"/>
      <c r="AV201" s="272"/>
      <c r="AW201" s="272"/>
      <c r="AX201" s="272"/>
      <c r="AY201" s="272"/>
      <c r="AZ201" s="272"/>
      <c r="BA201" s="272"/>
      <c r="BB201" s="272"/>
      <c r="BC201" s="272"/>
      <c r="BD201" s="272"/>
      <c r="BE201" s="272"/>
      <c r="BF201" s="272"/>
      <c r="BG201" s="272"/>
      <c r="BH201" s="272"/>
      <c r="BI201" s="272"/>
      <c r="BJ201" s="272"/>
      <c r="BK201" s="272"/>
      <c r="BL201" s="272"/>
      <c r="BM201" s="272"/>
      <c r="BN201" s="272"/>
      <c r="BO201" s="272"/>
      <c r="BP201" s="272"/>
      <c r="BQ201" s="272"/>
      <c r="BR201" s="272"/>
      <c r="BS201" s="272"/>
      <c r="BT201" s="272"/>
      <c r="BU201" s="272"/>
      <c r="BV201" s="272"/>
      <c r="BW201" s="273"/>
      <c r="BX201" s="100" t="s">
        <v>249</v>
      </c>
      <c r="BY201" s="101"/>
    </row>
    <row r="202" spans="1:77" ht="32.25" customHeight="1">
      <c r="A202" s="397" t="s">
        <v>227</v>
      </c>
      <c r="B202" s="398"/>
      <c r="C202" s="398"/>
      <c r="D202" s="398"/>
      <c r="E202" s="399"/>
      <c r="F202" s="396" t="s">
        <v>338</v>
      </c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272"/>
      <c r="T202" s="272"/>
      <c r="U202" s="272"/>
      <c r="V202" s="272"/>
      <c r="W202" s="272"/>
      <c r="X202" s="272"/>
      <c r="Y202" s="272"/>
      <c r="Z202" s="272"/>
      <c r="AA202" s="272"/>
      <c r="AB202" s="272"/>
      <c r="AC202" s="272"/>
      <c r="AD202" s="272"/>
      <c r="AE202" s="272"/>
      <c r="AF202" s="272"/>
      <c r="AG202" s="272"/>
      <c r="AH202" s="272"/>
      <c r="AI202" s="272"/>
      <c r="AJ202" s="272"/>
      <c r="AK202" s="272"/>
      <c r="AL202" s="272"/>
      <c r="AM202" s="272"/>
      <c r="AN202" s="272"/>
      <c r="AO202" s="272"/>
      <c r="AP202" s="272"/>
      <c r="AQ202" s="272"/>
      <c r="AR202" s="272"/>
      <c r="AS202" s="272"/>
      <c r="AT202" s="272"/>
      <c r="AU202" s="272"/>
      <c r="AV202" s="272"/>
      <c r="AW202" s="272"/>
      <c r="AX202" s="272"/>
      <c r="AY202" s="272"/>
      <c r="AZ202" s="272"/>
      <c r="BA202" s="272"/>
      <c r="BB202" s="272"/>
      <c r="BC202" s="272"/>
      <c r="BD202" s="272"/>
      <c r="BE202" s="272"/>
      <c r="BF202" s="272"/>
      <c r="BG202" s="272"/>
      <c r="BH202" s="272"/>
      <c r="BI202" s="272"/>
      <c r="BJ202" s="272"/>
      <c r="BK202" s="272"/>
      <c r="BL202" s="272"/>
      <c r="BM202" s="272"/>
      <c r="BN202" s="272"/>
      <c r="BO202" s="272"/>
      <c r="BP202" s="272"/>
      <c r="BQ202" s="272"/>
      <c r="BR202" s="272"/>
      <c r="BS202" s="272"/>
      <c r="BT202" s="272"/>
      <c r="BU202" s="272"/>
      <c r="BV202" s="272"/>
      <c r="BW202" s="273"/>
      <c r="BX202" s="100" t="s">
        <v>253</v>
      </c>
      <c r="BY202" s="101"/>
    </row>
    <row r="203" spans="1:77" ht="32.25" customHeight="1" thickBot="1">
      <c r="A203" s="397" t="s">
        <v>344</v>
      </c>
      <c r="B203" s="398"/>
      <c r="C203" s="398"/>
      <c r="D203" s="398"/>
      <c r="E203" s="399"/>
      <c r="F203" s="396" t="s">
        <v>434</v>
      </c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  <c r="Q203" s="272"/>
      <c r="R203" s="272"/>
      <c r="S203" s="272"/>
      <c r="T203" s="272"/>
      <c r="U203" s="272"/>
      <c r="V203" s="272"/>
      <c r="W203" s="272"/>
      <c r="X203" s="272"/>
      <c r="Y203" s="272"/>
      <c r="Z203" s="272"/>
      <c r="AA203" s="272"/>
      <c r="AB203" s="272"/>
      <c r="AC203" s="272"/>
      <c r="AD203" s="272"/>
      <c r="AE203" s="272"/>
      <c r="AF203" s="272"/>
      <c r="AG203" s="272"/>
      <c r="AH203" s="272"/>
      <c r="AI203" s="272"/>
      <c r="AJ203" s="272"/>
      <c r="AK203" s="272"/>
      <c r="AL203" s="272"/>
      <c r="AM203" s="272"/>
      <c r="AN203" s="272"/>
      <c r="AO203" s="272"/>
      <c r="AP203" s="272"/>
      <c r="AQ203" s="272"/>
      <c r="AR203" s="272"/>
      <c r="AS203" s="272"/>
      <c r="AT203" s="272"/>
      <c r="AU203" s="272"/>
      <c r="AV203" s="272"/>
      <c r="AW203" s="272"/>
      <c r="AX203" s="272"/>
      <c r="AY203" s="272"/>
      <c r="AZ203" s="272"/>
      <c r="BA203" s="272"/>
      <c r="BB203" s="272"/>
      <c r="BC203" s="272"/>
      <c r="BD203" s="272"/>
      <c r="BE203" s="272"/>
      <c r="BF203" s="272"/>
      <c r="BG203" s="272"/>
      <c r="BH203" s="272"/>
      <c r="BI203" s="272"/>
      <c r="BJ203" s="272"/>
      <c r="BK203" s="272"/>
      <c r="BL203" s="272"/>
      <c r="BM203" s="272"/>
      <c r="BN203" s="272"/>
      <c r="BO203" s="272"/>
      <c r="BP203" s="272"/>
      <c r="BQ203" s="272"/>
      <c r="BR203" s="272"/>
      <c r="BS203" s="272"/>
      <c r="BT203" s="272"/>
      <c r="BU203" s="272"/>
      <c r="BV203" s="272"/>
      <c r="BW203" s="273"/>
      <c r="BX203" s="100" t="s">
        <v>255</v>
      </c>
      <c r="BY203" s="101"/>
    </row>
    <row r="204" spans="1:77" ht="86.25" customHeight="1" thickBot="1">
      <c r="A204" s="102" t="s">
        <v>169</v>
      </c>
      <c r="B204" s="103"/>
      <c r="C204" s="103"/>
      <c r="D204" s="103"/>
      <c r="E204" s="104"/>
      <c r="F204" s="90" t="s">
        <v>160</v>
      </c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  <c r="BD204" s="90"/>
      <c r="BE204" s="90"/>
      <c r="BF204" s="90"/>
      <c r="BG204" s="90"/>
      <c r="BH204" s="90"/>
      <c r="BI204" s="90"/>
      <c r="BJ204" s="90"/>
      <c r="BK204" s="90"/>
      <c r="BL204" s="90"/>
      <c r="BM204" s="90"/>
      <c r="BN204" s="90"/>
      <c r="BO204" s="90"/>
      <c r="BP204" s="90"/>
      <c r="BQ204" s="90"/>
      <c r="BR204" s="90"/>
      <c r="BS204" s="90"/>
      <c r="BT204" s="90"/>
      <c r="BU204" s="90"/>
      <c r="BV204" s="90"/>
      <c r="BW204" s="90"/>
      <c r="BX204" s="91" t="s">
        <v>360</v>
      </c>
      <c r="BY204" s="92"/>
    </row>
    <row r="205" spans="1:77" ht="39.75" customHeight="1">
      <c r="A205" s="397" t="s">
        <v>345</v>
      </c>
      <c r="B205" s="398"/>
      <c r="C205" s="398"/>
      <c r="D205" s="398"/>
      <c r="E205" s="399"/>
      <c r="F205" s="396" t="s">
        <v>435</v>
      </c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  <c r="Q205" s="272"/>
      <c r="R205" s="272"/>
      <c r="S205" s="272"/>
      <c r="T205" s="272"/>
      <c r="U205" s="272"/>
      <c r="V205" s="272"/>
      <c r="W205" s="272"/>
      <c r="X205" s="272"/>
      <c r="Y205" s="272"/>
      <c r="Z205" s="272"/>
      <c r="AA205" s="272"/>
      <c r="AB205" s="272"/>
      <c r="AC205" s="272"/>
      <c r="AD205" s="272"/>
      <c r="AE205" s="272"/>
      <c r="AF205" s="272"/>
      <c r="AG205" s="272"/>
      <c r="AH205" s="272"/>
      <c r="AI205" s="272"/>
      <c r="AJ205" s="272"/>
      <c r="AK205" s="272"/>
      <c r="AL205" s="272"/>
      <c r="AM205" s="272"/>
      <c r="AN205" s="272"/>
      <c r="AO205" s="272"/>
      <c r="AP205" s="272"/>
      <c r="AQ205" s="272"/>
      <c r="AR205" s="272"/>
      <c r="AS205" s="272"/>
      <c r="AT205" s="272"/>
      <c r="AU205" s="272"/>
      <c r="AV205" s="272"/>
      <c r="AW205" s="272"/>
      <c r="AX205" s="272"/>
      <c r="AY205" s="272"/>
      <c r="AZ205" s="272"/>
      <c r="BA205" s="272"/>
      <c r="BB205" s="272"/>
      <c r="BC205" s="272"/>
      <c r="BD205" s="272"/>
      <c r="BE205" s="272"/>
      <c r="BF205" s="272"/>
      <c r="BG205" s="272"/>
      <c r="BH205" s="272"/>
      <c r="BI205" s="272"/>
      <c r="BJ205" s="272"/>
      <c r="BK205" s="272"/>
      <c r="BL205" s="272"/>
      <c r="BM205" s="272"/>
      <c r="BN205" s="272"/>
      <c r="BO205" s="272"/>
      <c r="BP205" s="272"/>
      <c r="BQ205" s="272"/>
      <c r="BR205" s="272"/>
      <c r="BS205" s="272"/>
      <c r="BT205" s="272"/>
      <c r="BU205" s="272"/>
      <c r="BV205" s="272"/>
      <c r="BW205" s="273"/>
      <c r="BX205" s="100" t="s">
        <v>261</v>
      </c>
      <c r="BY205" s="100"/>
    </row>
    <row r="206" spans="1:77" ht="33" customHeight="1">
      <c r="A206" s="397" t="s">
        <v>346</v>
      </c>
      <c r="B206" s="397"/>
      <c r="C206" s="397"/>
      <c r="D206" s="397"/>
      <c r="E206" s="397"/>
      <c r="F206" s="396" t="s">
        <v>376</v>
      </c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  <c r="AA206" s="272"/>
      <c r="AB206" s="272"/>
      <c r="AC206" s="272"/>
      <c r="AD206" s="272"/>
      <c r="AE206" s="272"/>
      <c r="AF206" s="272"/>
      <c r="AG206" s="272"/>
      <c r="AH206" s="272"/>
      <c r="AI206" s="272"/>
      <c r="AJ206" s="272"/>
      <c r="AK206" s="272"/>
      <c r="AL206" s="272"/>
      <c r="AM206" s="272"/>
      <c r="AN206" s="272"/>
      <c r="AO206" s="272"/>
      <c r="AP206" s="272"/>
      <c r="AQ206" s="272"/>
      <c r="AR206" s="272"/>
      <c r="AS206" s="272"/>
      <c r="AT206" s="272"/>
      <c r="AU206" s="272"/>
      <c r="AV206" s="272"/>
      <c r="AW206" s="272"/>
      <c r="AX206" s="272"/>
      <c r="AY206" s="272"/>
      <c r="AZ206" s="272"/>
      <c r="BA206" s="272"/>
      <c r="BB206" s="272"/>
      <c r="BC206" s="272"/>
      <c r="BD206" s="272"/>
      <c r="BE206" s="272"/>
      <c r="BF206" s="272"/>
      <c r="BG206" s="272"/>
      <c r="BH206" s="272"/>
      <c r="BI206" s="272"/>
      <c r="BJ206" s="272"/>
      <c r="BK206" s="272"/>
      <c r="BL206" s="272"/>
      <c r="BM206" s="272"/>
      <c r="BN206" s="272"/>
      <c r="BO206" s="272"/>
      <c r="BP206" s="272"/>
      <c r="BQ206" s="272"/>
      <c r="BR206" s="272"/>
      <c r="BS206" s="272"/>
      <c r="BT206" s="272"/>
      <c r="BU206" s="272"/>
      <c r="BV206" s="272"/>
      <c r="BW206" s="273"/>
      <c r="BX206" s="100" t="s">
        <v>263</v>
      </c>
      <c r="BY206" s="100"/>
    </row>
    <row r="207" spans="1:77" ht="32.25" customHeight="1" thickBot="1">
      <c r="A207" s="94" t="s">
        <v>182</v>
      </c>
      <c r="B207" s="95"/>
      <c r="C207" s="95"/>
      <c r="D207" s="95"/>
      <c r="E207" s="96"/>
      <c r="F207" s="181" t="s">
        <v>355</v>
      </c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82"/>
      <c r="AR207" s="182"/>
      <c r="AS207" s="182"/>
      <c r="AT207" s="182"/>
      <c r="AU207" s="182"/>
      <c r="AV207" s="182"/>
      <c r="AW207" s="182"/>
      <c r="AX207" s="182"/>
      <c r="AY207" s="182"/>
      <c r="AZ207" s="182"/>
      <c r="BA207" s="182"/>
      <c r="BB207" s="182"/>
      <c r="BC207" s="182"/>
      <c r="BD207" s="182"/>
      <c r="BE207" s="182"/>
      <c r="BF207" s="182"/>
      <c r="BG207" s="182"/>
      <c r="BH207" s="182"/>
      <c r="BI207" s="182"/>
      <c r="BJ207" s="182"/>
      <c r="BK207" s="182"/>
      <c r="BL207" s="182"/>
      <c r="BM207" s="182"/>
      <c r="BN207" s="182"/>
      <c r="BO207" s="182"/>
      <c r="BP207" s="182"/>
      <c r="BQ207" s="182"/>
      <c r="BR207" s="182"/>
      <c r="BS207" s="182"/>
      <c r="BT207" s="182"/>
      <c r="BU207" s="182"/>
      <c r="BV207" s="182"/>
      <c r="BW207" s="183"/>
      <c r="BX207" s="591" t="s">
        <v>303</v>
      </c>
      <c r="BY207" s="592"/>
    </row>
    <row r="208" spans="1:77" ht="29.25" customHeight="1">
      <c r="A208" s="397" t="s">
        <v>183</v>
      </c>
      <c r="B208" s="398"/>
      <c r="C208" s="398"/>
      <c r="D208" s="398"/>
      <c r="E208" s="399"/>
      <c r="F208" s="402" t="s">
        <v>377</v>
      </c>
      <c r="G208" s="403"/>
      <c r="H208" s="403"/>
      <c r="I208" s="403"/>
      <c r="J208" s="403"/>
      <c r="K208" s="403"/>
      <c r="L208" s="403"/>
      <c r="M208" s="403"/>
      <c r="N208" s="403"/>
      <c r="O208" s="403"/>
      <c r="P208" s="403"/>
      <c r="Q208" s="403"/>
      <c r="R208" s="403"/>
      <c r="S208" s="403"/>
      <c r="T208" s="403"/>
      <c r="U208" s="403"/>
      <c r="V208" s="403"/>
      <c r="W208" s="403"/>
      <c r="X208" s="403"/>
      <c r="Y208" s="403"/>
      <c r="Z208" s="403"/>
      <c r="AA208" s="403"/>
      <c r="AB208" s="403"/>
      <c r="AC208" s="403"/>
      <c r="AD208" s="403"/>
      <c r="AE208" s="403"/>
      <c r="AF208" s="403"/>
      <c r="AG208" s="403"/>
      <c r="AH208" s="403"/>
      <c r="AI208" s="403"/>
      <c r="AJ208" s="403"/>
      <c r="AK208" s="403"/>
      <c r="AL208" s="403"/>
      <c r="AM208" s="403"/>
      <c r="AN208" s="403"/>
      <c r="AO208" s="403"/>
      <c r="AP208" s="403"/>
      <c r="AQ208" s="403"/>
      <c r="AR208" s="403"/>
      <c r="AS208" s="403"/>
      <c r="AT208" s="403"/>
      <c r="AU208" s="403"/>
      <c r="AV208" s="403"/>
      <c r="AW208" s="403"/>
      <c r="AX208" s="403"/>
      <c r="AY208" s="403"/>
      <c r="AZ208" s="403"/>
      <c r="BA208" s="403"/>
      <c r="BB208" s="403"/>
      <c r="BC208" s="403"/>
      <c r="BD208" s="403"/>
      <c r="BE208" s="403"/>
      <c r="BF208" s="403"/>
      <c r="BG208" s="403"/>
      <c r="BH208" s="403"/>
      <c r="BI208" s="403"/>
      <c r="BJ208" s="403"/>
      <c r="BK208" s="403"/>
      <c r="BL208" s="403"/>
      <c r="BM208" s="403"/>
      <c r="BN208" s="403"/>
      <c r="BO208" s="403"/>
      <c r="BP208" s="403"/>
      <c r="BQ208" s="403"/>
      <c r="BR208" s="403"/>
      <c r="BS208" s="403"/>
      <c r="BT208" s="403"/>
      <c r="BU208" s="403"/>
      <c r="BV208" s="403"/>
      <c r="BW208" s="404"/>
      <c r="BX208" s="100" t="s">
        <v>412</v>
      </c>
      <c r="BY208" s="101"/>
    </row>
    <row r="209" spans="1:77" ht="26.25" customHeight="1">
      <c r="A209" s="397" t="s">
        <v>184</v>
      </c>
      <c r="B209" s="398"/>
      <c r="C209" s="398"/>
      <c r="D209" s="398"/>
      <c r="E209" s="399"/>
      <c r="F209" s="396" t="s">
        <v>347</v>
      </c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  <c r="AM209" s="98"/>
      <c r="AN209" s="98"/>
      <c r="AO209" s="98"/>
      <c r="AP209" s="98"/>
      <c r="AQ209" s="98"/>
      <c r="AR209" s="98"/>
      <c r="AS209" s="98"/>
      <c r="AT209" s="98"/>
      <c r="AU209" s="98"/>
      <c r="AV209" s="98"/>
      <c r="AW209" s="98"/>
      <c r="AX209" s="98"/>
      <c r="AY209" s="98"/>
      <c r="AZ209" s="98"/>
      <c r="BA209" s="98"/>
      <c r="BB209" s="98"/>
      <c r="BC209" s="98"/>
      <c r="BD209" s="98"/>
      <c r="BE209" s="98"/>
      <c r="BF209" s="98"/>
      <c r="BG209" s="98"/>
      <c r="BH209" s="98"/>
      <c r="BI209" s="98"/>
      <c r="BJ209" s="98"/>
      <c r="BK209" s="98"/>
      <c r="BL209" s="98"/>
      <c r="BM209" s="98"/>
      <c r="BN209" s="98"/>
      <c r="BO209" s="98"/>
      <c r="BP209" s="98"/>
      <c r="BQ209" s="98"/>
      <c r="BR209" s="98"/>
      <c r="BS209" s="98"/>
      <c r="BT209" s="98"/>
      <c r="BU209" s="98"/>
      <c r="BV209" s="98"/>
      <c r="BW209" s="99"/>
      <c r="BX209" s="100" t="s">
        <v>412</v>
      </c>
      <c r="BY209" s="101"/>
    </row>
    <row r="210" spans="1:77" ht="31.5" customHeight="1">
      <c r="A210" s="397" t="s">
        <v>185</v>
      </c>
      <c r="B210" s="398"/>
      <c r="C210" s="398"/>
      <c r="D210" s="398"/>
      <c r="E210" s="399"/>
      <c r="F210" s="396" t="s">
        <v>378</v>
      </c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  <c r="AQ210" s="98"/>
      <c r="AR210" s="98"/>
      <c r="AS210" s="98"/>
      <c r="AT210" s="98"/>
      <c r="AU210" s="98"/>
      <c r="AV210" s="98"/>
      <c r="AW210" s="98"/>
      <c r="AX210" s="98"/>
      <c r="AY210" s="98"/>
      <c r="AZ210" s="98"/>
      <c r="BA210" s="98"/>
      <c r="BB210" s="98"/>
      <c r="BC210" s="98"/>
      <c r="BD210" s="98"/>
      <c r="BE210" s="98"/>
      <c r="BF210" s="98"/>
      <c r="BG210" s="98"/>
      <c r="BH210" s="98"/>
      <c r="BI210" s="98"/>
      <c r="BJ210" s="98"/>
      <c r="BK210" s="98"/>
      <c r="BL210" s="98"/>
      <c r="BM210" s="98"/>
      <c r="BN210" s="98"/>
      <c r="BO210" s="98"/>
      <c r="BP210" s="98"/>
      <c r="BQ210" s="98"/>
      <c r="BR210" s="98"/>
      <c r="BS210" s="98"/>
      <c r="BT210" s="98"/>
      <c r="BU210" s="98"/>
      <c r="BV210" s="98"/>
      <c r="BW210" s="99"/>
      <c r="BX210" s="100" t="s">
        <v>412</v>
      </c>
      <c r="BY210" s="101"/>
    </row>
    <row r="211" spans="1:77" ht="31.5" customHeight="1">
      <c r="A211" s="397" t="s">
        <v>186</v>
      </c>
      <c r="B211" s="398"/>
      <c r="C211" s="398"/>
      <c r="D211" s="398"/>
      <c r="E211" s="399"/>
      <c r="F211" s="396" t="s">
        <v>380</v>
      </c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8"/>
      <c r="AU211" s="98"/>
      <c r="AV211" s="98"/>
      <c r="AW211" s="98"/>
      <c r="AX211" s="98"/>
      <c r="AY211" s="98"/>
      <c r="AZ211" s="98"/>
      <c r="BA211" s="98"/>
      <c r="BB211" s="98"/>
      <c r="BC211" s="98"/>
      <c r="BD211" s="98"/>
      <c r="BE211" s="98"/>
      <c r="BF211" s="98"/>
      <c r="BG211" s="98"/>
      <c r="BH211" s="98"/>
      <c r="BI211" s="98"/>
      <c r="BJ211" s="98"/>
      <c r="BK211" s="98"/>
      <c r="BL211" s="98"/>
      <c r="BM211" s="98"/>
      <c r="BN211" s="98"/>
      <c r="BO211" s="98"/>
      <c r="BP211" s="98"/>
      <c r="BQ211" s="98"/>
      <c r="BR211" s="98"/>
      <c r="BS211" s="98"/>
      <c r="BT211" s="98"/>
      <c r="BU211" s="98"/>
      <c r="BV211" s="98"/>
      <c r="BW211" s="99"/>
      <c r="BX211" s="100" t="s">
        <v>204</v>
      </c>
      <c r="BY211" s="101"/>
    </row>
    <row r="212" spans="1:77" ht="31.5" customHeight="1">
      <c r="A212" s="397" t="s">
        <v>187</v>
      </c>
      <c r="B212" s="398"/>
      <c r="C212" s="398"/>
      <c r="D212" s="398"/>
      <c r="E212" s="399"/>
      <c r="F212" s="396" t="s">
        <v>392</v>
      </c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  <c r="AU212" s="98"/>
      <c r="AV212" s="98"/>
      <c r="AW212" s="98"/>
      <c r="AX212" s="98"/>
      <c r="AY212" s="98"/>
      <c r="AZ212" s="98"/>
      <c r="BA212" s="98"/>
      <c r="BB212" s="98"/>
      <c r="BC212" s="98"/>
      <c r="BD212" s="98"/>
      <c r="BE212" s="98"/>
      <c r="BF212" s="98"/>
      <c r="BG212" s="98"/>
      <c r="BH212" s="98"/>
      <c r="BI212" s="98"/>
      <c r="BJ212" s="98"/>
      <c r="BK212" s="98"/>
      <c r="BL212" s="98"/>
      <c r="BM212" s="98"/>
      <c r="BN212" s="98"/>
      <c r="BO212" s="98"/>
      <c r="BP212" s="98"/>
      <c r="BQ212" s="98"/>
      <c r="BR212" s="98"/>
      <c r="BS212" s="98"/>
      <c r="BT212" s="98"/>
      <c r="BU212" s="98"/>
      <c r="BV212" s="98"/>
      <c r="BW212" s="99"/>
      <c r="BX212" s="100" t="s">
        <v>205</v>
      </c>
      <c r="BY212" s="101"/>
    </row>
    <row r="213" spans="1:77" ht="24.75" customHeight="1">
      <c r="A213" s="397" t="s">
        <v>188</v>
      </c>
      <c r="B213" s="398"/>
      <c r="C213" s="398"/>
      <c r="D213" s="398"/>
      <c r="E213" s="399"/>
      <c r="F213" s="396" t="s">
        <v>381</v>
      </c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  <c r="AU213" s="98"/>
      <c r="AV213" s="98"/>
      <c r="AW213" s="98"/>
      <c r="AX213" s="98"/>
      <c r="AY213" s="98"/>
      <c r="AZ213" s="98"/>
      <c r="BA213" s="98"/>
      <c r="BB213" s="98"/>
      <c r="BC213" s="98"/>
      <c r="BD213" s="98"/>
      <c r="BE213" s="98"/>
      <c r="BF213" s="98"/>
      <c r="BG213" s="98"/>
      <c r="BH213" s="98"/>
      <c r="BI213" s="98"/>
      <c r="BJ213" s="98"/>
      <c r="BK213" s="98"/>
      <c r="BL213" s="98"/>
      <c r="BM213" s="98"/>
      <c r="BN213" s="98"/>
      <c r="BO213" s="98"/>
      <c r="BP213" s="98"/>
      <c r="BQ213" s="98"/>
      <c r="BR213" s="98"/>
      <c r="BS213" s="98"/>
      <c r="BT213" s="98"/>
      <c r="BU213" s="98"/>
      <c r="BV213" s="98"/>
      <c r="BW213" s="99"/>
      <c r="BX213" s="100" t="s">
        <v>206</v>
      </c>
      <c r="BY213" s="101"/>
    </row>
    <row r="214" spans="1:77" ht="31.5" customHeight="1">
      <c r="A214" s="397" t="s">
        <v>189</v>
      </c>
      <c r="B214" s="398"/>
      <c r="C214" s="398"/>
      <c r="D214" s="398"/>
      <c r="E214" s="399"/>
      <c r="F214" s="396" t="s">
        <v>358</v>
      </c>
      <c r="G214" s="272"/>
      <c r="H214" s="272"/>
      <c r="I214" s="272"/>
      <c r="J214" s="272"/>
      <c r="K214" s="272"/>
      <c r="L214" s="272"/>
      <c r="M214" s="272"/>
      <c r="N214" s="272"/>
      <c r="O214" s="272"/>
      <c r="P214" s="272"/>
      <c r="Q214" s="272"/>
      <c r="R214" s="272"/>
      <c r="S214" s="272"/>
      <c r="T214" s="272"/>
      <c r="U214" s="272"/>
      <c r="V214" s="272"/>
      <c r="W214" s="272"/>
      <c r="X214" s="272"/>
      <c r="Y214" s="272"/>
      <c r="Z214" s="272"/>
      <c r="AA214" s="272"/>
      <c r="AB214" s="272"/>
      <c r="AC214" s="272"/>
      <c r="AD214" s="272"/>
      <c r="AE214" s="272"/>
      <c r="AF214" s="272"/>
      <c r="AG214" s="272"/>
      <c r="AH214" s="272"/>
      <c r="AI214" s="272"/>
      <c r="AJ214" s="272"/>
      <c r="AK214" s="272"/>
      <c r="AL214" s="272"/>
      <c r="AM214" s="272"/>
      <c r="AN214" s="272"/>
      <c r="AO214" s="272"/>
      <c r="AP214" s="272"/>
      <c r="AQ214" s="272"/>
      <c r="AR214" s="272"/>
      <c r="AS214" s="272"/>
      <c r="AT214" s="272"/>
      <c r="AU214" s="272"/>
      <c r="AV214" s="272"/>
      <c r="AW214" s="272"/>
      <c r="AX214" s="272"/>
      <c r="AY214" s="272"/>
      <c r="AZ214" s="272"/>
      <c r="BA214" s="272"/>
      <c r="BB214" s="272"/>
      <c r="BC214" s="272"/>
      <c r="BD214" s="272"/>
      <c r="BE214" s="272"/>
      <c r="BF214" s="272"/>
      <c r="BG214" s="272"/>
      <c r="BH214" s="272"/>
      <c r="BI214" s="272"/>
      <c r="BJ214" s="272"/>
      <c r="BK214" s="272"/>
      <c r="BL214" s="272"/>
      <c r="BM214" s="272"/>
      <c r="BN214" s="272"/>
      <c r="BO214" s="272"/>
      <c r="BP214" s="272"/>
      <c r="BQ214" s="272"/>
      <c r="BR214" s="272"/>
      <c r="BS214" s="272"/>
      <c r="BT214" s="272"/>
      <c r="BU214" s="272"/>
      <c r="BV214" s="272"/>
      <c r="BW214" s="273"/>
      <c r="BX214" s="100" t="s">
        <v>271</v>
      </c>
      <c r="BY214" s="101"/>
    </row>
    <row r="215" spans="1:77" ht="31.5" customHeight="1">
      <c r="A215" s="397" t="s">
        <v>190</v>
      </c>
      <c r="B215" s="398"/>
      <c r="C215" s="398"/>
      <c r="D215" s="398"/>
      <c r="E215" s="399"/>
      <c r="F215" s="396" t="s">
        <v>398</v>
      </c>
      <c r="G215" s="272"/>
      <c r="H215" s="272"/>
      <c r="I215" s="272"/>
      <c r="J215" s="272"/>
      <c r="K215" s="272"/>
      <c r="L215" s="272"/>
      <c r="M215" s="272"/>
      <c r="N215" s="272"/>
      <c r="O215" s="272"/>
      <c r="P215" s="272"/>
      <c r="Q215" s="272"/>
      <c r="R215" s="272"/>
      <c r="S215" s="272"/>
      <c r="T215" s="272"/>
      <c r="U215" s="272"/>
      <c r="V215" s="272"/>
      <c r="W215" s="272"/>
      <c r="X215" s="272"/>
      <c r="Y215" s="272"/>
      <c r="Z215" s="272"/>
      <c r="AA215" s="272"/>
      <c r="AB215" s="272"/>
      <c r="AC215" s="272"/>
      <c r="AD215" s="272"/>
      <c r="AE215" s="272"/>
      <c r="AF215" s="272"/>
      <c r="AG215" s="272"/>
      <c r="AH215" s="272"/>
      <c r="AI215" s="272"/>
      <c r="AJ215" s="272"/>
      <c r="AK215" s="272"/>
      <c r="AL215" s="272"/>
      <c r="AM215" s="272"/>
      <c r="AN215" s="272"/>
      <c r="AO215" s="272"/>
      <c r="AP215" s="272"/>
      <c r="AQ215" s="272"/>
      <c r="AR215" s="272"/>
      <c r="AS215" s="272"/>
      <c r="AT215" s="272"/>
      <c r="AU215" s="272"/>
      <c r="AV215" s="272"/>
      <c r="AW215" s="272"/>
      <c r="AX215" s="272"/>
      <c r="AY215" s="272"/>
      <c r="AZ215" s="272"/>
      <c r="BA215" s="272"/>
      <c r="BB215" s="272"/>
      <c r="BC215" s="272"/>
      <c r="BD215" s="272"/>
      <c r="BE215" s="272"/>
      <c r="BF215" s="272"/>
      <c r="BG215" s="272"/>
      <c r="BH215" s="272"/>
      <c r="BI215" s="272"/>
      <c r="BJ215" s="272"/>
      <c r="BK215" s="272"/>
      <c r="BL215" s="272"/>
      <c r="BM215" s="272"/>
      <c r="BN215" s="272"/>
      <c r="BO215" s="272"/>
      <c r="BP215" s="272"/>
      <c r="BQ215" s="272"/>
      <c r="BR215" s="272"/>
      <c r="BS215" s="272"/>
      <c r="BT215" s="272"/>
      <c r="BU215" s="272"/>
      <c r="BV215" s="272"/>
      <c r="BW215" s="273"/>
      <c r="BX215" s="100" t="s">
        <v>271</v>
      </c>
      <c r="BY215" s="101"/>
    </row>
    <row r="216" spans="1:77" ht="31.5" customHeight="1">
      <c r="A216" s="397" t="s">
        <v>191</v>
      </c>
      <c r="B216" s="398"/>
      <c r="C216" s="398"/>
      <c r="D216" s="398"/>
      <c r="E216" s="399"/>
      <c r="F216" s="396" t="s">
        <v>405</v>
      </c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  <c r="AX216" s="98"/>
      <c r="AY216" s="98"/>
      <c r="AZ216" s="98"/>
      <c r="BA216" s="98"/>
      <c r="BB216" s="98"/>
      <c r="BC216" s="98"/>
      <c r="BD216" s="98"/>
      <c r="BE216" s="98"/>
      <c r="BF216" s="98"/>
      <c r="BG216" s="98"/>
      <c r="BH216" s="98"/>
      <c r="BI216" s="98"/>
      <c r="BJ216" s="98"/>
      <c r="BK216" s="98"/>
      <c r="BL216" s="98"/>
      <c r="BM216" s="98"/>
      <c r="BN216" s="98"/>
      <c r="BO216" s="98"/>
      <c r="BP216" s="98"/>
      <c r="BQ216" s="98"/>
      <c r="BR216" s="98"/>
      <c r="BS216" s="98"/>
      <c r="BT216" s="98"/>
      <c r="BU216" s="98"/>
      <c r="BV216" s="98"/>
      <c r="BW216" s="99"/>
      <c r="BX216" s="100" t="s">
        <v>208</v>
      </c>
      <c r="BY216" s="101"/>
    </row>
    <row r="217" spans="1:77" ht="31.5" customHeight="1">
      <c r="A217" s="397" t="s">
        <v>192</v>
      </c>
      <c r="B217" s="398"/>
      <c r="C217" s="398"/>
      <c r="D217" s="398"/>
      <c r="E217" s="399"/>
      <c r="F217" s="396" t="s">
        <v>348</v>
      </c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  <c r="AN217" s="98"/>
      <c r="AO217" s="98"/>
      <c r="AP217" s="98"/>
      <c r="AQ217" s="98"/>
      <c r="AR217" s="98"/>
      <c r="AS217" s="98"/>
      <c r="AT217" s="98"/>
      <c r="AU217" s="98"/>
      <c r="AV217" s="98"/>
      <c r="AW217" s="98"/>
      <c r="AX217" s="98"/>
      <c r="AY217" s="98"/>
      <c r="AZ217" s="98"/>
      <c r="BA217" s="98"/>
      <c r="BB217" s="98"/>
      <c r="BC217" s="98"/>
      <c r="BD217" s="98"/>
      <c r="BE217" s="98"/>
      <c r="BF217" s="98"/>
      <c r="BG217" s="98"/>
      <c r="BH217" s="98"/>
      <c r="BI217" s="98"/>
      <c r="BJ217" s="98"/>
      <c r="BK217" s="98"/>
      <c r="BL217" s="98"/>
      <c r="BM217" s="98"/>
      <c r="BN217" s="98"/>
      <c r="BO217" s="98"/>
      <c r="BP217" s="98"/>
      <c r="BQ217" s="98"/>
      <c r="BR217" s="98"/>
      <c r="BS217" s="98"/>
      <c r="BT217" s="98"/>
      <c r="BU217" s="98"/>
      <c r="BV217" s="98"/>
      <c r="BW217" s="99"/>
      <c r="BX217" s="100" t="s">
        <v>275</v>
      </c>
      <c r="BY217" s="101"/>
    </row>
    <row r="218" spans="1:77" ht="31.5" customHeight="1">
      <c r="A218" s="397" t="s">
        <v>193</v>
      </c>
      <c r="B218" s="398"/>
      <c r="C218" s="398"/>
      <c r="D218" s="398"/>
      <c r="E218" s="399"/>
      <c r="F218" s="396" t="s">
        <v>385</v>
      </c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  <c r="AR218" s="98"/>
      <c r="AS218" s="98"/>
      <c r="AT218" s="98"/>
      <c r="AU218" s="98"/>
      <c r="AV218" s="98"/>
      <c r="AW218" s="98"/>
      <c r="AX218" s="98"/>
      <c r="AY218" s="98"/>
      <c r="AZ218" s="98"/>
      <c r="BA218" s="98"/>
      <c r="BB218" s="98"/>
      <c r="BC218" s="98"/>
      <c r="BD218" s="98"/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98"/>
      <c r="BP218" s="98"/>
      <c r="BQ218" s="98"/>
      <c r="BR218" s="98"/>
      <c r="BS218" s="98"/>
      <c r="BT218" s="98"/>
      <c r="BU218" s="98"/>
      <c r="BV218" s="98"/>
      <c r="BW218" s="99"/>
      <c r="BX218" s="100" t="s">
        <v>275</v>
      </c>
      <c r="BY218" s="101"/>
    </row>
    <row r="219" spans="1:77" ht="28.5" customHeight="1">
      <c r="A219" s="397" t="s">
        <v>194</v>
      </c>
      <c r="B219" s="398"/>
      <c r="C219" s="398"/>
      <c r="D219" s="398"/>
      <c r="E219" s="399"/>
      <c r="F219" s="97" t="s">
        <v>393</v>
      </c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8"/>
      <c r="AM219" s="98"/>
      <c r="AN219" s="98"/>
      <c r="AO219" s="98"/>
      <c r="AP219" s="98"/>
      <c r="AQ219" s="98"/>
      <c r="AR219" s="98"/>
      <c r="AS219" s="98"/>
      <c r="AT219" s="98"/>
      <c r="AU219" s="98"/>
      <c r="AV219" s="98"/>
      <c r="AW219" s="98"/>
      <c r="AX219" s="98"/>
      <c r="AY219" s="98"/>
      <c r="AZ219" s="98"/>
      <c r="BA219" s="98"/>
      <c r="BB219" s="98"/>
      <c r="BC219" s="98"/>
      <c r="BD219" s="98"/>
      <c r="BE219" s="98"/>
      <c r="BF219" s="98"/>
      <c r="BG219" s="98"/>
      <c r="BH219" s="98"/>
      <c r="BI219" s="98"/>
      <c r="BJ219" s="98"/>
      <c r="BK219" s="98"/>
      <c r="BL219" s="98"/>
      <c r="BM219" s="98"/>
      <c r="BN219" s="98"/>
      <c r="BO219" s="98"/>
      <c r="BP219" s="98"/>
      <c r="BQ219" s="98"/>
      <c r="BR219" s="98"/>
      <c r="BS219" s="98"/>
      <c r="BT219" s="98"/>
      <c r="BU219" s="98"/>
      <c r="BV219" s="98"/>
      <c r="BW219" s="99"/>
      <c r="BX219" s="100" t="s">
        <v>276</v>
      </c>
      <c r="BY219" s="101"/>
    </row>
    <row r="220" spans="1:77" ht="31.5" customHeight="1">
      <c r="A220" s="397" t="s">
        <v>195</v>
      </c>
      <c r="B220" s="398"/>
      <c r="C220" s="398"/>
      <c r="D220" s="398"/>
      <c r="E220" s="399"/>
      <c r="F220" s="396" t="s">
        <v>372</v>
      </c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  <c r="AM220" s="98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98"/>
      <c r="BP220" s="98"/>
      <c r="BQ220" s="98"/>
      <c r="BR220" s="98"/>
      <c r="BS220" s="98"/>
      <c r="BT220" s="98"/>
      <c r="BU220" s="98"/>
      <c r="BV220" s="98"/>
      <c r="BW220" s="99"/>
      <c r="BX220" s="100" t="s">
        <v>278</v>
      </c>
      <c r="BY220" s="101"/>
    </row>
    <row r="221" spans="1:77" ht="31.5" customHeight="1">
      <c r="A221" s="397" t="s">
        <v>196</v>
      </c>
      <c r="B221" s="398"/>
      <c r="C221" s="398"/>
      <c r="D221" s="398"/>
      <c r="E221" s="399"/>
      <c r="F221" s="396" t="s">
        <v>359</v>
      </c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98"/>
      <c r="BP221" s="98"/>
      <c r="BQ221" s="98"/>
      <c r="BR221" s="98"/>
      <c r="BS221" s="98"/>
      <c r="BT221" s="98"/>
      <c r="BU221" s="98"/>
      <c r="BV221" s="98"/>
      <c r="BW221" s="99"/>
      <c r="BX221" s="100" t="s">
        <v>280</v>
      </c>
      <c r="BY221" s="101"/>
    </row>
    <row r="222" spans="1:77" ht="26.25" customHeight="1">
      <c r="A222" s="405" t="s">
        <v>197</v>
      </c>
      <c r="B222" s="406"/>
      <c r="C222" s="406"/>
      <c r="D222" s="406"/>
      <c r="E222" s="407"/>
      <c r="F222" s="402" t="s">
        <v>386</v>
      </c>
      <c r="G222" s="403"/>
      <c r="H222" s="403"/>
      <c r="I222" s="403"/>
      <c r="J222" s="403"/>
      <c r="K222" s="403"/>
      <c r="L222" s="403"/>
      <c r="M222" s="403"/>
      <c r="N222" s="403"/>
      <c r="O222" s="403"/>
      <c r="P222" s="403"/>
      <c r="Q222" s="403"/>
      <c r="R222" s="403"/>
      <c r="S222" s="403"/>
      <c r="T222" s="403"/>
      <c r="U222" s="403"/>
      <c r="V222" s="403"/>
      <c r="W222" s="403"/>
      <c r="X222" s="403"/>
      <c r="Y222" s="403"/>
      <c r="Z222" s="403"/>
      <c r="AA222" s="403"/>
      <c r="AB222" s="403"/>
      <c r="AC222" s="403"/>
      <c r="AD222" s="403"/>
      <c r="AE222" s="403"/>
      <c r="AF222" s="403"/>
      <c r="AG222" s="403"/>
      <c r="AH222" s="403"/>
      <c r="AI222" s="403"/>
      <c r="AJ222" s="403"/>
      <c r="AK222" s="403"/>
      <c r="AL222" s="403"/>
      <c r="AM222" s="403"/>
      <c r="AN222" s="403"/>
      <c r="AO222" s="403"/>
      <c r="AP222" s="403"/>
      <c r="AQ222" s="403"/>
      <c r="AR222" s="403"/>
      <c r="AS222" s="403"/>
      <c r="AT222" s="403"/>
      <c r="AU222" s="403"/>
      <c r="AV222" s="403"/>
      <c r="AW222" s="403"/>
      <c r="AX222" s="403"/>
      <c r="AY222" s="403"/>
      <c r="AZ222" s="403"/>
      <c r="BA222" s="403"/>
      <c r="BB222" s="403"/>
      <c r="BC222" s="403"/>
      <c r="BD222" s="403"/>
      <c r="BE222" s="403"/>
      <c r="BF222" s="403"/>
      <c r="BG222" s="403"/>
      <c r="BH222" s="403"/>
      <c r="BI222" s="403"/>
      <c r="BJ222" s="403"/>
      <c r="BK222" s="403"/>
      <c r="BL222" s="403"/>
      <c r="BM222" s="403"/>
      <c r="BN222" s="403"/>
      <c r="BO222" s="403"/>
      <c r="BP222" s="403"/>
      <c r="BQ222" s="403"/>
      <c r="BR222" s="403"/>
      <c r="BS222" s="403"/>
      <c r="BT222" s="403"/>
      <c r="BU222" s="403"/>
      <c r="BV222" s="403"/>
      <c r="BW222" s="404"/>
      <c r="BX222" s="400" t="s">
        <v>210</v>
      </c>
      <c r="BY222" s="401"/>
    </row>
    <row r="223" spans="1:77" ht="44.25" customHeight="1">
      <c r="A223" s="397" t="s">
        <v>199</v>
      </c>
      <c r="B223" s="398"/>
      <c r="C223" s="398"/>
      <c r="D223" s="398"/>
      <c r="E223" s="399"/>
      <c r="F223" s="396" t="s">
        <v>339</v>
      </c>
      <c r="G223" s="272"/>
      <c r="H223" s="272"/>
      <c r="I223" s="272"/>
      <c r="J223" s="272"/>
      <c r="K223" s="272"/>
      <c r="L223" s="272"/>
      <c r="M223" s="272"/>
      <c r="N223" s="272"/>
      <c r="O223" s="272"/>
      <c r="P223" s="272"/>
      <c r="Q223" s="272"/>
      <c r="R223" s="272"/>
      <c r="S223" s="272"/>
      <c r="T223" s="272"/>
      <c r="U223" s="272"/>
      <c r="V223" s="272"/>
      <c r="W223" s="272"/>
      <c r="X223" s="272"/>
      <c r="Y223" s="272"/>
      <c r="Z223" s="272"/>
      <c r="AA223" s="272"/>
      <c r="AB223" s="272"/>
      <c r="AC223" s="272"/>
      <c r="AD223" s="272"/>
      <c r="AE223" s="272"/>
      <c r="AF223" s="272"/>
      <c r="AG223" s="272"/>
      <c r="AH223" s="272"/>
      <c r="AI223" s="272"/>
      <c r="AJ223" s="272"/>
      <c r="AK223" s="272"/>
      <c r="AL223" s="272"/>
      <c r="AM223" s="272"/>
      <c r="AN223" s="272"/>
      <c r="AO223" s="272"/>
      <c r="AP223" s="272"/>
      <c r="AQ223" s="272"/>
      <c r="AR223" s="272"/>
      <c r="AS223" s="272"/>
      <c r="AT223" s="272"/>
      <c r="AU223" s="272"/>
      <c r="AV223" s="272"/>
      <c r="AW223" s="272"/>
      <c r="AX223" s="272"/>
      <c r="AY223" s="272"/>
      <c r="AZ223" s="272"/>
      <c r="BA223" s="272"/>
      <c r="BB223" s="272"/>
      <c r="BC223" s="272"/>
      <c r="BD223" s="272"/>
      <c r="BE223" s="272"/>
      <c r="BF223" s="272"/>
      <c r="BG223" s="272"/>
      <c r="BH223" s="272"/>
      <c r="BI223" s="272"/>
      <c r="BJ223" s="272"/>
      <c r="BK223" s="272"/>
      <c r="BL223" s="272"/>
      <c r="BM223" s="272"/>
      <c r="BN223" s="272"/>
      <c r="BO223" s="272"/>
      <c r="BP223" s="272"/>
      <c r="BQ223" s="272"/>
      <c r="BR223" s="272"/>
      <c r="BS223" s="272"/>
      <c r="BT223" s="272"/>
      <c r="BU223" s="272"/>
      <c r="BV223" s="272"/>
      <c r="BW223" s="273"/>
      <c r="BX223" s="100" t="s">
        <v>211</v>
      </c>
      <c r="BY223" s="101"/>
    </row>
    <row r="224" spans="1:77" ht="45" customHeight="1">
      <c r="A224" s="397" t="s">
        <v>200</v>
      </c>
      <c r="B224" s="398"/>
      <c r="C224" s="398"/>
      <c r="D224" s="398"/>
      <c r="E224" s="399"/>
      <c r="F224" s="396" t="s">
        <v>406</v>
      </c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  <c r="Q224" s="272"/>
      <c r="R224" s="272"/>
      <c r="S224" s="272"/>
      <c r="T224" s="272"/>
      <c r="U224" s="272"/>
      <c r="V224" s="272"/>
      <c r="W224" s="272"/>
      <c r="X224" s="272"/>
      <c r="Y224" s="272"/>
      <c r="Z224" s="272"/>
      <c r="AA224" s="272"/>
      <c r="AB224" s="272"/>
      <c r="AC224" s="272"/>
      <c r="AD224" s="272"/>
      <c r="AE224" s="272"/>
      <c r="AF224" s="272"/>
      <c r="AG224" s="272"/>
      <c r="AH224" s="272"/>
      <c r="AI224" s="272"/>
      <c r="AJ224" s="272"/>
      <c r="AK224" s="272"/>
      <c r="AL224" s="272"/>
      <c r="AM224" s="272"/>
      <c r="AN224" s="272"/>
      <c r="AO224" s="272"/>
      <c r="AP224" s="272"/>
      <c r="AQ224" s="272"/>
      <c r="AR224" s="272"/>
      <c r="AS224" s="272"/>
      <c r="AT224" s="272"/>
      <c r="AU224" s="272"/>
      <c r="AV224" s="272"/>
      <c r="AW224" s="272"/>
      <c r="AX224" s="272"/>
      <c r="AY224" s="272"/>
      <c r="AZ224" s="272"/>
      <c r="BA224" s="272"/>
      <c r="BB224" s="272"/>
      <c r="BC224" s="272"/>
      <c r="BD224" s="272"/>
      <c r="BE224" s="272"/>
      <c r="BF224" s="272"/>
      <c r="BG224" s="272"/>
      <c r="BH224" s="272"/>
      <c r="BI224" s="272"/>
      <c r="BJ224" s="272"/>
      <c r="BK224" s="272"/>
      <c r="BL224" s="272"/>
      <c r="BM224" s="272"/>
      <c r="BN224" s="272"/>
      <c r="BO224" s="272"/>
      <c r="BP224" s="272"/>
      <c r="BQ224" s="272"/>
      <c r="BR224" s="272"/>
      <c r="BS224" s="272"/>
      <c r="BT224" s="272"/>
      <c r="BU224" s="272"/>
      <c r="BV224" s="272"/>
      <c r="BW224" s="273"/>
      <c r="BX224" s="100" t="s">
        <v>212</v>
      </c>
      <c r="BY224" s="101"/>
    </row>
    <row r="225" spans="1:77" ht="37.5" customHeight="1">
      <c r="A225" s="397" t="s">
        <v>201</v>
      </c>
      <c r="B225" s="398"/>
      <c r="C225" s="398"/>
      <c r="D225" s="398"/>
      <c r="E225" s="399"/>
      <c r="F225" s="396" t="s">
        <v>387</v>
      </c>
      <c r="G225" s="272"/>
      <c r="H225" s="272"/>
      <c r="I225" s="272"/>
      <c r="J225" s="272"/>
      <c r="K225" s="272"/>
      <c r="L225" s="272"/>
      <c r="M225" s="272"/>
      <c r="N225" s="272"/>
      <c r="O225" s="272"/>
      <c r="P225" s="272"/>
      <c r="Q225" s="272"/>
      <c r="R225" s="272"/>
      <c r="S225" s="272"/>
      <c r="T225" s="272"/>
      <c r="U225" s="272"/>
      <c r="V225" s="272"/>
      <c r="W225" s="272"/>
      <c r="X225" s="272"/>
      <c r="Y225" s="272"/>
      <c r="Z225" s="272"/>
      <c r="AA225" s="272"/>
      <c r="AB225" s="272"/>
      <c r="AC225" s="272"/>
      <c r="AD225" s="272"/>
      <c r="AE225" s="272"/>
      <c r="AF225" s="272"/>
      <c r="AG225" s="272"/>
      <c r="AH225" s="272"/>
      <c r="AI225" s="272"/>
      <c r="AJ225" s="272"/>
      <c r="AK225" s="272"/>
      <c r="AL225" s="272"/>
      <c r="AM225" s="272"/>
      <c r="AN225" s="272"/>
      <c r="AO225" s="272"/>
      <c r="AP225" s="272"/>
      <c r="AQ225" s="272"/>
      <c r="AR225" s="272"/>
      <c r="AS225" s="272"/>
      <c r="AT225" s="272"/>
      <c r="AU225" s="272"/>
      <c r="AV225" s="272"/>
      <c r="AW225" s="272"/>
      <c r="AX225" s="272"/>
      <c r="AY225" s="272"/>
      <c r="AZ225" s="272"/>
      <c r="BA225" s="272"/>
      <c r="BB225" s="272"/>
      <c r="BC225" s="272"/>
      <c r="BD225" s="272"/>
      <c r="BE225" s="272"/>
      <c r="BF225" s="272"/>
      <c r="BG225" s="272"/>
      <c r="BH225" s="272"/>
      <c r="BI225" s="272"/>
      <c r="BJ225" s="272"/>
      <c r="BK225" s="272"/>
      <c r="BL225" s="272"/>
      <c r="BM225" s="272"/>
      <c r="BN225" s="272"/>
      <c r="BO225" s="272"/>
      <c r="BP225" s="272"/>
      <c r="BQ225" s="272"/>
      <c r="BR225" s="272"/>
      <c r="BS225" s="272"/>
      <c r="BT225" s="272"/>
      <c r="BU225" s="272"/>
      <c r="BV225" s="272"/>
      <c r="BW225" s="273"/>
      <c r="BX225" s="100" t="s">
        <v>286</v>
      </c>
      <c r="BY225" s="101"/>
    </row>
    <row r="226" spans="1:77" ht="27.75" customHeight="1">
      <c r="A226" s="397" t="s">
        <v>329</v>
      </c>
      <c r="B226" s="398"/>
      <c r="C226" s="398"/>
      <c r="D226" s="398"/>
      <c r="E226" s="399"/>
      <c r="F226" s="396" t="s">
        <v>340</v>
      </c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272"/>
      <c r="R226" s="272"/>
      <c r="S226" s="272"/>
      <c r="T226" s="272"/>
      <c r="U226" s="272"/>
      <c r="V226" s="272"/>
      <c r="W226" s="272"/>
      <c r="X226" s="272"/>
      <c r="Y226" s="272"/>
      <c r="Z226" s="272"/>
      <c r="AA226" s="272"/>
      <c r="AB226" s="272"/>
      <c r="AC226" s="272"/>
      <c r="AD226" s="272"/>
      <c r="AE226" s="272"/>
      <c r="AF226" s="272"/>
      <c r="AG226" s="272"/>
      <c r="AH226" s="272"/>
      <c r="AI226" s="272"/>
      <c r="AJ226" s="272"/>
      <c r="AK226" s="272"/>
      <c r="AL226" s="272"/>
      <c r="AM226" s="272"/>
      <c r="AN226" s="272"/>
      <c r="AO226" s="272"/>
      <c r="AP226" s="272"/>
      <c r="AQ226" s="272"/>
      <c r="AR226" s="272"/>
      <c r="AS226" s="272"/>
      <c r="AT226" s="272"/>
      <c r="AU226" s="272"/>
      <c r="AV226" s="272"/>
      <c r="AW226" s="272"/>
      <c r="AX226" s="272"/>
      <c r="AY226" s="272"/>
      <c r="AZ226" s="272"/>
      <c r="BA226" s="272"/>
      <c r="BB226" s="272"/>
      <c r="BC226" s="272"/>
      <c r="BD226" s="272"/>
      <c r="BE226" s="272"/>
      <c r="BF226" s="272"/>
      <c r="BG226" s="272"/>
      <c r="BH226" s="272"/>
      <c r="BI226" s="272"/>
      <c r="BJ226" s="272"/>
      <c r="BK226" s="272"/>
      <c r="BL226" s="272"/>
      <c r="BM226" s="272"/>
      <c r="BN226" s="272"/>
      <c r="BO226" s="272"/>
      <c r="BP226" s="272"/>
      <c r="BQ226" s="272"/>
      <c r="BR226" s="272"/>
      <c r="BS226" s="272"/>
      <c r="BT226" s="272"/>
      <c r="BU226" s="272"/>
      <c r="BV226" s="272"/>
      <c r="BW226" s="273"/>
      <c r="BX226" s="100" t="s">
        <v>214</v>
      </c>
      <c r="BY226" s="101"/>
    </row>
    <row r="227" spans="1:77" ht="30.75" customHeight="1">
      <c r="A227" s="397" t="s">
        <v>331</v>
      </c>
      <c r="B227" s="398"/>
      <c r="C227" s="398"/>
      <c r="D227" s="398"/>
      <c r="E227" s="399"/>
      <c r="F227" s="396" t="s">
        <v>382</v>
      </c>
      <c r="G227" s="272"/>
      <c r="H227" s="272"/>
      <c r="I227" s="272"/>
      <c r="J227" s="272"/>
      <c r="K227" s="272"/>
      <c r="L227" s="272"/>
      <c r="M227" s="272"/>
      <c r="N227" s="272"/>
      <c r="O227" s="272"/>
      <c r="P227" s="272"/>
      <c r="Q227" s="272"/>
      <c r="R227" s="272"/>
      <c r="S227" s="272"/>
      <c r="T227" s="272"/>
      <c r="U227" s="272"/>
      <c r="V227" s="272"/>
      <c r="W227" s="272"/>
      <c r="X227" s="272"/>
      <c r="Y227" s="272"/>
      <c r="Z227" s="272"/>
      <c r="AA227" s="272"/>
      <c r="AB227" s="272"/>
      <c r="AC227" s="272"/>
      <c r="AD227" s="272"/>
      <c r="AE227" s="272"/>
      <c r="AF227" s="272"/>
      <c r="AG227" s="272"/>
      <c r="AH227" s="272"/>
      <c r="AI227" s="272"/>
      <c r="AJ227" s="272"/>
      <c r="AK227" s="272"/>
      <c r="AL227" s="272"/>
      <c r="AM227" s="272"/>
      <c r="AN227" s="272"/>
      <c r="AO227" s="272"/>
      <c r="AP227" s="272"/>
      <c r="AQ227" s="272"/>
      <c r="AR227" s="272"/>
      <c r="AS227" s="272"/>
      <c r="AT227" s="272"/>
      <c r="AU227" s="272"/>
      <c r="AV227" s="272"/>
      <c r="AW227" s="272"/>
      <c r="AX227" s="272"/>
      <c r="AY227" s="272"/>
      <c r="AZ227" s="272"/>
      <c r="BA227" s="272"/>
      <c r="BB227" s="272"/>
      <c r="BC227" s="272"/>
      <c r="BD227" s="272"/>
      <c r="BE227" s="272"/>
      <c r="BF227" s="272"/>
      <c r="BG227" s="272"/>
      <c r="BH227" s="272"/>
      <c r="BI227" s="272"/>
      <c r="BJ227" s="272"/>
      <c r="BK227" s="272"/>
      <c r="BL227" s="272"/>
      <c r="BM227" s="272"/>
      <c r="BN227" s="272"/>
      <c r="BO227" s="272"/>
      <c r="BP227" s="272"/>
      <c r="BQ227" s="272"/>
      <c r="BR227" s="272"/>
      <c r="BS227" s="272"/>
      <c r="BT227" s="272"/>
      <c r="BU227" s="272"/>
      <c r="BV227" s="272"/>
      <c r="BW227" s="273"/>
      <c r="BX227" s="100" t="s">
        <v>215</v>
      </c>
      <c r="BY227" s="101"/>
    </row>
    <row r="228" spans="1:77" ht="37.5" customHeight="1">
      <c r="A228" s="397" t="s">
        <v>332</v>
      </c>
      <c r="B228" s="398"/>
      <c r="C228" s="398"/>
      <c r="D228" s="398"/>
      <c r="E228" s="399"/>
      <c r="F228" s="396" t="s">
        <v>388</v>
      </c>
      <c r="G228" s="272"/>
      <c r="H228" s="272"/>
      <c r="I228" s="272"/>
      <c r="J228" s="272"/>
      <c r="K228" s="272"/>
      <c r="L228" s="272"/>
      <c r="M228" s="272"/>
      <c r="N228" s="272"/>
      <c r="O228" s="272"/>
      <c r="P228" s="272"/>
      <c r="Q228" s="272"/>
      <c r="R228" s="272"/>
      <c r="S228" s="272"/>
      <c r="T228" s="272"/>
      <c r="U228" s="272"/>
      <c r="V228" s="272"/>
      <c r="W228" s="272"/>
      <c r="X228" s="272"/>
      <c r="Y228" s="272"/>
      <c r="Z228" s="272"/>
      <c r="AA228" s="272"/>
      <c r="AB228" s="272"/>
      <c r="AC228" s="272"/>
      <c r="AD228" s="272"/>
      <c r="AE228" s="272"/>
      <c r="AF228" s="272"/>
      <c r="AG228" s="272"/>
      <c r="AH228" s="272"/>
      <c r="AI228" s="272"/>
      <c r="AJ228" s="272"/>
      <c r="AK228" s="272"/>
      <c r="AL228" s="272"/>
      <c r="AM228" s="272"/>
      <c r="AN228" s="272"/>
      <c r="AO228" s="272"/>
      <c r="AP228" s="272"/>
      <c r="AQ228" s="272"/>
      <c r="AR228" s="272"/>
      <c r="AS228" s="272"/>
      <c r="AT228" s="272"/>
      <c r="AU228" s="272"/>
      <c r="AV228" s="272"/>
      <c r="AW228" s="272"/>
      <c r="AX228" s="272"/>
      <c r="AY228" s="272"/>
      <c r="AZ228" s="272"/>
      <c r="BA228" s="272"/>
      <c r="BB228" s="272"/>
      <c r="BC228" s="272"/>
      <c r="BD228" s="272"/>
      <c r="BE228" s="272"/>
      <c r="BF228" s="272"/>
      <c r="BG228" s="272"/>
      <c r="BH228" s="272"/>
      <c r="BI228" s="272"/>
      <c r="BJ228" s="272"/>
      <c r="BK228" s="272"/>
      <c r="BL228" s="272"/>
      <c r="BM228" s="272"/>
      <c r="BN228" s="272"/>
      <c r="BO228" s="272"/>
      <c r="BP228" s="272"/>
      <c r="BQ228" s="272"/>
      <c r="BR228" s="272"/>
      <c r="BS228" s="272"/>
      <c r="BT228" s="272"/>
      <c r="BU228" s="272"/>
      <c r="BV228" s="272"/>
      <c r="BW228" s="273"/>
      <c r="BX228" s="100" t="s">
        <v>216</v>
      </c>
      <c r="BY228" s="101"/>
    </row>
    <row r="229" spans="1:77" ht="32.25" customHeight="1">
      <c r="A229" s="397" t="s">
        <v>333</v>
      </c>
      <c r="B229" s="398"/>
      <c r="C229" s="398"/>
      <c r="D229" s="398"/>
      <c r="E229" s="399"/>
      <c r="F229" s="182" t="s">
        <v>397</v>
      </c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82"/>
      <c r="AR229" s="182"/>
      <c r="AS229" s="182"/>
      <c r="AT229" s="182"/>
      <c r="AU229" s="182"/>
      <c r="AV229" s="182"/>
      <c r="AW229" s="182"/>
      <c r="AX229" s="182"/>
      <c r="AY229" s="182"/>
      <c r="AZ229" s="182"/>
      <c r="BA229" s="182"/>
      <c r="BB229" s="182"/>
      <c r="BC229" s="182"/>
      <c r="BD229" s="182"/>
      <c r="BE229" s="182"/>
      <c r="BF229" s="182"/>
      <c r="BG229" s="182"/>
      <c r="BH229" s="182"/>
      <c r="BI229" s="182"/>
      <c r="BJ229" s="182"/>
      <c r="BK229" s="182"/>
      <c r="BL229" s="182"/>
      <c r="BM229" s="182"/>
      <c r="BN229" s="182"/>
      <c r="BO229" s="182"/>
      <c r="BP229" s="182"/>
      <c r="BQ229" s="182"/>
      <c r="BR229" s="182"/>
      <c r="BS229" s="182"/>
      <c r="BT229" s="182"/>
      <c r="BU229" s="182"/>
      <c r="BV229" s="182"/>
      <c r="BW229" s="182"/>
      <c r="BX229" s="100" t="s">
        <v>218</v>
      </c>
      <c r="BY229" s="101"/>
    </row>
    <row r="230" spans="1:77" ht="37.5" customHeight="1">
      <c r="A230" s="397" t="s">
        <v>334</v>
      </c>
      <c r="B230" s="398"/>
      <c r="C230" s="398"/>
      <c r="D230" s="398"/>
      <c r="E230" s="399"/>
      <c r="F230" s="396" t="s">
        <v>394</v>
      </c>
      <c r="G230" s="272"/>
      <c r="H230" s="272"/>
      <c r="I230" s="272"/>
      <c r="J230" s="272"/>
      <c r="K230" s="272"/>
      <c r="L230" s="272"/>
      <c r="M230" s="272"/>
      <c r="N230" s="272"/>
      <c r="O230" s="272"/>
      <c r="P230" s="272"/>
      <c r="Q230" s="272"/>
      <c r="R230" s="272"/>
      <c r="S230" s="272"/>
      <c r="T230" s="272"/>
      <c r="U230" s="272"/>
      <c r="V230" s="272"/>
      <c r="W230" s="272"/>
      <c r="X230" s="272"/>
      <c r="Y230" s="272"/>
      <c r="Z230" s="272"/>
      <c r="AA230" s="272"/>
      <c r="AB230" s="272"/>
      <c r="AC230" s="272"/>
      <c r="AD230" s="272"/>
      <c r="AE230" s="272"/>
      <c r="AF230" s="272"/>
      <c r="AG230" s="272"/>
      <c r="AH230" s="272"/>
      <c r="AI230" s="272"/>
      <c r="AJ230" s="272"/>
      <c r="AK230" s="272"/>
      <c r="AL230" s="272"/>
      <c r="AM230" s="272"/>
      <c r="AN230" s="272"/>
      <c r="AO230" s="272"/>
      <c r="AP230" s="272"/>
      <c r="AQ230" s="272"/>
      <c r="AR230" s="272"/>
      <c r="AS230" s="272"/>
      <c r="AT230" s="272"/>
      <c r="AU230" s="272"/>
      <c r="AV230" s="272"/>
      <c r="AW230" s="272"/>
      <c r="AX230" s="272"/>
      <c r="AY230" s="272"/>
      <c r="AZ230" s="272"/>
      <c r="BA230" s="272"/>
      <c r="BB230" s="272"/>
      <c r="BC230" s="272"/>
      <c r="BD230" s="272"/>
      <c r="BE230" s="272"/>
      <c r="BF230" s="272"/>
      <c r="BG230" s="272"/>
      <c r="BH230" s="272"/>
      <c r="BI230" s="272"/>
      <c r="BJ230" s="272"/>
      <c r="BK230" s="272"/>
      <c r="BL230" s="272"/>
      <c r="BM230" s="272"/>
      <c r="BN230" s="272"/>
      <c r="BO230" s="272"/>
      <c r="BP230" s="272"/>
      <c r="BQ230" s="272"/>
      <c r="BR230" s="272"/>
      <c r="BS230" s="272"/>
      <c r="BT230" s="272"/>
      <c r="BU230" s="272"/>
      <c r="BV230" s="272"/>
      <c r="BW230" s="273"/>
      <c r="BX230" s="100" t="s">
        <v>219</v>
      </c>
      <c r="BY230" s="101"/>
    </row>
    <row r="231" spans="1:77" ht="37.5" customHeight="1">
      <c r="A231" s="397" t="s">
        <v>335</v>
      </c>
      <c r="B231" s="398"/>
      <c r="C231" s="398"/>
      <c r="D231" s="398"/>
      <c r="E231" s="399"/>
      <c r="F231" s="181" t="s">
        <v>330</v>
      </c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182"/>
      <c r="AI231" s="182"/>
      <c r="AJ231" s="182"/>
      <c r="AK231" s="182"/>
      <c r="AL231" s="182"/>
      <c r="AM231" s="182"/>
      <c r="AN231" s="182"/>
      <c r="AO231" s="182"/>
      <c r="AP231" s="182"/>
      <c r="AQ231" s="182"/>
      <c r="AR231" s="182"/>
      <c r="AS231" s="182"/>
      <c r="AT231" s="182"/>
      <c r="AU231" s="182"/>
      <c r="AV231" s="182"/>
      <c r="AW231" s="182"/>
      <c r="AX231" s="182"/>
      <c r="AY231" s="182"/>
      <c r="AZ231" s="182"/>
      <c r="BA231" s="182"/>
      <c r="BB231" s="182"/>
      <c r="BC231" s="182"/>
      <c r="BD231" s="182"/>
      <c r="BE231" s="182"/>
      <c r="BF231" s="182"/>
      <c r="BG231" s="182"/>
      <c r="BH231" s="182"/>
      <c r="BI231" s="182"/>
      <c r="BJ231" s="182"/>
      <c r="BK231" s="182"/>
      <c r="BL231" s="182"/>
      <c r="BM231" s="182"/>
      <c r="BN231" s="182"/>
      <c r="BO231" s="182"/>
      <c r="BP231" s="182"/>
      <c r="BQ231" s="182"/>
      <c r="BR231" s="182"/>
      <c r="BS231" s="182"/>
      <c r="BT231" s="182"/>
      <c r="BU231" s="182"/>
      <c r="BV231" s="182"/>
      <c r="BW231" s="183"/>
      <c r="BX231" s="105" t="s">
        <v>220</v>
      </c>
      <c r="BY231" s="106"/>
    </row>
    <row r="232" spans="1:77" ht="33" customHeight="1" thickBot="1">
      <c r="A232" s="397" t="s">
        <v>336</v>
      </c>
      <c r="B232" s="398"/>
      <c r="C232" s="398"/>
      <c r="D232" s="398"/>
      <c r="E232" s="399"/>
      <c r="F232" s="181" t="s">
        <v>384</v>
      </c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  <c r="AG232" s="182"/>
      <c r="AH232" s="182"/>
      <c r="AI232" s="182"/>
      <c r="AJ232" s="182"/>
      <c r="AK232" s="182"/>
      <c r="AL232" s="182"/>
      <c r="AM232" s="182"/>
      <c r="AN232" s="182"/>
      <c r="AO232" s="182"/>
      <c r="AP232" s="182"/>
      <c r="AQ232" s="182"/>
      <c r="AR232" s="182"/>
      <c r="AS232" s="182"/>
      <c r="AT232" s="182"/>
      <c r="AU232" s="182"/>
      <c r="AV232" s="182"/>
      <c r="AW232" s="182"/>
      <c r="AX232" s="182"/>
      <c r="AY232" s="182"/>
      <c r="AZ232" s="182"/>
      <c r="BA232" s="182"/>
      <c r="BB232" s="182"/>
      <c r="BC232" s="182"/>
      <c r="BD232" s="182"/>
      <c r="BE232" s="182"/>
      <c r="BF232" s="182"/>
      <c r="BG232" s="182"/>
      <c r="BH232" s="182"/>
      <c r="BI232" s="182"/>
      <c r="BJ232" s="182"/>
      <c r="BK232" s="182"/>
      <c r="BL232" s="182"/>
      <c r="BM232" s="182"/>
      <c r="BN232" s="182"/>
      <c r="BO232" s="182"/>
      <c r="BP232" s="182"/>
      <c r="BQ232" s="182"/>
      <c r="BR232" s="182"/>
      <c r="BS232" s="182"/>
      <c r="BT232" s="182"/>
      <c r="BU232" s="182"/>
      <c r="BV232" s="182"/>
      <c r="BW232" s="183"/>
      <c r="BX232" s="105" t="s">
        <v>296</v>
      </c>
      <c r="BY232" s="106"/>
    </row>
    <row r="233" spans="1:77" ht="98.25" customHeight="1" thickBot="1">
      <c r="A233" s="93" t="s">
        <v>442</v>
      </c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 t="s">
        <v>443</v>
      </c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  <c r="BE233" s="93"/>
      <c r="BF233" s="93"/>
      <c r="BG233" s="93"/>
      <c r="BH233" s="93"/>
      <c r="BI233" s="93"/>
      <c r="BJ233" s="93"/>
      <c r="BK233" s="93"/>
      <c r="BL233" s="93"/>
      <c r="BM233" s="93"/>
      <c r="BN233" s="93"/>
      <c r="BO233" s="93"/>
      <c r="BP233" s="93"/>
      <c r="BQ233" s="93"/>
      <c r="BR233" s="93"/>
      <c r="BS233" s="93"/>
      <c r="BT233" s="93"/>
      <c r="BU233" s="93"/>
      <c r="BV233" s="93"/>
      <c r="BW233" s="93"/>
      <c r="BX233" s="93"/>
      <c r="BY233" s="93"/>
    </row>
    <row r="234" spans="1:77" ht="87" customHeight="1" thickBot="1">
      <c r="A234" s="102" t="s">
        <v>169</v>
      </c>
      <c r="B234" s="103"/>
      <c r="C234" s="103"/>
      <c r="D234" s="103"/>
      <c r="E234" s="104"/>
      <c r="F234" s="90" t="s">
        <v>160</v>
      </c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90"/>
      <c r="BD234" s="90"/>
      <c r="BE234" s="90"/>
      <c r="BF234" s="90"/>
      <c r="BG234" s="90"/>
      <c r="BH234" s="90"/>
      <c r="BI234" s="90"/>
      <c r="BJ234" s="90"/>
      <c r="BK234" s="90"/>
      <c r="BL234" s="90"/>
      <c r="BM234" s="90"/>
      <c r="BN234" s="90"/>
      <c r="BO234" s="90"/>
      <c r="BP234" s="90"/>
      <c r="BQ234" s="90"/>
      <c r="BR234" s="90"/>
      <c r="BS234" s="90"/>
      <c r="BT234" s="90"/>
      <c r="BU234" s="90"/>
      <c r="BV234" s="90"/>
      <c r="BW234" s="90"/>
      <c r="BX234" s="91" t="s">
        <v>360</v>
      </c>
      <c r="BY234" s="92"/>
    </row>
    <row r="235" spans="1:77" ht="33" customHeight="1">
      <c r="A235" s="397" t="s">
        <v>349</v>
      </c>
      <c r="B235" s="398"/>
      <c r="C235" s="398"/>
      <c r="D235" s="398"/>
      <c r="E235" s="399"/>
      <c r="F235" s="138" t="s">
        <v>341</v>
      </c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  <c r="Z235" s="139"/>
      <c r="AA235" s="139"/>
      <c r="AB235" s="139"/>
      <c r="AC235" s="139"/>
      <c r="AD235" s="139"/>
      <c r="AE235" s="139"/>
      <c r="AF235" s="139"/>
      <c r="AG235" s="139"/>
      <c r="AH235" s="139"/>
      <c r="AI235" s="139"/>
      <c r="AJ235" s="139"/>
      <c r="AK235" s="139"/>
      <c r="AL235" s="139"/>
      <c r="AM235" s="139"/>
      <c r="AN235" s="139"/>
      <c r="AO235" s="139"/>
      <c r="AP235" s="139"/>
      <c r="AQ235" s="139"/>
      <c r="AR235" s="139"/>
      <c r="AS235" s="139"/>
      <c r="AT235" s="139"/>
      <c r="AU235" s="139"/>
      <c r="AV235" s="139"/>
      <c r="AW235" s="139"/>
      <c r="AX235" s="139"/>
      <c r="AY235" s="139"/>
      <c r="AZ235" s="139"/>
      <c r="BA235" s="139"/>
      <c r="BB235" s="139"/>
      <c r="BC235" s="139"/>
      <c r="BD235" s="139"/>
      <c r="BE235" s="139"/>
      <c r="BF235" s="139"/>
      <c r="BG235" s="139"/>
      <c r="BH235" s="139"/>
      <c r="BI235" s="139"/>
      <c r="BJ235" s="139"/>
      <c r="BK235" s="139"/>
      <c r="BL235" s="139"/>
      <c r="BM235" s="139"/>
      <c r="BN235" s="139"/>
      <c r="BO235" s="139"/>
      <c r="BP235" s="139"/>
      <c r="BQ235" s="139"/>
      <c r="BR235" s="139"/>
      <c r="BS235" s="139"/>
      <c r="BT235" s="139"/>
      <c r="BU235" s="139"/>
      <c r="BV235" s="139"/>
      <c r="BW235" s="408"/>
      <c r="BX235" s="105" t="s">
        <v>298</v>
      </c>
      <c r="BY235" s="106"/>
    </row>
    <row r="236" spans="1:77" ht="28.5" customHeight="1">
      <c r="A236" s="397" t="s">
        <v>350</v>
      </c>
      <c r="B236" s="398"/>
      <c r="C236" s="398"/>
      <c r="D236" s="398"/>
      <c r="E236" s="399"/>
      <c r="F236" s="181" t="s">
        <v>395</v>
      </c>
      <c r="G236" s="182"/>
      <c r="H236" s="182"/>
      <c r="I236" s="182"/>
      <c r="J236" s="182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82"/>
      <c r="AA236" s="182"/>
      <c r="AB236" s="182"/>
      <c r="AC236" s="182"/>
      <c r="AD236" s="182"/>
      <c r="AE236" s="182"/>
      <c r="AF236" s="182"/>
      <c r="AG236" s="182"/>
      <c r="AH236" s="182"/>
      <c r="AI236" s="182"/>
      <c r="AJ236" s="182"/>
      <c r="AK236" s="182"/>
      <c r="AL236" s="182"/>
      <c r="AM236" s="182"/>
      <c r="AN236" s="182"/>
      <c r="AO236" s="182"/>
      <c r="AP236" s="182"/>
      <c r="AQ236" s="182"/>
      <c r="AR236" s="182"/>
      <c r="AS236" s="182"/>
      <c r="AT236" s="182"/>
      <c r="AU236" s="182"/>
      <c r="AV236" s="182"/>
      <c r="AW236" s="182"/>
      <c r="AX236" s="182"/>
      <c r="AY236" s="182"/>
      <c r="AZ236" s="182"/>
      <c r="BA236" s="182"/>
      <c r="BB236" s="182"/>
      <c r="BC236" s="182"/>
      <c r="BD236" s="182"/>
      <c r="BE236" s="182"/>
      <c r="BF236" s="182"/>
      <c r="BG236" s="182"/>
      <c r="BH236" s="182"/>
      <c r="BI236" s="182"/>
      <c r="BJ236" s="182"/>
      <c r="BK236" s="182"/>
      <c r="BL236" s="182"/>
      <c r="BM236" s="182"/>
      <c r="BN236" s="182"/>
      <c r="BO236" s="182"/>
      <c r="BP236" s="182"/>
      <c r="BQ236" s="182"/>
      <c r="BR236" s="182"/>
      <c r="BS236" s="182"/>
      <c r="BT236" s="182"/>
      <c r="BU236" s="182"/>
      <c r="BV236" s="182"/>
      <c r="BW236" s="183"/>
      <c r="BX236" s="105" t="s">
        <v>300</v>
      </c>
      <c r="BY236" s="106"/>
    </row>
    <row r="237" spans="1:77" ht="24" customHeight="1">
      <c r="A237" s="397" t="s">
        <v>351</v>
      </c>
      <c r="B237" s="398"/>
      <c r="C237" s="398"/>
      <c r="D237" s="398"/>
      <c r="E237" s="399"/>
      <c r="F237" s="181" t="s">
        <v>354</v>
      </c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182"/>
      <c r="AI237" s="182"/>
      <c r="AJ237" s="182"/>
      <c r="AK237" s="182"/>
      <c r="AL237" s="182"/>
      <c r="AM237" s="182"/>
      <c r="AN237" s="182"/>
      <c r="AO237" s="182"/>
      <c r="AP237" s="182"/>
      <c r="AQ237" s="182"/>
      <c r="AR237" s="182"/>
      <c r="AS237" s="182"/>
      <c r="AT237" s="182"/>
      <c r="AU237" s="182"/>
      <c r="AV237" s="182"/>
      <c r="AW237" s="182"/>
      <c r="AX237" s="182"/>
      <c r="AY237" s="182"/>
      <c r="AZ237" s="182"/>
      <c r="BA237" s="182"/>
      <c r="BB237" s="182"/>
      <c r="BC237" s="182"/>
      <c r="BD237" s="182"/>
      <c r="BE237" s="182"/>
      <c r="BF237" s="182"/>
      <c r="BG237" s="182"/>
      <c r="BH237" s="182"/>
      <c r="BI237" s="182"/>
      <c r="BJ237" s="182"/>
      <c r="BK237" s="182"/>
      <c r="BL237" s="182"/>
      <c r="BM237" s="182"/>
      <c r="BN237" s="182"/>
      <c r="BO237" s="182"/>
      <c r="BP237" s="182"/>
      <c r="BQ237" s="182"/>
      <c r="BR237" s="182"/>
      <c r="BS237" s="182"/>
      <c r="BT237" s="182"/>
      <c r="BU237" s="182"/>
      <c r="BV237" s="182"/>
      <c r="BW237" s="183"/>
      <c r="BX237" s="105" t="s">
        <v>302</v>
      </c>
      <c r="BY237" s="106"/>
    </row>
    <row r="238" spans="1:77" ht="30" customHeight="1">
      <c r="A238" s="397" t="s">
        <v>352</v>
      </c>
      <c r="B238" s="398"/>
      <c r="C238" s="398"/>
      <c r="D238" s="398"/>
      <c r="E238" s="399"/>
      <c r="F238" s="181" t="s">
        <v>383</v>
      </c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182"/>
      <c r="AD238" s="182"/>
      <c r="AE238" s="182"/>
      <c r="AF238" s="182"/>
      <c r="AG238" s="182"/>
      <c r="AH238" s="182"/>
      <c r="AI238" s="182"/>
      <c r="AJ238" s="182"/>
      <c r="AK238" s="182"/>
      <c r="AL238" s="182"/>
      <c r="AM238" s="182"/>
      <c r="AN238" s="182"/>
      <c r="AO238" s="182"/>
      <c r="AP238" s="182"/>
      <c r="AQ238" s="182"/>
      <c r="AR238" s="182"/>
      <c r="AS238" s="182"/>
      <c r="AT238" s="182"/>
      <c r="AU238" s="182"/>
      <c r="AV238" s="182"/>
      <c r="AW238" s="182"/>
      <c r="AX238" s="182"/>
      <c r="AY238" s="182"/>
      <c r="AZ238" s="182"/>
      <c r="BA238" s="182"/>
      <c r="BB238" s="182"/>
      <c r="BC238" s="182"/>
      <c r="BD238" s="182"/>
      <c r="BE238" s="182"/>
      <c r="BF238" s="182"/>
      <c r="BG238" s="182"/>
      <c r="BH238" s="182"/>
      <c r="BI238" s="182"/>
      <c r="BJ238" s="182"/>
      <c r="BK238" s="182"/>
      <c r="BL238" s="182"/>
      <c r="BM238" s="182"/>
      <c r="BN238" s="182"/>
      <c r="BO238" s="182"/>
      <c r="BP238" s="182"/>
      <c r="BQ238" s="182"/>
      <c r="BR238" s="182"/>
      <c r="BS238" s="182"/>
      <c r="BT238" s="182"/>
      <c r="BU238" s="182"/>
      <c r="BV238" s="182"/>
      <c r="BW238" s="183"/>
      <c r="BX238" s="105" t="s">
        <v>302</v>
      </c>
      <c r="BY238" s="106"/>
    </row>
    <row r="239" spans="1:77" ht="37.5" customHeight="1">
      <c r="A239" s="397" t="s">
        <v>353</v>
      </c>
      <c r="B239" s="398"/>
      <c r="C239" s="398"/>
      <c r="D239" s="398"/>
      <c r="E239" s="399"/>
      <c r="F239" s="181" t="s">
        <v>396</v>
      </c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  <c r="AG239" s="182"/>
      <c r="AH239" s="182"/>
      <c r="AI239" s="182"/>
      <c r="AJ239" s="182"/>
      <c r="AK239" s="182"/>
      <c r="AL239" s="182"/>
      <c r="AM239" s="182"/>
      <c r="AN239" s="182"/>
      <c r="AO239" s="182"/>
      <c r="AP239" s="182"/>
      <c r="AQ239" s="182"/>
      <c r="AR239" s="182"/>
      <c r="AS239" s="182"/>
      <c r="AT239" s="182"/>
      <c r="AU239" s="182"/>
      <c r="AV239" s="182"/>
      <c r="AW239" s="182"/>
      <c r="AX239" s="182"/>
      <c r="AY239" s="182"/>
      <c r="AZ239" s="182"/>
      <c r="BA239" s="182"/>
      <c r="BB239" s="182"/>
      <c r="BC239" s="182"/>
      <c r="BD239" s="182"/>
      <c r="BE239" s="182"/>
      <c r="BF239" s="182"/>
      <c r="BG239" s="182"/>
      <c r="BH239" s="182"/>
      <c r="BI239" s="182"/>
      <c r="BJ239" s="182"/>
      <c r="BK239" s="182"/>
      <c r="BL239" s="182"/>
      <c r="BM239" s="182"/>
      <c r="BN239" s="182"/>
      <c r="BO239" s="182"/>
      <c r="BP239" s="182"/>
      <c r="BQ239" s="182"/>
      <c r="BR239" s="182"/>
      <c r="BS239" s="182"/>
      <c r="BT239" s="182"/>
      <c r="BU239" s="182"/>
      <c r="BV239" s="182"/>
      <c r="BW239" s="183"/>
      <c r="BX239" s="105" t="s">
        <v>303</v>
      </c>
      <c r="BY239" s="106"/>
    </row>
    <row r="240" spans="1:77" ht="30.75" customHeight="1">
      <c r="A240" s="419" t="s">
        <v>462</v>
      </c>
      <c r="B240" s="419"/>
      <c r="C240" s="419"/>
      <c r="D240" s="419"/>
      <c r="E240" s="419"/>
      <c r="F240" s="419"/>
      <c r="G240" s="419"/>
      <c r="H240" s="419"/>
      <c r="I240" s="419"/>
      <c r="J240" s="419"/>
      <c r="K240" s="419"/>
      <c r="L240" s="419"/>
      <c r="M240" s="419"/>
      <c r="N240" s="419"/>
      <c r="O240" s="419"/>
      <c r="P240" s="419"/>
      <c r="Q240" s="419"/>
      <c r="R240" s="419"/>
      <c r="S240" s="419"/>
      <c r="T240" s="419"/>
      <c r="U240" s="419"/>
      <c r="V240" s="419"/>
      <c r="W240" s="419"/>
      <c r="X240" s="419"/>
      <c r="Y240" s="419"/>
      <c r="Z240" s="419"/>
      <c r="AA240" s="419"/>
      <c r="AB240" s="419"/>
      <c r="AC240" s="419"/>
      <c r="AD240" s="419"/>
      <c r="AE240" s="419"/>
      <c r="AF240" s="419"/>
      <c r="AG240" s="419"/>
      <c r="AH240" s="419"/>
      <c r="AI240" s="419"/>
      <c r="AJ240" s="419"/>
      <c r="AK240" s="419"/>
      <c r="AL240" s="419"/>
      <c r="AM240" s="419"/>
      <c r="AN240" s="419"/>
      <c r="AO240" s="419"/>
      <c r="AP240" s="419"/>
      <c r="AQ240" s="419"/>
      <c r="AR240" s="419"/>
      <c r="AS240" s="419"/>
      <c r="AT240" s="419"/>
      <c r="AU240" s="419"/>
      <c r="AV240" s="419"/>
      <c r="AW240" s="419"/>
      <c r="AX240" s="419"/>
      <c r="AY240" s="419"/>
      <c r="AZ240" s="419"/>
      <c r="BA240" s="419"/>
      <c r="BB240" s="419"/>
      <c r="BC240" s="419"/>
      <c r="BD240" s="419"/>
      <c r="BE240" s="419"/>
      <c r="BF240" s="419"/>
      <c r="BG240" s="419"/>
      <c r="BH240" s="419"/>
      <c r="BI240" s="419"/>
      <c r="BJ240" s="419"/>
      <c r="BK240" s="419"/>
      <c r="BL240" s="419"/>
      <c r="BM240" s="419"/>
      <c r="BN240" s="419"/>
      <c r="BO240" s="419"/>
      <c r="BP240" s="419"/>
      <c r="BQ240" s="419"/>
      <c r="BR240" s="419"/>
      <c r="BS240" s="419"/>
      <c r="BT240" s="419"/>
      <c r="BU240" s="419"/>
      <c r="BV240" s="419"/>
      <c r="BW240" s="419"/>
      <c r="BX240" s="419"/>
      <c r="BY240" s="419"/>
    </row>
    <row r="241" spans="1:77" ht="179.25" customHeight="1">
      <c r="A241" s="289"/>
      <c r="B241" s="290"/>
      <c r="C241" s="290"/>
      <c r="D241" s="290"/>
      <c r="E241" s="290"/>
      <c r="F241" s="290"/>
      <c r="G241" s="290"/>
      <c r="H241" s="290"/>
      <c r="I241" s="290"/>
      <c r="J241" s="290"/>
      <c r="K241" s="290"/>
      <c r="L241" s="290"/>
      <c r="M241" s="290"/>
      <c r="N241" s="290"/>
      <c r="O241" s="290"/>
      <c r="P241" s="290"/>
      <c r="Q241" s="290"/>
      <c r="R241" s="290"/>
      <c r="S241" s="290"/>
      <c r="T241" s="290"/>
      <c r="U241" s="290"/>
      <c r="V241" s="290"/>
      <c r="W241" s="290"/>
      <c r="X241" s="290"/>
      <c r="Y241" s="290"/>
      <c r="Z241" s="290"/>
      <c r="AA241" s="290"/>
      <c r="AB241" s="290"/>
      <c r="AC241" s="290"/>
      <c r="AD241" s="290"/>
      <c r="AE241" s="290"/>
      <c r="AF241" s="290"/>
      <c r="AG241" s="290"/>
      <c r="AH241" s="290"/>
      <c r="AI241" s="290"/>
      <c r="AJ241" s="290"/>
      <c r="AK241" s="290"/>
      <c r="AL241" s="290"/>
      <c r="AM241" s="290"/>
      <c r="AN241" s="290"/>
      <c r="AO241" s="290"/>
      <c r="AP241" s="290"/>
      <c r="AQ241" s="290"/>
      <c r="AR241" s="290"/>
      <c r="AS241" s="290"/>
      <c r="AT241" s="290"/>
      <c r="AU241" s="290"/>
      <c r="AV241" s="290"/>
      <c r="AW241" s="290"/>
      <c r="AX241" s="290"/>
      <c r="AY241" s="290"/>
      <c r="AZ241" s="290"/>
      <c r="BA241" s="290"/>
      <c r="BB241" s="290"/>
      <c r="BC241" s="290"/>
      <c r="BD241" s="290"/>
      <c r="BE241" s="290"/>
      <c r="BF241" s="290"/>
      <c r="BG241" s="290"/>
      <c r="BH241" s="290"/>
      <c r="BI241" s="290"/>
      <c r="BJ241" s="290"/>
      <c r="BK241" s="290"/>
      <c r="BL241" s="290"/>
      <c r="BM241" s="290"/>
      <c r="BN241" s="290"/>
      <c r="BO241" s="290"/>
      <c r="BP241" s="290"/>
      <c r="BQ241" s="290"/>
      <c r="BR241" s="290"/>
      <c r="BS241" s="290"/>
      <c r="BT241" s="290"/>
      <c r="BU241" s="290"/>
      <c r="BV241" s="290"/>
      <c r="BW241" s="290"/>
      <c r="BX241" s="290"/>
      <c r="BY241" s="290"/>
    </row>
    <row r="242" spans="1:77" ht="18.75" customHeight="1">
      <c r="A242" s="290"/>
      <c r="B242" s="290"/>
      <c r="C242" s="290"/>
      <c r="D242" s="290"/>
      <c r="E242" s="290"/>
      <c r="F242" s="290"/>
      <c r="G242" s="290"/>
      <c r="H242" s="290"/>
      <c r="I242" s="290"/>
      <c r="J242" s="290"/>
      <c r="K242" s="290"/>
      <c r="L242" s="290"/>
      <c r="M242" s="290"/>
      <c r="N242" s="290"/>
      <c r="O242" s="290"/>
      <c r="P242" s="290"/>
      <c r="Q242" s="290"/>
      <c r="R242" s="290"/>
      <c r="S242" s="290"/>
      <c r="T242" s="290"/>
      <c r="U242" s="290"/>
      <c r="V242" s="290"/>
      <c r="W242" s="290"/>
      <c r="X242" s="290"/>
      <c r="Y242" s="290"/>
      <c r="Z242" s="290"/>
      <c r="AA242" s="290"/>
      <c r="AB242" s="290"/>
      <c r="AC242" s="290"/>
      <c r="AD242" s="290"/>
      <c r="AE242" s="290"/>
      <c r="AF242" s="290"/>
      <c r="AG242" s="290"/>
      <c r="AH242" s="290"/>
      <c r="AI242" s="290"/>
      <c r="AJ242" s="290"/>
      <c r="AK242" s="290"/>
      <c r="AL242" s="290"/>
      <c r="AM242" s="290"/>
      <c r="AN242" s="290"/>
      <c r="AO242" s="290"/>
      <c r="AP242" s="290"/>
      <c r="AQ242" s="290"/>
      <c r="AR242" s="290"/>
      <c r="AS242" s="290"/>
      <c r="AT242" s="290"/>
      <c r="AU242" s="290"/>
      <c r="AV242" s="290"/>
      <c r="AW242" s="290"/>
      <c r="AX242" s="290"/>
      <c r="AY242" s="290"/>
      <c r="AZ242" s="290"/>
      <c r="BA242" s="290"/>
      <c r="BB242" s="290"/>
      <c r="BC242" s="290"/>
      <c r="BD242" s="290"/>
      <c r="BE242" s="290"/>
      <c r="BF242" s="290"/>
      <c r="BG242" s="290"/>
      <c r="BH242" s="290"/>
      <c r="BI242" s="290"/>
      <c r="BJ242" s="290"/>
      <c r="BK242" s="290"/>
      <c r="BL242" s="290"/>
      <c r="BM242" s="290"/>
      <c r="BN242" s="290"/>
      <c r="BO242" s="290"/>
      <c r="BP242" s="290"/>
      <c r="BQ242" s="290"/>
      <c r="BR242" s="290"/>
      <c r="BS242" s="290"/>
      <c r="BT242" s="290"/>
      <c r="BU242" s="290"/>
      <c r="BV242" s="290"/>
      <c r="BW242" s="290"/>
      <c r="BX242" s="290"/>
      <c r="BY242" s="290"/>
    </row>
    <row r="243" spans="1:77" ht="18.75" customHeight="1" hidden="1">
      <c r="A243" s="290"/>
      <c r="B243" s="290"/>
      <c r="C243" s="290"/>
      <c r="D243" s="290"/>
      <c r="E243" s="290"/>
      <c r="F243" s="290"/>
      <c r="G243" s="290"/>
      <c r="H243" s="290"/>
      <c r="I243" s="290"/>
      <c r="J243" s="290"/>
      <c r="K243" s="290"/>
      <c r="L243" s="290"/>
      <c r="M243" s="290"/>
      <c r="N243" s="290"/>
      <c r="O243" s="290"/>
      <c r="P243" s="290"/>
      <c r="Q243" s="290"/>
      <c r="R243" s="290"/>
      <c r="S243" s="290"/>
      <c r="T243" s="290"/>
      <c r="U243" s="290"/>
      <c r="V243" s="290"/>
      <c r="W243" s="290"/>
      <c r="X243" s="290"/>
      <c r="Y243" s="290"/>
      <c r="Z243" s="290"/>
      <c r="AA243" s="290"/>
      <c r="AB243" s="290"/>
      <c r="AC243" s="290"/>
      <c r="AD243" s="290"/>
      <c r="AE243" s="290"/>
      <c r="AF243" s="290"/>
      <c r="AG243" s="290"/>
      <c r="AH243" s="290"/>
      <c r="AI243" s="290"/>
      <c r="AJ243" s="290"/>
      <c r="AK243" s="290"/>
      <c r="AL243" s="290"/>
      <c r="AM243" s="290"/>
      <c r="AN243" s="290"/>
      <c r="AO243" s="290"/>
      <c r="AP243" s="290"/>
      <c r="AQ243" s="290"/>
      <c r="AR243" s="290"/>
      <c r="AS243" s="290"/>
      <c r="AT243" s="290"/>
      <c r="AU243" s="290"/>
      <c r="AV243" s="290"/>
      <c r="AW243" s="290"/>
      <c r="AX243" s="290"/>
      <c r="AY243" s="290"/>
      <c r="AZ243" s="290"/>
      <c r="BA243" s="290"/>
      <c r="BB243" s="290"/>
      <c r="BC243" s="290"/>
      <c r="BD243" s="290"/>
      <c r="BE243" s="290"/>
      <c r="BF243" s="290"/>
      <c r="BG243" s="290"/>
      <c r="BH243" s="290"/>
      <c r="BI243" s="290"/>
      <c r="BJ243" s="290"/>
      <c r="BK243" s="290"/>
      <c r="BL243" s="290"/>
      <c r="BM243" s="290"/>
      <c r="BN243" s="290"/>
      <c r="BO243" s="290"/>
      <c r="BP243" s="290"/>
      <c r="BQ243" s="290"/>
      <c r="BR243" s="290"/>
      <c r="BS243" s="290"/>
      <c r="BT243" s="290"/>
      <c r="BU243" s="290"/>
      <c r="BV243" s="290"/>
      <c r="BW243" s="290"/>
      <c r="BX243" s="290"/>
      <c r="BY243" s="290"/>
    </row>
    <row r="244" spans="1:77" ht="203.25" customHeight="1">
      <c r="A244" s="290"/>
      <c r="B244" s="290"/>
      <c r="C244" s="290"/>
      <c r="D244" s="290"/>
      <c r="E244" s="290"/>
      <c r="F244" s="290"/>
      <c r="G244" s="290"/>
      <c r="H244" s="290"/>
      <c r="I244" s="290"/>
      <c r="J244" s="290"/>
      <c r="K244" s="290"/>
      <c r="L244" s="290"/>
      <c r="M244" s="290"/>
      <c r="N244" s="290"/>
      <c r="O244" s="290"/>
      <c r="P244" s="290"/>
      <c r="Q244" s="290"/>
      <c r="R244" s="290"/>
      <c r="S244" s="290"/>
      <c r="T244" s="290"/>
      <c r="U244" s="290"/>
      <c r="V244" s="290"/>
      <c r="W244" s="290"/>
      <c r="X244" s="290"/>
      <c r="Y244" s="290"/>
      <c r="Z244" s="290"/>
      <c r="AA244" s="290"/>
      <c r="AB244" s="290"/>
      <c r="AC244" s="290"/>
      <c r="AD244" s="290"/>
      <c r="AE244" s="290"/>
      <c r="AF244" s="290"/>
      <c r="AG244" s="290"/>
      <c r="AH244" s="290"/>
      <c r="AI244" s="290"/>
      <c r="AJ244" s="290"/>
      <c r="AK244" s="290"/>
      <c r="AL244" s="290"/>
      <c r="AM244" s="290"/>
      <c r="AN244" s="290"/>
      <c r="AO244" s="290"/>
      <c r="AP244" s="290"/>
      <c r="AQ244" s="290"/>
      <c r="AR244" s="290"/>
      <c r="AS244" s="290"/>
      <c r="AT244" s="290"/>
      <c r="AU244" s="290"/>
      <c r="AV244" s="290"/>
      <c r="AW244" s="290"/>
      <c r="AX244" s="290"/>
      <c r="AY244" s="290"/>
      <c r="AZ244" s="290"/>
      <c r="BA244" s="290"/>
      <c r="BB244" s="290"/>
      <c r="BC244" s="290"/>
      <c r="BD244" s="290"/>
      <c r="BE244" s="290"/>
      <c r="BF244" s="290"/>
      <c r="BG244" s="290"/>
      <c r="BH244" s="290"/>
      <c r="BI244" s="290"/>
      <c r="BJ244" s="290"/>
      <c r="BK244" s="290"/>
      <c r="BL244" s="290"/>
      <c r="BM244" s="290"/>
      <c r="BN244" s="290"/>
      <c r="BO244" s="290"/>
      <c r="BP244" s="290"/>
      <c r="BQ244" s="290"/>
      <c r="BR244" s="290"/>
      <c r="BS244" s="290"/>
      <c r="BT244" s="290"/>
      <c r="BU244" s="290"/>
      <c r="BV244" s="290"/>
      <c r="BW244" s="290"/>
      <c r="BX244" s="290"/>
      <c r="BY244" s="290"/>
    </row>
    <row r="245" ht="242.25" customHeight="1"/>
    <row r="246" ht="12.75" customHeight="1"/>
    <row r="247" spans="2:30" ht="18"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</row>
    <row r="248" spans="2:30" ht="18"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</row>
    <row r="249" spans="2:30" ht="18"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</row>
    <row r="250" spans="2:60" ht="18"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</row>
    <row r="251" spans="2:60" ht="18"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</row>
    <row r="252" spans="2:60" ht="18"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  <c r="BD252" s="89"/>
      <c r="BE252" s="89"/>
      <c r="BF252" s="89"/>
      <c r="BG252" s="89"/>
      <c r="BH252" s="89"/>
    </row>
    <row r="253" spans="2:60" ht="18"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</row>
    <row r="254" spans="2:60" ht="18"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</row>
    <row r="255" spans="2:60" ht="18"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89"/>
      <c r="BC255" s="89"/>
      <c r="BD255" s="89"/>
      <c r="BE255" s="89"/>
      <c r="BF255" s="89"/>
      <c r="BG255" s="89"/>
      <c r="BH255" s="89"/>
    </row>
    <row r="256" spans="2:60" ht="18"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  <c r="BD256" s="89"/>
      <c r="BE256" s="89"/>
      <c r="BF256" s="89"/>
      <c r="BG256" s="89"/>
      <c r="BH256" s="89"/>
    </row>
    <row r="257" spans="2:60" ht="18"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  <c r="BD257" s="89"/>
      <c r="BE257" s="89"/>
      <c r="BF257" s="89"/>
      <c r="BG257" s="89"/>
      <c r="BH257" s="89"/>
    </row>
    <row r="258" spans="2:60" ht="18"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</row>
    <row r="259" spans="2:60" ht="18"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</row>
    <row r="260" spans="2:60" ht="18"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</row>
    <row r="261" spans="2:60" ht="18"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</row>
    <row r="262" spans="2:60" ht="18"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</row>
    <row r="263" spans="2:60" ht="18"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</row>
    <row r="264" spans="2:60" ht="18"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</row>
    <row r="265" spans="2:60" ht="18"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</row>
    <row r="266" spans="2:60" ht="18"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</row>
    <row r="267" spans="2:60" ht="18"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</row>
    <row r="268" spans="2:60" ht="18"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89"/>
      <c r="BE268" s="89"/>
      <c r="BF268" s="89"/>
      <c r="BG268" s="89"/>
      <c r="BH268" s="89"/>
    </row>
    <row r="269" spans="2:60" ht="18"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  <c r="BD269" s="89"/>
      <c r="BE269" s="89"/>
      <c r="BF269" s="89"/>
      <c r="BG269" s="89"/>
      <c r="BH269" s="89"/>
    </row>
    <row r="270" spans="2:60" ht="43.5" customHeight="1"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  <c r="BD270" s="89"/>
      <c r="BE270" s="89"/>
      <c r="BF270" s="89"/>
      <c r="BG270" s="89"/>
      <c r="BH270" s="89"/>
    </row>
    <row r="271" spans="2:60" ht="118.5" customHeight="1"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89"/>
      <c r="BC271" s="89"/>
      <c r="BD271" s="89"/>
      <c r="BE271" s="89"/>
      <c r="BF271" s="89"/>
      <c r="BG271" s="89"/>
      <c r="BH271" s="89"/>
    </row>
    <row r="272" spans="2:60" ht="12.75" customHeight="1"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</row>
    <row r="273" spans="1:79" ht="18" customHeight="1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89"/>
      <c r="BC273" s="89"/>
      <c r="BD273" s="89"/>
      <c r="BE273" s="89"/>
      <c r="BF273" s="89"/>
      <c r="BG273" s="89"/>
      <c r="BH273" s="89"/>
      <c r="BI273" s="89"/>
      <c r="BJ273" s="89"/>
      <c r="BK273" s="89"/>
      <c r="BL273" s="89"/>
      <c r="BM273" s="89"/>
      <c r="BN273" s="89"/>
      <c r="BO273" s="89"/>
      <c r="BP273" s="89"/>
      <c r="BQ273" s="89"/>
      <c r="BR273" s="89"/>
      <c r="BS273" s="89"/>
      <c r="BT273" s="89"/>
      <c r="BU273" s="89"/>
      <c r="BV273" s="89"/>
      <c r="BW273" s="89"/>
      <c r="BX273" s="89"/>
      <c r="BY273" s="89"/>
      <c r="BZ273" s="89"/>
      <c r="CA273" s="89"/>
    </row>
    <row r="274" spans="1:79" ht="18" customHeight="1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89"/>
      <c r="BC274" s="89"/>
      <c r="BD274" s="89"/>
      <c r="BE274" s="89"/>
      <c r="BF274" s="89"/>
      <c r="BG274" s="89"/>
      <c r="BH274" s="89"/>
      <c r="BI274" s="89"/>
      <c r="BJ274" s="89"/>
      <c r="BK274" s="89"/>
      <c r="BL274" s="89"/>
      <c r="BM274" s="89"/>
      <c r="BN274" s="89"/>
      <c r="BO274" s="89"/>
      <c r="BP274" s="89"/>
      <c r="BQ274" s="89"/>
      <c r="BR274" s="89"/>
      <c r="BS274" s="89"/>
      <c r="BT274" s="89"/>
      <c r="BU274" s="89"/>
      <c r="BV274" s="89"/>
      <c r="BW274" s="89"/>
      <c r="BX274" s="89"/>
      <c r="BY274" s="89"/>
      <c r="BZ274" s="89"/>
      <c r="CA274" s="89"/>
    </row>
    <row r="275" spans="1:79" ht="18" customHeight="1">
      <c r="A275" s="89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89"/>
      <c r="BJ275" s="89"/>
      <c r="BK275" s="89"/>
      <c r="BL275" s="89"/>
      <c r="BM275" s="89"/>
      <c r="BN275" s="89"/>
      <c r="BO275" s="89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  <c r="CA275" s="89"/>
    </row>
    <row r="276" spans="1:79" ht="2.25" customHeight="1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  <c r="BD276" s="89"/>
      <c r="BE276" s="89"/>
      <c r="BF276" s="89"/>
      <c r="BG276" s="89"/>
      <c r="BH276" s="89"/>
      <c r="BI276" s="89"/>
      <c r="BJ276" s="89"/>
      <c r="BK276" s="89"/>
      <c r="BL276" s="89"/>
      <c r="BM276" s="89"/>
      <c r="BN276" s="89"/>
      <c r="BO276" s="89"/>
      <c r="BP276" s="89"/>
      <c r="BQ276" s="89"/>
      <c r="BR276" s="89"/>
      <c r="BS276" s="89"/>
      <c r="BT276" s="89"/>
      <c r="BU276" s="89"/>
      <c r="BV276" s="89"/>
      <c r="BW276" s="89"/>
      <c r="BX276" s="89"/>
      <c r="BY276" s="89"/>
      <c r="BZ276" s="89"/>
      <c r="CA276" s="89"/>
    </row>
    <row r="277" spans="1:79" ht="12.75" customHeight="1" hidden="1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89"/>
      <c r="BC277" s="89"/>
      <c r="BD277" s="89"/>
      <c r="BE277" s="89"/>
      <c r="BF277" s="89"/>
      <c r="BG277" s="89"/>
      <c r="BH277" s="89"/>
      <c r="BI277" s="89"/>
      <c r="BJ277" s="89"/>
      <c r="BK277" s="89"/>
      <c r="BL277" s="89"/>
      <c r="BM277" s="89"/>
      <c r="BN277" s="89"/>
      <c r="BO277" s="89"/>
      <c r="BP277" s="89"/>
      <c r="BQ277" s="89"/>
      <c r="BR277" s="89"/>
      <c r="BS277" s="89"/>
      <c r="BT277" s="89"/>
      <c r="BU277" s="89"/>
      <c r="BV277" s="89"/>
      <c r="BW277" s="89"/>
      <c r="BX277" s="89"/>
      <c r="BY277" s="89"/>
      <c r="BZ277" s="89"/>
      <c r="CA277" s="89"/>
    </row>
    <row r="278" spans="1:79" ht="12.75" customHeight="1" hidden="1">
      <c r="A278" s="89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89"/>
      <c r="BE278" s="89"/>
      <c r="BF278" s="89"/>
      <c r="BG278" s="89"/>
      <c r="BH278" s="89"/>
      <c r="BI278" s="89"/>
      <c r="BJ278" s="89"/>
      <c r="BK278" s="89"/>
      <c r="BL278" s="89"/>
      <c r="BM278" s="89"/>
      <c r="BN278" s="89"/>
      <c r="BO278" s="89"/>
      <c r="BP278" s="89"/>
      <c r="BQ278" s="89"/>
      <c r="BR278" s="89"/>
      <c r="BS278" s="89"/>
      <c r="BT278" s="89"/>
      <c r="BU278" s="89"/>
      <c r="BV278" s="89"/>
      <c r="BW278" s="89"/>
      <c r="BX278" s="89"/>
      <c r="BY278" s="89"/>
      <c r="BZ278" s="89"/>
      <c r="CA278" s="89"/>
    </row>
    <row r="279" spans="1:79" ht="12.75" customHeight="1" hidden="1">
      <c r="A279" s="89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89"/>
      <c r="BC279" s="89"/>
      <c r="BD279" s="89"/>
      <c r="BE279" s="89"/>
      <c r="BF279" s="89"/>
      <c r="BG279" s="89"/>
      <c r="BH279" s="89"/>
      <c r="BI279" s="89"/>
      <c r="BJ279" s="89"/>
      <c r="BK279" s="89"/>
      <c r="BL279" s="89"/>
      <c r="BM279" s="89"/>
      <c r="BN279" s="89"/>
      <c r="BO279" s="89"/>
      <c r="BP279" s="89"/>
      <c r="BQ279" s="89"/>
      <c r="BR279" s="89"/>
      <c r="BS279" s="89"/>
      <c r="BT279" s="89"/>
      <c r="BU279" s="89"/>
      <c r="BV279" s="89"/>
      <c r="BW279" s="89"/>
      <c r="BX279" s="89"/>
      <c r="BY279" s="89"/>
      <c r="BZ279" s="89"/>
      <c r="CA279" s="89"/>
    </row>
    <row r="280" spans="1:79" ht="18" customHeight="1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89"/>
      <c r="BJ280" s="89"/>
      <c r="BK280" s="89"/>
      <c r="BL280" s="89"/>
      <c r="BM280" s="89"/>
      <c r="BN280" s="89"/>
      <c r="BO280" s="89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89"/>
    </row>
    <row r="281" spans="1:79" ht="18" customHeight="1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89"/>
      <c r="BC281" s="89"/>
      <c r="BD281" s="89"/>
      <c r="BE281" s="89"/>
      <c r="BF281" s="89"/>
      <c r="BG281" s="89"/>
      <c r="BH281" s="89"/>
      <c r="BI281" s="89"/>
      <c r="BJ281" s="89"/>
      <c r="BK281" s="89"/>
      <c r="BL281" s="89"/>
      <c r="BM281" s="89"/>
      <c r="BN281" s="89"/>
      <c r="BO281" s="89"/>
      <c r="BP281" s="89"/>
      <c r="BQ281" s="89"/>
      <c r="BR281" s="89"/>
      <c r="BS281" s="89"/>
      <c r="BT281" s="89"/>
      <c r="BU281" s="89"/>
      <c r="BV281" s="89"/>
      <c r="BW281" s="89"/>
      <c r="BX281" s="89"/>
      <c r="BY281" s="89"/>
      <c r="BZ281" s="89"/>
      <c r="CA281" s="89"/>
    </row>
    <row r="282" spans="1:79" ht="18" customHeight="1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89"/>
      <c r="BC282" s="89"/>
      <c r="BD282" s="89"/>
      <c r="BE282" s="89"/>
      <c r="BF282" s="89"/>
      <c r="BG282" s="89"/>
      <c r="BH282" s="89"/>
      <c r="BI282" s="89"/>
      <c r="BJ282" s="89"/>
      <c r="BK282" s="89"/>
      <c r="BL282" s="89"/>
      <c r="BM282" s="89"/>
      <c r="BN282" s="89"/>
      <c r="BO282" s="89"/>
      <c r="BP282" s="89"/>
      <c r="BQ282" s="89"/>
      <c r="BR282" s="89"/>
      <c r="BS282" s="89"/>
      <c r="BT282" s="89"/>
      <c r="BU282" s="89"/>
      <c r="BV282" s="89"/>
      <c r="BW282" s="89"/>
      <c r="BX282" s="89"/>
      <c r="BY282" s="89"/>
      <c r="BZ282" s="89"/>
      <c r="CA282" s="89"/>
    </row>
    <row r="283" spans="1:79" ht="18" customHeight="1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  <c r="CA283" s="89"/>
    </row>
    <row r="284" spans="1:79" ht="18" customHeight="1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</row>
    <row r="285" spans="1:79" ht="18" customHeight="1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</row>
    <row r="286" spans="1:79" ht="18" customHeight="1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</row>
    <row r="287" spans="1:79" ht="18" customHeight="1">
      <c r="A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</row>
    <row r="288" spans="1:79" ht="18" customHeight="1">
      <c r="A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</row>
    <row r="289" spans="1:79" ht="18" customHeight="1">
      <c r="A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</row>
    <row r="290" spans="1:79" ht="18" customHeight="1">
      <c r="A290" s="89"/>
      <c r="BI290" s="89"/>
      <c r="BJ290" s="89"/>
      <c r="BK290" s="89"/>
      <c r="BL290" s="89"/>
      <c r="BM290" s="89"/>
      <c r="BN290" s="89"/>
      <c r="BO290" s="89"/>
      <c r="BP290" s="89"/>
      <c r="BQ290" s="89"/>
      <c r="BR290" s="89"/>
      <c r="BS290" s="89"/>
      <c r="BT290" s="89"/>
      <c r="BU290" s="89"/>
      <c r="BV290" s="89"/>
      <c r="BW290" s="89"/>
      <c r="BX290" s="89"/>
      <c r="BY290" s="89"/>
      <c r="BZ290" s="89"/>
      <c r="CA290" s="89"/>
    </row>
    <row r="291" spans="1:79" ht="18" customHeight="1">
      <c r="A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</row>
    <row r="292" spans="1:79" ht="18" customHeight="1">
      <c r="A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</row>
    <row r="293" spans="1:79" ht="18" customHeight="1">
      <c r="A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</row>
    <row r="294" spans="1:79" ht="18" customHeight="1">
      <c r="A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</row>
    <row r="295" spans="1:79" ht="18" customHeight="1">
      <c r="A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</row>
    <row r="296" spans="1:79" ht="18" customHeight="1">
      <c r="A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</row>
    <row r="297" spans="1:79" ht="18" customHeight="1">
      <c r="A297" s="89"/>
      <c r="BI297" s="89"/>
      <c r="BJ297" s="89"/>
      <c r="BK297" s="89"/>
      <c r="BL297" s="89"/>
      <c r="BM297" s="89"/>
      <c r="BN297" s="89"/>
      <c r="BO297" s="89"/>
      <c r="BP297" s="89"/>
      <c r="BQ297" s="89"/>
      <c r="BR297" s="89"/>
      <c r="BS297" s="89"/>
      <c r="BT297" s="89"/>
      <c r="BU297" s="89"/>
      <c r="BV297" s="89"/>
      <c r="BW297" s="89"/>
      <c r="BX297" s="89"/>
      <c r="BY297" s="89"/>
      <c r="BZ297" s="89"/>
      <c r="CA297" s="89"/>
    </row>
    <row r="298" spans="1:79" ht="18" customHeight="1">
      <c r="A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</row>
    <row r="299" spans="1:79" ht="18" customHeight="1">
      <c r="A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</row>
    <row r="300" spans="1:79" ht="18" customHeight="1">
      <c r="A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</row>
    <row r="301" spans="1:79" ht="18" customHeight="1">
      <c r="A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</row>
    <row r="302" spans="1:79" ht="18" customHeight="1">
      <c r="A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</row>
    <row r="303" spans="1:79" ht="18" customHeight="1">
      <c r="A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</row>
    <row r="304" spans="1:79" ht="18" customHeight="1">
      <c r="A304" s="89"/>
      <c r="BI304" s="89"/>
      <c r="BJ304" s="89"/>
      <c r="BK304" s="89"/>
      <c r="BL304" s="89"/>
      <c r="BM304" s="89"/>
      <c r="BN304" s="89"/>
      <c r="BO304" s="89"/>
      <c r="BP304" s="89"/>
      <c r="BQ304" s="89"/>
      <c r="BR304" s="89"/>
      <c r="BS304" s="89"/>
      <c r="BT304" s="89"/>
      <c r="BU304" s="89"/>
      <c r="BV304" s="89"/>
      <c r="BW304" s="89"/>
      <c r="BX304" s="89"/>
      <c r="BY304" s="89"/>
      <c r="BZ304" s="89"/>
      <c r="CA304" s="89"/>
    </row>
    <row r="305" spans="1:79" ht="18" customHeight="1">
      <c r="A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</row>
    <row r="306" spans="1:79" ht="18" customHeight="1">
      <c r="A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</row>
    <row r="307" spans="1:79" ht="18" customHeight="1">
      <c r="A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</row>
    <row r="308" spans="1:79" ht="18" customHeight="1">
      <c r="A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</row>
    <row r="309" spans="1:79" ht="18" customHeight="1">
      <c r="A309" s="89"/>
      <c r="BI309" s="89"/>
      <c r="BJ309" s="89"/>
      <c r="BK309" s="89"/>
      <c r="BL309" s="89"/>
      <c r="BM309" s="89"/>
      <c r="BN309" s="89"/>
      <c r="BO309" s="89"/>
      <c r="BP309" s="89"/>
      <c r="BQ309" s="89"/>
      <c r="BR309" s="89"/>
      <c r="BS309" s="89"/>
      <c r="BT309" s="89"/>
      <c r="BU309" s="89"/>
      <c r="BV309" s="89"/>
      <c r="BW309" s="89"/>
      <c r="BX309" s="89"/>
      <c r="BY309" s="89"/>
      <c r="BZ309" s="89"/>
      <c r="CA309" s="89"/>
    </row>
    <row r="310" spans="1:79" ht="18" customHeight="1">
      <c r="A310" s="89"/>
      <c r="BI310" s="89"/>
      <c r="BJ310" s="89"/>
      <c r="BK310" s="89"/>
      <c r="BL310" s="89"/>
      <c r="BM310" s="89"/>
      <c r="BN310" s="89"/>
      <c r="BO310" s="89"/>
      <c r="BP310" s="89"/>
      <c r="BQ310" s="89"/>
      <c r="BR310" s="89"/>
      <c r="BS310" s="89"/>
      <c r="BT310" s="89"/>
      <c r="BU310" s="89"/>
      <c r="BV310" s="89"/>
      <c r="BW310" s="89"/>
      <c r="BX310" s="89"/>
      <c r="BY310" s="89"/>
      <c r="BZ310" s="89"/>
      <c r="CA310" s="89"/>
    </row>
    <row r="311" spans="1:79" ht="18" customHeight="1">
      <c r="A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</row>
    <row r="312" spans="1:79" ht="18" customHeight="1">
      <c r="A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</row>
  </sheetData>
  <sheetProtection/>
  <mergeCells count="3517">
    <mergeCell ref="BX188:BY188"/>
    <mergeCell ref="BX207:BY207"/>
    <mergeCell ref="F207:BW207"/>
    <mergeCell ref="A207:E207"/>
    <mergeCell ref="F190:BW190"/>
    <mergeCell ref="BX198:BY198"/>
    <mergeCell ref="BX199:BY199"/>
    <mergeCell ref="A191:E191"/>
    <mergeCell ref="BX214:BY214"/>
    <mergeCell ref="F214:BW214"/>
    <mergeCell ref="A240:BY240"/>
    <mergeCell ref="BX187:BY187"/>
    <mergeCell ref="A205:E205"/>
    <mergeCell ref="F205:BW205"/>
    <mergeCell ref="BX205:BY205"/>
    <mergeCell ref="A233:AJ233"/>
    <mergeCell ref="AK233:BY233"/>
    <mergeCell ref="A234:E234"/>
    <mergeCell ref="A217:E217"/>
    <mergeCell ref="B70:K70"/>
    <mergeCell ref="L70:M70"/>
    <mergeCell ref="N70:O70"/>
    <mergeCell ref="P70:Q70"/>
    <mergeCell ref="R70:S70"/>
    <mergeCell ref="A213:E213"/>
    <mergeCell ref="A192:E192"/>
    <mergeCell ref="F175:BW175"/>
    <mergeCell ref="F180:BW180"/>
    <mergeCell ref="AL70:AM70"/>
    <mergeCell ref="AN70:AO70"/>
    <mergeCell ref="AP70:AQ70"/>
    <mergeCell ref="T70:U70"/>
    <mergeCell ref="V70:W70"/>
    <mergeCell ref="X70:Y70"/>
    <mergeCell ref="Z70:AA70"/>
    <mergeCell ref="AB70:AC70"/>
    <mergeCell ref="AD70:AE70"/>
    <mergeCell ref="BF70:BG70"/>
    <mergeCell ref="BH70:BI70"/>
    <mergeCell ref="BJ70:BK70"/>
    <mergeCell ref="BL70:BM70"/>
    <mergeCell ref="BN70:BO70"/>
    <mergeCell ref="AR70:AS70"/>
    <mergeCell ref="AT70:AU70"/>
    <mergeCell ref="AV70:AW70"/>
    <mergeCell ref="AX70:AY70"/>
    <mergeCell ref="AZ70:BA70"/>
    <mergeCell ref="B71:K71"/>
    <mergeCell ref="L71:M71"/>
    <mergeCell ref="N71:O71"/>
    <mergeCell ref="P71:Q71"/>
    <mergeCell ref="R71:S71"/>
    <mergeCell ref="BD70:BE70"/>
    <mergeCell ref="BB70:BC70"/>
    <mergeCell ref="AF70:AG70"/>
    <mergeCell ref="AH70:AI70"/>
    <mergeCell ref="AJ70:AK70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N71:AO71"/>
    <mergeCell ref="AP71:AQ71"/>
    <mergeCell ref="AR71:AS71"/>
    <mergeCell ref="BJ71:BK71"/>
    <mergeCell ref="BL71:BM71"/>
    <mergeCell ref="BN71:BO71"/>
    <mergeCell ref="BP71:BQ71"/>
    <mergeCell ref="AT71:AU71"/>
    <mergeCell ref="AV71:AW71"/>
    <mergeCell ref="AX71:AY71"/>
    <mergeCell ref="AZ71:BA71"/>
    <mergeCell ref="BB71:BC71"/>
    <mergeCell ref="BD71:BE71"/>
    <mergeCell ref="BV71:BW71"/>
    <mergeCell ref="BX71:BY71"/>
    <mergeCell ref="B72:K72"/>
    <mergeCell ref="L72:M72"/>
    <mergeCell ref="N72:O72"/>
    <mergeCell ref="P72:Q72"/>
    <mergeCell ref="R72:S72"/>
    <mergeCell ref="T72:U72"/>
    <mergeCell ref="BF71:BG71"/>
    <mergeCell ref="BH71:BI71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P72:AQ72"/>
    <mergeCell ref="AR72:AS72"/>
    <mergeCell ref="AT72:AU72"/>
    <mergeCell ref="AV72:AW72"/>
    <mergeCell ref="AX72:AY72"/>
    <mergeCell ref="AZ72:BA72"/>
    <mergeCell ref="BB72:BC72"/>
    <mergeCell ref="BD72:BE72"/>
    <mergeCell ref="BF72:BG72"/>
    <mergeCell ref="BH72:BI72"/>
    <mergeCell ref="BJ72:BK72"/>
    <mergeCell ref="BL72:BM72"/>
    <mergeCell ref="BN72:BO72"/>
    <mergeCell ref="BP72:BQ72"/>
    <mergeCell ref="BR69:BS69"/>
    <mergeCell ref="BT69:BU69"/>
    <mergeCell ref="BV69:BW69"/>
    <mergeCell ref="BP70:BQ70"/>
    <mergeCell ref="BR70:BS70"/>
    <mergeCell ref="BT70:BU70"/>
    <mergeCell ref="BV70:BW70"/>
    <mergeCell ref="BX69:BY69"/>
    <mergeCell ref="BR72:BS72"/>
    <mergeCell ref="BT72:BU72"/>
    <mergeCell ref="BV72:BW72"/>
    <mergeCell ref="BX72:BY72"/>
    <mergeCell ref="BR71:BS71"/>
    <mergeCell ref="BT71:BU71"/>
    <mergeCell ref="BX70:BY70"/>
    <mergeCell ref="BF69:BG69"/>
    <mergeCell ref="BH69:BI69"/>
    <mergeCell ref="BJ69:BK69"/>
    <mergeCell ref="BL69:BM69"/>
    <mergeCell ref="BN69:BO69"/>
    <mergeCell ref="BP69:BQ69"/>
    <mergeCell ref="AT69:AU69"/>
    <mergeCell ref="AV69:AW69"/>
    <mergeCell ref="AX69:AY69"/>
    <mergeCell ref="AZ69:BA69"/>
    <mergeCell ref="BB69:BC69"/>
    <mergeCell ref="BD69:BE69"/>
    <mergeCell ref="AH69:AI69"/>
    <mergeCell ref="AJ69:AK69"/>
    <mergeCell ref="AL69:AM69"/>
    <mergeCell ref="AN69:AO69"/>
    <mergeCell ref="AP69:AQ69"/>
    <mergeCell ref="AR69:AS69"/>
    <mergeCell ref="V69:W69"/>
    <mergeCell ref="X69:Y69"/>
    <mergeCell ref="Z69:AA69"/>
    <mergeCell ref="AB69:AC69"/>
    <mergeCell ref="AD69:AE69"/>
    <mergeCell ref="AF69:AG69"/>
    <mergeCell ref="B69:K69"/>
    <mergeCell ref="L69:M69"/>
    <mergeCell ref="N69:O69"/>
    <mergeCell ref="P69:Q69"/>
    <mergeCell ref="R69:S69"/>
    <mergeCell ref="T69:U69"/>
    <mergeCell ref="BR51:BS51"/>
    <mergeCell ref="BT51:BU51"/>
    <mergeCell ref="BV51:BW51"/>
    <mergeCell ref="BX51:BY51"/>
    <mergeCell ref="BF51:BG51"/>
    <mergeCell ref="BH51:BI51"/>
    <mergeCell ref="BJ51:BK51"/>
    <mergeCell ref="BL51:BM51"/>
    <mergeCell ref="BN51:BO51"/>
    <mergeCell ref="BP51:BQ51"/>
    <mergeCell ref="AT51:AU51"/>
    <mergeCell ref="AV51:AW51"/>
    <mergeCell ref="AX51:AY51"/>
    <mergeCell ref="AZ51:BA51"/>
    <mergeCell ref="BB51:BC51"/>
    <mergeCell ref="BD51:BE51"/>
    <mergeCell ref="AH51:AI51"/>
    <mergeCell ref="AJ51:AK51"/>
    <mergeCell ref="AL51:AM51"/>
    <mergeCell ref="AN51:AO51"/>
    <mergeCell ref="AP51:AQ51"/>
    <mergeCell ref="AR51:AS51"/>
    <mergeCell ref="V51:W51"/>
    <mergeCell ref="X51:Y51"/>
    <mergeCell ref="Z51:AA51"/>
    <mergeCell ref="AB51:AC51"/>
    <mergeCell ref="AD51:AE51"/>
    <mergeCell ref="AF51:AG51"/>
    <mergeCell ref="B51:K51"/>
    <mergeCell ref="L51:M51"/>
    <mergeCell ref="N51:O51"/>
    <mergeCell ref="P51:Q51"/>
    <mergeCell ref="R51:S51"/>
    <mergeCell ref="T51:U51"/>
    <mergeCell ref="BL50:BM50"/>
    <mergeCell ref="BN50:BO50"/>
    <mergeCell ref="BP50:BQ50"/>
    <mergeCell ref="BR50:BS50"/>
    <mergeCell ref="BT50:BU50"/>
    <mergeCell ref="BV50:BW50"/>
    <mergeCell ref="AZ50:BA50"/>
    <mergeCell ref="BB50:BC50"/>
    <mergeCell ref="BD50:BE50"/>
    <mergeCell ref="BF50:BG50"/>
    <mergeCell ref="BH50:BI50"/>
    <mergeCell ref="BJ50:BK50"/>
    <mergeCell ref="AN50:AO50"/>
    <mergeCell ref="AP50:AQ50"/>
    <mergeCell ref="AR50:AS50"/>
    <mergeCell ref="AT50:AU50"/>
    <mergeCell ref="AV50:AW50"/>
    <mergeCell ref="AX50:AY50"/>
    <mergeCell ref="AB50:AC50"/>
    <mergeCell ref="AD50:AE50"/>
    <mergeCell ref="AF50:AG50"/>
    <mergeCell ref="AH50:AI50"/>
    <mergeCell ref="AJ50:AK50"/>
    <mergeCell ref="AL50:AM50"/>
    <mergeCell ref="AN46:AS49"/>
    <mergeCell ref="AT46:AY49"/>
    <mergeCell ref="AZ46:BE49"/>
    <mergeCell ref="BF46:BK49"/>
    <mergeCell ref="BL46:BQ49"/>
    <mergeCell ref="BR46:BW49"/>
    <mergeCell ref="BX44:BY50"/>
    <mergeCell ref="P45:Q50"/>
    <mergeCell ref="R45:S50"/>
    <mergeCell ref="T45:AA45"/>
    <mergeCell ref="AB45:AM45"/>
    <mergeCell ref="AN45:AY45"/>
    <mergeCell ref="AZ45:BK45"/>
    <mergeCell ref="BL45:BW45"/>
    <mergeCell ref="T46:U50"/>
    <mergeCell ref="V46:W50"/>
    <mergeCell ref="A44:A50"/>
    <mergeCell ref="B44:K50"/>
    <mergeCell ref="L44:M50"/>
    <mergeCell ref="N44:O50"/>
    <mergeCell ref="P44:AA44"/>
    <mergeCell ref="AB44:BW44"/>
    <mergeCell ref="X46:Y50"/>
    <mergeCell ref="Z46:AA50"/>
    <mergeCell ref="AB46:AG49"/>
    <mergeCell ref="AH46:AM49"/>
    <mergeCell ref="A223:E223"/>
    <mergeCell ref="F224:BW224"/>
    <mergeCell ref="A235:E235"/>
    <mergeCell ref="A237:E237"/>
    <mergeCell ref="A239:E239"/>
    <mergeCell ref="F236:BW236"/>
    <mergeCell ref="F237:BW237"/>
    <mergeCell ref="F239:BW239"/>
    <mergeCell ref="F223:BW223"/>
    <mergeCell ref="A238:E238"/>
    <mergeCell ref="BX238:BY238"/>
    <mergeCell ref="A220:E220"/>
    <mergeCell ref="F220:BW220"/>
    <mergeCell ref="BX210:BY210"/>
    <mergeCell ref="BX237:BY237"/>
    <mergeCell ref="BX218:BY218"/>
    <mergeCell ref="BX216:BY216"/>
    <mergeCell ref="F213:BW213"/>
    <mergeCell ref="F216:BW216"/>
    <mergeCell ref="F232:BW232"/>
    <mergeCell ref="BX204:BY204"/>
    <mergeCell ref="A197:E197"/>
    <mergeCell ref="F194:BW194"/>
    <mergeCell ref="BX194:BY194"/>
    <mergeCell ref="BX196:BY196"/>
    <mergeCell ref="BX191:BY191"/>
    <mergeCell ref="F193:BW193"/>
    <mergeCell ref="F197:BW197"/>
    <mergeCell ref="F192:BW192"/>
    <mergeCell ref="BX192:BY192"/>
    <mergeCell ref="BX197:BY197"/>
    <mergeCell ref="F196:BW196"/>
    <mergeCell ref="BX201:BY201"/>
    <mergeCell ref="BX200:BY200"/>
    <mergeCell ref="F198:BW198"/>
    <mergeCell ref="F218:BW218"/>
    <mergeCell ref="BX209:BY209"/>
    <mergeCell ref="F209:BW209"/>
    <mergeCell ref="BX212:BY212"/>
    <mergeCell ref="F212:BW212"/>
    <mergeCell ref="F186:BW186"/>
    <mergeCell ref="A187:E187"/>
    <mergeCell ref="A196:E196"/>
    <mergeCell ref="A195:E195"/>
    <mergeCell ref="A194:E194"/>
    <mergeCell ref="A193:E193"/>
    <mergeCell ref="F189:BW189"/>
    <mergeCell ref="A188:E188"/>
    <mergeCell ref="F188:BW188"/>
    <mergeCell ref="A190:E190"/>
    <mergeCell ref="BX175:BY175"/>
    <mergeCell ref="BX180:BY180"/>
    <mergeCell ref="BX190:BY190"/>
    <mergeCell ref="BX184:BY184"/>
    <mergeCell ref="F184:BW184"/>
    <mergeCell ref="BX181:BY181"/>
    <mergeCell ref="F182:BW182"/>
    <mergeCell ref="BX182:BY182"/>
    <mergeCell ref="A186:E186"/>
    <mergeCell ref="BX186:BY186"/>
    <mergeCell ref="F187:BW187"/>
    <mergeCell ref="A231:E231"/>
    <mergeCell ref="A232:E232"/>
    <mergeCell ref="BX231:BY231"/>
    <mergeCell ref="BX232:BY232"/>
    <mergeCell ref="F231:BW231"/>
    <mergeCell ref="A216:E216"/>
    <mergeCell ref="BX220:BY220"/>
    <mergeCell ref="BX221:BY221"/>
    <mergeCell ref="F221:BW221"/>
    <mergeCell ref="A221:E221"/>
    <mergeCell ref="A198:E198"/>
    <mergeCell ref="A200:E200"/>
    <mergeCell ref="F206:BW206"/>
    <mergeCell ref="AI167:AK169"/>
    <mergeCell ref="A169:J169"/>
    <mergeCell ref="F191:BW191"/>
    <mergeCell ref="A183:E183"/>
    <mergeCell ref="K169:M169"/>
    <mergeCell ref="K168:M168"/>
    <mergeCell ref="A180:E180"/>
    <mergeCell ref="F181:BW181"/>
    <mergeCell ref="A181:E181"/>
    <mergeCell ref="A182:E182"/>
    <mergeCell ref="AZ97:BA97"/>
    <mergeCell ref="BB97:BC97"/>
    <mergeCell ref="BD97:BE97"/>
    <mergeCell ref="AP165:AR169"/>
    <mergeCell ref="AS165:AV169"/>
    <mergeCell ref="AW165:AY169"/>
    <mergeCell ref="AZ114:BA114"/>
    <mergeCell ref="BB114:BC114"/>
    <mergeCell ref="BD114:BE114"/>
    <mergeCell ref="AV118:AW118"/>
    <mergeCell ref="AN97:AO97"/>
    <mergeCell ref="AP97:AQ97"/>
    <mergeCell ref="AR97:AS97"/>
    <mergeCell ref="AT97:AU97"/>
    <mergeCell ref="AV97:AW97"/>
    <mergeCell ref="AX97:AY97"/>
    <mergeCell ref="AX118:AY118"/>
    <mergeCell ref="AB97:AC97"/>
    <mergeCell ref="AD97:AE97"/>
    <mergeCell ref="AF97:AG97"/>
    <mergeCell ref="AH97:AI97"/>
    <mergeCell ref="AJ97:AK97"/>
    <mergeCell ref="AL97:AM97"/>
    <mergeCell ref="AV117:AW117"/>
    <mergeCell ref="AX117:AY117"/>
    <mergeCell ref="BX96:BY96"/>
    <mergeCell ref="B97:K97"/>
    <mergeCell ref="L97:M97"/>
    <mergeCell ref="N97:O97"/>
    <mergeCell ref="P97:Q97"/>
    <mergeCell ref="R97:S97"/>
    <mergeCell ref="T97:U97"/>
    <mergeCell ref="V97:W97"/>
    <mergeCell ref="X97:Y97"/>
    <mergeCell ref="Z97:AA97"/>
    <mergeCell ref="BL96:BM96"/>
    <mergeCell ref="BN96:BO96"/>
    <mergeCell ref="BP96:BQ96"/>
    <mergeCell ref="BR96:BS96"/>
    <mergeCell ref="BT96:BU96"/>
    <mergeCell ref="BV96:BW96"/>
    <mergeCell ref="AZ96:BA96"/>
    <mergeCell ref="BB96:BC96"/>
    <mergeCell ref="BD96:BE96"/>
    <mergeCell ref="BF96:BG96"/>
    <mergeCell ref="BH96:BI96"/>
    <mergeCell ref="BJ96:BK96"/>
    <mergeCell ref="AN96:AO96"/>
    <mergeCell ref="AP96:AQ96"/>
    <mergeCell ref="AR96:AS96"/>
    <mergeCell ref="AT96:AU96"/>
    <mergeCell ref="AV96:AW96"/>
    <mergeCell ref="AX96:AY96"/>
    <mergeCell ref="AB96:AC96"/>
    <mergeCell ref="AD96:AE96"/>
    <mergeCell ref="AF96:AG96"/>
    <mergeCell ref="AH96:AI96"/>
    <mergeCell ref="AJ96:AK96"/>
    <mergeCell ref="AL96:AM96"/>
    <mergeCell ref="BX95:BY95"/>
    <mergeCell ref="B96:K96"/>
    <mergeCell ref="L96:M96"/>
    <mergeCell ref="N96:O96"/>
    <mergeCell ref="P96:Q96"/>
    <mergeCell ref="R96:S96"/>
    <mergeCell ref="T96:U96"/>
    <mergeCell ref="V96:W96"/>
    <mergeCell ref="X96:Y96"/>
    <mergeCell ref="Z96:AA96"/>
    <mergeCell ref="BJ95:BK95"/>
    <mergeCell ref="BL95:BM95"/>
    <mergeCell ref="BN95:BO95"/>
    <mergeCell ref="BP95:BQ95"/>
    <mergeCell ref="BR95:BS95"/>
    <mergeCell ref="BT95:BU95"/>
    <mergeCell ref="AX95:AY95"/>
    <mergeCell ref="AZ95:BA95"/>
    <mergeCell ref="BB95:BC95"/>
    <mergeCell ref="BD95:BE95"/>
    <mergeCell ref="BF95:BG95"/>
    <mergeCell ref="BH95:BI95"/>
    <mergeCell ref="AD95:AE95"/>
    <mergeCell ref="AF95:AG95"/>
    <mergeCell ref="AH95:AI95"/>
    <mergeCell ref="AJ95:AK95"/>
    <mergeCell ref="AL95:AM95"/>
    <mergeCell ref="AN95:AO95"/>
    <mergeCell ref="BT114:BU114"/>
    <mergeCell ref="BV114:BW114"/>
    <mergeCell ref="BX114:BY114"/>
    <mergeCell ref="P95:Q95"/>
    <mergeCell ref="R95:S95"/>
    <mergeCell ref="T95:U95"/>
    <mergeCell ref="V95:W95"/>
    <mergeCell ref="X95:Y95"/>
    <mergeCell ref="Z95:AA95"/>
    <mergeCell ref="AB95:AC95"/>
    <mergeCell ref="BF114:BG114"/>
    <mergeCell ref="BH114:BI114"/>
    <mergeCell ref="BJ114:BK114"/>
    <mergeCell ref="Z114:AA114"/>
    <mergeCell ref="AB114:AC114"/>
    <mergeCell ref="AD114:AE114"/>
    <mergeCell ref="AF114:AG114"/>
    <mergeCell ref="AH114:AI114"/>
    <mergeCell ref="AJ114:AK114"/>
    <mergeCell ref="AX114:AY114"/>
    <mergeCell ref="R114:S114"/>
    <mergeCell ref="T114:U114"/>
    <mergeCell ref="L95:M95"/>
    <mergeCell ref="N95:O95"/>
    <mergeCell ref="V114:W114"/>
    <mergeCell ref="X114:Y114"/>
    <mergeCell ref="N109:O109"/>
    <mergeCell ref="L109:M109"/>
    <mergeCell ref="V109:W109"/>
    <mergeCell ref="T109:U109"/>
    <mergeCell ref="AP95:AQ95"/>
    <mergeCell ref="AR95:AS95"/>
    <mergeCell ref="AT95:AU95"/>
    <mergeCell ref="AN55:AO55"/>
    <mergeCell ref="AL55:AM55"/>
    <mergeCell ref="AL114:AM114"/>
    <mergeCell ref="AN114:AO114"/>
    <mergeCell ref="AP114:AQ114"/>
    <mergeCell ref="AL56:AM56"/>
    <mergeCell ref="AN56:AO56"/>
    <mergeCell ref="AV95:AW95"/>
    <mergeCell ref="AT55:AU55"/>
    <mergeCell ref="AR55:AS55"/>
    <mergeCell ref="AP55:AQ55"/>
    <mergeCell ref="AR114:AS114"/>
    <mergeCell ref="AT114:AU114"/>
    <mergeCell ref="AV114:AW114"/>
    <mergeCell ref="AT87:AU87"/>
    <mergeCell ref="AR87:AS87"/>
    <mergeCell ref="AP87:AQ87"/>
    <mergeCell ref="BJ55:BK55"/>
    <mergeCell ref="BH55:BI55"/>
    <mergeCell ref="BF55:BG55"/>
    <mergeCell ref="BD55:BE55"/>
    <mergeCell ref="BB55:BC55"/>
    <mergeCell ref="AZ55:BA55"/>
    <mergeCell ref="N56:O56"/>
    <mergeCell ref="L56:M56"/>
    <mergeCell ref="B56:K56"/>
    <mergeCell ref="BX55:BY55"/>
    <mergeCell ref="BV55:BW55"/>
    <mergeCell ref="BT55:BU55"/>
    <mergeCell ref="BR55:BS55"/>
    <mergeCell ref="BP55:BQ55"/>
    <mergeCell ref="BN55:BO55"/>
    <mergeCell ref="BL55:BM55"/>
    <mergeCell ref="Z56:AA56"/>
    <mergeCell ref="X56:Y56"/>
    <mergeCell ref="V56:W56"/>
    <mergeCell ref="T56:U56"/>
    <mergeCell ref="R56:S56"/>
    <mergeCell ref="P56:Q56"/>
    <mergeCell ref="AJ56:AK56"/>
    <mergeCell ref="AH56:AI56"/>
    <mergeCell ref="AF56:AG56"/>
    <mergeCell ref="AD56:AE56"/>
    <mergeCell ref="AB56:AC56"/>
    <mergeCell ref="AX56:AY56"/>
    <mergeCell ref="AV56:AW56"/>
    <mergeCell ref="AT56:AU56"/>
    <mergeCell ref="AR56:AS56"/>
    <mergeCell ref="AP56:AQ56"/>
    <mergeCell ref="BJ56:BK56"/>
    <mergeCell ref="BH56:BI56"/>
    <mergeCell ref="BF56:BG56"/>
    <mergeCell ref="BD56:BE56"/>
    <mergeCell ref="BB56:BC56"/>
    <mergeCell ref="AZ56:BA56"/>
    <mergeCell ref="N57:O57"/>
    <mergeCell ref="L57:M57"/>
    <mergeCell ref="B57:K57"/>
    <mergeCell ref="BX56:BY56"/>
    <mergeCell ref="BV56:BW56"/>
    <mergeCell ref="BT56:BU56"/>
    <mergeCell ref="BR56:BS56"/>
    <mergeCell ref="BP56:BQ56"/>
    <mergeCell ref="BN56:BO56"/>
    <mergeCell ref="BL56:BM56"/>
    <mergeCell ref="Z57:AA57"/>
    <mergeCell ref="X57:Y57"/>
    <mergeCell ref="V57:W57"/>
    <mergeCell ref="T57:U57"/>
    <mergeCell ref="R57:S57"/>
    <mergeCell ref="P57:Q57"/>
    <mergeCell ref="AL57:AM57"/>
    <mergeCell ref="AJ57:AK57"/>
    <mergeCell ref="AH57:AI57"/>
    <mergeCell ref="AF57:AG57"/>
    <mergeCell ref="AD57:AE57"/>
    <mergeCell ref="AB57:AC57"/>
    <mergeCell ref="AX57:AY57"/>
    <mergeCell ref="AV57:AW57"/>
    <mergeCell ref="AT57:AU57"/>
    <mergeCell ref="AR57:AS57"/>
    <mergeCell ref="AP57:AQ57"/>
    <mergeCell ref="AN57:AO57"/>
    <mergeCell ref="BJ57:BK57"/>
    <mergeCell ref="BH57:BI57"/>
    <mergeCell ref="BF57:BG57"/>
    <mergeCell ref="BD57:BE57"/>
    <mergeCell ref="BB57:BC57"/>
    <mergeCell ref="AZ57:BA57"/>
    <mergeCell ref="N58:O58"/>
    <mergeCell ref="L58:M58"/>
    <mergeCell ref="B58:K58"/>
    <mergeCell ref="BX57:BY57"/>
    <mergeCell ref="BV57:BW57"/>
    <mergeCell ref="BT57:BU57"/>
    <mergeCell ref="BR57:BS57"/>
    <mergeCell ref="BP57:BQ57"/>
    <mergeCell ref="BN57:BO57"/>
    <mergeCell ref="BL57:BM57"/>
    <mergeCell ref="Z58:AA58"/>
    <mergeCell ref="X58:Y58"/>
    <mergeCell ref="V58:W58"/>
    <mergeCell ref="T58:U58"/>
    <mergeCell ref="R58:S58"/>
    <mergeCell ref="P58:Q58"/>
    <mergeCell ref="AL58:AM58"/>
    <mergeCell ref="AJ58:AK58"/>
    <mergeCell ref="AH58:AI58"/>
    <mergeCell ref="AF58:AG58"/>
    <mergeCell ref="AD58:AE58"/>
    <mergeCell ref="AB58:AC58"/>
    <mergeCell ref="AX58:AY58"/>
    <mergeCell ref="AV58:AW58"/>
    <mergeCell ref="AT58:AU58"/>
    <mergeCell ref="AR58:AS58"/>
    <mergeCell ref="AP58:AQ58"/>
    <mergeCell ref="AN58:AO58"/>
    <mergeCell ref="BJ58:BK58"/>
    <mergeCell ref="BH58:BI58"/>
    <mergeCell ref="BF58:BG58"/>
    <mergeCell ref="BD58:BE58"/>
    <mergeCell ref="BB58:BC58"/>
    <mergeCell ref="AZ58:BA58"/>
    <mergeCell ref="N59:O59"/>
    <mergeCell ref="L59:M59"/>
    <mergeCell ref="B59:K59"/>
    <mergeCell ref="BX58:BY58"/>
    <mergeCell ref="BV58:BW58"/>
    <mergeCell ref="BT58:BU58"/>
    <mergeCell ref="BR58:BS58"/>
    <mergeCell ref="BP58:BQ58"/>
    <mergeCell ref="BN58:BO58"/>
    <mergeCell ref="BL58:BM58"/>
    <mergeCell ref="Z59:AA59"/>
    <mergeCell ref="X59:Y59"/>
    <mergeCell ref="V59:W59"/>
    <mergeCell ref="T59:U59"/>
    <mergeCell ref="R59:S59"/>
    <mergeCell ref="P59:Q59"/>
    <mergeCell ref="AL59:AM59"/>
    <mergeCell ref="AJ59:AK59"/>
    <mergeCell ref="AH59:AI59"/>
    <mergeCell ref="AF59:AG59"/>
    <mergeCell ref="AD59:AE59"/>
    <mergeCell ref="AB59:AC59"/>
    <mergeCell ref="AX59:AY59"/>
    <mergeCell ref="AV59:AW59"/>
    <mergeCell ref="AT59:AU59"/>
    <mergeCell ref="AR59:AS59"/>
    <mergeCell ref="AP59:AQ59"/>
    <mergeCell ref="AN59:AO59"/>
    <mergeCell ref="BJ59:BK59"/>
    <mergeCell ref="BH59:BI59"/>
    <mergeCell ref="BF59:BG59"/>
    <mergeCell ref="BD59:BE59"/>
    <mergeCell ref="BB59:BC59"/>
    <mergeCell ref="AZ59:BA59"/>
    <mergeCell ref="N60:O60"/>
    <mergeCell ref="L60:M60"/>
    <mergeCell ref="B60:K60"/>
    <mergeCell ref="BX59:BY59"/>
    <mergeCell ref="BV59:BW59"/>
    <mergeCell ref="BT59:BU59"/>
    <mergeCell ref="BR59:BS59"/>
    <mergeCell ref="BP59:BQ59"/>
    <mergeCell ref="BN59:BO59"/>
    <mergeCell ref="BL59:BM59"/>
    <mergeCell ref="Z60:AA60"/>
    <mergeCell ref="X60:Y60"/>
    <mergeCell ref="V60:W60"/>
    <mergeCell ref="T60:U60"/>
    <mergeCell ref="R60:S60"/>
    <mergeCell ref="P60:Q60"/>
    <mergeCell ref="AL60:AM60"/>
    <mergeCell ref="AJ60:AK60"/>
    <mergeCell ref="AH60:AI60"/>
    <mergeCell ref="AF60:AG60"/>
    <mergeCell ref="AD60:AE60"/>
    <mergeCell ref="AB60:AC60"/>
    <mergeCell ref="AX60:AY60"/>
    <mergeCell ref="AV60:AW60"/>
    <mergeCell ref="AT60:AU60"/>
    <mergeCell ref="AR60:AS60"/>
    <mergeCell ref="AP60:AQ60"/>
    <mergeCell ref="AN60:AO60"/>
    <mergeCell ref="BJ60:BK60"/>
    <mergeCell ref="BH60:BI60"/>
    <mergeCell ref="BF60:BG60"/>
    <mergeCell ref="BD60:BE60"/>
    <mergeCell ref="BB60:BC60"/>
    <mergeCell ref="AZ60:BA60"/>
    <mergeCell ref="N61:O61"/>
    <mergeCell ref="L61:M61"/>
    <mergeCell ref="B61:K61"/>
    <mergeCell ref="BX60:BY60"/>
    <mergeCell ref="BV60:BW60"/>
    <mergeCell ref="BT60:BU60"/>
    <mergeCell ref="BR60:BS60"/>
    <mergeCell ref="BP60:BQ60"/>
    <mergeCell ref="BN60:BO60"/>
    <mergeCell ref="BL60:BM60"/>
    <mergeCell ref="Z61:AA61"/>
    <mergeCell ref="X61:Y61"/>
    <mergeCell ref="V61:W61"/>
    <mergeCell ref="T61:U61"/>
    <mergeCell ref="R61:S61"/>
    <mergeCell ref="P61:Q61"/>
    <mergeCell ref="AL61:AM61"/>
    <mergeCell ref="AJ61:AK61"/>
    <mergeCell ref="AH61:AI61"/>
    <mergeCell ref="AF61:AG61"/>
    <mergeCell ref="AD61:AE61"/>
    <mergeCell ref="AB61:AC61"/>
    <mergeCell ref="AX61:AY61"/>
    <mergeCell ref="AV61:AW61"/>
    <mergeCell ref="AT61:AU61"/>
    <mergeCell ref="AR61:AS61"/>
    <mergeCell ref="AP61:AQ61"/>
    <mergeCell ref="AN61:AO61"/>
    <mergeCell ref="BJ61:BK61"/>
    <mergeCell ref="BH61:BI61"/>
    <mergeCell ref="BF61:BG61"/>
    <mergeCell ref="BD61:BE61"/>
    <mergeCell ref="BB61:BC61"/>
    <mergeCell ref="AZ61:BA61"/>
    <mergeCell ref="N63:O63"/>
    <mergeCell ref="L63:M63"/>
    <mergeCell ref="B63:K63"/>
    <mergeCell ref="BX61:BY61"/>
    <mergeCell ref="BV61:BW61"/>
    <mergeCell ref="BT61:BU61"/>
    <mergeCell ref="BR61:BS61"/>
    <mergeCell ref="BP61:BQ61"/>
    <mergeCell ref="BN61:BO61"/>
    <mergeCell ref="BL61:BM61"/>
    <mergeCell ref="Z63:AA63"/>
    <mergeCell ref="X63:Y63"/>
    <mergeCell ref="V63:W63"/>
    <mergeCell ref="T63:U63"/>
    <mergeCell ref="R63:S63"/>
    <mergeCell ref="P63:Q63"/>
    <mergeCell ref="AL63:AM63"/>
    <mergeCell ref="AJ63:AK63"/>
    <mergeCell ref="AH63:AI63"/>
    <mergeCell ref="AF63:AG63"/>
    <mergeCell ref="AD63:AE63"/>
    <mergeCell ref="AB63:AC63"/>
    <mergeCell ref="AX63:AY63"/>
    <mergeCell ref="AV63:AW63"/>
    <mergeCell ref="AT63:AU63"/>
    <mergeCell ref="AR63:AS63"/>
    <mergeCell ref="AP63:AQ63"/>
    <mergeCell ref="AN63:AO63"/>
    <mergeCell ref="BJ63:BK63"/>
    <mergeCell ref="BH63:BI63"/>
    <mergeCell ref="BF63:BG63"/>
    <mergeCell ref="BD63:BE63"/>
    <mergeCell ref="BB63:BC63"/>
    <mergeCell ref="AZ63:BA63"/>
    <mergeCell ref="N64:O64"/>
    <mergeCell ref="L64:M64"/>
    <mergeCell ref="B64:K64"/>
    <mergeCell ref="BX63:BY63"/>
    <mergeCell ref="BV63:BW63"/>
    <mergeCell ref="BT63:BU63"/>
    <mergeCell ref="BR63:BS63"/>
    <mergeCell ref="BP63:BQ63"/>
    <mergeCell ref="BN63:BO63"/>
    <mergeCell ref="BL63:BM63"/>
    <mergeCell ref="Z64:AA64"/>
    <mergeCell ref="X64:Y64"/>
    <mergeCell ref="V64:W64"/>
    <mergeCell ref="T64:U64"/>
    <mergeCell ref="R64:S64"/>
    <mergeCell ref="P64:Q64"/>
    <mergeCell ref="AL64:AM64"/>
    <mergeCell ref="AJ64:AK64"/>
    <mergeCell ref="AH64:AI64"/>
    <mergeCell ref="AF64:AG64"/>
    <mergeCell ref="AD64:AE64"/>
    <mergeCell ref="AB64:AC64"/>
    <mergeCell ref="AX64:AY64"/>
    <mergeCell ref="AV64:AW64"/>
    <mergeCell ref="AT64:AU64"/>
    <mergeCell ref="AR64:AS64"/>
    <mergeCell ref="AP64:AQ64"/>
    <mergeCell ref="AN64:AO64"/>
    <mergeCell ref="BJ64:BK64"/>
    <mergeCell ref="BH64:BI64"/>
    <mergeCell ref="BF64:BG64"/>
    <mergeCell ref="BD64:BE64"/>
    <mergeCell ref="BB64:BC64"/>
    <mergeCell ref="AZ64:BA64"/>
    <mergeCell ref="N65:O65"/>
    <mergeCell ref="L65:M65"/>
    <mergeCell ref="B65:K65"/>
    <mergeCell ref="BX64:BY64"/>
    <mergeCell ref="BV64:BW64"/>
    <mergeCell ref="BT64:BU64"/>
    <mergeCell ref="BR64:BS64"/>
    <mergeCell ref="BP64:BQ64"/>
    <mergeCell ref="BN64:BO64"/>
    <mergeCell ref="BL64:BM64"/>
    <mergeCell ref="Z65:AA65"/>
    <mergeCell ref="X65:Y65"/>
    <mergeCell ref="V65:W65"/>
    <mergeCell ref="T65:U65"/>
    <mergeCell ref="R65:S65"/>
    <mergeCell ref="P65:Q65"/>
    <mergeCell ref="AL65:AM65"/>
    <mergeCell ref="AJ65:AK65"/>
    <mergeCell ref="AH65:AI65"/>
    <mergeCell ref="AF65:AG65"/>
    <mergeCell ref="AD65:AE65"/>
    <mergeCell ref="AB65:AC65"/>
    <mergeCell ref="AX65:AY65"/>
    <mergeCell ref="AV65:AW65"/>
    <mergeCell ref="AT65:AU65"/>
    <mergeCell ref="AR65:AS65"/>
    <mergeCell ref="AP65:AQ65"/>
    <mergeCell ref="AN65:AO65"/>
    <mergeCell ref="BJ65:BK65"/>
    <mergeCell ref="BH65:BI65"/>
    <mergeCell ref="BF65:BG65"/>
    <mergeCell ref="BD65:BE65"/>
    <mergeCell ref="BB65:BC65"/>
    <mergeCell ref="AZ65:BA65"/>
    <mergeCell ref="P66:Q66"/>
    <mergeCell ref="N66:O66"/>
    <mergeCell ref="L66:M66"/>
    <mergeCell ref="B66:K66"/>
    <mergeCell ref="BX65:BY65"/>
    <mergeCell ref="BV65:BW65"/>
    <mergeCell ref="BT65:BU65"/>
    <mergeCell ref="BR65:BS65"/>
    <mergeCell ref="BP65:BQ65"/>
    <mergeCell ref="BN65:BO65"/>
    <mergeCell ref="AB66:AC66"/>
    <mergeCell ref="Z66:AA66"/>
    <mergeCell ref="X66:Y66"/>
    <mergeCell ref="V66:W66"/>
    <mergeCell ref="T66:U66"/>
    <mergeCell ref="R66:S66"/>
    <mergeCell ref="AN66:AO66"/>
    <mergeCell ref="AL66:AM66"/>
    <mergeCell ref="AJ66:AK66"/>
    <mergeCell ref="AH66:AI66"/>
    <mergeCell ref="AF66:AG66"/>
    <mergeCell ref="AD66:AE66"/>
    <mergeCell ref="AZ66:BA66"/>
    <mergeCell ref="AX66:AY66"/>
    <mergeCell ref="AV66:AW66"/>
    <mergeCell ref="AT66:AU66"/>
    <mergeCell ref="AR66:AS66"/>
    <mergeCell ref="AP66:AQ66"/>
    <mergeCell ref="BL66:BM66"/>
    <mergeCell ref="BJ66:BK66"/>
    <mergeCell ref="BH66:BI66"/>
    <mergeCell ref="BF66:BG66"/>
    <mergeCell ref="BD66:BE66"/>
    <mergeCell ref="BB66:BC66"/>
    <mergeCell ref="P67:Q67"/>
    <mergeCell ref="N67:O67"/>
    <mergeCell ref="L67:M67"/>
    <mergeCell ref="B67:K67"/>
    <mergeCell ref="BX66:BY66"/>
    <mergeCell ref="BV66:BW66"/>
    <mergeCell ref="BT66:BU66"/>
    <mergeCell ref="BR66:BS66"/>
    <mergeCell ref="BP66:BQ66"/>
    <mergeCell ref="BN66:BO66"/>
    <mergeCell ref="AB67:AC67"/>
    <mergeCell ref="Z67:AA67"/>
    <mergeCell ref="X67:Y67"/>
    <mergeCell ref="V67:W67"/>
    <mergeCell ref="T67:U67"/>
    <mergeCell ref="R67:S67"/>
    <mergeCell ref="AN67:AO67"/>
    <mergeCell ref="AL67:AM67"/>
    <mergeCell ref="AJ67:AK67"/>
    <mergeCell ref="AH67:AI67"/>
    <mergeCell ref="AF67:AG67"/>
    <mergeCell ref="AD67:AE67"/>
    <mergeCell ref="AZ67:BA67"/>
    <mergeCell ref="AX67:AY67"/>
    <mergeCell ref="AV67:AW67"/>
    <mergeCell ref="AT67:AU67"/>
    <mergeCell ref="AR67:AS67"/>
    <mergeCell ref="AP67:AQ67"/>
    <mergeCell ref="BL67:BM67"/>
    <mergeCell ref="BJ67:BK67"/>
    <mergeCell ref="BH67:BI67"/>
    <mergeCell ref="BF67:BG67"/>
    <mergeCell ref="BD67:BE67"/>
    <mergeCell ref="BB67:BC67"/>
    <mergeCell ref="BX67:BY67"/>
    <mergeCell ref="BV67:BW67"/>
    <mergeCell ref="BT67:BU67"/>
    <mergeCell ref="BR67:BS67"/>
    <mergeCell ref="BP67:BQ67"/>
    <mergeCell ref="BN67:BO67"/>
    <mergeCell ref="BH118:BI118"/>
    <mergeCell ref="BJ118:BK118"/>
    <mergeCell ref="BL118:BM118"/>
    <mergeCell ref="BN118:BO118"/>
    <mergeCell ref="BP118:BQ118"/>
    <mergeCell ref="BR118:BS118"/>
    <mergeCell ref="AZ118:BA118"/>
    <mergeCell ref="BB118:BC118"/>
    <mergeCell ref="BD118:BE118"/>
    <mergeCell ref="BF118:BG118"/>
    <mergeCell ref="AJ118:AK118"/>
    <mergeCell ref="AL118:AM118"/>
    <mergeCell ref="AN118:AO118"/>
    <mergeCell ref="AP118:AQ118"/>
    <mergeCell ref="AR118:AS118"/>
    <mergeCell ref="AT118:AU118"/>
    <mergeCell ref="X118:Y118"/>
    <mergeCell ref="Z118:AA118"/>
    <mergeCell ref="AB118:AC118"/>
    <mergeCell ref="AD118:AE118"/>
    <mergeCell ref="AF118:AG118"/>
    <mergeCell ref="AH118:AI118"/>
    <mergeCell ref="BT117:BU117"/>
    <mergeCell ref="BV117:BW117"/>
    <mergeCell ref="BX117:BY117"/>
    <mergeCell ref="B118:K118"/>
    <mergeCell ref="L118:M118"/>
    <mergeCell ref="N118:O118"/>
    <mergeCell ref="P118:Q118"/>
    <mergeCell ref="R118:S118"/>
    <mergeCell ref="T118:U118"/>
    <mergeCell ref="V118:W118"/>
    <mergeCell ref="BH117:BI117"/>
    <mergeCell ref="BJ117:BK117"/>
    <mergeCell ref="BL117:BM117"/>
    <mergeCell ref="BN117:BO117"/>
    <mergeCell ref="BP117:BQ117"/>
    <mergeCell ref="BR117:BS117"/>
    <mergeCell ref="AZ117:BA117"/>
    <mergeCell ref="BB117:BC117"/>
    <mergeCell ref="BD117:BE117"/>
    <mergeCell ref="BF117:BG117"/>
    <mergeCell ref="AJ117:AK117"/>
    <mergeCell ref="AL117:AM117"/>
    <mergeCell ref="AN117:AO117"/>
    <mergeCell ref="AP117:AQ117"/>
    <mergeCell ref="AR117:AS117"/>
    <mergeCell ref="AT117:AU117"/>
    <mergeCell ref="X117:Y117"/>
    <mergeCell ref="Z117:AA117"/>
    <mergeCell ref="AB117:AC117"/>
    <mergeCell ref="AD117:AE117"/>
    <mergeCell ref="AF117:AG117"/>
    <mergeCell ref="AH117:AI117"/>
    <mergeCell ref="B76:K82"/>
    <mergeCell ref="A76:A82"/>
    <mergeCell ref="BX116:BY116"/>
    <mergeCell ref="B117:K117"/>
    <mergeCell ref="L117:M117"/>
    <mergeCell ref="N117:O117"/>
    <mergeCell ref="P117:Q117"/>
    <mergeCell ref="R117:S117"/>
    <mergeCell ref="T117:U117"/>
    <mergeCell ref="V117:W117"/>
    <mergeCell ref="N76:O82"/>
    <mergeCell ref="L76:M82"/>
    <mergeCell ref="BL77:BW77"/>
    <mergeCell ref="AZ77:BK77"/>
    <mergeCell ref="AN77:AY77"/>
    <mergeCell ref="AB77:AM77"/>
    <mergeCell ref="AH82:AI82"/>
    <mergeCell ref="AF82:AG82"/>
    <mergeCell ref="P77:Q82"/>
    <mergeCell ref="X78:Y82"/>
    <mergeCell ref="BX76:BY82"/>
    <mergeCell ref="AB76:BW76"/>
    <mergeCell ref="P76:AA76"/>
    <mergeCell ref="AT82:AU82"/>
    <mergeCell ref="AR82:AS82"/>
    <mergeCell ref="T77:AA77"/>
    <mergeCell ref="R77:S82"/>
    <mergeCell ref="AH78:AM81"/>
    <mergeCell ref="AB78:AG81"/>
    <mergeCell ref="Z78:AA82"/>
    <mergeCell ref="V78:W82"/>
    <mergeCell ref="T78:U82"/>
    <mergeCell ref="AX82:AY82"/>
    <mergeCell ref="AV82:AW82"/>
    <mergeCell ref="AD82:AE82"/>
    <mergeCell ref="AB82:AC82"/>
    <mergeCell ref="AN82:AO82"/>
    <mergeCell ref="AL82:AM82"/>
    <mergeCell ref="AJ82:AK82"/>
    <mergeCell ref="BR78:BW81"/>
    <mergeCell ref="BL78:BQ81"/>
    <mergeCell ref="BF78:BK81"/>
    <mergeCell ref="AZ78:BE81"/>
    <mergeCell ref="AT78:AY81"/>
    <mergeCell ref="AN78:AS81"/>
    <mergeCell ref="BF82:BG82"/>
    <mergeCell ref="BD82:BE82"/>
    <mergeCell ref="BB82:BC82"/>
    <mergeCell ref="AZ82:BA82"/>
    <mergeCell ref="B83:K83"/>
    <mergeCell ref="BV82:BW82"/>
    <mergeCell ref="BT82:BU82"/>
    <mergeCell ref="BR82:BS82"/>
    <mergeCell ref="BP82:BQ82"/>
    <mergeCell ref="BN82:BO82"/>
    <mergeCell ref="BL82:BM82"/>
    <mergeCell ref="BJ82:BK82"/>
    <mergeCell ref="BH82:BI82"/>
    <mergeCell ref="AP82:AQ82"/>
    <mergeCell ref="V83:W83"/>
    <mergeCell ref="T83:U83"/>
    <mergeCell ref="AT83:AU83"/>
    <mergeCell ref="AR83:AS83"/>
    <mergeCell ref="AP83:AQ83"/>
    <mergeCell ref="AN83:AO83"/>
    <mergeCell ref="R83:S83"/>
    <mergeCell ref="P83:Q83"/>
    <mergeCell ref="N83:O83"/>
    <mergeCell ref="L83:M83"/>
    <mergeCell ref="AH83:AI83"/>
    <mergeCell ref="AF83:AG83"/>
    <mergeCell ref="AD83:AE83"/>
    <mergeCell ref="AB83:AC83"/>
    <mergeCell ref="Z83:AA83"/>
    <mergeCell ref="X83:Y83"/>
    <mergeCell ref="AL83:AM83"/>
    <mergeCell ref="AJ83:AK83"/>
    <mergeCell ref="BF83:BG83"/>
    <mergeCell ref="BD83:BE83"/>
    <mergeCell ref="BB83:BC83"/>
    <mergeCell ref="AZ83:BA83"/>
    <mergeCell ref="AX83:AY83"/>
    <mergeCell ref="AV83:AW83"/>
    <mergeCell ref="B87:K87"/>
    <mergeCell ref="BX83:BY83"/>
    <mergeCell ref="BV83:BW83"/>
    <mergeCell ref="BT83:BU83"/>
    <mergeCell ref="BR83:BS83"/>
    <mergeCell ref="BP83:BQ83"/>
    <mergeCell ref="BN83:BO83"/>
    <mergeCell ref="BL83:BM83"/>
    <mergeCell ref="BJ83:BK83"/>
    <mergeCell ref="BH83:BI83"/>
    <mergeCell ref="V87:W87"/>
    <mergeCell ref="T87:U87"/>
    <mergeCell ref="R87:S87"/>
    <mergeCell ref="P87:Q87"/>
    <mergeCell ref="N87:O87"/>
    <mergeCell ref="L87:M87"/>
    <mergeCell ref="AH87:AI87"/>
    <mergeCell ref="AF87:AG87"/>
    <mergeCell ref="AD87:AE87"/>
    <mergeCell ref="AB87:AC87"/>
    <mergeCell ref="Z87:AA87"/>
    <mergeCell ref="X87:Y87"/>
    <mergeCell ref="AN87:AO87"/>
    <mergeCell ref="AL87:AM87"/>
    <mergeCell ref="AJ87:AK87"/>
    <mergeCell ref="BF87:BG87"/>
    <mergeCell ref="BD87:BE87"/>
    <mergeCell ref="BB87:BC87"/>
    <mergeCell ref="AZ87:BA87"/>
    <mergeCell ref="AX87:AY87"/>
    <mergeCell ref="AV87:AW87"/>
    <mergeCell ref="BV116:BW116"/>
    <mergeCell ref="BP87:BQ87"/>
    <mergeCell ref="BN87:BO87"/>
    <mergeCell ref="BL87:BM87"/>
    <mergeCell ref="BJ87:BK87"/>
    <mergeCell ref="BH87:BI87"/>
    <mergeCell ref="BL114:BM114"/>
    <mergeCell ref="BN114:BO114"/>
    <mergeCell ref="BP114:BQ114"/>
    <mergeCell ref="BR114:BS114"/>
    <mergeCell ref="BJ116:BK116"/>
    <mergeCell ref="BL116:BM116"/>
    <mergeCell ref="BN116:BO116"/>
    <mergeCell ref="BP116:BQ116"/>
    <mergeCell ref="BR116:BS116"/>
    <mergeCell ref="BT116:BU116"/>
    <mergeCell ref="AX116:AY116"/>
    <mergeCell ref="AZ116:BA116"/>
    <mergeCell ref="BB116:BC116"/>
    <mergeCell ref="BD116:BE116"/>
    <mergeCell ref="BF116:BG116"/>
    <mergeCell ref="BH116:BI116"/>
    <mergeCell ref="AL116:AM116"/>
    <mergeCell ref="AN116:AO116"/>
    <mergeCell ref="AP116:AQ116"/>
    <mergeCell ref="AR116:AS116"/>
    <mergeCell ref="AT116:AU116"/>
    <mergeCell ref="AV116:AW116"/>
    <mergeCell ref="Z116:AA116"/>
    <mergeCell ref="AB116:AC116"/>
    <mergeCell ref="AD116:AE116"/>
    <mergeCell ref="AF116:AG116"/>
    <mergeCell ref="AH116:AI116"/>
    <mergeCell ref="AJ116:AK116"/>
    <mergeCell ref="BV115:BW115"/>
    <mergeCell ref="BX115:BY115"/>
    <mergeCell ref="B116:K116"/>
    <mergeCell ref="L116:M116"/>
    <mergeCell ref="N116:O116"/>
    <mergeCell ref="P116:Q116"/>
    <mergeCell ref="R116:S116"/>
    <mergeCell ref="T116:U116"/>
    <mergeCell ref="V116:W116"/>
    <mergeCell ref="X116:Y116"/>
    <mergeCell ref="BJ115:BK115"/>
    <mergeCell ref="BL115:BM115"/>
    <mergeCell ref="BN115:BO115"/>
    <mergeCell ref="BP115:BQ115"/>
    <mergeCell ref="BR115:BS115"/>
    <mergeCell ref="BT115:BU115"/>
    <mergeCell ref="AX115:AY115"/>
    <mergeCell ref="AZ115:BA115"/>
    <mergeCell ref="BB115:BC115"/>
    <mergeCell ref="BD115:BE115"/>
    <mergeCell ref="BF115:BG115"/>
    <mergeCell ref="BH115:BI115"/>
    <mergeCell ref="AL115:AM115"/>
    <mergeCell ref="AN115:AO115"/>
    <mergeCell ref="AP115:AQ115"/>
    <mergeCell ref="AR115:AS115"/>
    <mergeCell ref="AT115:AU115"/>
    <mergeCell ref="AV115:AW115"/>
    <mergeCell ref="B95:K95"/>
    <mergeCell ref="AB115:AC115"/>
    <mergeCell ref="AD115:AE115"/>
    <mergeCell ref="AF115:AG115"/>
    <mergeCell ref="AH115:AI115"/>
    <mergeCell ref="AJ115:AK115"/>
    <mergeCell ref="B114:K114"/>
    <mergeCell ref="L114:M114"/>
    <mergeCell ref="N114:O114"/>
    <mergeCell ref="P114:Q114"/>
    <mergeCell ref="N84:O84"/>
    <mergeCell ref="L84:M84"/>
    <mergeCell ref="B84:K84"/>
    <mergeCell ref="CC112:CD112"/>
    <mergeCell ref="CC113:CD113"/>
    <mergeCell ref="CC114:CD114"/>
    <mergeCell ref="BX87:BY87"/>
    <mergeCell ref="BV87:BW87"/>
    <mergeCell ref="BT87:BU87"/>
    <mergeCell ref="BR87:BS87"/>
    <mergeCell ref="Z84:AA84"/>
    <mergeCell ref="X84:Y84"/>
    <mergeCell ref="V84:W84"/>
    <mergeCell ref="T84:U84"/>
    <mergeCell ref="R84:S84"/>
    <mergeCell ref="P84:Q84"/>
    <mergeCell ref="AL84:AM84"/>
    <mergeCell ref="AJ84:AK84"/>
    <mergeCell ref="AH84:AI84"/>
    <mergeCell ref="AF84:AG84"/>
    <mergeCell ref="AD84:AE84"/>
    <mergeCell ref="AB84:AC84"/>
    <mergeCell ref="AX84:AY84"/>
    <mergeCell ref="AV84:AW84"/>
    <mergeCell ref="AT84:AU84"/>
    <mergeCell ref="AR84:AS84"/>
    <mergeCell ref="AP84:AQ84"/>
    <mergeCell ref="AN84:AO84"/>
    <mergeCell ref="BJ84:BK84"/>
    <mergeCell ref="BH84:BI84"/>
    <mergeCell ref="BF84:BG84"/>
    <mergeCell ref="BD84:BE84"/>
    <mergeCell ref="BB84:BC84"/>
    <mergeCell ref="AZ84:BA84"/>
    <mergeCell ref="N85:O85"/>
    <mergeCell ref="L85:M85"/>
    <mergeCell ref="B85:K85"/>
    <mergeCell ref="BX84:BY84"/>
    <mergeCell ref="BV84:BW84"/>
    <mergeCell ref="BT84:BU84"/>
    <mergeCell ref="BR84:BS84"/>
    <mergeCell ref="BP84:BQ84"/>
    <mergeCell ref="BN84:BO84"/>
    <mergeCell ref="BL84:BM84"/>
    <mergeCell ref="Z85:AA85"/>
    <mergeCell ref="X85:Y85"/>
    <mergeCell ref="V85:W85"/>
    <mergeCell ref="T85:U85"/>
    <mergeCell ref="R85:S85"/>
    <mergeCell ref="P85:Q85"/>
    <mergeCell ref="AL85:AM85"/>
    <mergeCell ref="AJ85:AK85"/>
    <mergeCell ref="AH85:AI85"/>
    <mergeCell ref="AF85:AG85"/>
    <mergeCell ref="AD85:AE85"/>
    <mergeCell ref="AB85:AC85"/>
    <mergeCell ref="AX85:AY85"/>
    <mergeCell ref="AV85:AW85"/>
    <mergeCell ref="AT85:AU85"/>
    <mergeCell ref="AR85:AS85"/>
    <mergeCell ref="AP85:AQ85"/>
    <mergeCell ref="AN85:AO85"/>
    <mergeCell ref="BJ85:BK85"/>
    <mergeCell ref="BH85:BI85"/>
    <mergeCell ref="BF85:BG85"/>
    <mergeCell ref="BD85:BE85"/>
    <mergeCell ref="BB85:BC85"/>
    <mergeCell ref="AZ85:BA85"/>
    <mergeCell ref="N88:O88"/>
    <mergeCell ref="L88:M88"/>
    <mergeCell ref="B88:K88"/>
    <mergeCell ref="BX85:BY85"/>
    <mergeCell ref="BV85:BW85"/>
    <mergeCell ref="BT85:BU85"/>
    <mergeCell ref="BR85:BS85"/>
    <mergeCell ref="BP85:BQ85"/>
    <mergeCell ref="BN85:BO85"/>
    <mergeCell ref="BL85:BM85"/>
    <mergeCell ref="Z88:AA88"/>
    <mergeCell ref="X88:Y88"/>
    <mergeCell ref="V88:W88"/>
    <mergeCell ref="T88:U88"/>
    <mergeCell ref="R88:S88"/>
    <mergeCell ref="P88:Q88"/>
    <mergeCell ref="AL88:AM88"/>
    <mergeCell ref="AJ88:AK88"/>
    <mergeCell ref="AH88:AI88"/>
    <mergeCell ref="AF88:AG88"/>
    <mergeCell ref="AD88:AE88"/>
    <mergeCell ref="AB88:AC88"/>
    <mergeCell ref="AX88:AY88"/>
    <mergeCell ref="AV88:AW88"/>
    <mergeCell ref="AT88:AU88"/>
    <mergeCell ref="AR88:AS88"/>
    <mergeCell ref="AP88:AQ88"/>
    <mergeCell ref="AN88:AO88"/>
    <mergeCell ref="BJ88:BK88"/>
    <mergeCell ref="BH88:BI88"/>
    <mergeCell ref="BF88:BG88"/>
    <mergeCell ref="BD88:BE88"/>
    <mergeCell ref="BB88:BC88"/>
    <mergeCell ref="AZ88:BA88"/>
    <mergeCell ref="N90:O90"/>
    <mergeCell ref="L90:M90"/>
    <mergeCell ref="B90:K90"/>
    <mergeCell ref="BX88:BY88"/>
    <mergeCell ref="BV88:BW88"/>
    <mergeCell ref="BT88:BU88"/>
    <mergeCell ref="BR88:BS88"/>
    <mergeCell ref="BP88:BQ88"/>
    <mergeCell ref="BN88:BO88"/>
    <mergeCell ref="BL88:BM88"/>
    <mergeCell ref="Z90:AA90"/>
    <mergeCell ref="X90:Y90"/>
    <mergeCell ref="V90:W90"/>
    <mergeCell ref="T90:U90"/>
    <mergeCell ref="R90:S90"/>
    <mergeCell ref="P90:Q90"/>
    <mergeCell ref="AL90:AM90"/>
    <mergeCell ref="AJ90:AK90"/>
    <mergeCell ref="AH90:AI90"/>
    <mergeCell ref="AF90:AG90"/>
    <mergeCell ref="AD90:AE90"/>
    <mergeCell ref="AB90:AC90"/>
    <mergeCell ref="AX90:AY90"/>
    <mergeCell ref="AV90:AW90"/>
    <mergeCell ref="AT90:AU90"/>
    <mergeCell ref="AR90:AS90"/>
    <mergeCell ref="AP90:AQ90"/>
    <mergeCell ref="AN90:AO90"/>
    <mergeCell ref="BJ90:BK90"/>
    <mergeCell ref="BH90:BI90"/>
    <mergeCell ref="BF90:BG90"/>
    <mergeCell ref="BD90:BE90"/>
    <mergeCell ref="BB90:BC90"/>
    <mergeCell ref="AZ90:BA90"/>
    <mergeCell ref="N91:O91"/>
    <mergeCell ref="L91:M91"/>
    <mergeCell ref="B91:K91"/>
    <mergeCell ref="BX90:BY90"/>
    <mergeCell ref="BV90:BW90"/>
    <mergeCell ref="BT90:BU90"/>
    <mergeCell ref="BR90:BS90"/>
    <mergeCell ref="BP90:BQ90"/>
    <mergeCell ref="BN90:BO90"/>
    <mergeCell ref="BL90:BM90"/>
    <mergeCell ref="Z91:AA91"/>
    <mergeCell ref="X91:Y91"/>
    <mergeCell ref="V91:W91"/>
    <mergeCell ref="T91:U91"/>
    <mergeCell ref="R91:S91"/>
    <mergeCell ref="P91:Q91"/>
    <mergeCell ref="AL91:AM91"/>
    <mergeCell ref="AJ91:AK91"/>
    <mergeCell ref="AH91:AI91"/>
    <mergeCell ref="AF91:AG91"/>
    <mergeCell ref="AD91:AE91"/>
    <mergeCell ref="AB91:AC91"/>
    <mergeCell ref="AX91:AY91"/>
    <mergeCell ref="AV91:AW91"/>
    <mergeCell ref="AT91:AU91"/>
    <mergeCell ref="AR91:AS91"/>
    <mergeCell ref="AP91:AQ91"/>
    <mergeCell ref="AN91:AO91"/>
    <mergeCell ref="BJ91:BK91"/>
    <mergeCell ref="BH91:BI91"/>
    <mergeCell ref="BF91:BG91"/>
    <mergeCell ref="BD91:BE91"/>
    <mergeCell ref="BB91:BC91"/>
    <mergeCell ref="AZ91:BA91"/>
    <mergeCell ref="N92:O92"/>
    <mergeCell ref="L92:M92"/>
    <mergeCell ref="B92:K92"/>
    <mergeCell ref="BX91:BY91"/>
    <mergeCell ref="BV91:BW91"/>
    <mergeCell ref="BT91:BU91"/>
    <mergeCell ref="BR91:BS91"/>
    <mergeCell ref="BP91:BQ91"/>
    <mergeCell ref="BN91:BO91"/>
    <mergeCell ref="BL91:BM91"/>
    <mergeCell ref="Z92:AA92"/>
    <mergeCell ref="X92:Y92"/>
    <mergeCell ref="V92:W92"/>
    <mergeCell ref="T92:U92"/>
    <mergeCell ref="R92:S92"/>
    <mergeCell ref="P92:Q92"/>
    <mergeCell ref="AL92:AM92"/>
    <mergeCell ref="AJ92:AK92"/>
    <mergeCell ref="AH92:AI92"/>
    <mergeCell ref="AF92:AG92"/>
    <mergeCell ref="AD92:AE92"/>
    <mergeCell ref="AB92:AC92"/>
    <mergeCell ref="AX92:AY92"/>
    <mergeCell ref="AV92:AW92"/>
    <mergeCell ref="AT92:AU92"/>
    <mergeCell ref="AR92:AS92"/>
    <mergeCell ref="AP92:AQ92"/>
    <mergeCell ref="AN92:AO92"/>
    <mergeCell ref="BJ92:BK92"/>
    <mergeCell ref="BH92:BI92"/>
    <mergeCell ref="BF92:BG92"/>
    <mergeCell ref="BD92:BE92"/>
    <mergeCell ref="BB92:BC92"/>
    <mergeCell ref="AZ92:BA92"/>
    <mergeCell ref="N93:O93"/>
    <mergeCell ref="L93:M93"/>
    <mergeCell ref="B93:K93"/>
    <mergeCell ref="BX92:BY92"/>
    <mergeCell ref="BV92:BW92"/>
    <mergeCell ref="BT92:BU92"/>
    <mergeCell ref="BR92:BS92"/>
    <mergeCell ref="BP92:BQ92"/>
    <mergeCell ref="BN92:BO92"/>
    <mergeCell ref="BL92:BM92"/>
    <mergeCell ref="Z93:AA93"/>
    <mergeCell ref="X93:Y93"/>
    <mergeCell ref="V93:W93"/>
    <mergeCell ref="T93:U93"/>
    <mergeCell ref="R93:S93"/>
    <mergeCell ref="P93:Q93"/>
    <mergeCell ref="AL93:AM93"/>
    <mergeCell ref="AJ93:AK93"/>
    <mergeCell ref="AH93:AI93"/>
    <mergeCell ref="AF93:AG93"/>
    <mergeCell ref="AD93:AE93"/>
    <mergeCell ref="AB93:AC93"/>
    <mergeCell ref="AX93:AY93"/>
    <mergeCell ref="AV93:AW93"/>
    <mergeCell ref="AT93:AU93"/>
    <mergeCell ref="AR93:AS93"/>
    <mergeCell ref="AP93:AQ93"/>
    <mergeCell ref="AN93:AO93"/>
    <mergeCell ref="BJ93:BK93"/>
    <mergeCell ref="BH93:BI93"/>
    <mergeCell ref="BF93:BG93"/>
    <mergeCell ref="BD93:BE93"/>
    <mergeCell ref="BB93:BC93"/>
    <mergeCell ref="AZ93:BA93"/>
    <mergeCell ref="N94:O94"/>
    <mergeCell ref="L94:M94"/>
    <mergeCell ref="B94:K94"/>
    <mergeCell ref="BX93:BY93"/>
    <mergeCell ref="BV93:BW93"/>
    <mergeCell ref="BT93:BU93"/>
    <mergeCell ref="BR93:BS93"/>
    <mergeCell ref="BP93:BQ93"/>
    <mergeCell ref="BN93:BO93"/>
    <mergeCell ref="BL93:BM93"/>
    <mergeCell ref="Z94:AA94"/>
    <mergeCell ref="X94:Y94"/>
    <mergeCell ref="V94:W94"/>
    <mergeCell ref="T94:U94"/>
    <mergeCell ref="R94:S94"/>
    <mergeCell ref="P94:Q94"/>
    <mergeCell ref="AL94:AM94"/>
    <mergeCell ref="AJ94:AK94"/>
    <mergeCell ref="AH94:AI94"/>
    <mergeCell ref="AF94:AG94"/>
    <mergeCell ref="AD94:AE94"/>
    <mergeCell ref="AB94:AC94"/>
    <mergeCell ref="AX94:AY94"/>
    <mergeCell ref="AV94:AW94"/>
    <mergeCell ref="AT94:AU94"/>
    <mergeCell ref="AR94:AS94"/>
    <mergeCell ref="AP94:AQ94"/>
    <mergeCell ref="AN94:AO94"/>
    <mergeCell ref="BJ94:BK94"/>
    <mergeCell ref="BH94:BI94"/>
    <mergeCell ref="BF94:BG94"/>
    <mergeCell ref="BD94:BE94"/>
    <mergeCell ref="BB94:BC94"/>
    <mergeCell ref="AZ94:BA94"/>
    <mergeCell ref="BX94:BY94"/>
    <mergeCell ref="BV94:BW94"/>
    <mergeCell ref="BT94:BU94"/>
    <mergeCell ref="BR94:BS94"/>
    <mergeCell ref="BP94:BQ94"/>
    <mergeCell ref="BN94:BO94"/>
    <mergeCell ref="BL94:BM94"/>
    <mergeCell ref="BT154:BU154"/>
    <mergeCell ref="BV154:BW154"/>
    <mergeCell ref="BX154:BY154"/>
    <mergeCell ref="A177:BY177"/>
    <mergeCell ref="A178:E178"/>
    <mergeCell ref="F178:BW178"/>
    <mergeCell ref="BX178:BY178"/>
    <mergeCell ref="A167:J167"/>
    <mergeCell ref="A168:J168"/>
    <mergeCell ref="BN154:BO154"/>
    <mergeCell ref="BP154:BQ154"/>
    <mergeCell ref="AJ154:AK154"/>
    <mergeCell ref="AL154:AM154"/>
    <mergeCell ref="AN154:AO154"/>
    <mergeCell ref="AP154:AQ154"/>
    <mergeCell ref="AR154:AS154"/>
    <mergeCell ref="AT154:AU154"/>
    <mergeCell ref="BR154:BS154"/>
    <mergeCell ref="AV154:AW154"/>
    <mergeCell ref="AX154:AY154"/>
    <mergeCell ref="AZ154:BA154"/>
    <mergeCell ref="BB154:BC154"/>
    <mergeCell ref="BD154:BE154"/>
    <mergeCell ref="BF154:BG154"/>
    <mergeCell ref="BH154:BI154"/>
    <mergeCell ref="BJ154:BK154"/>
    <mergeCell ref="BL154:BM154"/>
    <mergeCell ref="X154:Y154"/>
    <mergeCell ref="Z154:AA154"/>
    <mergeCell ref="AB154:AC154"/>
    <mergeCell ref="AD154:AE154"/>
    <mergeCell ref="AF154:AG154"/>
    <mergeCell ref="AH154:AI154"/>
    <mergeCell ref="BR153:BS153"/>
    <mergeCell ref="BT153:BU153"/>
    <mergeCell ref="BV153:BW153"/>
    <mergeCell ref="B154:K154"/>
    <mergeCell ref="L154:M154"/>
    <mergeCell ref="N154:O154"/>
    <mergeCell ref="P154:Q154"/>
    <mergeCell ref="R154:S154"/>
    <mergeCell ref="T154:U154"/>
    <mergeCell ref="V154:W154"/>
    <mergeCell ref="BF153:BG153"/>
    <mergeCell ref="BH153:BI153"/>
    <mergeCell ref="BJ153:BK153"/>
    <mergeCell ref="BL153:BM153"/>
    <mergeCell ref="BN153:BO153"/>
    <mergeCell ref="BP153:BQ153"/>
    <mergeCell ref="BF149:BK152"/>
    <mergeCell ref="BL149:BQ152"/>
    <mergeCell ref="BR149:BW152"/>
    <mergeCell ref="AJ153:AK153"/>
    <mergeCell ref="AL153:AM153"/>
    <mergeCell ref="AN153:AO153"/>
    <mergeCell ref="AP153:AQ153"/>
    <mergeCell ref="AR153:AS153"/>
    <mergeCell ref="AT153:AU153"/>
    <mergeCell ref="AV153:AW153"/>
    <mergeCell ref="AT149:AY152"/>
    <mergeCell ref="AB153:AC153"/>
    <mergeCell ref="AD153:AE153"/>
    <mergeCell ref="AF153:AG153"/>
    <mergeCell ref="AH153:AI153"/>
    <mergeCell ref="AZ149:BE152"/>
    <mergeCell ref="AX153:AY153"/>
    <mergeCell ref="AZ153:BA153"/>
    <mergeCell ref="BB153:BC153"/>
    <mergeCell ref="BD153:BE153"/>
    <mergeCell ref="V149:W153"/>
    <mergeCell ref="X149:Y153"/>
    <mergeCell ref="Z149:AA153"/>
    <mergeCell ref="AB149:AG152"/>
    <mergeCell ref="AH149:AM152"/>
    <mergeCell ref="AN149:AS152"/>
    <mergeCell ref="AB147:BW147"/>
    <mergeCell ref="BX147:BY153"/>
    <mergeCell ref="P148:Q153"/>
    <mergeCell ref="R148:S153"/>
    <mergeCell ref="T148:AA148"/>
    <mergeCell ref="AB148:AM148"/>
    <mergeCell ref="AN148:AY148"/>
    <mergeCell ref="AZ148:BK148"/>
    <mergeCell ref="BL148:BW148"/>
    <mergeCell ref="T149:U153"/>
    <mergeCell ref="B109:K109"/>
    <mergeCell ref="BV133:BW133"/>
    <mergeCell ref="BX133:BY133"/>
    <mergeCell ref="A147:A153"/>
    <mergeCell ref="B147:K153"/>
    <mergeCell ref="L147:M153"/>
    <mergeCell ref="N147:O153"/>
    <mergeCell ref="P147:AA147"/>
    <mergeCell ref="Z109:AA109"/>
    <mergeCell ref="X109:Y109"/>
    <mergeCell ref="R109:S109"/>
    <mergeCell ref="P109:Q109"/>
    <mergeCell ref="AL109:AM109"/>
    <mergeCell ref="AJ109:AK109"/>
    <mergeCell ref="AH109:AI109"/>
    <mergeCell ref="AF109:AG109"/>
    <mergeCell ref="AD109:AE109"/>
    <mergeCell ref="AB109:AC109"/>
    <mergeCell ref="AX109:AY109"/>
    <mergeCell ref="AV109:AW109"/>
    <mergeCell ref="AT109:AU109"/>
    <mergeCell ref="AR109:AS109"/>
    <mergeCell ref="AP109:AQ109"/>
    <mergeCell ref="AN109:AO109"/>
    <mergeCell ref="BJ109:BK109"/>
    <mergeCell ref="BH109:BI109"/>
    <mergeCell ref="BF109:BG109"/>
    <mergeCell ref="BD109:BE109"/>
    <mergeCell ref="BB109:BC109"/>
    <mergeCell ref="AZ109:BA109"/>
    <mergeCell ref="N110:O110"/>
    <mergeCell ref="L110:M110"/>
    <mergeCell ref="B110:K110"/>
    <mergeCell ref="BX109:BY109"/>
    <mergeCell ref="BV109:BW109"/>
    <mergeCell ref="BT109:BU109"/>
    <mergeCell ref="BR109:BS109"/>
    <mergeCell ref="BP109:BQ109"/>
    <mergeCell ref="BN109:BO109"/>
    <mergeCell ref="BL109:BM109"/>
    <mergeCell ref="Z110:AA110"/>
    <mergeCell ref="X110:Y110"/>
    <mergeCell ref="V110:W110"/>
    <mergeCell ref="T110:U110"/>
    <mergeCell ref="R110:S110"/>
    <mergeCell ref="P110:Q110"/>
    <mergeCell ref="AL110:AM110"/>
    <mergeCell ref="AJ110:AK110"/>
    <mergeCell ref="AH110:AI110"/>
    <mergeCell ref="AF110:AG110"/>
    <mergeCell ref="AD110:AE110"/>
    <mergeCell ref="AB110:AC110"/>
    <mergeCell ref="AX110:AY110"/>
    <mergeCell ref="AV110:AW110"/>
    <mergeCell ref="AT110:AU110"/>
    <mergeCell ref="AR110:AS110"/>
    <mergeCell ref="AP110:AQ110"/>
    <mergeCell ref="AN110:AO110"/>
    <mergeCell ref="BJ110:BK110"/>
    <mergeCell ref="BH110:BI110"/>
    <mergeCell ref="BF110:BG110"/>
    <mergeCell ref="BD110:BE110"/>
    <mergeCell ref="BB110:BC110"/>
    <mergeCell ref="AZ110:BA110"/>
    <mergeCell ref="N111:O111"/>
    <mergeCell ref="L111:M111"/>
    <mergeCell ref="B111:K111"/>
    <mergeCell ref="BX110:BY110"/>
    <mergeCell ref="BV110:BW110"/>
    <mergeCell ref="BT110:BU110"/>
    <mergeCell ref="BR110:BS110"/>
    <mergeCell ref="BP110:BQ110"/>
    <mergeCell ref="BN110:BO110"/>
    <mergeCell ref="BL110:BM110"/>
    <mergeCell ref="Z111:AA111"/>
    <mergeCell ref="X111:Y111"/>
    <mergeCell ref="V111:W111"/>
    <mergeCell ref="T111:U111"/>
    <mergeCell ref="R111:S111"/>
    <mergeCell ref="P111:Q111"/>
    <mergeCell ref="AL111:AM111"/>
    <mergeCell ref="AJ111:AK111"/>
    <mergeCell ref="AH111:AI111"/>
    <mergeCell ref="AF111:AG111"/>
    <mergeCell ref="AD111:AE111"/>
    <mergeCell ref="AB111:AC111"/>
    <mergeCell ref="AX111:AY111"/>
    <mergeCell ref="AV111:AW111"/>
    <mergeCell ref="AT111:AU111"/>
    <mergeCell ref="AR111:AS111"/>
    <mergeCell ref="AP111:AQ111"/>
    <mergeCell ref="AN111:AO111"/>
    <mergeCell ref="BJ111:BK111"/>
    <mergeCell ref="BH111:BI111"/>
    <mergeCell ref="BF111:BG111"/>
    <mergeCell ref="BD111:BE111"/>
    <mergeCell ref="BB111:BC111"/>
    <mergeCell ref="AZ111:BA111"/>
    <mergeCell ref="N112:O112"/>
    <mergeCell ref="L112:M112"/>
    <mergeCell ref="B112:K112"/>
    <mergeCell ref="BX111:BY111"/>
    <mergeCell ref="BV111:BW111"/>
    <mergeCell ref="BT111:BU111"/>
    <mergeCell ref="BR111:BS111"/>
    <mergeCell ref="BP111:BQ111"/>
    <mergeCell ref="BN111:BO111"/>
    <mergeCell ref="BL111:BM111"/>
    <mergeCell ref="Z112:AA112"/>
    <mergeCell ref="X112:Y112"/>
    <mergeCell ref="V112:W112"/>
    <mergeCell ref="T112:U112"/>
    <mergeCell ref="R112:S112"/>
    <mergeCell ref="P112:Q112"/>
    <mergeCell ref="AL112:AM112"/>
    <mergeCell ref="AJ112:AK112"/>
    <mergeCell ref="AH112:AI112"/>
    <mergeCell ref="AF112:AG112"/>
    <mergeCell ref="AD112:AE112"/>
    <mergeCell ref="AB112:AC112"/>
    <mergeCell ref="AX112:AY112"/>
    <mergeCell ref="AV112:AW112"/>
    <mergeCell ref="AT112:AU112"/>
    <mergeCell ref="AR112:AS112"/>
    <mergeCell ref="AP112:AQ112"/>
    <mergeCell ref="AN112:AO112"/>
    <mergeCell ref="BJ112:BK112"/>
    <mergeCell ref="BH112:BI112"/>
    <mergeCell ref="BF112:BG112"/>
    <mergeCell ref="BD112:BE112"/>
    <mergeCell ref="BB112:BC112"/>
    <mergeCell ref="AZ112:BA112"/>
    <mergeCell ref="N113:O113"/>
    <mergeCell ref="L113:M113"/>
    <mergeCell ref="B113:K113"/>
    <mergeCell ref="BX112:BY112"/>
    <mergeCell ref="BV112:BW112"/>
    <mergeCell ref="BT112:BU112"/>
    <mergeCell ref="BR112:BS112"/>
    <mergeCell ref="BP112:BQ112"/>
    <mergeCell ref="BN112:BO112"/>
    <mergeCell ref="BL112:BM112"/>
    <mergeCell ref="Z113:AA113"/>
    <mergeCell ref="X113:Y113"/>
    <mergeCell ref="V113:W113"/>
    <mergeCell ref="T113:U113"/>
    <mergeCell ref="R113:S113"/>
    <mergeCell ref="P113:Q113"/>
    <mergeCell ref="AL113:AM113"/>
    <mergeCell ref="AJ113:AK113"/>
    <mergeCell ref="AH113:AI113"/>
    <mergeCell ref="AF113:AG113"/>
    <mergeCell ref="AD113:AE113"/>
    <mergeCell ref="AB113:AC113"/>
    <mergeCell ref="AX113:AY113"/>
    <mergeCell ref="AV113:AW113"/>
    <mergeCell ref="AT113:AU113"/>
    <mergeCell ref="AR113:AS113"/>
    <mergeCell ref="AP113:AQ113"/>
    <mergeCell ref="AN113:AO113"/>
    <mergeCell ref="BJ113:BK113"/>
    <mergeCell ref="BH113:BI113"/>
    <mergeCell ref="BF113:BG113"/>
    <mergeCell ref="BD113:BE113"/>
    <mergeCell ref="BB113:BC113"/>
    <mergeCell ref="AZ113:BA113"/>
    <mergeCell ref="BJ133:BK133"/>
    <mergeCell ref="BL133:BM133"/>
    <mergeCell ref="BN133:BO133"/>
    <mergeCell ref="BP133:BQ133"/>
    <mergeCell ref="BR133:BS133"/>
    <mergeCell ref="BT133:BU133"/>
    <mergeCell ref="AX133:AY133"/>
    <mergeCell ref="AZ133:BA133"/>
    <mergeCell ref="BB133:BC133"/>
    <mergeCell ref="BD133:BE133"/>
    <mergeCell ref="BF133:BG133"/>
    <mergeCell ref="BH133:BI133"/>
    <mergeCell ref="AL133:AM133"/>
    <mergeCell ref="AN133:AO133"/>
    <mergeCell ref="AP133:AQ133"/>
    <mergeCell ref="AR133:AS133"/>
    <mergeCell ref="AT133:AU133"/>
    <mergeCell ref="AV133:AW133"/>
    <mergeCell ref="Z133:AA133"/>
    <mergeCell ref="AB133:AC133"/>
    <mergeCell ref="AD133:AE133"/>
    <mergeCell ref="AF133:AG133"/>
    <mergeCell ref="AH133:AI133"/>
    <mergeCell ref="AJ133:AK133"/>
    <mergeCell ref="BT132:BU132"/>
    <mergeCell ref="BV132:BW132"/>
    <mergeCell ref="B133:K133"/>
    <mergeCell ref="L133:M133"/>
    <mergeCell ref="N133:O133"/>
    <mergeCell ref="P133:Q133"/>
    <mergeCell ref="R133:S133"/>
    <mergeCell ref="T133:U133"/>
    <mergeCell ref="V133:W133"/>
    <mergeCell ref="X133:Y133"/>
    <mergeCell ref="BH132:BI132"/>
    <mergeCell ref="BJ132:BK132"/>
    <mergeCell ref="BL132:BM132"/>
    <mergeCell ref="BN132:BO132"/>
    <mergeCell ref="BP132:BQ132"/>
    <mergeCell ref="BR132:BS132"/>
    <mergeCell ref="AV132:AW132"/>
    <mergeCell ref="AX132:AY132"/>
    <mergeCell ref="AZ132:BA132"/>
    <mergeCell ref="BB132:BC132"/>
    <mergeCell ref="BD132:BE132"/>
    <mergeCell ref="BF132:BG132"/>
    <mergeCell ref="AJ132:AK132"/>
    <mergeCell ref="AL132:AM132"/>
    <mergeCell ref="AN132:AO132"/>
    <mergeCell ref="AP132:AQ132"/>
    <mergeCell ref="AR132:AS132"/>
    <mergeCell ref="AT132:AU132"/>
    <mergeCell ref="AN128:AS131"/>
    <mergeCell ref="AT128:AY131"/>
    <mergeCell ref="AZ128:BE131"/>
    <mergeCell ref="BF128:BK131"/>
    <mergeCell ref="BL128:BQ131"/>
    <mergeCell ref="BR128:BW131"/>
    <mergeCell ref="T128:U132"/>
    <mergeCell ref="V128:W132"/>
    <mergeCell ref="X128:Y132"/>
    <mergeCell ref="Z128:AA132"/>
    <mergeCell ref="AB128:AG131"/>
    <mergeCell ref="AH128:AM131"/>
    <mergeCell ref="AB132:AC132"/>
    <mergeCell ref="AD132:AE132"/>
    <mergeCell ref="AF132:AG132"/>
    <mergeCell ref="AH132:AI132"/>
    <mergeCell ref="Z134:AA134"/>
    <mergeCell ref="L134:M134"/>
    <mergeCell ref="B134:K134"/>
    <mergeCell ref="X134:Y134"/>
    <mergeCell ref="V134:W134"/>
    <mergeCell ref="T134:U134"/>
    <mergeCell ref="R134:S134"/>
    <mergeCell ref="P134:Q134"/>
    <mergeCell ref="N134:O134"/>
    <mergeCell ref="AL134:AM134"/>
    <mergeCell ref="AJ134:AK134"/>
    <mergeCell ref="AH134:AI134"/>
    <mergeCell ref="AF134:AG134"/>
    <mergeCell ref="AD134:AE134"/>
    <mergeCell ref="AB134:AC134"/>
    <mergeCell ref="AX134:AY134"/>
    <mergeCell ref="AV134:AW134"/>
    <mergeCell ref="AT134:AU134"/>
    <mergeCell ref="AR134:AS134"/>
    <mergeCell ref="AP134:AQ134"/>
    <mergeCell ref="AN134:AO134"/>
    <mergeCell ref="BJ134:BK134"/>
    <mergeCell ref="BH134:BI134"/>
    <mergeCell ref="BF134:BG134"/>
    <mergeCell ref="BD134:BE134"/>
    <mergeCell ref="BB134:BC134"/>
    <mergeCell ref="AZ134:BA134"/>
    <mergeCell ref="N135:O135"/>
    <mergeCell ref="L135:M135"/>
    <mergeCell ref="B135:K135"/>
    <mergeCell ref="BX134:BY134"/>
    <mergeCell ref="BV134:BW134"/>
    <mergeCell ref="BT134:BU134"/>
    <mergeCell ref="BR134:BS134"/>
    <mergeCell ref="BP134:BQ134"/>
    <mergeCell ref="BN134:BO134"/>
    <mergeCell ref="BL134:BM134"/>
    <mergeCell ref="Z135:AA135"/>
    <mergeCell ref="X135:Y135"/>
    <mergeCell ref="V135:W135"/>
    <mergeCell ref="T135:U135"/>
    <mergeCell ref="R135:S135"/>
    <mergeCell ref="P135:Q135"/>
    <mergeCell ref="AL135:AM135"/>
    <mergeCell ref="AJ135:AK135"/>
    <mergeCell ref="AH135:AI135"/>
    <mergeCell ref="AF135:AG135"/>
    <mergeCell ref="AD135:AE135"/>
    <mergeCell ref="AB135:AC135"/>
    <mergeCell ref="AX135:AY135"/>
    <mergeCell ref="AV135:AW135"/>
    <mergeCell ref="AT135:AU135"/>
    <mergeCell ref="AR135:AS135"/>
    <mergeCell ref="AP135:AQ135"/>
    <mergeCell ref="AN135:AO135"/>
    <mergeCell ref="BJ135:BK135"/>
    <mergeCell ref="BH135:BI135"/>
    <mergeCell ref="BF135:BG135"/>
    <mergeCell ref="BD135:BE135"/>
    <mergeCell ref="BB135:BC135"/>
    <mergeCell ref="AZ135:BA135"/>
    <mergeCell ref="N136:O136"/>
    <mergeCell ref="L136:M136"/>
    <mergeCell ref="B136:K136"/>
    <mergeCell ref="BX135:BY135"/>
    <mergeCell ref="BV135:BW135"/>
    <mergeCell ref="BT135:BU135"/>
    <mergeCell ref="BR135:BS135"/>
    <mergeCell ref="BP135:BQ135"/>
    <mergeCell ref="BN135:BO135"/>
    <mergeCell ref="BL135:BM135"/>
    <mergeCell ref="Z136:AA136"/>
    <mergeCell ref="X136:Y136"/>
    <mergeCell ref="V136:W136"/>
    <mergeCell ref="T136:U136"/>
    <mergeCell ref="R136:S136"/>
    <mergeCell ref="P136:Q136"/>
    <mergeCell ref="AL136:AM136"/>
    <mergeCell ref="AJ136:AK136"/>
    <mergeCell ref="AH136:AI136"/>
    <mergeCell ref="AF136:AG136"/>
    <mergeCell ref="AD136:AE136"/>
    <mergeCell ref="AB136:AC136"/>
    <mergeCell ref="AX136:AY136"/>
    <mergeCell ref="AV136:AW136"/>
    <mergeCell ref="AT136:AU136"/>
    <mergeCell ref="AR136:AS136"/>
    <mergeCell ref="AP136:AQ136"/>
    <mergeCell ref="AN136:AO136"/>
    <mergeCell ref="BJ136:BK136"/>
    <mergeCell ref="BH136:BI136"/>
    <mergeCell ref="BF136:BG136"/>
    <mergeCell ref="BD136:BE136"/>
    <mergeCell ref="BB136:BC136"/>
    <mergeCell ref="AZ136:BA136"/>
    <mergeCell ref="N137:O137"/>
    <mergeCell ref="L137:M137"/>
    <mergeCell ref="B137:K137"/>
    <mergeCell ref="BX136:BY136"/>
    <mergeCell ref="BV136:BW136"/>
    <mergeCell ref="BT136:BU136"/>
    <mergeCell ref="BR136:BS136"/>
    <mergeCell ref="BP136:BQ136"/>
    <mergeCell ref="BN136:BO136"/>
    <mergeCell ref="BL136:BM136"/>
    <mergeCell ref="Z137:AA137"/>
    <mergeCell ref="X137:Y137"/>
    <mergeCell ref="V137:W137"/>
    <mergeCell ref="T137:U137"/>
    <mergeCell ref="R137:S137"/>
    <mergeCell ref="P137:Q137"/>
    <mergeCell ref="AN137:AO137"/>
    <mergeCell ref="AL137:AM137"/>
    <mergeCell ref="AJ137:AK137"/>
    <mergeCell ref="AH137:AI137"/>
    <mergeCell ref="AF137:AG137"/>
    <mergeCell ref="AD137:AE137"/>
    <mergeCell ref="AZ137:BA137"/>
    <mergeCell ref="AX137:AY137"/>
    <mergeCell ref="AV137:AW137"/>
    <mergeCell ref="AT137:AU137"/>
    <mergeCell ref="AR137:AS137"/>
    <mergeCell ref="AP137:AQ137"/>
    <mergeCell ref="BL137:BM137"/>
    <mergeCell ref="BJ137:BK137"/>
    <mergeCell ref="BH137:BI137"/>
    <mergeCell ref="BF137:BG137"/>
    <mergeCell ref="BD137:BE137"/>
    <mergeCell ref="BB137:BC137"/>
    <mergeCell ref="BX137:BY137"/>
    <mergeCell ref="BV137:BW137"/>
    <mergeCell ref="BT137:BU137"/>
    <mergeCell ref="BR137:BS137"/>
    <mergeCell ref="BP137:BQ137"/>
    <mergeCell ref="BN137:BO137"/>
    <mergeCell ref="T138:U138"/>
    <mergeCell ref="R138:S138"/>
    <mergeCell ref="P138:Q138"/>
    <mergeCell ref="N138:O138"/>
    <mergeCell ref="L138:M138"/>
    <mergeCell ref="B138:K138"/>
    <mergeCell ref="AL138:AM138"/>
    <mergeCell ref="AJ138:AK138"/>
    <mergeCell ref="AH138:AI138"/>
    <mergeCell ref="AF138:AG138"/>
    <mergeCell ref="AD138:AE138"/>
    <mergeCell ref="AB138:AC138"/>
    <mergeCell ref="AX138:AY138"/>
    <mergeCell ref="AV138:AW138"/>
    <mergeCell ref="AT138:AU138"/>
    <mergeCell ref="AR138:AS138"/>
    <mergeCell ref="AP138:AQ138"/>
    <mergeCell ref="AN138:AO138"/>
    <mergeCell ref="BJ138:BK138"/>
    <mergeCell ref="BH138:BI138"/>
    <mergeCell ref="BF138:BG138"/>
    <mergeCell ref="BD138:BE138"/>
    <mergeCell ref="BB138:BC138"/>
    <mergeCell ref="AZ138:BA138"/>
    <mergeCell ref="BV138:BW138"/>
    <mergeCell ref="BT138:BU138"/>
    <mergeCell ref="BR138:BS138"/>
    <mergeCell ref="BP138:BQ138"/>
    <mergeCell ref="BN138:BO138"/>
    <mergeCell ref="BL138:BM138"/>
    <mergeCell ref="T139:U139"/>
    <mergeCell ref="R139:S139"/>
    <mergeCell ref="P139:Q139"/>
    <mergeCell ref="N139:O139"/>
    <mergeCell ref="L139:M139"/>
    <mergeCell ref="B139:K139"/>
    <mergeCell ref="AH139:AI139"/>
    <mergeCell ref="AF139:AG139"/>
    <mergeCell ref="AD139:AE139"/>
    <mergeCell ref="AB139:AC139"/>
    <mergeCell ref="Z139:AA139"/>
    <mergeCell ref="X139:Y139"/>
    <mergeCell ref="AT139:AU139"/>
    <mergeCell ref="AR139:AS139"/>
    <mergeCell ref="AP139:AQ139"/>
    <mergeCell ref="AN139:AO139"/>
    <mergeCell ref="AL139:AM139"/>
    <mergeCell ref="AJ139:AK139"/>
    <mergeCell ref="BF139:BG139"/>
    <mergeCell ref="BD139:BE139"/>
    <mergeCell ref="BB139:BC139"/>
    <mergeCell ref="AZ139:BA139"/>
    <mergeCell ref="AX139:AY139"/>
    <mergeCell ref="AV139:AW139"/>
    <mergeCell ref="BR139:BS139"/>
    <mergeCell ref="BP139:BQ139"/>
    <mergeCell ref="BN139:BO139"/>
    <mergeCell ref="BL139:BM139"/>
    <mergeCell ref="BJ139:BK139"/>
    <mergeCell ref="BH139:BI139"/>
    <mergeCell ref="T140:U140"/>
    <mergeCell ref="R140:S140"/>
    <mergeCell ref="P140:Q140"/>
    <mergeCell ref="N140:O140"/>
    <mergeCell ref="L140:M140"/>
    <mergeCell ref="B140:K140"/>
    <mergeCell ref="AF140:AG140"/>
    <mergeCell ref="AD140:AE140"/>
    <mergeCell ref="AB140:AC140"/>
    <mergeCell ref="Z140:AA140"/>
    <mergeCell ref="X140:Y140"/>
    <mergeCell ref="V140:W140"/>
    <mergeCell ref="AR140:AS140"/>
    <mergeCell ref="AP140:AQ140"/>
    <mergeCell ref="AN140:AO140"/>
    <mergeCell ref="AL140:AM140"/>
    <mergeCell ref="AJ140:AK140"/>
    <mergeCell ref="AH140:AI140"/>
    <mergeCell ref="BD140:BE140"/>
    <mergeCell ref="BB140:BC140"/>
    <mergeCell ref="AZ140:BA140"/>
    <mergeCell ref="AX140:AY140"/>
    <mergeCell ref="AV140:AW140"/>
    <mergeCell ref="AT140:AU140"/>
    <mergeCell ref="BP140:BQ140"/>
    <mergeCell ref="BN140:BO140"/>
    <mergeCell ref="BL140:BM140"/>
    <mergeCell ref="BJ140:BK140"/>
    <mergeCell ref="BH140:BI140"/>
    <mergeCell ref="BF140:BG140"/>
    <mergeCell ref="BB157:BC157"/>
    <mergeCell ref="AZ157:BA157"/>
    <mergeCell ref="AD157:AE157"/>
    <mergeCell ref="AN157:AO157"/>
    <mergeCell ref="AP157:AQ157"/>
    <mergeCell ref="AR157:AS157"/>
    <mergeCell ref="AT157:AU157"/>
    <mergeCell ref="AV157:AW157"/>
    <mergeCell ref="AX157:AY157"/>
    <mergeCell ref="BN157:BO157"/>
    <mergeCell ref="BL157:BM157"/>
    <mergeCell ref="BJ157:BK157"/>
    <mergeCell ref="BH157:BI157"/>
    <mergeCell ref="BF157:BG157"/>
    <mergeCell ref="BD157:BE157"/>
    <mergeCell ref="V158:W158"/>
    <mergeCell ref="T158:U158"/>
    <mergeCell ref="R158:S158"/>
    <mergeCell ref="P158:Q158"/>
    <mergeCell ref="A158:O158"/>
    <mergeCell ref="BX157:BY157"/>
    <mergeCell ref="BV157:BW157"/>
    <mergeCell ref="BT157:BU157"/>
    <mergeCell ref="BR157:BS157"/>
    <mergeCell ref="BP157:BQ157"/>
    <mergeCell ref="AH158:AI158"/>
    <mergeCell ref="AF158:AG158"/>
    <mergeCell ref="AD158:AE158"/>
    <mergeCell ref="AB158:AC158"/>
    <mergeCell ref="Z158:AA158"/>
    <mergeCell ref="X158:Y158"/>
    <mergeCell ref="AT158:AU158"/>
    <mergeCell ref="AR158:AS158"/>
    <mergeCell ref="AP158:AQ158"/>
    <mergeCell ref="AN158:AO158"/>
    <mergeCell ref="AL158:AM158"/>
    <mergeCell ref="AJ158:AK158"/>
    <mergeCell ref="BF158:BG158"/>
    <mergeCell ref="BD158:BE158"/>
    <mergeCell ref="BB158:BC158"/>
    <mergeCell ref="AZ158:BA158"/>
    <mergeCell ref="AX158:AY158"/>
    <mergeCell ref="AV158:AW158"/>
    <mergeCell ref="A159:O159"/>
    <mergeCell ref="BX158:BY158"/>
    <mergeCell ref="BV158:BW158"/>
    <mergeCell ref="BT158:BU158"/>
    <mergeCell ref="BR158:BS158"/>
    <mergeCell ref="BP158:BQ158"/>
    <mergeCell ref="BN158:BO158"/>
    <mergeCell ref="BL158:BM158"/>
    <mergeCell ref="BJ158:BK158"/>
    <mergeCell ref="BH158:BI158"/>
    <mergeCell ref="Z159:AA159"/>
    <mergeCell ref="X159:Y159"/>
    <mergeCell ref="V159:W159"/>
    <mergeCell ref="T159:U159"/>
    <mergeCell ref="R159:S159"/>
    <mergeCell ref="P159:Q159"/>
    <mergeCell ref="R160:S160"/>
    <mergeCell ref="P160:Q160"/>
    <mergeCell ref="A160:O160"/>
    <mergeCell ref="BL159:BQ159"/>
    <mergeCell ref="BF159:BK159"/>
    <mergeCell ref="AZ159:BE159"/>
    <mergeCell ref="AT159:AY159"/>
    <mergeCell ref="AN159:AS159"/>
    <mergeCell ref="AH159:AM159"/>
    <mergeCell ref="AB159:AG159"/>
    <mergeCell ref="AH160:AM160"/>
    <mergeCell ref="AB160:AG160"/>
    <mergeCell ref="Z160:AA160"/>
    <mergeCell ref="X160:Y160"/>
    <mergeCell ref="V160:W160"/>
    <mergeCell ref="T160:U160"/>
    <mergeCell ref="V161:W161"/>
    <mergeCell ref="T161:U161"/>
    <mergeCell ref="R161:S161"/>
    <mergeCell ref="P161:Q161"/>
    <mergeCell ref="A161:O161"/>
    <mergeCell ref="BL160:BQ160"/>
    <mergeCell ref="BF160:BK160"/>
    <mergeCell ref="AZ160:BE160"/>
    <mergeCell ref="AT160:AY160"/>
    <mergeCell ref="AN160:AS160"/>
    <mergeCell ref="A162:O162"/>
    <mergeCell ref="BL161:BQ161"/>
    <mergeCell ref="BF161:BK161"/>
    <mergeCell ref="AZ161:BE161"/>
    <mergeCell ref="AT161:AY161"/>
    <mergeCell ref="AN161:AS161"/>
    <mergeCell ref="AH161:AM161"/>
    <mergeCell ref="AB161:AG161"/>
    <mergeCell ref="Z161:AA161"/>
    <mergeCell ref="X161:Y161"/>
    <mergeCell ref="Z162:AA162"/>
    <mergeCell ref="X162:Y162"/>
    <mergeCell ref="V162:W162"/>
    <mergeCell ref="T162:U162"/>
    <mergeCell ref="R162:S162"/>
    <mergeCell ref="P162:Q162"/>
    <mergeCell ref="AI164:AK164"/>
    <mergeCell ref="T164:AE164"/>
    <mergeCell ref="Q164:S164"/>
    <mergeCell ref="BL162:BQ162"/>
    <mergeCell ref="BF162:BK162"/>
    <mergeCell ref="AZ162:BE162"/>
    <mergeCell ref="AT162:AY162"/>
    <mergeCell ref="AN162:AS162"/>
    <mergeCell ref="AH162:AM162"/>
    <mergeCell ref="AB162:AG162"/>
    <mergeCell ref="A166:J166"/>
    <mergeCell ref="N166:P166"/>
    <mergeCell ref="A164:J164"/>
    <mergeCell ref="K165:M165"/>
    <mergeCell ref="A165:J165"/>
    <mergeCell ref="N164:P164"/>
    <mergeCell ref="K164:M164"/>
    <mergeCell ref="K166:M166"/>
    <mergeCell ref="Q166:S166"/>
    <mergeCell ref="Q168:S168"/>
    <mergeCell ref="AF167:AH169"/>
    <mergeCell ref="N167:P167"/>
    <mergeCell ref="Q167:S167"/>
    <mergeCell ref="N168:P168"/>
    <mergeCell ref="T166:AE166"/>
    <mergeCell ref="A172:E172"/>
    <mergeCell ref="BX171:BY171"/>
    <mergeCell ref="F171:BW171"/>
    <mergeCell ref="A171:E171"/>
    <mergeCell ref="N169:P169"/>
    <mergeCell ref="AZ164:BY169"/>
    <mergeCell ref="Q165:S165"/>
    <mergeCell ref="N165:P165"/>
    <mergeCell ref="AL166:AO166"/>
    <mergeCell ref="AI166:AK166"/>
    <mergeCell ref="AB137:AC137"/>
    <mergeCell ref="V155:W155"/>
    <mergeCell ref="BX174:BY174"/>
    <mergeCell ref="F174:BW174"/>
    <mergeCell ref="A174:E174"/>
    <mergeCell ref="BX173:BY173"/>
    <mergeCell ref="F173:BW173"/>
    <mergeCell ref="A173:E173"/>
    <mergeCell ref="BX172:BY172"/>
    <mergeCell ref="F172:BW172"/>
    <mergeCell ref="Z86:AA86"/>
    <mergeCell ref="AB86:AC86"/>
    <mergeCell ref="V86:W86"/>
    <mergeCell ref="AB143:AC143"/>
    <mergeCell ref="AB145:AC145"/>
    <mergeCell ref="V139:W139"/>
    <mergeCell ref="Z138:AA138"/>
    <mergeCell ref="X138:Y138"/>
    <mergeCell ref="V138:W138"/>
    <mergeCell ref="Z115:AA115"/>
    <mergeCell ref="T163:AO163"/>
    <mergeCell ref="A163:S163"/>
    <mergeCell ref="AL164:AO164"/>
    <mergeCell ref="AL167:AO169"/>
    <mergeCell ref="AL165:AO165"/>
    <mergeCell ref="AI165:AK165"/>
    <mergeCell ref="K167:M167"/>
    <mergeCell ref="AF165:AH165"/>
    <mergeCell ref="T165:AE165"/>
    <mergeCell ref="AF166:AH166"/>
    <mergeCell ref="AD86:AE86"/>
    <mergeCell ref="AF86:AG86"/>
    <mergeCell ref="F195:BW195"/>
    <mergeCell ref="F183:BW183"/>
    <mergeCell ref="T167:AE169"/>
    <mergeCell ref="A170:BY170"/>
    <mergeCell ref="Q169:S169"/>
    <mergeCell ref="P86:Q86"/>
    <mergeCell ref="A175:E175"/>
    <mergeCell ref="N143:O143"/>
    <mergeCell ref="A184:E184"/>
    <mergeCell ref="N141:O141"/>
    <mergeCell ref="B143:K143"/>
    <mergeCell ref="L143:M143"/>
    <mergeCell ref="B145:K145"/>
    <mergeCell ref="L145:M145"/>
    <mergeCell ref="N145:O145"/>
    <mergeCell ref="N146:O146"/>
    <mergeCell ref="B146:K146"/>
    <mergeCell ref="L146:M146"/>
    <mergeCell ref="AJ86:AK86"/>
    <mergeCell ref="BX195:BY195"/>
    <mergeCell ref="BX183:BY183"/>
    <mergeCell ref="BX193:BY193"/>
    <mergeCell ref="B86:K86"/>
    <mergeCell ref="BX203:BY203"/>
    <mergeCell ref="F203:BW203"/>
    <mergeCell ref="A203:E203"/>
    <mergeCell ref="F199:BW199"/>
    <mergeCell ref="L86:M86"/>
    <mergeCell ref="A199:E199"/>
    <mergeCell ref="BX202:BY202"/>
    <mergeCell ref="F202:BW202"/>
    <mergeCell ref="A202:E202"/>
    <mergeCell ref="F201:BW201"/>
    <mergeCell ref="F200:BW200"/>
    <mergeCell ref="A201:E201"/>
    <mergeCell ref="A209:E209"/>
    <mergeCell ref="BX206:BY206"/>
    <mergeCell ref="A206:E206"/>
    <mergeCell ref="A208:E208"/>
    <mergeCell ref="F208:BW208"/>
    <mergeCell ref="BX208:BY208"/>
    <mergeCell ref="A212:E212"/>
    <mergeCell ref="BX211:BY211"/>
    <mergeCell ref="F211:BW211"/>
    <mergeCell ref="A210:E210"/>
    <mergeCell ref="A211:E211"/>
    <mergeCell ref="F210:BW210"/>
    <mergeCell ref="A214:E214"/>
    <mergeCell ref="A215:E215"/>
    <mergeCell ref="F215:BW215"/>
    <mergeCell ref="BX215:BY215"/>
    <mergeCell ref="BX219:BY219"/>
    <mergeCell ref="F219:BW219"/>
    <mergeCell ref="A219:E219"/>
    <mergeCell ref="F217:BW217"/>
    <mergeCell ref="BX217:BY217"/>
    <mergeCell ref="A218:E218"/>
    <mergeCell ref="A236:E236"/>
    <mergeCell ref="BX236:BY236"/>
    <mergeCell ref="F235:BW235"/>
    <mergeCell ref="BX235:BY235"/>
    <mergeCell ref="A224:E224"/>
    <mergeCell ref="BX223:BY223"/>
    <mergeCell ref="BX228:BY228"/>
    <mergeCell ref="F228:BW228"/>
    <mergeCell ref="A228:E228"/>
    <mergeCell ref="BX227:BY227"/>
    <mergeCell ref="BX222:BY222"/>
    <mergeCell ref="F222:BW222"/>
    <mergeCell ref="A222:E222"/>
    <mergeCell ref="BX224:BY224"/>
    <mergeCell ref="BX226:BY226"/>
    <mergeCell ref="F226:BW226"/>
    <mergeCell ref="A226:E226"/>
    <mergeCell ref="BX225:BY225"/>
    <mergeCell ref="F225:BW225"/>
    <mergeCell ref="A225:E225"/>
    <mergeCell ref="F227:BW227"/>
    <mergeCell ref="A227:E227"/>
    <mergeCell ref="BX229:BY229"/>
    <mergeCell ref="F229:BW229"/>
    <mergeCell ref="A229:E229"/>
    <mergeCell ref="BX230:BY230"/>
    <mergeCell ref="F230:BW230"/>
    <mergeCell ref="A230:E230"/>
    <mergeCell ref="F238:BW238"/>
    <mergeCell ref="BX239:BY239"/>
    <mergeCell ref="AJ55:AK55"/>
    <mergeCell ref="AH55:AI55"/>
    <mergeCell ref="AF55:AG55"/>
    <mergeCell ref="AD55:AE55"/>
    <mergeCell ref="AB55:AC55"/>
    <mergeCell ref="Z55:AA55"/>
    <mergeCell ref="X55:Y55"/>
    <mergeCell ref="V55:W55"/>
    <mergeCell ref="T55:U55"/>
    <mergeCell ref="R55:S55"/>
    <mergeCell ref="P55:Q55"/>
    <mergeCell ref="N55:O55"/>
    <mergeCell ref="L55:M55"/>
    <mergeCell ref="B55:K55"/>
    <mergeCell ref="BX54:BY54"/>
    <mergeCell ref="BV54:BW54"/>
    <mergeCell ref="BT54:BU54"/>
    <mergeCell ref="BR54:BS54"/>
    <mergeCell ref="BP54:BQ54"/>
    <mergeCell ref="BN54:BO54"/>
    <mergeCell ref="BL54:BM54"/>
    <mergeCell ref="BJ54:BK54"/>
    <mergeCell ref="BH54:BI54"/>
    <mergeCell ref="BF54:BG54"/>
    <mergeCell ref="BD54:BE54"/>
    <mergeCell ref="BB54:BC54"/>
    <mergeCell ref="AZ54:BA54"/>
    <mergeCell ref="AX54:AY54"/>
    <mergeCell ref="AV54:AW54"/>
    <mergeCell ref="AT54:AU54"/>
    <mergeCell ref="AR54:AS54"/>
    <mergeCell ref="AP54:AQ54"/>
    <mergeCell ref="AN54:AO54"/>
    <mergeCell ref="AL54:AM54"/>
    <mergeCell ref="AJ54:AK54"/>
    <mergeCell ref="AH54:AI54"/>
    <mergeCell ref="AF54:AG54"/>
    <mergeCell ref="AD54:AE54"/>
    <mergeCell ref="AB54:AC54"/>
    <mergeCell ref="Z54:AA54"/>
    <mergeCell ref="X54:Y54"/>
    <mergeCell ref="V54:W54"/>
    <mergeCell ref="T54:U54"/>
    <mergeCell ref="R54:S54"/>
    <mergeCell ref="P54:Q54"/>
    <mergeCell ref="N54:O54"/>
    <mergeCell ref="L54:M54"/>
    <mergeCell ref="B54:K54"/>
    <mergeCell ref="BX53:BY53"/>
    <mergeCell ref="BV53:BW53"/>
    <mergeCell ref="BT53:BU53"/>
    <mergeCell ref="BR53:BS53"/>
    <mergeCell ref="BP53:BQ53"/>
    <mergeCell ref="BN53:BO53"/>
    <mergeCell ref="BL53:BM53"/>
    <mergeCell ref="BJ53:BK53"/>
    <mergeCell ref="BH53:BI53"/>
    <mergeCell ref="BF53:BG53"/>
    <mergeCell ref="BD53:BE53"/>
    <mergeCell ref="BB53:BC53"/>
    <mergeCell ref="AZ53:BA53"/>
    <mergeCell ref="AX53:AY53"/>
    <mergeCell ref="AV53:AW53"/>
    <mergeCell ref="AT53:AU53"/>
    <mergeCell ref="AR53:AS53"/>
    <mergeCell ref="AP53:AQ53"/>
    <mergeCell ref="AN53:AO53"/>
    <mergeCell ref="AL53:AM53"/>
    <mergeCell ref="AJ53:AK53"/>
    <mergeCell ref="AH53:AI53"/>
    <mergeCell ref="AF53:AG53"/>
    <mergeCell ref="AD53:AE53"/>
    <mergeCell ref="AB53:AC53"/>
    <mergeCell ref="Z53:AA53"/>
    <mergeCell ref="X53:Y53"/>
    <mergeCell ref="V53:W53"/>
    <mergeCell ref="T53:U53"/>
    <mergeCell ref="R53:S53"/>
    <mergeCell ref="P53:Q53"/>
    <mergeCell ref="N53:O53"/>
    <mergeCell ref="L53:M53"/>
    <mergeCell ref="B53:K53"/>
    <mergeCell ref="BX52:BY52"/>
    <mergeCell ref="BV52:BW52"/>
    <mergeCell ref="BT52:BU52"/>
    <mergeCell ref="BR52:BS52"/>
    <mergeCell ref="BP52:BQ52"/>
    <mergeCell ref="BN52:BO52"/>
    <mergeCell ref="BH52:BI52"/>
    <mergeCell ref="BF52:BG52"/>
    <mergeCell ref="BD52:BE52"/>
    <mergeCell ref="BB52:BC52"/>
    <mergeCell ref="AZ52:BA52"/>
    <mergeCell ref="AX52:AY52"/>
    <mergeCell ref="AV52:AW52"/>
    <mergeCell ref="AT52:AU52"/>
    <mergeCell ref="AR52:AS52"/>
    <mergeCell ref="AP52:AQ52"/>
    <mergeCell ref="AN52:AO52"/>
    <mergeCell ref="AL52:AM52"/>
    <mergeCell ref="AJ52:AK52"/>
    <mergeCell ref="AH52:AI52"/>
    <mergeCell ref="AF52:AG52"/>
    <mergeCell ref="AD52:AE52"/>
    <mergeCell ref="AB52:AC52"/>
    <mergeCell ref="Z52:AA52"/>
    <mergeCell ref="X52:Y52"/>
    <mergeCell ref="V52:W52"/>
    <mergeCell ref="T52:U52"/>
    <mergeCell ref="R52:S52"/>
    <mergeCell ref="P52:Q52"/>
    <mergeCell ref="N52:O52"/>
    <mergeCell ref="L52:M52"/>
    <mergeCell ref="B52:K52"/>
    <mergeCell ref="BF89:BG89"/>
    <mergeCell ref="BD89:BE89"/>
    <mergeCell ref="AH89:AI89"/>
    <mergeCell ref="AJ89:AK89"/>
    <mergeCell ref="AL89:AM89"/>
    <mergeCell ref="AN89:AO89"/>
    <mergeCell ref="AP89:AQ89"/>
    <mergeCell ref="AR89:AS89"/>
    <mergeCell ref="BH89:BI89"/>
    <mergeCell ref="BJ89:BK89"/>
    <mergeCell ref="BL89:BM89"/>
    <mergeCell ref="BN89:BO89"/>
    <mergeCell ref="BP89:BQ89"/>
    <mergeCell ref="AT89:AU89"/>
    <mergeCell ref="AV89:AW89"/>
    <mergeCell ref="AX89:AY89"/>
    <mergeCell ref="AZ89:BA89"/>
    <mergeCell ref="BB89:BC89"/>
    <mergeCell ref="V89:W89"/>
    <mergeCell ref="X89:Y89"/>
    <mergeCell ref="Z89:AA89"/>
    <mergeCell ref="AB89:AC89"/>
    <mergeCell ref="AD89:AE89"/>
    <mergeCell ref="AF89:AG89"/>
    <mergeCell ref="B89:K89"/>
    <mergeCell ref="L89:M89"/>
    <mergeCell ref="N89:O89"/>
    <mergeCell ref="P89:Q89"/>
    <mergeCell ref="R89:S89"/>
    <mergeCell ref="T89:U89"/>
    <mergeCell ref="BX43:BY43"/>
    <mergeCell ref="BV43:BW43"/>
    <mergeCell ref="BT43:BU43"/>
    <mergeCell ref="BR43:BS43"/>
    <mergeCell ref="BP43:BQ43"/>
    <mergeCell ref="BN43:BO43"/>
    <mergeCell ref="BL43:BM43"/>
    <mergeCell ref="BJ43:BK43"/>
    <mergeCell ref="BH43:BI43"/>
    <mergeCell ref="BF43:BG43"/>
    <mergeCell ref="BD43:BE43"/>
    <mergeCell ref="BB43:BC43"/>
    <mergeCell ref="AZ43:BA43"/>
    <mergeCell ref="AX43:AY43"/>
    <mergeCell ref="AV43:AW43"/>
    <mergeCell ref="AT43:AU43"/>
    <mergeCell ref="AR43:AS43"/>
    <mergeCell ref="AP43:AQ43"/>
    <mergeCell ref="AN43:AO43"/>
    <mergeCell ref="AL43:AM43"/>
    <mergeCell ref="AJ43:AK43"/>
    <mergeCell ref="AH43:AI43"/>
    <mergeCell ref="AF43:AG43"/>
    <mergeCell ref="AD43:AE43"/>
    <mergeCell ref="AB43:AC43"/>
    <mergeCell ref="Z43:AA43"/>
    <mergeCell ref="X43:Y43"/>
    <mergeCell ref="V43:W43"/>
    <mergeCell ref="T43:U43"/>
    <mergeCell ref="R43:S43"/>
    <mergeCell ref="P43:Q43"/>
    <mergeCell ref="N43:O43"/>
    <mergeCell ref="L43:M43"/>
    <mergeCell ref="B43:K43"/>
    <mergeCell ref="BX40:BY40"/>
    <mergeCell ref="BV40:BW40"/>
    <mergeCell ref="BT40:BU40"/>
    <mergeCell ref="BR40:BS40"/>
    <mergeCell ref="BP40:BQ40"/>
    <mergeCell ref="BN40:BO40"/>
    <mergeCell ref="BL40:BM40"/>
    <mergeCell ref="BJ40:BK40"/>
    <mergeCell ref="BH40:BI40"/>
    <mergeCell ref="BF40:BG40"/>
    <mergeCell ref="BD40:BE40"/>
    <mergeCell ref="BB40:BC40"/>
    <mergeCell ref="AZ40:BA40"/>
    <mergeCell ref="AX40:AY40"/>
    <mergeCell ref="AV40:AW40"/>
    <mergeCell ref="AT40:AU40"/>
    <mergeCell ref="AR40:AS40"/>
    <mergeCell ref="AP40:AQ40"/>
    <mergeCell ref="AN40:AO40"/>
    <mergeCell ref="AL40:AM40"/>
    <mergeCell ref="AJ40:AK40"/>
    <mergeCell ref="AH40:AI40"/>
    <mergeCell ref="AF40:AG40"/>
    <mergeCell ref="AD40:AE40"/>
    <mergeCell ref="AB40:AC40"/>
    <mergeCell ref="Z40:AA40"/>
    <mergeCell ref="X40:Y40"/>
    <mergeCell ref="V40:W40"/>
    <mergeCell ref="T40:U40"/>
    <mergeCell ref="R40:S40"/>
    <mergeCell ref="P40:Q40"/>
    <mergeCell ref="N40:O40"/>
    <mergeCell ref="L40:M40"/>
    <mergeCell ref="B40:K40"/>
    <mergeCell ref="BV39:BW39"/>
    <mergeCell ref="BT39:BU39"/>
    <mergeCell ref="BR39:BS39"/>
    <mergeCell ref="BP39:BQ39"/>
    <mergeCell ref="BN39:BO39"/>
    <mergeCell ref="BL39:BM39"/>
    <mergeCell ref="BJ39:BK39"/>
    <mergeCell ref="BH39:BI39"/>
    <mergeCell ref="BF39:BG39"/>
    <mergeCell ref="BD39:BE39"/>
    <mergeCell ref="BB39:BC39"/>
    <mergeCell ref="AZ39:BA39"/>
    <mergeCell ref="AX39:AY39"/>
    <mergeCell ref="AV39:AW39"/>
    <mergeCell ref="AT39:AU39"/>
    <mergeCell ref="AR39:AS39"/>
    <mergeCell ref="AP39:AQ39"/>
    <mergeCell ref="AN39:AO39"/>
    <mergeCell ref="AL39:AM39"/>
    <mergeCell ref="AJ39:AK39"/>
    <mergeCell ref="AH39:AI39"/>
    <mergeCell ref="AF39:AG39"/>
    <mergeCell ref="AD39:AE39"/>
    <mergeCell ref="AB39:AC39"/>
    <mergeCell ref="Z39:AA39"/>
    <mergeCell ref="X39:Y39"/>
    <mergeCell ref="V39:W39"/>
    <mergeCell ref="T39:U39"/>
    <mergeCell ref="R39:S39"/>
    <mergeCell ref="P39:Q39"/>
    <mergeCell ref="N39:O39"/>
    <mergeCell ref="L39:M39"/>
    <mergeCell ref="B39:K39"/>
    <mergeCell ref="BX38:BY38"/>
    <mergeCell ref="BV38:BW38"/>
    <mergeCell ref="BT38:BU38"/>
    <mergeCell ref="BR38:BS38"/>
    <mergeCell ref="BP38:BQ38"/>
    <mergeCell ref="BN38:BO38"/>
    <mergeCell ref="BL38:BM38"/>
    <mergeCell ref="BJ38:BK38"/>
    <mergeCell ref="BH38:BI38"/>
    <mergeCell ref="BF38:BG38"/>
    <mergeCell ref="BD38:BE38"/>
    <mergeCell ref="BB38:BC38"/>
    <mergeCell ref="AZ38:BA38"/>
    <mergeCell ref="AX38:AY38"/>
    <mergeCell ref="AV38:AW38"/>
    <mergeCell ref="AT38:AU38"/>
    <mergeCell ref="AR38:AS38"/>
    <mergeCell ref="AP38:AQ38"/>
    <mergeCell ref="AN38:AO38"/>
    <mergeCell ref="AL38:AM38"/>
    <mergeCell ref="AJ38:AK38"/>
    <mergeCell ref="AH38:AI38"/>
    <mergeCell ref="AF38:AG38"/>
    <mergeCell ref="AD38:AE38"/>
    <mergeCell ref="AB38:AC38"/>
    <mergeCell ref="Z38:AA38"/>
    <mergeCell ref="X38:Y38"/>
    <mergeCell ref="V38:W38"/>
    <mergeCell ref="T38:U38"/>
    <mergeCell ref="R38:S38"/>
    <mergeCell ref="P38:Q38"/>
    <mergeCell ref="N38:O38"/>
    <mergeCell ref="L38:M38"/>
    <mergeCell ref="B38:K38"/>
    <mergeCell ref="BV37:BW37"/>
    <mergeCell ref="BP37:BQ37"/>
    <mergeCell ref="AX37:AY37"/>
    <mergeCell ref="AR37:AS37"/>
    <mergeCell ref="AL37:AM37"/>
    <mergeCell ref="AF37:AG37"/>
    <mergeCell ref="P32:Q37"/>
    <mergeCell ref="BR33:BW36"/>
    <mergeCell ref="BL33:BQ36"/>
    <mergeCell ref="BF33:BK36"/>
    <mergeCell ref="AZ33:BE36"/>
    <mergeCell ref="AT33:AY36"/>
    <mergeCell ref="AN33:AS36"/>
    <mergeCell ref="R32:S37"/>
    <mergeCell ref="AH33:AM36"/>
    <mergeCell ref="AB33:AG36"/>
    <mergeCell ref="Z33:AA37"/>
    <mergeCell ref="X33:Y37"/>
    <mergeCell ref="V33:W37"/>
    <mergeCell ref="T33:U37"/>
    <mergeCell ref="AB37:AC37"/>
    <mergeCell ref="AD37:AE37"/>
    <mergeCell ref="AH37:AI37"/>
    <mergeCell ref="BX31:BY37"/>
    <mergeCell ref="AB31:BW31"/>
    <mergeCell ref="P31:AA31"/>
    <mergeCell ref="N31:O37"/>
    <mergeCell ref="L31:M37"/>
    <mergeCell ref="B31:K37"/>
    <mergeCell ref="BL32:BW32"/>
    <mergeCell ref="AZ32:BK32"/>
    <mergeCell ref="AN32:AY32"/>
    <mergeCell ref="AB32:AM32"/>
    <mergeCell ref="A31:A37"/>
    <mergeCell ref="BA25:BH25"/>
    <mergeCell ref="AL25:AX25"/>
    <mergeCell ref="Z25:AJ25"/>
    <mergeCell ref="N25:X25"/>
    <mergeCell ref="AL23:AX23"/>
    <mergeCell ref="Z23:AH23"/>
    <mergeCell ref="N23:X23"/>
    <mergeCell ref="D23:K23"/>
    <mergeCell ref="T32:AA32"/>
    <mergeCell ref="BP22:BQ22"/>
    <mergeCell ref="BN22:BO22"/>
    <mergeCell ref="BL22:BM22"/>
    <mergeCell ref="BJ22:BK22"/>
    <mergeCell ref="BH22:BI22"/>
    <mergeCell ref="BF22:BG22"/>
    <mergeCell ref="BD22:BE22"/>
    <mergeCell ref="BB22:BC22"/>
    <mergeCell ref="BP21:BQ21"/>
    <mergeCell ref="BN21:BO21"/>
    <mergeCell ref="BL21:BM21"/>
    <mergeCell ref="BJ21:BK21"/>
    <mergeCell ref="BH21:BI21"/>
    <mergeCell ref="BF21:BG21"/>
    <mergeCell ref="BD21:BE21"/>
    <mergeCell ref="BB21:BC21"/>
    <mergeCell ref="BP20:BQ20"/>
    <mergeCell ref="BN20:BO20"/>
    <mergeCell ref="BL20:BM20"/>
    <mergeCell ref="BJ20:BK20"/>
    <mergeCell ref="BH20:BI20"/>
    <mergeCell ref="BF20:BG20"/>
    <mergeCell ref="BD20:BE20"/>
    <mergeCell ref="BB20:BC20"/>
    <mergeCell ref="BP19:BQ19"/>
    <mergeCell ref="BN19:BO19"/>
    <mergeCell ref="BL19:BM19"/>
    <mergeCell ref="BJ19:BK19"/>
    <mergeCell ref="BH19:BI19"/>
    <mergeCell ref="BF19:BG19"/>
    <mergeCell ref="BD19:BE19"/>
    <mergeCell ref="BB19:BC19"/>
    <mergeCell ref="BP18:BQ18"/>
    <mergeCell ref="BN18:BO18"/>
    <mergeCell ref="BL18:BM18"/>
    <mergeCell ref="BJ18:BK18"/>
    <mergeCell ref="BH18:BI18"/>
    <mergeCell ref="BF18:BG18"/>
    <mergeCell ref="BD18:BE18"/>
    <mergeCell ref="BB18:BC18"/>
    <mergeCell ref="BP16:BQ17"/>
    <mergeCell ref="BN16:BO17"/>
    <mergeCell ref="BL16:BM17"/>
    <mergeCell ref="BJ16:BK17"/>
    <mergeCell ref="BH16:BI17"/>
    <mergeCell ref="BF16:BG17"/>
    <mergeCell ref="BD16:BE17"/>
    <mergeCell ref="BB16:BC17"/>
    <mergeCell ref="AX16:BA16"/>
    <mergeCell ref="AW16:AW17"/>
    <mergeCell ref="AT16:AV16"/>
    <mergeCell ref="AS16:AS17"/>
    <mergeCell ref="AO16:AR16"/>
    <mergeCell ref="AK16:AN16"/>
    <mergeCell ref="AJ16:AJ17"/>
    <mergeCell ref="AG16:AI16"/>
    <mergeCell ref="AF16:AF17"/>
    <mergeCell ref="AB16:AE16"/>
    <mergeCell ref="AA16:AA17"/>
    <mergeCell ref="X16:Z16"/>
    <mergeCell ref="G16:I16"/>
    <mergeCell ref="F16:F17"/>
    <mergeCell ref="B16:E16"/>
    <mergeCell ref="A16:A17"/>
    <mergeCell ref="W16:W17"/>
    <mergeCell ref="T16:V16"/>
    <mergeCell ref="S16:S17"/>
    <mergeCell ref="O16:R16"/>
    <mergeCell ref="K16:N16"/>
    <mergeCell ref="J16:J17"/>
    <mergeCell ref="B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R41:AS41"/>
    <mergeCell ref="AT41:AU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BL41:BM41"/>
    <mergeCell ref="BN41:BO41"/>
    <mergeCell ref="BP41:BQ41"/>
    <mergeCell ref="BR41:BS41"/>
    <mergeCell ref="BT41:BU41"/>
    <mergeCell ref="BV41:BW41"/>
    <mergeCell ref="BX41:BY41"/>
    <mergeCell ref="B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AX42:AY42"/>
    <mergeCell ref="AZ42:BA42"/>
    <mergeCell ref="BB42:BC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62:K62"/>
    <mergeCell ref="L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T62:AU62"/>
    <mergeCell ref="AV62:AW62"/>
    <mergeCell ref="AX62:AY62"/>
    <mergeCell ref="AZ62:BA62"/>
    <mergeCell ref="BB62:BC62"/>
    <mergeCell ref="BD62:BE62"/>
    <mergeCell ref="BX62:BY62"/>
    <mergeCell ref="BF62:BG62"/>
    <mergeCell ref="BH62:BI62"/>
    <mergeCell ref="BJ62:BK62"/>
    <mergeCell ref="BL62:BM62"/>
    <mergeCell ref="BN62:BO62"/>
    <mergeCell ref="BP62:BQ62"/>
    <mergeCell ref="N86:O86"/>
    <mergeCell ref="AZ86:BA86"/>
    <mergeCell ref="BB86:BC86"/>
    <mergeCell ref="BD86:BE86"/>
    <mergeCell ref="AV86:AW86"/>
    <mergeCell ref="R86:S86"/>
    <mergeCell ref="T86:U86"/>
    <mergeCell ref="X86:Y86"/>
    <mergeCell ref="AL86:AM86"/>
    <mergeCell ref="AH86:AI86"/>
    <mergeCell ref="BF86:BG86"/>
    <mergeCell ref="BH86:BI86"/>
    <mergeCell ref="AN86:AO86"/>
    <mergeCell ref="AP86:AQ86"/>
    <mergeCell ref="AR86:AS86"/>
    <mergeCell ref="AT86:AU86"/>
    <mergeCell ref="AX86:AY86"/>
    <mergeCell ref="BX213:BY213"/>
    <mergeCell ref="BJ86:BK86"/>
    <mergeCell ref="BL86:BM86"/>
    <mergeCell ref="BN86:BO86"/>
    <mergeCell ref="BP86:BQ86"/>
    <mergeCell ref="BR86:BS86"/>
    <mergeCell ref="BT86:BU86"/>
    <mergeCell ref="BX86:BY86"/>
    <mergeCell ref="BV95:BW95"/>
    <mergeCell ref="BR140:BS140"/>
    <mergeCell ref="BX39:BY39"/>
    <mergeCell ref="BJ52:BK52"/>
    <mergeCell ref="BL52:BM52"/>
    <mergeCell ref="BF68:BG68"/>
    <mergeCell ref="BH68:BI68"/>
    <mergeCell ref="BR62:BS62"/>
    <mergeCell ref="BT62:BU62"/>
    <mergeCell ref="BV62:BW62"/>
    <mergeCell ref="BJ68:BK68"/>
    <mergeCell ref="BL68:BM68"/>
    <mergeCell ref="B68:K68"/>
    <mergeCell ref="L68:M68"/>
    <mergeCell ref="N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R68:AS68"/>
    <mergeCell ref="AT68:AU68"/>
    <mergeCell ref="AV68:AW68"/>
    <mergeCell ref="AX68:AY68"/>
    <mergeCell ref="AZ68:BA68"/>
    <mergeCell ref="BB68:BC68"/>
    <mergeCell ref="BD68:BE68"/>
    <mergeCell ref="BN68:BO68"/>
    <mergeCell ref="BP68:BQ68"/>
    <mergeCell ref="BR68:BS68"/>
    <mergeCell ref="BT68:BU68"/>
    <mergeCell ref="BV68:BW68"/>
    <mergeCell ref="BX68:BY68"/>
    <mergeCell ref="B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R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BL73:BM73"/>
    <mergeCell ref="BN73:BO73"/>
    <mergeCell ref="BP73:BQ73"/>
    <mergeCell ref="BR73:BS73"/>
    <mergeCell ref="BT73:BU73"/>
    <mergeCell ref="BV73:BW73"/>
    <mergeCell ref="BX73:BY73"/>
    <mergeCell ref="A241:BY244"/>
    <mergeCell ref="CC109:CD109"/>
    <mergeCell ref="CC110:CD110"/>
    <mergeCell ref="CC93:CD93"/>
    <mergeCell ref="CC94:CD94"/>
    <mergeCell ref="CC84:CD84"/>
    <mergeCell ref="BV86:BW86"/>
    <mergeCell ref="CC88:CD88"/>
    <mergeCell ref="CC90:CD90"/>
    <mergeCell ref="CC91:CD91"/>
    <mergeCell ref="CC92:CD92"/>
    <mergeCell ref="AZ127:BK127"/>
    <mergeCell ref="BL127:BW127"/>
    <mergeCell ref="A125:BY125"/>
    <mergeCell ref="BX113:BY113"/>
    <mergeCell ref="BV113:BW113"/>
    <mergeCell ref="BT113:BU113"/>
    <mergeCell ref="CM84:CN84"/>
    <mergeCell ref="CC85:CD85"/>
    <mergeCell ref="CM85:CN85"/>
    <mergeCell ref="CC86:CD86"/>
    <mergeCell ref="CM86:CN86"/>
    <mergeCell ref="BL102:BW102"/>
    <mergeCell ref="BL107:BM107"/>
    <mergeCell ref="BN107:BO107"/>
    <mergeCell ref="BP107:BQ107"/>
    <mergeCell ref="P127:Q132"/>
    <mergeCell ref="R127:S132"/>
    <mergeCell ref="T127:AA127"/>
    <mergeCell ref="AB127:AM127"/>
    <mergeCell ref="AN127:AY127"/>
    <mergeCell ref="CC111:CD111"/>
    <mergeCell ref="R115:S115"/>
    <mergeCell ref="T115:U115"/>
    <mergeCell ref="V115:W115"/>
    <mergeCell ref="X115:Y115"/>
    <mergeCell ref="BR113:BS113"/>
    <mergeCell ref="BP113:BQ113"/>
    <mergeCell ref="BN113:BO113"/>
    <mergeCell ref="BL113:BM113"/>
    <mergeCell ref="CC138:CD138"/>
    <mergeCell ref="BX138:BY138"/>
    <mergeCell ref="CC134:CD134"/>
    <mergeCell ref="CC135:CD135"/>
    <mergeCell ref="CC136:CD136"/>
    <mergeCell ref="CC137:CD137"/>
    <mergeCell ref="CC139:CD139"/>
    <mergeCell ref="CC140:CD140"/>
    <mergeCell ref="BX140:BY140"/>
    <mergeCell ref="BV140:BW140"/>
    <mergeCell ref="BT140:BU140"/>
    <mergeCell ref="BX139:BY139"/>
    <mergeCell ref="BV139:BW139"/>
    <mergeCell ref="BT139:BU139"/>
    <mergeCell ref="B142:K142"/>
    <mergeCell ref="L142:M142"/>
    <mergeCell ref="N142:O142"/>
    <mergeCell ref="CC142:CD142"/>
    <mergeCell ref="B141:K141"/>
    <mergeCell ref="L141:M141"/>
    <mergeCell ref="Z141:AA141"/>
    <mergeCell ref="AB141:AC141"/>
    <mergeCell ref="AF141:AG141"/>
    <mergeCell ref="AH141:AI141"/>
    <mergeCell ref="AD143:AE143"/>
    <mergeCell ref="P141:Q141"/>
    <mergeCell ref="R141:S141"/>
    <mergeCell ref="T141:U141"/>
    <mergeCell ref="V141:W141"/>
    <mergeCell ref="X141:Y141"/>
    <mergeCell ref="AD141:AE141"/>
    <mergeCell ref="AB142:AC142"/>
    <mergeCell ref="AD142:AE142"/>
    <mergeCell ref="P142:Q142"/>
    <mergeCell ref="AP143:AQ143"/>
    <mergeCell ref="AR143:AS143"/>
    <mergeCell ref="AT143:AU143"/>
    <mergeCell ref="AV143:AW143"/>
    <mergeCell ref="AJ143:AK143"/>
    <mergeCell ref="AL143:AM143"/>
    <mergeCell ref="AN143:AO143"/>
    <mergeCell ref="BV143:BW143"/>
    <mergeCell ref="B144:K144"/>
    <mergeCell ref="L144:M144"/>
    <mergeCell ref="N144:O144"/>
    <mergeCell ref="AB144:AC144"/>
    <mergeCell ref="AD144:AE144"/>
    <mergeCell ref="BB143:BC143"/>
    <mergeCell ref="BD143:BE143"/>
    <mergeCell ref="AF143:AG143"/>
    <mergeCell ref="Z143:AA143"/>
    <mergeCell ref="BH143:BI143"/>
    <mergeCell ref="AV144:AW144"/>
    <mergeCell ref="AX144:AY144"/>
    <mergeCell ref="BN143:BO143"/>
    <mergeCell ref="BP143:BQ143"/>
    <mergeCell ref="BJ144:BK144"/>
    <mergeCell ref="AX143:AY143"/>
    <mergeCell ref="AZ143:BA143"/>
    <mergeCell ref="BV144:BW144"/>
    <mergeCell ref="AZ144:BA144"/>
    <mergeCell ref="BB144:BC144"/>
    <mergeCell ref="BD144:BE144"/>
    <mergeCell ref="BF144:BG144"/>
    <mergeCell ref="BH144:BI144"/>
    <mergeCell ref="AT144:AU144"/>
    <mergeCell ref="BN145:BO145"/>
    <mergeCell ref="BP145:BQ145"/>
    <mergeCell ref="BR145:BS145"/>
    <mergeCell ref="BT145:BU145"/>
    <mergeCell ref="BR143:BS143"/>
    <mergeCell ref="BT143:BU143"/>
    <mergeCell ref="BJ143:BK143"/>
    <mergeCell ref="BL143:BM143"/>
    <mergeCell ref="BF143:BG143"/>
    <mergeCell ref="BV145:BW145"/>
    <mergeCell ref="BH145:BI145"/>
    <mergeCell ref="BJ145:BK145"/>
    <mergeCell ref="BL145:BM145"/>
    <mergeCell ref="B155:K155"/>
    <mergeCell ref="L155:M155"/>
    <mergeCell ref="N155:O155"/>
    <mergeCell ref="P155:Q155"/>
    <mergeCell ref="R155:S155"/>
    <mergeCell ref="T155:U155"/>
    <mergeCell ref="X155:Y155"/>
    <mergeCell ref="Z155:AA155"/>
    <mergeCell ref="AB155:AC155"/>
    <mergeCell ref="AD155:AE155"/>
    <mergeCell ref="AF155:AG155"/>
    <mergeCell ref="AH155:AI155"/>
    <mergeCell ref="AJ155:AK155"/>
    <mergeCell ref="AL155:AM155"/>
    <mergeCell ref="AN155:AO155"/>
    <mergeCell ref="AP155:AQ155"/>
    <mergeCell ref="AR155:AS155"/>
    <mergeCell ref="AT155:AU155"/>
    <mergeCell ref="AV155:AW155"/>
    <mergeCell ref="AX155:AY155"/>
    <mergeCell ref="AZ155:BA155"/>
    <mergeCell ref="BB155:BC155"/>
    <mergeCell ref="BD155:BE155"/>
    <mergeCell ref="BF155:BG155"/>
    <mergeCell ref="BH155:BI155"/>
    <mergeCell ref="BJ155:BK155"/>
    <mergeCell ref="BL155:BM155"/>
    <mergeCell ref="BN155:BO155"/>
    <mergeCell ref="BP155:BQ155"/>
    <mergeCell ref="BR155:BS155"/>
    <mergeCell ref="BT155:BU155"/>
    <mergeCell ref="BV155:BW155"/>
    <mergeCell ref="BX155:BY155"/>
    <mergeCell ref="CC155:CD155"/>
    <mergeCell ref="B156:K156"/>
    <mergeCell ref="L156:M156"/>
    <mergeCell ref="N156:O156"/>
    <mergeCell ref="P156:Q156"/>
    <mergeCell ref="R156:S156"/>
    <mergeCell ref="T156:U156"/>
    <mergeCell ref="V156:W156"/>
    <mergeCell ref="X156:Y156"/>
    <mergeCell ref="Z156:AA156"/>
    <mergeCell ref="AB156:AC156"/>
    <mergeCell ref="AD156:AE156"/>
    <mergeCell ref="AF156:AG156"/>
    <mergeCell ref="AH156:AI156"/>
    <mergeCell ref="AJ156:AK156"/>
    <mergeCell ref="AL156:AM156"/>
    <mergeCell ref="AN156:AO156"/>
    <mergeCell ref="AP156:AQ156"/>
    <mergeCell ref="AR156:AS156"/>
    <mergeCell ref="AT156:AU156"/>
    <mergeCell ref="AV156:AW156"/>
    <mergeCell ref="AX156:AY156"/>
    <mergeCell ref="CC156:CD156"/>
    <mergeCell ref="B157:K157"/>
    <mergeCell ref="L157:M157"/>
    <mergeCell ref="N157:O157"/>
    <mergeCell ref="P157:Q157"/>
    <mergeCell ref="R157:S157"/>
    <mergeCell ref="T157:U157"/>
    <mergeCell ref="V157:W157"/>
    <mergeCell ref="AF157:AG157"/>
    <mergeCell ref="AH157:AI157"/>
    <mergeCell ref="AJ157:AK157"/>
    <mergeCell ref="AL157:AM157"/>
    <mergeCell ref="AB157:AC157"/>
    <mergeCell ref="Z157:AA157"/>
    <mergeCell ref="X157:Y157"/>
    <mergeCell ref="AX141:AY141"/>
    <mergeCell ref="AZ141:BA141"/>
    <mergeCell ref="BN141:BO141"/>
    <mergeCell ref="BP141:BQ141"/>
    <mergeCell ref="BR141:BS141"/>
    <mergeCell ref="BT141:BU141"/>
    <mergeCell ref="BJ141:BK141"/>
    <mergeCell ref="BL141:BM141"/>
    <mergeCell ref="BF141:BG141"/>
    <mergeCell ref="BH141:BI141"/>
    <mergeCell ref="BV141:BW141"/>
    <mergeCell ref="BX141:BY141"/>
    <mergeCell ref="CC141:CD141"/>
    <mergeCell ref="AJ141:AK141"/>
    <mergeCell ref="AL141:AM141"/>
    <mergeCell ref="AN141:AO141"/>
    <mergeCell ref="AP141:AQ141"/>
    <mergeCell ref="AR141:AS141"/>
    <mergeCell ref="AT141:AU141"/>
    <mergeCell ref="AV141:AW141"/>
    <mergeCell ref="BB141:BC141"/>
    <mergeCell ref="BD141:BE141"/>
    <mergeCell ref="R142:S142"/>
    <mergeCell ref="T142:U142"/>
    <mergeCell ref="V142:W142"/>
    <mergeCell ref="X142:Y142"/>
    <mergeCell ref="Z142:AA142"/>
    <mergeCell ref="AF142:AG142"/>
    <mergeCell ref="AH142:AI142"/>
    <mergeCell ref="AJ142:AK142"/>
    <mergeCell ref="BH142:BI142"/>
    <mergeCell ref="AL142:AM142"/>
    <mergeCell ref="AN142:AO142"/>
    <mergeCell ref="AP142:AQ142"/>
    <mergeCell ref="AR142:AS142"/>
    <mergeCell ref="AT142:AU142"/>
    <mergeCell ref="AV142:AW142"/>
    <mergeCell ref="BL142:BM142"/>
    <mergeCell ref="BN142:BO142"/>
    <mergeCell ref="BP142:BQ142"/>
    <mergeCell ref="BR142:BS142"/>
    <mergeCell ref="BT142:BU142"/>
    <mergeCell ref="AX142:AY142"/>
    <mergeCell ref="AZ142:BA142"/>
    <mergeCell ref="BB142:BC142"/>
    <mergeCell ref="BD142:BE142"/>
    <mergeCell ref="BF142:BG142"/>
    <mergeCell ref="BV142:BW142"/>
    <mergeCell ref="BX142:BY142"/>
    <mergeCell ref="P143:Q143"/>
    <mergeCell ref="R143:S143"/>
    <mergeCell ref="T143:U143"/>
    <mergeCell ref="V143:W143"/>
    <mergeCell ref="X143:Y143"/>
    <mergeCell ref="AH143:AI143"/>
    <mergeCell ref="BX143:BY143"/>
    <mergeCell ref="BJ142:BK142"/>
    <mergeCell ref="P144:Q144"/>
    <mergeCell ref="R144:S144"/>
    <mergeCell ref="T144:U144"/>
    <mergeCell ref="V144:W144"/>
    <mergeCell ref="X144:Y144"/>
    <mergeCell ref="Z144:AA144"/>
    <mergeCell ref="AF144:AG144"/>
    <mergeCell ref="AH144:AI144"/>
    <mergeCell ref="AJ144:AK144"/>
    <mergeCell ref="AF145:AG145"/>
    <mergeCell ref="AH145:AI145"/>
    <mergeCell ref="AJ145:AK145"/>
    <mergeCell ref="AL144:AM144"/>
    <mergeCell ref="BX144:BY144"/>
    <mergeCell ref="BL144:BM144"/>
    <mergeCell ref="BN144:BO144"/>
    <mergeCell ref="BP144:BQ144"/>
    <mergeCell ref="BR144:BS144"/>
    <mergeCell ref="BT144:BU144"/>
    <mergeCell ref="AN144:AO144"/>
    <mergeCell ref="AP144:AQ144"/>
    <mergeCell ref="AR144:AS144"/>
    <mergeCell ref="AL145:AM145"/>
    <mergeCell ref="P145:Q145"/>
    <mergeCell ref="R145:S145"/>
    <mergeCell ref="T145:U145"/>
    <mergeCell ref="V145:W145"/>
    <mergeCell ref="X145:Y145"/>
    <mergeCell ref="Z145:AA145"/>
    <mergeCell ref="AD145:AE145"/>
    <mergeCell ref="AZ145:BA145"/>
    <mergeCell ref="BB145:BC145"/>
    <mergeCell ref="AN145:AO145"/>
    <mergeCell ref="AP145:AQ145"/>
    <mergeCell ref="AR145:AS145"/>
    <mergeCell ref="AT145:AU145"/>
    <mergeCell ref="AV145:AW145"/>
    <mergeCell ref="AX145:AY145"/>
    <mergeCell ref="BD145:BE145"/>
    <mergeCell ref="BF145:BG145"/>
    <mergeCell ref="BX145:BY145"/>
    <mergeCell ref="AZ156:BA156"/>
    <mergeCell ref="BB156:BC156"/>
    <mergeCell ref="BD156:BE156"/>
    <mergeCell ref="BF156:BG156"/>
    <mergeCell ref="BH156:BI156"/>
    <mergeCell ref="BJ156:BK156"/>
    <mergeCell ref="BL156:BM156"/>
    <mergeCell ref="BR159:BW159"/>
    <mergeCell ref="BX159:BY159"/>
    <mergeCell ref="BR160:BW160"/>
    <mergeCell ref="BX160:BY160"/>
    <mergeCell ref="BN156:BO156"/>
    <mergeCell ref="BP156:BQ156"/>
    <mergeCell ref="BR156:BS156"/>
    <mergeCell ref="BT156:BU156"/>
    <mergeCell ref="BV156:BW156"/>
    <mergeCell ref="BX156:BY156"/>
    <mergeCell ref="BR161:BW161"/>
    <mergeCell ref="BX161:BY161"/>
    <mergeCell ref="BR162:BW162"/>
    <mergeCell ref="BX162:BY162"/>
    <mergeCell ref="AF164:AH164"/>
    <mergeCell ref="AZ163:BY163"/>
    <mergeCell ref="AP163:AY163"/>
    <mergeCell ref="AW164:AY164"/>
    <mergeCell ref="AS164:AV164"/>
    <mergeCell ref="AP164:AR164"/>
    <mergeCell ref="P146:Q146"/>
    <mergeCell ref="R146:S146"/>
    <mergeCell ref="T146:U146"/>
    <mergeCell ref="V146:W146"/>
    <mergeCell ref="X146:Y146"/>
    <mergeCell ref="Z146:AA146"/>
    <mergeCell ref="BL146:BM146"/>
    <mergeCell ref="BN146:BO146"/>
    <mergeCell ref="BH146:BI146"/>
    <mergeCell ref="BJ146:BK146"/>
    <mergeCell ref="AB146:AC146"/>
    <mergeCell ref="AD146:AE146"/>
    <mergeCell ref="AF146:AG146"/>
    <mergeCell ref="AH146:AI146"/>
    <mergeCell ref="AJ146:AK146"/>
    <mergeCell ref="AL146:AM146"/>
    <mergeCell ref="AV146:AW146"/>
    <mergeCell ref="AX146:AY146"/>
    <mergeCell ref="AZ146:BA146"/>
    <mergeCell ref="BB146:BC146"/>
    <mergeCell ref="BD146:BE146"/>
    <mergeCell ref="AN146:AO146"/>
    <mergeCell ref="AP146:AQ146"/>
    <mergeCell ref="AR146:AS146"/>
    <mergeCell ref="A185:E185"/>
    <mergeCell ref="F185:BW185"/>
    <mergeCell ref="BX185:BY185"/>
    <mergeCell ref="BR146:BS146"/>
    <mergeCell ref="BT146:BU146"/>
    <mergeCell ref="BV146:BW146"/>
    <mergeCell ref="BX146:BY146"/>
    <mergeCell ref="BF146:BG146"/>
    <mergeCell ref="BP146:BQ146"/>
    <mergeCell ref="AT146:AU146"/>
    <mergeCell ref="AJ37:AK37"/>
    <mergeCell ref="AN37:AO37"/>
    <mergeCell ref="AP37:AQ37"/>
    <mergeCell ref="AT37:AU37"/>
    <mergeCell ref="AV37:AW37"/>
    <mergeCell ref="AZ37:BA37"/>
    <mergeCell ref="BN37:BO37"/>
    <mergeCell ref="BR37:BS37"/>
    <mergeCell ref="BT37:BU37"/>
    <mergeCell ref="BB37:BC37"/>
    <mergeCell ref="BD37:BE37"/>
    <mergeCell ref="BF37:BG37"/>
    <mergeCell ref="BH37:BI37"/>
    <mergeCell ref="BJ37:BK37"/>
    <mergeCell ref="BL37:BM37"/>
    <mergeCell ref="A75:BY75"/>
    <mergeCell ref="A101:A107"/>
    <mergeCell ref="B101:K107"/>
    <mergeCell ref="L101:M107"/>
    <mergeCell ref="N101:O107"/>
    <mergeCell ref="P101:AA101"/>
    <mergeCell ref="AB101:BW101"/>
    <mergeCell ref="BX101:BY107"/>
    <mergeCell ref="P102:Q107"/>
    <mergeCell ref="R102:S107"/>
    <mergeCell ref="T102:AA102"/>
    <mergeCell ref="AB102:AM102"/>
    <mergeCell ref="AN102:AY102"/>
    <mergeCell ref="AZ102:BK102"/>
    <mergeCell ref="BF103:BK106"/>
    <mergeCell ref="AR107:AS107"/>
    <mergeCell ref="AT107:AU107"/>
    <mergeCell ref="AV107:AW107"/>
    <mergeCell ref="T103:U107"/>
    <mergeCell ref="V103:W107"/>
    <mergeCell ref="X103:Y107"/>
    <mergeCell ref="Z103:AA107"/>
    <mergeCell ref="AB103:AG106"/>
    <mergeCell ref="AH103:AM106"/>
    <mergeCell ref="AN103:AS106"/>
    <mergeCell ref="AT103:AY106"/>
    <mergeCell ref="AP107:AQ107"/>
    <mergeCell ref="AX107:AY107"/>
    <mergeCell ref="AZ103:BE106"/>
    <mergeCell ref="BL103:BQ106"/>
    <mergeCell ref="BR103:BW106"/>
    <mergeCell ref="AB107:AC107"/>
    <mergeCell ref="AD107:AE107"/>
    <mergeCell ref="AF107:AG107"/>
    <mergeCell ref="AH107:AI107"/>
    <mergeCell ref="AJ107:AK107"/>
    <mergeCell ref="AL107:AM107"/>
    <mergeCell ref="AN107:AO107"/>
    <mergeCell ref="AZ107:BA107"/>
    <mergeCell ref="BB107:BC107"/>
    <mergeCell ref="BD107:BE107"/>
    <mergeCell ref="BF107:BG107"/>
    <mergeCell ref="BH107:BI107"/>
    <mergeCell ref="BJ107:BK107"/>
    <mergeCell ref="BR107:BS107"/>
    <mergeCell ref="BT107:BU107"/>
    <mergeCell ref="BV107:BW107"/>
    <mergeCell ref="B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AB108:AC108"/>
    <mergeCell ref="AD108:AE108"/>
    <mergeCell ref="AF108:AG108"/>
    <mergeCell ref="AH108:AI108"/>
    <mergeCell ref="AJ108:AK108"/>
    <mergeCell ref="AL108:AM108"/>
    <mergeCell ref="AN108:AO108"/>
    <mergeCell ref="AP108:AQ108"/>
    <mergeCell ref="AR108:AS108"/>
    <mergeCell ref="AT108:AU108"/>
    <mergeCell ref="AV108:AW108"/>
    <mergeCell ref="AX108:AY108"/>
    <mergeCell ref="BP108:BQ108"/>
    <mergeCell ref="BR108:BS108"/>
    <mergeCell ref="BT108:BU108"/>
    <mergeCell ref="BV108:BW108"/>
    <mergeCell ref="AZ108:BA108"/>
    <mergeCell ref="BB108:BC108"/>
    <mergeCell ref="BD108:BE108"/>
    <mergeCell ref="BF108:BG108"/>
    <mergeCell ref="BH108:BI108"/>
    <mergeCell ref="BJ108:BK108"/>
    <mergeCell ref="BX108:BY108"/>
    <mergeCell ref="B120:K120"/>
    <mergeCell ref="L120:M120"/>
    <mergeCell ref="N120:O120"/>
    <mergeCell ref="P120:Q120"/>
    <mergeCell ref="R120:S120"/>
    <mergeCell ref="T120:U120"/>
    <mergeCell ref="V120:W120"/>
    <mergeCell ref="BL108:BM108"/>
    <mergeCell ref="BN108:BO108"/>
    <mergeCell ref="X120:Y120"/>
    <mergeCell ref="Z120:AA120"/>
    <mergeCell ref="AB120:AC120"/>
    <mergeCell ref="AD120:AE120"/>
    <mergeCell ref="AF120:AG120"/>
    <mergeCell ref="AH120:AI120"/>
    <mergeCell ref="AJ120:AK120"/>
    <mergeCell ref="AL120:AM120"/>
    <mergeCell ref="AN120:AO120"/>
    <mergeCell ref="AP120:AQ120"/>
    <mergeCell ref="AR120:AS120"/>
    <mergeCell ref="AT120:AU120"/>
    <mergeCell ref="AV120:AW120"/>
    <mergeCell ref="AX120:AY120"/>
    <mergeCell ref="AZ120:BA120"/>
    <mergeCell ref="BB120:BC120"/>
    <mergeCell ref="BD120:BE120"/>
    <mergeCell ref="BF120:BG120"/>
    <mergeCell ref="BH120:BI120"/>
    <mergeCell ref="BJ120:BK120"/>
    <mergeCell ref="BL120:BM120"/>
    <mergeCell ref="BN120:BO120"/>
    <mergeCell ref="BP120:BQ120"/>
    <mergeCell ref="BR120:BS120"/>
    <mergeCell ref="BT120:BU120"/>
    <mergeCell ref="BV120:BW120"/>
    <mergeCell ref="BX120:BY120"/>
    <mergeCell ref="B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AR121:AS121"/>
    <mergeCell ref="AT121:AU121"/>
    <mergeCell ref="AV121:AW121"/>
    <mergeCell ref="AX121:AY121"/>
    <mergeCell ref="AZ121:BA121"/>
    <mergeCell ref="BB121:BC121"/>
    <mergeCell ref="BD121:BE121"/>
    <mergeCell ref="BF121:BG121"/>
    <mergeCell ref="BH121:BI121"/>
    <mergeCell ref="BJ121:BK121"/>
    <mergeCell ref="BL121:BM121"/>
    <mergeCell ref="BN121:BO121"/>
    <mergeCell ref="BP121:BQ121"/>
    <mergeCell ref="BR121:BS121"/>
    <mergeCell ref="BT121:BU121"/>
    <mergeCell ref="BV121:BW121"/>
    <mergeCell ref="BX121:BY121"/>
    <mergeCell ref="B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N122:AO122"/>
    <mergeCell ref="AP122:AQ122"/>
    <mergeCell ref="AR122:AS122"/>
    <mergeCell ref="AT122:AU122"/>
    <mergeCell ref="AV122:AW122"/>
    <mergeCell ref="AX122:AY122"/>
    <mergeCell ref="AZ122:BA122"/>
    <mergeCell ref="BB122:BC122"/>
    <mergeCell ref="BD122:BE122"/>
    <mergeCell ref="BF122:BG122"/>
    <mergeCell ref="BH122:BI122"/>
    <mergeCell ref="BJ122:BK122"/>
    <mergeCell ref="BL122:BM122"/>
    <mergeCell ref="BN122:BO122"/>
    <mergeCell ref="BP122:BQ122"/>
    <mergeCell ref="BR122:BS122"/>
    <mergeCell ref="BT122:BU122"/>
    <mergeCell ref="BV122:BW122"/>
    <mergeCell ref="BX122:BY122"/>
    <mergeCell ref="B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AB123:AC123"/>
    <mergeCell ref="AD123:AE123"/>
    <mergeCell ref="AF123:AG123"/>
    <mergeCell ref="AH123:AI123"/>
    <mergeCell ref="AJ123:AK123"/>
    <mergeCell ref="AL123:AM123"/>
    <mergeCell ref="AN123:AO123"/>
    <mergeCell ref="AP123:AQ123"/>
    <mergeCell ref="AR123:AS123"/>
    <mergeCell ref="AT123:AU123"/>
    <mergeCell ref="BN123:BO123"/>
    <mergeCell ref="BP123:BQ123"/>
    <mergeCell ref="BR123:BS123"/>
    <mergeCell ref="AV123:AW123"/>
    <mergeCell ref="AX123:AY123"/>
    <mergeCell ref="AZ123:BA123"/>
    <mergeCell ref="BB123:BC123"/>
    <mergeCell ref="BD123:BE123"/>
    <mergeCell ref="BF123:BG123"/>
    <mergeCell ref="BT123:BU123"/>
    <mergeCell ref="BV123:BW123"/>
    <mergeCell ref="BX123:BY123"/>
    <mergeCell ref="B115:K115"/>
    <mergeCell ref="L115:M115"/>
    <mergeCell ref="N115:O115"/>
    <mergeCell ref="P115:Q115"/>
    <mergeCell ref="BH123:BI123"/>
    <mergeCell ref="BJ123:BK123"/>
    <mergeCell ref="BL123:BM123"/>
    <mergeCell ref="BT118:BU118"/>
    <mergeCell ref="BV118:BW118"/>
    <mergeCell ref="BX118:BY118"/>
    <mergeCell ref="B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AF119:AG119"/>
    <mergeCell ref="AH119:AI119"/>
    <mergeCell ref="AJ119:AK119"/>
    <mergeCell ref="AL119:AM119"/>
    <mergeCell ref="AN119:AO119"/>
    <mergeCell ref="AP119:AQ119"/>
    <mergeCell ref="AR119:AS119"/>
    <mergeCell ref="AT119:AU119"/>
    <mergeCell ref="AV119:AW119"/>
    <mergeCell ref="AX119:AY119"/>
    <mergeCell ref="AZ119:BA119"/>
    <mergeCell ref="BB119:BC119"/>
    <mergeCell ref="BD119:BE119"/>
    <mergeCell ref="BF119:BG119"/>
    <mergeCell ref="BH119:BI119"/>
    <mergeCell ref="BJ119:BK119"/>
    <mergeCell ref="BL119:BM119"/>
    <mergeCell ref="BN119:BO119"/>
    <mergeCell ref="BP119:BQ119"/>
    <mergeCell ref="BR119:BS119"/>
    <mergeCell ref="BT119:BU119"/>
    <mergeCell ref="BV119:BW119"/>
    <mergeCell ref="BX119:BY119"/>
    <mergeCell ref="A126:A132"/>
    <mergeCell ref="B126:K132"/>
    <mergeCell ref="L126:M132"/>
    <mergeCell ref="N126:O132"/>
    <mergeCell ref="P126:AA126"/>
    <mergeCell ref="AB126:BW126"/>
    <mergeCell ref="BX126:BY132"/>
    <mergeCell ref="BF97:BG97"/>
    <mergeCell ref="BH97:BI97"/>
    <mergeCell ref="BJ97:BK97"/>
    <mergeCell ref="BL97:BM97"/>
    <mergeCell ref="BN97:BO97"/>
    <mergeCell ref="BP97:BQ97"/>
    <mergeCell ref="BR97:BS97"/>
    <mergeCell ref="BT97:BU97"/>
    <mergeCell ref="BV97:BW97"/>
    <mergeCell ref="BX97:BY97"/>
    <mergeCell ref="B98:K98"/>
    <mergeCell ref="L98:M98"/>
    <mergeCell ref="N98:O98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BD98:BE98"/>
    <mergeCell ref="AH98:AI98"/>
    <mergeCell ref="AJ98:AK98"/>
    <mergeCell ref="AL98:AM98"/>
    <mergeCell ref="AN98:AO98"/>
    <mergeCell ref="AP98:AQ98"/>
    <mergeCell ref="AR98:AS98"/>
    <mergeCell ref="BH98:BI98"/>
    <mergeCell ref="BJ98:BK98"/>
    <mergeCell ref="BL98:BM98"/>
    <mergeCell ref="BN98:BO98"/>
    <mergeCell ref="BP98:BQ98"/>
    <mergeCell ref="AT98:AU98"/>
    <mergeCell ref="AV98:AW98"/>
    <mergeCell ref="AX98:AY98"/>
    <mergeCell ref="AZ98:BA98"/>
    <mergeCell ref="BB98:BC98"/>
    <mergeCell ref="BT98:BU98"/>
    <mergeCell ref="BV98:BW98"/>
    <mergeCell ref="BX98:BY98"/>
    <mergeCell ref="B99:K99"/>
    <mergeCell ref="L99:M99"/>
    <mergeCell ref="N99:O99"/>
    <mergeCell ref="P99:Q99"/>
    <mergeCell ref="R99:S99"/>
    <mergeCell ref="T99:U99"/>
    <mergeCell ref="BF98:BG98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L99:AM99"/>
    <mergeCell ref="AN99:AO99"/>
    <mergeCell ref="AP99:AQ99"/>
    <mergeCell ref="AR99:AS99"/>
    <mergeCell ref="BL99:BM99"/>
    <mergeCell ref="BN99:BO99"/>
    <mergeCell ref="BP99:BQ99"/>
    <mergeCell ref="AT99:AU99"/>
    <mergeCell ref="AV99:AW99"/>
    <mergeCell ref="AX99:AY99"/>
    <mergeCell ref="AZ99:BA99"/>
    <mergeCell ref="BB99:BC99"/>
    <mergeCell ref="BD99:BE99"/>
    <mergeCell ref="B100:K100"/>
    <mergeCell ref="L100:M100"/>
    <mergeCell ref="N100:O100"/>
    <mergeCell ref="P100:Q100"/>
    <mergeCell ref="R100:S100"/>
    <mergeCell ref="T100:U100"/>
    <mergeCell ref="V100:W100"/>
    <mergeCell ref="X100:Y100"/>
    <mergeCell ref="Z100:AA100"/>
    <mergeCell ref="AB100:AC100"/>
    <mergeCell ref="AD100:AE100"/>
    <mergeCell ref="AF100:AG100"/>
    <mergeCell ref="AH100:AI100"/>
    <mergeCell ref="AJ100:AK100"/>
    <mergeCell ref="AL100:AM100"/>
    <mergeCell ref="AN100:AO100"/>
    <mergeCell ref="AP100:AQ100"/>
    <mergeCell ref="AR100:AS100"/>
    <mergeCell ref="AT100:AU100"/>
    <mergeCell ref="AV100:AW100"/>
    <mergeCell ref="AX100:AY100"/>
    <mergeCell ref="AZ100:BA100"/>
    <mergeCell ref="BB100:BC100"/>
    <mergeCell ref="BD100:BE100"/>
    <mergeCell ref="BR98:BS98"/>
    <mergeCell ref="BF100:BG100"/>
    <mergeCell ref="BH100:BI100"/>
    <mergeCell ref="BJ100:BK100"/>
    <mergeCell ref="BL100:BM100"/>
    <mergeCell ref="BN100:BO100"/>
    <mergeCell ref="BP100:BQ100"/>
    <mergeCell ref="BF99:BG99"/>
    <mergeCell ref="BH99:BI99"/>
    <mergeCell ref="BJ99:BK99"/>
    <mergeCell ref="BT100:BU100"/>
    <mergeCell ref="BV100:BW100"/>
    <mergeCell ref="BX100:BY100"/>
    <mergeCell ref="BR99:BS99"/>
    <mergeCell ref="BT99:BU99"/>
    <mergeCell ref="BV99:BW99"/>
    <mergeCell ref="BX99:BY99"/>
    <mergeCell ref="BX189:BY189"/>
    <mergeCell ref="A74:AJ74"/>
    <mergeCell ref="AK74:BY74"/>
    <mergeCell ref="A124:AJ124"/>
    <mergeCell ref="AK124:BY124"/>
    <mergeCell ref="BR89:BS89"/>
    <mergeCell ref="BT89:BU89"/>
    <mergeCell ref="BV89:BW89"/>
    <mergeCell ref="BX89:BY89"/>
    <mergeCell ref="BR100:BS100"/>
    <mergeCell ref="F234:BW234"/>
    <mergeCell ref="BX234:BY234"/>
    <mergeCell ref="A176:AJ176"/>
    <mergeCell ref="AK176:BY176"/>
    <mergeCell ref="A179:E179"/>
    <mergeCell ref="F179:BW179"/>
    <mergeCell ref="BX179:BY179"/>
    <mergeCell ref="A204:E204"/>
    <mergeCell ref="F204:BW204"/>
    <mergeCell ref="A189:E189"/>
  </mergeCells>
  <printOptions/>
  <pageMargins left="0.07874015748031496" right="0.03937007874015748" top="0.1968503937007874" bottom="0.1968503937007874" header="0.5118110236220472" footer="0.5118110236220472"/>
  <pageSetup fitToHeight="0" fitToWidth="1" horizontalDpi="600" verticalDpi="600" orientation="landscape" paperSize="8" scale="77" r:id="rId4"/>
  <rowBreaks count="6" manualBreakCount="6">
    <brk id="43" max="76" man="1"/>
    <brk id="74" max="76" man="1"/>
    <brk id="100" max="76" man="1"/>
    <brk id="124" max="76" man="1"/>
    <brk id="146" max="76" man="1"/>
    <brk id="176" max="76" man="1"/>
  </rowBreaks>
  <colBreaks count="1" manualBreakCount="1">
    <brk id="77" max="65535" man="1"/>
  </colBreaks>
  <drawing r:id="rId3"/>
  <legacyDrawing r:id="rId2"/>
  <oleObjects>
    <oleObject progId="Word.Document.12" shapeId="1503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NIISport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1</cp:lastModifiedBy>
  <cp:lastPrinted>2022-09-22T09:42:41Z</cp:lastPrinted>
  <dcterms:created xsi:type="dcterms:W3CDTF">2012-11-29T06:53:11Z</dcterms:created>
  <dcterms:modified xsi:type="dcterms:W3CDTF">2022-09-22T09:48:02Z</dcterms:modified>
  <cp:category/>
  <cp:version/>
  <cp:contentType/>
  <cp:contentStatus/>
</cp:coreProperties>
</file>