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проекты типовых учебных планов_1 ступень\2021 переработка планов (утверждены 30.06.2021)\"/>
    </mc:Choice>
  </mc:AlternateContent>
  <bookViews>
    <workbookView xWindow="0" yWindow="0" windowWidth="17280" windowHeight="6660"/>
  </bookViews>
  <sheets>
    <sheet name="1-37 04 01 механики 14" sheetId="2" r:id="rId1"/>
  </sheets>
  <definedNames>
    <definedName name="_xlnm._FilterDatabase" localSheetId="0" hidden="1">'1-37 04 01 механики 14'!$A$42:$ED$135</definedName>
    <definedName name="_xlnm.Print_Area" localSheetId="0">'1-37 04 01 механики 14'!$A$1:$ED$256</definedName>
  </definedNames>
  <calcPr calcId="152511"/>
</workbook>
</file>

<file path=xl/calcChain.xml><?xml version="1.0" encoding="utf-8"?>
<calcChain xmlns="http://schemas.openxmlformats.org/spreadsheetml/2006/main">
  <c r="BW154" i="2" l="1"/>
  <c r="AI154" i="2"/>
  <c r="BW153" i="2"/>
  <c r="BW152" i="2"/>
  <c r="BW151" i="2"/>
  <c r="CU150" i="2"/>
  <c r="BW150" i="2"/>
  <c r="AI150" i="2"/>
  <c r="AI144" i="2"/>
  <c r="AI143" i="2"/>
  <c r="AI142" i="2"/>
  <c r="AI141" i="2"/>
  <c r="EA129" i="2"/>
  <c r="EA128" i="2" s="1"/>
  <c r="DY128" i="2"/>
  <c r="DW128" i="2"/>
  <c r="DT128" i="2"/>
  <c r="DR128" i="2"/>
  <c r="DO128" i="2"/>
  <c r="DL128" i="2"/>
  <c r="DJ128" i="2"/>
  <c r="DB128" i="2"/>
  <c r="CT128" i="2"/>
  <c r="CL128" i="2"/>
  <c r="CD128" i="2"/>
  <c r="BV128" i="2"/>
  <c r="BN128" i="2"/>
  <c r="BF128" i="2"/>
  <c r="AX128" i="2"/>
  <c r="AR128" i="2"/>
  <c r="AO128" i="2"/>
  <c r="AL126" i="2"/>
  <c r="EA124" i="2"/>
  <c r="DY124" i="2"/>
  <c r="DW124" i="2"/>
  <c r="DT124" i="2"/>
  <c r="DR124" i="2"/>
  <c r="DO124" i="2"/>
  <c r="DL124" i="2"/>
  <c r="DJ124" i="2"/>
  <c r="DB124" i="2"/>
  <c r="CT124" i="2"/>
  <c r="CL124" i="2"/>
  <c r="CD124" i="2"/>
  <c r="CA124" i="2"/>
  <c r="BX124" i="2"/>
  <c r="BV124" i="2"/>
  <c r="BS124" i="2"/>
  <c r="BP124" i="2"/>
  <c r="BN124" i="2"/>
  <c r="BK124" i="2"/>
  <c r="BH124" i="2"/>
  <c r="BF124" i="2"/>
  <c r="BC124" i="2"/>
  <c r="AZ124" i="2"/>
  <c r="AX124" i="2"/>
  <c r="AR124" i="2"/>
  <c r="AO124" i="2"/>
  <c r="EA123" i="2"/>
  <c r="AL123" i="2"/>
  <c r="AI123" i="2"/>
  <c r="EA122" i="2"/>
  <c r="AL122" i="2"/>
  <c r="AI122" i="2"/>
  <c r="AI120" i="2" s="1"/>
  <c r="EA121" i="2"/>
  <c r="AL121" i="2"/>
  <c r="AI121" i="2"/>
  <c r="DY120" i="2"/>
  <c r="DW120" i="2"/>
  <c r="DT120" i="2"/>
  <c r="DR120" i="2"/>
  <c r="DO120" i="2"/>
  <c r="DL120" i="2"/>
  <c r="DJ120" i="2"/>
  <c r="DG120" i="2"/>
  <c r="DD120" i="2"/>
  <c r="DB120" i="2"/>
  <c r="CY120" i="2"/>
  <c r="CV120" i="2"/>
  <c r="CT120" i="2"/>
  <c r="CQ120" i="2"/>
  <c r="CN120" i="2"/>
  <c r="CL120" i="2"/>
  <c r="CI120" i="2"/>
  <c r="CF120" i="2"/>
  <c r="CD120" i="2"/>
  <c r="CA120" i="2"/>
  <c r="BX120" i="2"/>
  <c r="BV120" i="2"/>
  <c r="BS120" i="2"/>
  <c r="BP120" i="2"/>
  <c r="BN120" i="2"/>
  <c r="BK120" i="2"/>
  <c r="BH120" i="2"/>
  <c r="BF120" i="2"/>
  <c r="BC120" i="2"/>
  <c r="AZ120" i="2"/>
  <c r="AX120" i="2"/>
  <c r="AU120" i="2"/>
  <c r="AR120" i="2"/>
  <c r="AO120" i="2"/>
  <c r="AL120" i="2"/>
  <c r="EA119" i="2"/>
  <c r="AL119" i="2"/>
  <c r="AI119" i="2"/>
  <c r="EA118" i="2"/>
  <c r="AL118" i="2"/>
  <c r="AL117" i="2" s="1"/>
  <c r="AI118" i="2"/>
  <c r="EA117" i="2"/>
  <c r="DY117" i="2"/>
  <c r="DW117" i="2"/>
  <c r="DT117" i="2"/>
  <c r="DR117" i="2"/>
  <c r="DO117" i="2"/>
  <c r="DL117" i="2"/>
  <c r="DJ117" i="2"/>
  <c r="DG117" i="2"/>
  <c r="DD117" i="2"/>
  <c r="DB117" i="2"/>
  <c r="CY117" i="2"/>
  <c r="CV117" i="2"/>
  <c r="CT117" i="2"/>
  <c r="CQ117" i="2"/>
  <c r="CN117" i="2"/>
  <c r="CL117" i="2"/>
  <c r="CI117" i="2"/>
  <c r="CF117" i="2"/>
  <c r="CD117" i="2"/>
  <c r="CA117" i="2"/>
  <c r="BX117" i="2"/>
  <c r="BV117" i="2"/>
  <c r="BS117" i="2"/>
  <c r="BP117" i="2"/>
  <c r="BN117" i="2"/>
  <c r="BK117" i="2"/>
  <c r="BH117" i="2"/>
  <c r="BF117" i="2"/>
  <c r="BC117" i="2"/>
  <c r="AZ117" i="2"/>
  <c r="AX117" i="2"/>
  <c r="AU117" i="2"/>
  <c r="AR117" i="2"/>
  <c r="AO117" i="2"/>
  <c r="EA116" i="2"/>
  <c r="EA114" i="2" s="1"/>
  <c r="AL116" i="2"/>
  <c r="AI116" i="2"/>
  <c r="AL115" i="2"/>
  <c r="AL114" i="2" s="1"/>
  <c r="AI115" i="2"/>
  <c r="DY114" i="2"/>
  <c r="DW114" i="2"/>
  <c r="DT114" i="2"/>
  <c r="DR114" i="2"/>
  <c r="DO114" i="2"/>
  <c r="DL114" i="2"/>
  <c r="DJ114" i="2"/>
  <c r="DG114" i="2"/>
  <c r="DD114" i="2"/>
  <c r="DB114" i="2"/>
  <c r="CY114" i="2"/>
  <c r="CV114" i="2"/>
  <c r="CT114" i="2"/>
  <c r="CQ114" i="2"/>
  <c r="CN114" i="2"/>
  <c r="CL114" i="2"/>
  <c r="CI114" i="2"/>
  <c r="CF114" i="2"/>
  <c r="CD114" i="2"/>
  <c r="CA114" i="2"/>
  <c r="BX114" i="2"/>
  <c r="BV114" i="2"/>
  <c r="BS114" i="2"/>
  <c r="BP114" i="2"/>
  <c r="BN114" i="2"/>
  <c r="BK114" i="2"/>
  <c r="BH114" i="2"/>
  <c r="BF114" i="2"/>
  <c r="BC114" i="2"/>
  <c r="AZ114" i="2"/>
  <c r="AX114" i="2"/>
  <c r="AU114" i="2"/>
  <c r="AR114" i="2"/>
  <c r="AO114" i="2"/>
  <c r="AI114" i="2"/>
  <c r="EA110" i="2"/>
  <c r="DY110" i="2"/>
  <c r="DW110" i="2"/>
  <c r="DT110" i="2"/>
  <c r="DR110" i="2"/>
  <c r="DO110" i="2"/>
  <c r="DL110" i="2"/>
  <c r="DJ110" i="2"/>
  <c r="DG110" i="2"/>
  <c r="DD110" i="2"/>
  <c r="DB110" i="2"/>
  <c r="CY110" i="2"/>
  <c r="CV110" i="2"/>
  <c r="CT110" i="2"/>
  <c r="CQ110" i="2"/>
  <c r="CN110" i="2"/>
  <c r="CL110" i="2"/>
  <c r="CI110" i="2"/>
  <c r="CF110" i="2"/>
  <c r="CD110" i="2"/>
  <c r="CA110" i="2"/>
  <c r="BX110" i="2"/>
  <c r="BV110" i="2"/>
  <c r="BS110" i="2"/>
  <c r="BP110" i="2"/>
  <c r="BN110" i="2"/>
  <c r="BK110" i="2"/>
  <c r="BH110" i="2"/>
  <c r="BF110" i="2"/>
  <c r="BC110" i="2"/>
  <c r="AZ110" i="2"/>
  <c r="AX110" i="2"/>
  <c r="AU110" i="2"/>
  <c r="AR110" i="2"/>
  <c r="AO110" i="2"/>
  <c r="AL110" i="2"/>
  <c r="AI110" i="2"/>
  <c r="EA109" i="2"/>
  <c r="AI109" i="2"/>
  <c r="EA108" i="2"/>
  <c r="AL108" i="2"/>
  <c r="AI108" i="2"/>
  <c r="EA107" i="2"/>
  <c r="EA106" i="2"/>
  <c r="AL106" i="2"/>
  <c r="AI106" i="2"/>
  <c r="EA105" i="2"/>
  <c r="EA104" i="2"/>
  <c r="EA103" i="2" s="1"/>
  <c r="AL104" i="2"/>
  <c r="AI104" i="2"/>
  <c r="DY103" i="2"/>
  <c r="DW103" i="2"/>
  <c r="DT103" i="2"/>
  <c r="DR103" i="2"/>
  <c r="DO103" i="2"/>
  <c r="DL103" i="2"/>
  <c r="DJ103" i="2"/>
  <c r="DG103" i="2"/>
  <c r="DD103" i="2"/>
  <c r="DB103" i="2"/>
  <c r="CY103" i="2"/>
  <c r="CV103" i="2"/>
  <c r="CT103" i="2"/>
  <c r="CQ103" i="2"/>
  <c r="CN103" i="2"/>
  <c r="CL103" i="2"/>
  <c r="CI103" i="2"/>
  <c r="CF103" i="2"/>
  <c r="CD103" i="2"/>
  <c r="CA103" i="2"/>
  <c r="BX103" i="2"/>
  <c r="BV103" i="2"/>
  <c r="BS103" i="2"/>
  <c r="BP103" i="2"/>
  <c r="BN103" i="2"/>
  <c r="BK103" i="2"/>
  <c r="BH103" i="2"/>
  <c r="BF103" i="2"/>
  <c r="BC103" i="2"/>
  <c r="AZ103" i="2"/>
  <c r="AX103" i="2"/>
  <c r="AU103" i="2"/>
  <c r="AR103" i="2"/>
  <c r="AO103" i="2"/>
  <c r="AL103" i="2"/>
  <c r="AI103" i="2"/>
  <c r="EA100" i="2"/>
  <c r="DY100" i="2"/>
  <c r="DW100" i="2"/>
  <c r="DT100" i="2"/>
  <c r="DR100" i="2"/>
  <c r="DO100" i="2"/>
  <c r="DL100" i="2"/>
  <c r="DJ100" i="2"/>
  <c r="DG100" i="2"/>
  <c r="DD100" i="2"/>
  <c r="DB100" i="2"/>
  <c r="CY100" i="2"/>
  <c r="CV100" i="2"/>
  <c r="CT100" i="2"/>
  <c r="CQ100" i="2"/>
  <c r="CN100" i="2"/>
  <c r="CL100" i="2"/>
  <c r="CI100" i="2"/>
  <c r="CF100" i="2"/>
  <c r="CD100" i="2"/>
  <c r="CA100" i="2"/>
  <c r="BX100" i="2"/>
  <c r="BV100" i="2"/>
  <c r="BS100" i="2"/>
  <c r="BP100" i="2"/>
  <c r="BN100" i="2"/>
  <c r="BK100" i="2"/>
  <c r="BH100" i="2"/>
  <c r="BF100" i="2"/>
  <c r="BC100" i="2"/>
  <c r="AZ100" i="2"/>
  <c r="AX100" i="2"/>
  <c r="AU100" i="2"/>
  <c r="AR100" i="2"/>
  <c r="AO100" i="2"/>
  <c r="AL100" i="2"/>
  <c r="AI100" i="2"/>
  <c r="EA99" i="2"/>
  <c r="AL99" i="2"/>
  <c r="AI99" i="2"/>
  <c r="EA98" i="2"/>
  <c r="AL98" i="2"/>
  <c r="AI98" i="2"/>
  <c r="EA97" i="2"/>
  <c r="AL97" i="2"/>
  <c r="AI97" i="2"/>
  <c r="AI95" i="2" s="1"/>
  <c r="EA96" i="2"/>
  <c r="AL96" i="2"/>
  <c r="AI96" i="2"/>
  <c r="DY95" i="2"/>
  <c r="DW95" i="2"/>
  <c r="DT95" i="2"/>
  <c r="DR95" i="2"/>
  <c r="DO95" i="2"/>
  <c r="DL95" i="2"/>
  <c r="DJ95" i="2"/>
  <c r="DG95" i="2"/>
  <c r="DD95" i="2"/>
  <c r="DB95" i="2"/>
  <c r="CY95" i="2"/>
  <c r="CV95" i="2"/>
  <c r="CT95" i="2"/>
  <c r="CQ95" i="2"/>
  <c r="CN95" i="2"/>
  <c r="CL95" i="2"/>
  <c r="CI95" i="2"/>
  <c r="CF95" i="2"/>
  <c r="CD95" i="2"/>
  <c r="CA95" i="2"/>
  <c r="BX95" i="2"/>
  <c r="BV95" i="2"/>
  <c r="BS95" i="2"/>
  <c r="BP95" i="2"/>
  <c r="BN95" i="2"/>
  <c r="BK95" i="2"/>
  <c r="BH95" i="2"/>
  <c r="BF95" i="2"/>
  <c r="BC95" i="2"/>
  <c r="AZ95" i="2"/>
  <c r="AX95" i="2"/>
  <c r="AU95" i="2"/>
  <c r="AR95" i="2"/>
  <c r="AO95" i="2"/>
  <c r="AL95" i="2"/>
  <c r="EA94" i="2"/>
  <c r="AL94" i="2"/>
  <c r="AI94" i="2"/>
  <c r="EA93" i="2"/>
  <c r="AL93" i="2"/>
  <c r="AI93" i="2"/>
  <c r="EA92" i="2"/>
  <c r="AL92" i="2"/>
  <c r="AI92" i="2"/>
  <c r="DY91" i="2"/>
  <c r="DW91" i="2"/>
  <c r="DT91" i="2"/>
  <c r="DR91" i="2"/>
  <c r="DO91" i="2"/>
  <c r="DL91" i="2"/>
  <c r="DJ91" i="2"/>
  <c r="DG91" i="2"/>
  <c r="DD91" i="2"/>
  <c r="DB91" i="2"/>
  <c r="CY91" i="2"/>
  <c r="CV91" i="2"/>
  <c r="CT91" i="2"/>
  <c r="CQ91" i="2"/>
  <c r="CN91" i="2"/>
  <c r="CL91" i="2"/>
  <c r="CI91" i="2"/>
  <c r="CF91" i="2"/>
  <c r="CD91" i="2"/>
  <c r="CA91" i="2"/>
  <c r="BX91" i="2"/>
  <c r="BV91" i="2"/>
  <c r="BS91" i="2"/>
  <c r="BP91" i="2"/>
  <c r="BN91" i="2"/>
  <c r="BK91" i="2"/>
  <c r="BH91" i="2"/>
  <c r="BF91" i="2"/>
  <c r="BC91" i="2"/>
  <c r="AZ91" i="2"/>
  <c r="AX91" i="2"/>
  <c r="AU91" i="2"/>
  <c r="AR91" i="2"/>
  <c r="AO91" i="2"/>
  <c r="AI91" i="2"/>
  <c r="EA90" i="2"/>
  <c r="EA89" i="2"/>
  <c r="AL89" i="2"/>
  <c r="AI89" i="2"/>
  <c r="EA88" i="2"/>
  <c r="EA87" i="2"/>
  <c r="EA84" i="2" s="1"/>
  <c r="AL87" i="2"/>
  <c r="AI87" i="2"/>
  <c r="AL85" i="2"/>
  <c r="AI85" i="2"/>
  <c r="AI84" i="2" s="1"/>
  <c r="DY84" i="2"/>
  <c r="DW84" i="2"/>
  <c r="DT84" i="2"/>
  <c r="DR84" i="2"/>
  <c r="DO84" i="2"/>
  <c r="DL84" i="2"/>
  <c r="DJ84" i="2"/>
  <c r="DG84" i="2"/>
  <c r="DD84" i="2"/>
  <c r="DB84" i="2"/>
  <c r="CY84" i="2"/>
  <c r="CV84" i="2"/>
  <c r="CT84" i="2"/>
  <c r="CQ84" i="2"/>
  <c r="CN84" i="2"/>
  <c r="CL84" i="2"/>
  <c r="CI84" i="2"/>
  <c r="CF84" i="2"/>
  <c r="CD84" i="2"/>
  <c r="CA84" i="2"/>
  <c r="BX84" i="2"/>
  <c r="BV84" i="2"/>
  <c r="BS84" i="2"/>
  <c r="BP84" i="2"/>
  <c r="BN84" i="2"/>
  <c r="BK84" i="2"/>
  <c r="BH84" i="2"/>
  <c r="BF84" i="2"/>
  <c r="BC84" i="2"/>
  <c r="AZ84" i="2"/>
  <c r="AX84" i="2"/>
  <c r="AU84" i="2"/>
  <c r="AR84" i="2"/>
  <c r="AO84" i="2"/>
  <c r="AL84" i="2"/>
  <c r="EA81" i="2"/>
  <c r="DY81" i="2"/>
  <c r="DW81" i="2"/>
  <c r="DT81" i="2"/>
  <c r="DR81" i="2"/>
  <c r="DO81" i="2"/>
  <c r="DL81" i="2"/>
  <c r="DJ81" i="2"/>
  <c r="DG81" i="2"/>
  <c r="DD81" i="2"/>
  <c r="DB81" i="2"/>
  <c r="CY81" i="2"/>
  <c r="CV81" i="2"/>
  <c r="CT81" i="2"/>
  <c r="CQ81" i="2"/>
  <c r="CN81" i="2"/>
  <c r="CL81" i="2"/>
  <c r="CI81" i="2"/>
  <c r="CF81" i="2"/>
  <c r="CD81" i="2"/>
  <c r="CA81" i="2"/>
  <c r="BX81" i="2"/>
  <c r="BV81" i="2"/>
  <c r="BS81" i="2"/>
  <c r="BP81" i="2"/>
  <c r="BN81" i="2"/>
  <c r="BK81" i="2"/>
  <c r="BH81" i="2"/>
  <c r="BF81" i="2"/>
  <c r="BC81" i="2"/>
  <c r="AZ81" i="2"/>
  <c r="AX81" i="2"/>
  <c r="AU81" i="2"/>
  <c r="AR81" i="2"/>
  <c r="AO81" i="2"/>
  <c r="AL81" i="2"/>
  <c r="AI81" i="2"/>
  <c r="EA80" i="2"/>
  <c r="AL80" i="2"/>
  <c r="AL76" i="2" s="1"/>
  <c r="AI80" i="2"/>
  <c r="EA79" i="2"/>
  <c r="EA76" i="2" s="1"/>
  <c r="AL79" i="2"/>
  <c r="AI79" i="2"/>
  <c r="AI76" i="2" s="1"/>
  <c r="DY76" i="2"/>
  <c r="DW76" i="2"/>
  <c r="DT76" i="2"/>
  <c r="DR76" i="2"/>
  <c r="DO76" i="2"/>
  <c r="DL76" i="2"/>
  <c r="DJ76" i="2"/>
  <c r="DG76" i="2"/>
  <c r="DD76" i="2"/>
  <c r="DB76" i="2"/>
  <c r="CY76" i="2"/>
  <c r="CV76" i="2"/>
  <c r="CT76" i="2"/>
  <c r="CQ76" i="2"/>
  <c r="CN76" i="2"/>
  <c r="CL76" i="2"/>
  <c r="CI76" i="2"/>
  <c r="CF76" i="2"/>
  <c r="CD76" i="2"/>
  <c r="CA76" i="2"/>
  <c r="BX76" i="2"/>
  <c r="BV76" i="2"/>
  <c r="BV75" i="2" s="1"/>
  <c r="BS76" i="2"/>
  <c r="BP76" i="2"/>
  <c r="BN76" i="2"/>
  <c r="BK76" i="2"/>
  <c r="BH76" i="2"/>
  <c r="BF76" i="2"/>
  <c r="BC76" i="2"/>
  <c r="AZ76" i="2"/>
  <c r="AX76" i="2"/>
  <c r="AU76" i="2"/>
  <c r="AR76" i="2"/>
  <c r="AO76" i="2"/>
  <c r="DY75" i="2"/>
  <c r="DT75" i="2"/>
  <c r="DO75" i="2"/>
  <c r="DJ75" i="2"/>
  <c r="DD75" i="2"/>
  <c r="CY75" i="2"/>
  <c r="CT75" i="2"/>
  <c r="CN75" i="2"/>
  <c r="CI75" i="2"/>
  <c r="CD75" i="2"/>
  <c r="BX75" i="2"/>
  <c r="BS75" i="2"/>
  <c r="BP75" i="2"/>
  <c r="BN75" i="2"/>
  <c r="BK75" i="2"/>
  <c r="BH75" i="2"/>
  <c r="BF75" i="2"/>
  <c r="BC75" i="2"/>
  <c r="AZ75" i="2"/>
  <c r="AX75" i="2"/>
  <c r="AU75" i="2"/>
  <c r="AR75" i="2"/>
  <c r="AO75" i="2"/>
  <c r="EA74" i="2"/>
  <c r="AL74" i="2"/>
  <c r="AI74" i="2"/>
  <c r="EA73" i="2"/>
  <c r="AL73" i="2"/>
  <c r="AU73" i="2" s="1"/>
  <c r="AU71" i="2" s="1"/>
  <c r="AI73" i="2"/>
  <c r="EA72" i="2"/>
  <c r="AL72" i="2"/>
  <c r="AI72" i="2"/>
  <c r="DY71" i="2"/>
  <c r="DW71" i="2"/>
  <c r="DT71" i="2"/>
  <c r="DR71" i="2"/>
  <c r="DO71" i="2"/>
  <c r="DL71" i="2"/>
  <c r="DJ71" i="2"/>
  <c r="DG71" i="2"/>
  <c r="DD71" i="2"/>
  <c r="DB71" i="2"/>
  <c r="CY71" i="2"/>
  <c r="CV71" i="2"/>
  <c r="CT71" i="2"/>
  <c r="CQ71" i="2"/>
  <c r="CN71" i="2"/>
  <c r="CL71" i="2"/>
  <c r="CI71" i="2"/>
  <c r="CF71" i="2"/>
  <c r="CD71" i="2"/>
  <c r="CA71" i="2"/>
  <c r="BX71" i="2"/>
  <c r="BV71" i="2"/>
  <c r="BS71" i="2"/>
  <c r="BP71" i="2"/>
  <c r="BN71" i="2"/>
  <c r="BK71" i="2"/>
  <c r="BH71" i="2"/>
  <c r="BF71" i="2"/>
  <c r="BC71" i="2"/>
  <c r="AZ71" i="2"/>
  <c r="AX71" i="2"/>
  <c r="AR71" i="2"/>
  <c r="AO71" i="2"/>
  <c r="AI71" i="2"/>
  <c r="EA70" i="2"/>
  <c r="AL70" i="2"/>
  <c r="AI70" i="2"/>
  <c r="EA69" i="2"/>
  <c r="EA68" i="2"/>
  <c r="AL68" i="2"/>
  <c r="AI68" i="2"/>
  <c r="DY67" i="2"/>
  <c r="DW67" i="2"/>
  <c r="DT67" i="2"/>
  <c r="DR67" i="2"/>
  <c r="DO67" i="2"/>
  <c r="DL67" i="2"/>
  <c r="DJ67" i="2"/>
  <c r="DG67" i="2"/>
  <c r="DD67" i="2"/>
  <c r="DB67" i="2"/>
  <c r="CY67" i="2"/>
  <c r="CV67" i="2"/>
  <c r="CT67" i="2"/>
  <c r="CQ67" i="2"/>
  <c r="CN67" i="2"/>
  <c r="CL67" i="2"/>
  <c r="CI67" i="2"/>
  <c r="CF67" i="2"/>
  <c r="CD67" i="2"/>
  <c r="CA67" i="2"/>
  <c r="BX67" i="2"/>
  <c r="BV67" i="2"/>
  <c r="BS67" i="2"/>
  <c r="BP67" i="2"/>
  <c r="BN67" i="2"/>
  <c r="BK67" i="2"/>
  <c r="BH67" i="2"/>
  <c r="BF67" i="2"/>
  <c r="BC67" i="2"/>
  <c r="AZ67" i="2"/>
  <c r="AX67" i="2"/>
  <c r="AU67" i="2"/>
  <c r="AR67" i="2"/>
  <c r="AO67" i="2"/>
  <c r="AL67" i="2"/>
  <c r="AI67" i="2"/>
  <c r="EA66" i="2"/>
  <c r="AL66" i="2"/>
  <c r="AI66" i="2"/>
  <c r="EA65" i="2"/>
  <c r="AL65" i="2"/>
  <c r="AI65" i="2"/>
  <c r="EA61" i="2"/>
  <c r="EA60" i="2"/>
  <c r="AL60" i="2"/>
  <c r="AI60" i="2"/>
  <c r="EA57" i="2"/>
  <c r="EA56" i="2" s="1"/>
  <c r="AL57" i="2"/>
  <c r="AI57" i="2"/>
  <c r="DY56" i="2"/>
  <c r="DW56" i="2"/>
  <c r="DT56" i="2"/>
  <c r="DR56" i="2"/>
  <c r="DO56" i="2"/>
  <c r="DL56" i="2"/>
  <c r="DJ56" i="2"/>
  <c r="DG56" i="2"/>
  <c r="DD56" i="2"/>
  <c r="DB56" i="2"/>
  <c r="CY56" i="2"/>
  <c r="CV56" i="2"/>
  <c r="CT56" i="2"/>
  <c r="CQ56" i="2"/>
  <c r="CN56" i="2"/>
  <c r="CL56" i="2"/>
  <c r="CI56" i="2"/>
  <c r="CF56" i="2"/>
  <c r="CD56" i="2"/>
  <c r="CA56" i="2"/>
  <c r="BX56" i="2"/>
  <c r="BV56" i="2"/>
  <c r="BS56" i="2"/>
  <c r="BP56" i="2"/>
  <c r="BN56" i="2"/>
  <c r="BK56" i="2"/>
  <c r="BH56" i="2"/>
  <c r="BF56" i="2"/>
  <c r="BC56" i="2"/>
  <c r="AZ56" i="2"/>
  <c r="AX56" i="2"/>
  <c r="AU56" i="2"/>
  <c r="AR56" i="2"/>
  <c r="AO56" i="2"/>
  <c r="AL56" i="2"/>
  <c r="AI56" i="2"/>
  <c r="EA55" i="2"/>
  <c r="AL55" i="2"/>
  <c r="AI55" i="2"/>
  <c r="EA54" i="2"/>
  <c r="AI54" i="2"/>
  <c r="AI53" i="2" s="1"/>
  <c r="DY53" i="2"/>
  <c r="DW53" i="2"/>
  <c r="DT53" i="2"/>
  <c r="DR53" i="2"/>
  <c r="DO53" i="2"/>
  <c r="DL53" i="2"/>
  <c r="DJ53" i="2"/>
  <c r="DG53" i="2"/>
  <c r="DD53" i="2"/>
  <c r="DB53" i="2"/>
  <c r="CY53" i="2"/>
  <c r="CV53" i="2"/>
  <c r="CT53" i="2"/>
  <c r="CQ53" i="2"/>
  <c r="CN53" i="2"/>
  <c r="CL53" i="2"/>
  <c r="CI53" i="2"/>
  <c r="CF53" i="2"/>
  <c r="CD53" i="2"/>
  <c r="CA53" i="2"/>
  <c r="BX53" i="2"/>
  <c r="BV53" i="2"/>
  <c r="BS53" i="2"/>
  <c r="BP53" i="2"/>
  <c r="BN53" i="2"/>
  <c r="BK53" i="2"/>
  <c r="BH53" i="2"/>
  <c r="BF53" i="2"/>
  <c r="BC53" i="2"/>
  <c r="AZ53" i="2"/>
  <c r="AX53" i="2"/>
  <c r="AU53" i="2"/>
  <c r="AR53" i="2"/>
  <c r="AO53" i="2"/>
  <c r="AL53" i="2"/>
  <c r="EA52" i="2"/>
  <c r="AL52" i="2"/>
  <c r="AI52" i="2"/>
  <c r="EA51" i="2"/>
  <c r="AL51" i="2"/>
  <c r="AI51" i="2"/>
  <c r="EA50" i="2"/>
  <c r="DY49" i="2"/>
  <c r="DW49" i="2"/>
  <c r="DT49" i="2"/>
  <c r="DR49" i="2"/>
  <c r="DO49" i="2"/>
  <c r="DL49" i="2"/>
  <c r="DJ49" i="2"/>
  <c r="DG49" i="2"/>
  <c r="DD49" i="2"/>
  <c r="DB49" i="2"/>
  <c r="CY49" i="2"/>
  <c r="CV49" i="2"/>
  <c r="CT49" i="2"/>
  <c r="CQ49" i="2"/>
  <c r="CN49" i="2"/>
  <c r="CL49" i="2"/>
  <c r="CI49" i="2"/>
  <c r="CF49" i="2"/>
  <c r="CD49" i="2"/>
  <c r="CA49" i="2"/>
  <c r="BX49" i="2"/>
  <c r="BV49" i="2"/>
  <c r="BS49" i="2"/>
  <c r="BP49" i="2"/>
  <c r="BN49" i="2"/>
  <c r="BK49" i="2"/>
  <c r="BH49" i="2"/>
  <c r="BF49" i="2"/>
  <c r="BC49" i="2"/>
  <c r="AZ49" i="2"/>
  <c r="AX49" i="2"/>
  <c r="AU49" i="2"/>
  <c r="AR49" i="2"/>
  <c r="AO49" i="2"/>
  <c r="AL49" i="2"/>
  <c r="AI49" i="2"/>
  <c r="EA48" i="2"/>
  <c r="AL48" i="2"/>
  <c r="AI48" i="2"/>
  <c r="EA46" i="2"/>
  <c r="EA44" i="2" s="1"/>
  <c r="AL46" i="2"/>
  <c r="AI46" i="2"/>
  <c r="DY44" i="2"/>
  <c r="DW44" i="2"/>
  <c r="DT44" i="2"/>
  <c r="DR44" i="2"/>
  <c r="DO44" i="2"/>
  <c r="DL44" i="2"/>
  <c r="DJ44" i="2"/>
  <c r="DG44" i="2"/>
  <c r="DD44" i="2"/>
  <c r="DB44" i="2"/>
  <c r="CY44" i="2"/>
  <c r="CV44" i="2"/>
  <c r="CT44" i="2"/>
  <c r="CQ44" i="2"/>
  <c r="CN44" i="2"/>
  <c r="CL44" i="2"/>
  <c r="CI44" i="2"/>
  <c r="CF44" i="2"/>
  <c r="CD44" i="2"/>
  <c r="CA44" i="2"/>
  <c r="BX44" i="2"/>
  <c r="BV44" i="2"/>
  <c r="BS44" i="2"/>
  <c r="BP44" i="2"/>
  <c r="BN44" i="2"/>
  <c r="BK44" i="2"/>
  <c r="BH44" i="2"/>
  <c r="BF44" i="2"/>
  <c r="BC44" i="2"/>
  <c r="AZ44" i="2"/>
  <c r="AX44" i="2"/>
  <c r="AU44" i="2"/>
  <c r="AR44" i="2"/>
  <c r="AO44" i="2"/>
  <c r="AL44" i="2"/>
  <c r="AI44" i="2"/>
  <c r="DY43" i="2"/>
  <c r="DW43" i="2"/>
  <c r="DT43" i="2"/>
  <c r="DR43" i="2"/>
  <c r="DO43" i="2"/>
  <c r="DL43" i="2"/>
  <c r="DJ43" i="2"/>
  <c r="DG43" i="2"/>
  <c r="DD43" i="2"/>
  <c r="DB43" i="2"/>
  <c r="CY43" i="2"/>
  <c r="CV43" i="2"/>
  <c r="CT43" i="2"/>
  <c r="CQ43" i="2"/>
  <c r="CN43" i="2"/>
  <c r="CL43" i="2"/>
  <c r="CI43" i="2"/>
  <c r="CF43" i="2"/>
  <c r="CD43" i="2"/>
  <c r="CA43" i="2"/>
  <c r="BX43" i="2"/>
  <c r="BV43" i="2"/>
  <c r="BS43" i="2"/>
  <c r="BP43" i="2"/>
  <c r="BN43" i="2"/>
  <c r="BK43" i="2"/>
  <c r="BH43" i="2"/>
  <c r="BF43" i="2"/>
  <c r="BC43" i="2"/>
  <c r="AZ43" i="2"/>
  <c r="AX43" i="2"/>
  <c r="AR43" i="2"/>
  <c r="AR135" i="2" s="1"/>
  <c r="AO43" i="2"/>
  <c r="AO135" i="2" s="1"/>
  <c r="DY42" i="2"/>
  <c r="DT42" i="2"/>
  <c r="DO42" i="2"/>
  <c r="DJ42" i="2"/>
  <c r="CY42" i="2"/>
  <c r="CT42" i="2"/>
  <c r="CI42" i="2"/>
  <c r="CD42" i="2"/>
  <c r="BS42" i="2"/>
  <c r="BN42" i="2"/>
  <c r="BK42" i="2"/>
  <c r="BF42" i="2"/>
  <c r="BC42" i="2"/>
  <c r="EG41" i="2"/>
  <c r="AO41" i="2"/>
  <c r="AL41" i="2"/>
  <c r="AI41" i="2"/>
  <c r="AE41" i="2"/>
  <c r="AB41" i="2"/>
  <c r="AO40" i="2"/>
  <c r="AL40" i="2"/>
  <c r="AI40" i="2"/>
  <c r="AE40" i="2"/>
  <c r="AB40" i="2"/>
  <c r="EF39" i="2"/>
  <c r="DT39" i="2"/>
  <c r="DW40" i="2" s="1"/>
  <c r="DL39" i="2"/>
  <c r="DO41" i="2" s="1"/>
  <c r="DD39" i="2"/>
  <c r="DG41" i="2" s="1"/>
  <c r="CV39" i="2"/>
  <c r="CY40" i="2" s="1"/>
  <c r="CN39" i="2"/>
  <c r="CQ41" i="2" s="1"/>
  <c r="CF39" i="2"/>
  <c r="CI40" i="2" s="1"/>
  <c r="BX39" i="2"/>
  <c r="CA41" i="2" s="1"/>
  <c r="BP39" i="2"/>
  <c r="BS40" i="2" s="1"/>
  <c r="BH39" i="2"/>
  <c r="BK41" i="2" s="1"/>
  <c r="AZ39" i="2"/>
  <c r="BC40" i="2" s="1"/>
  <c r="EF38" i="2"/>
  <c r="DL35" i="2"/>
  <c r="CF35" i="2"/>
  <c r="AZ35" i="2"/>
  <c r="DT24" i="2"/>
  <c r="DQ24" i="2"/>
  <c r="DN24" i="2"/>
  <c r="DL24" i="2"/>
  <c r="DI24" i="2"/>
  <c r="DF24" i="2"/>
  <c r="DT23" i="2"/>
  <c r="DQ23" i="2"/>
  <c r="DN23" i="2"/>
  <c r="DL23" i="2"/>
  <c r="DI23" i="2"/>
  <c r="DF23" i="2"/>
  <c r="DT22" i="2"/>
  <c r="DQ22" i="2"/>
  <c r="DQ25" i="2" s="1"/>
  <c r="DN22" i="2"/>
  <c r="DN25" i="2" s="1"/>
  <c r="DL22" i="2"/>
  <c r="DI22" i="2"/>
  <c r="DF22" i="2"/>
  <c r="DT21" i="2"/>
  <c r="DQ21" i="2"/>
  <c r="DN21" i="2"/>
  <c r="DL21" i="2"/>
  <c r="DI21" i="2"/>
  <c r="DF21" i="2"/>
  <c r="DT20" i="2"/>
  <c r="DT25" i="2" s="1"/>
  <c r="DQ20" i="2"/>
  <c r="DN20" i="2"/>
  <c r="DL20" i="2"/>
  <c r="DL25" i="2" s="1"/>
  <c r="DI20" i="2"/>
  <c r="DF20" i="2"/>
  <c r="DF25" i="2" s="1"/>
  <c r="BV42" i="2" l="1"/>
  <c r="CA75" i="2"/>
  <c r="CA42" i="2" s="1"/>
  <c r="CF75" i="2"/>
  <c r="CL75" i="2"/>
  <c r="CL42" i="2" s="1"/>
  <c r="EI37" i="2" s="1"/>
  <c r="CQ75" i="2"/>
  <c r="CQ42" i="2" s="1"/>
  <c r="CV75" i="2"/>
  <c r="DB75" i="2"/>
  <c r="DB42" i="2" s="1"/>
  <c r="DG75" i="2"/>
  <c r="DG42" i="2" s="1"/>
  <c r="DL75" i="2"/>
  <c r="DL42" i="2" s="1"/>
  <c r="DR75" i="2"/>
  <c r="DR42" i="2" s="1"/>
  <c r="DW75" i="2"/>
  <c r="DW42" i="2" s="1"/>
  <c r="AI117" i="2"/>
  <c r="AI75" i="2" s="1"/>
  <c r="EA49" i="2"/>
  <c r="AI43" i="2"/>
  <c r="EA53" i="2"/>
  <c r="AL71" i="2"/>
  <c r="AL43" i="2" s="1"/>
  <c r="EE41" i="2" s="1"/>
  <c r="EH41" i="2" s="1"/>
  <c r="AL91" i="2"/>
  <c r="EE40" i="2"/>
  <c r="EK37" i="2"/>
  <c r="EA67" i="2"/>
  <c r="EA71" i="2"/>
  <c r="EA43" i="2" s="1"/>
  <c r="EA95" i="2"/>
  <c r="EA91" i="2"/>
  <c r="AU43" i="2"/>
  <c r="AU135" i="2" s="1"/>
  <c r="EA120" i="2"/>
  <c r="BP35" i="2"/>
  <c r="CV35" i="2"/>
  <c r="AZ41" i="2"/>
  <c r="AZ40" i="2" s="1"/>
  <c r="CF41" i="2"/>
  <c r="CF40" i="2" s="1"/>
  <c r="DL41" i="2"/>
  <c r="DR41" i="2" s="1"/>
  <c r="EJ37" i="2"/>
  <c r="DW24" i="2"/>
  <c r="DZ24" i="2" s="1"/>
  <c r="EG153" i="2"/>
  <c r="EH37" i="2"/>
  <c r="EG37" i="2"/>
  <c r="DW20" i="2"/>
  <c r="DZ20" i="2" s="1"/>
  <c r="DW21" i="2"/>
  <c r="DW22" i="2"/>
  <c r="DW23" i="2"/>
  <c r="BP41" i="2"/>
  <c r="BV41" i="2" s="1"/>
  <c r="CV41" i="2"/>
  <c r="CV40" i="2" s="1"/>
  <c r="DO40" i="2"/>
  <c r="BH41" i="2"/>
  <c r="BH40" i="2" s="1"/>
  <c r="CN41" i="2"/>
  <c r="CT41" i="2" s="1"/>
  <c r="DT41" i="2"/>
  <c r="DT40" i="2" s="1"/>
  <c r="DZ22" i="2"/>
  <c r="DZ23" i="2"/>
  <c r="BX41" i="2"/>
  <c r="CD41" i="2" s="1"/>
  <c r="DB41" i="2"/>
  <c r="BN41" i="2"/>
  <c r="DY41" i="2"/>
  <c r="AL75" i="2"/>
  <c r="DZ21" i="2"/>
  <c r="BF41" i="2"/>
  <c r="CL41" i="2"/>
  <c r="DL40" i="2"/>
  <c r="DI25" i="2"/>
  <c r="BH35" i="2"/>
  <c r="BX35" i="2"/>
  <c r="CN35" i="2"/>
  <c r="DD35" i="2"/>
  <c r="DT35" i="2"/>
  <c r="BC134" i="2"/>
  <c r="BC128" i="2" s="1"/>
  <c r="BC138" i="2" s="1"/>
  <c r="BF138" i="2" s="1"/>
  <c r="AZ134" i="2"/>
  <c r="AZ128" i="2" s="1"/>
  <c r="BS134" i="2"/>
  <c r="BS128" i="2" s="1"/>
  <c r="BS138" i="2" s="1"/>
  <c r="BV138" i="2" s="1"/>
  <c r="BP134" i="2"/>
  <c r="BP128" i="2" s="1"/>
  <c r="CI134" i="2"/>
  <c r="CI128" i="2" s="1"/>
  <c r="CF127" i="2"/>
  <c r="CF134" i="2"/>
  <c r="CF128" i="2" s="1"/>
  <c r="CI127" i="2"/>
  <c r="CY134" i="2"/>
  <c r="CY128" i="2" s="1"/>
  <c r="CV127" i="2"/>
  <c r="CV124" i="2" s="1"/>
  <c r="CV134" i="2"/>
  <c r="CV128" i="2" s="1"/>
  <c r="CY127" i="2"/>
  <c r="CY124" i="2" s="1"/>
  <c r="DW41" i="2"/>
  <c r="AZ135" i="2"/>
  <c r="BF135" i="2"/>
  <c r="BK135" i="2"/>
  <c r="BH140" i="2" s="1"/>
  <c r="BP135" i="2"/>
  <c r="BV135" i="2"/>
  <c r="CA135" i="2"/>
  <c r="BX140" i="2" s="1"/>
  <c r="CF135" i="2"/>
  <c r="CL135" i="2"/>
  <c r="CQ135" i="2"/>
  <c r="CN140" i="2" s="1"/>
  <c r="CV135" i="2"/>
  <c r="DB135" i="2"/>
  <c r="DG135" i="2"/>
  <c r="DD140" i="2" s="1"/>
  <c r="DL135" i="2"/>
  <c r="DR135" i="2"/>
  <c r="DW135" i="2"/>
  <c r="DT140" i="2" s="1"/>
  <c r="DL139" i="2"/>
  <c r="DO139" i="2" s="1"/>
  <c r="DW138" i="2"/>
  <c r="DY138" i="2" s="1"/>
  <c r="BK134" i="2"/>
  <c r="BH134" i="2"/>
  <c r="CA134" i="2"/>
  <c r="CA128" i="2" s="1"/>
  <c r="CA138" i="2" s="1"/>
  <c r="CD138" i="2" s="1"/>
  <c r="BX134" i="2"/>
  <c r="BX128" i="2" s="1"/>
  <c r="CQ134" i="2"/>
  <c r="CQ128" i="2" s="1"/>
  <c r="CN127" i="2"/>
  <c r="CN124" i="2" s="1"/>
  <c r="CN134" i="2"/>
  <c r="CN128" i="2" s="1"/>
  <c r="CQ127" i="2"/>
  <c r="CQ124" i="2" s="1"/>
  <c r="DG134" i="2"/>
  <c r="DG128" i="2" s="1"/>
  <c r="DD127" i="2"/>
  <c r="DD124" i="2" s="1"/>
  <c r="DD134" i="2"/>
  <c r="DD128" i="2" s="1"/>
  <c r="DG127" i="2"/>
  <c r="DG124" i="2" s="1"/>
  <c r="BK40" i="2"/>
  <c r="CA40" i="2"/>
  <c r="CQ40" i="2"/>
  <c r="DG40" i="2"/>
  <c r="EF40" i="2"/>
  <c r="BC41" i="2"/>
  <c r="BS41" i="2"/>
  <c r="CI41" i="2"/>
  <c r="CY41" i="2"/>
  <c r="DD41" i="2"/>
  <c r="EF41" i="2"/>
  <c r="AL135" i="2"/>
  <c r="AX135" i="2"/>
  <c r="BC135" i="2"/>
  <c r="AZ140" i="2" s="1"/>
  <c r="BH135" i="2"/>
  <c r="BN135" i="2"/>
  <c r="BS135" i="2"/>
  <c r="BP140" i="2" s="1"/>
  <c r="BX135" i="2"/>
  <c r="CD135" i="2"/>
  <c r="CI135" i="2"/>
  <c r="CF140" i="2" s="1"/>
  <c r="CN135" i="2"/>
  <c r="CT135" i="2"/>
  <c r="CY135" i="2"/>
  <c r="CV140" i="2" s="1"/>
  <c r="DD135" i="2"/>
  <c r="DJ135" i="2"/>
  <c r="DO135" i="2"/>
  <c r="DL140" i="2" s="1"/>
  <c r="DT135" i="2"/>
  <c r="DY135" i="2"/>
  <c r="DO138" i="2"/>
  <c r="DR138" i="2" s="1"/>
  <c r="DT139" i="2"/>
  <c r="DW139" i="2" s="1"/>
  <c r="DL137" i="2"/>
  <c r="DR137" i="2" s="1"/>
  <c r="DT137" i="2"/>
  <c r="DY137" i="2" s="1"/>
  <c r="AI135" i="2" l="1"/>
  <c r="DG138" i="2"/>
  <c r="DJ138" i="2" s="1"/>
  <c r="CQ138" i="2"/>
  <c r="CT138" i="2" s="1"/>
  <c r="EA75" i="2"/>
  <c r="EE38" i="2" s="1"/>
  <c r="EE37" i="2" s="1"/>
  <c r="EA135" i="2"/>
  <c r="CN40" i="2"/>
  <c r="DZ25" i="2"/>
  <c r="BX40" i="2"/>
  <c r="BP40" i="2"/>
  <c r="DW25" i="2"/>
  <c r="CY138" i="2"/>
  <c r="DB138" i="2" s="1"/>
  <c r="DD139" i="2"/>
  <c r="DG139" i="2" s="1"/>
  <c r="DD137" i="2"/>
  <c r="DJ137" i="2" s="1"/>
  <c r="CN139" i="2"/>
  <c r="CQ139" i="2" s="1"/>
  <c r="CN137" i="2"/>
  <c r="CT137" i="2" s="1"/>
  <c r="BK128" i="2"/>
  <c r="BK138" i="2" s="1"/>
  <c r="BN138" i="2" s="1"/>
  <c r="AL134" i="2"/>
  <c r="EK38" i="2"/>
  <c r="EI38" i="2"/>
  <c r="EG38" i="2"/>
  <c r="CV139" i="2"/>
  <c r="CY139" i="2" s="1"/>
  <c r="CV137" i="2"/>
  <c r="DB137" i="2" s="1"/>
  <c r="CF139" i="2"/>
  <c r="CI139" i="2" s="1"/>
  <c r="DJ41" i="2"/>
  <c r="DD40" i="2"/>
  <c r="DD42" i="2"/>
  <c r="CN42" i="2"/>
  <c r="BX139" i="2"/>
  <c r="CA139" i="2" s="1"/>
  <c r="BX137" i="2"/>
  <c r="CD137" i="2" s="1"/>
  <c r="BX42" i="2"/>
  <c r="AI134" i="2"/>
  <c r="AI128" i="2" s="1"/>
  <c r="BH128" i="2"/>
  <c r="EJ38" i="2"/>
  <c r="EH38" i="2"/>
  <c r="CV42" i="2"/>
  <c r="AL127" i="2"/>
  <c r="CI124" i="2"/>
  <c r="CI138" i="2" s="1"/>
  <c r="CL138" i="2" s="1"/>
  <c r="AI127" i="2"/>
  <c r="AI124" i="2" s="1"/>
  <c r="CF124" i="2"/>
  <c r="CF42" i="2" s="1"/>
  <c r="BP139" i="2"/>
  <c r="BS139" i="2" s="1"/>
  <c r="BP137" i="2"/>
  <c r="BV137" i="2" s="1"/>
  <c r="BP42" i="2"/>
  <c r="AZ139" i="2"/>
  <c r="BC139" i="2" s="1"/>
  <c r="AZ137" i="2"/>
  <c r="BF137" i="2" s="1"/>
  <c r="AZ42" i="2"/>
  <c r="EF43" i="2" l="1"/>
  <c r="EE75" i="2"/>
  <c r="EF75" i="2"/>
  <c r="A41" i="2"/>
  <c r="EE43" i="2"/>
  <c r="ED43" i="2"/>
  <c r="ED75" i="2"/>
  <c r="AU127" i="2"/>
  <c r="AU124" i="2" s="1"/>
  <c r="AL124" i="2"/>
  <c r="BH139" i="2"/>
  <c r="BK139" i="2" s="1"/>
  <c r="BH137" i="2"/>
  <c r="BN137" i="2" s="1"/>
  <c r="BH42" i="2"/>
  <c r="AU134" i="2"/>
  <c r="AU128" i="2" s="1"/>
  <c r="AL128" i="2"/>
  <c r="CF137" i="2"/>
  <c r="CL137" i="2" s="1"/>
</calcChain>
</file>

<file path=xl/comments1.xml><?xml version="1.0" encoding="utf-8"?>
<comments xmlns="http://schemas.openxmlformats.org/spreadsheetml/2006/main">
  <authors>
    <author>gureva</author>
  </authors>
  <commentList>
    <comment ref="DW15" authorId="0" shapeId="0">
      <text>
        <r>
          <rPr>
            <b/>
            <sz val="9"/>
            <color indexed="81"/>
            <rFont val="Tahoma"/>
            <family val="2"/>
            <charset val="204"/>
          </rPr>
          <t>g</t>
        </r>
        <r>
          <rPr>
            <b/>
            <sz val="26"/>
            <color indexed="81"/>
            <rFont val="Tahoma"/>
            <family val="2"/>
            <charset val="204"/>
          </rPr>
          <t>ureva:</t>
        </r>
        <r>
          <rPr>
            <sz val="26"/>
            <color indexed="81"/>
            <rFont val="Tahoma"/>
            <family val="2"/>
            <charset val="204"/>
          </rPr>
          <t xml:space="preserve">
6-10 нед (2нед. зимой)</t>
        </r>
      </text>
    </comment>
    <comment ref="K238" authorId="0" shapeId="0">
      <text>
        <r>
          <rPr>
            <b/>
            <sz val="8"/>
            <color indexed="81"/>
            <rFont val="Tahoma"/>
            <family val="2"/>
            <charset val="204"/>
          </rPr>
          <t>gureva: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  <r>
          <rPr>
            <sz val="48"/>
            <color indexed="81"/>
            <rFont val="Tahoma"/>
            <family val="2"/>
            <charset val="204"/>
          </rPr>
          <t>печать</t>
        </r>
      </text>
    </comment>
    <comment ref="K244" authorId="0" shapeId="0">
      <text>
        <r>
          <rPr>
            <b/>
            <sz val="8"/>
            <color indexed="81"/>
            <rFont val="Tahoma"/>
            <family val="2"/>
            <charset val="204"/>
          </rPr>
          <t>gureva: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  <r>
          <rPr>
            <sz val="48"/>
            <color indexed="81"/>
            <rFont val="Tahoma"/>
            <family val="2"/>
            <charset val="204"/>
          </rPr>
          <t>печать</t>
        </r>
      </text>
    </comment>
    <comment ref="CW244" authorId="0" shapeId="0">
      <text>
        <r>
          <rPr>
            <b/>
            <sz val="8"/>
            <color indexed="81"/>
            <rFont val="Tahoma"/>
            <family val="2"/>
            <charset val="204"/>
          </rPr>
          <t>gureva: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  <r>
          <rPr>
            <sz val="48"/>
            <color indexed="81"/>
            <rFont val="Times New Roman"/>
            <family val="1"/>
            <charset val="204"/>
          </rPr>
          <t>печать</t>
        </r>
      </text>
    </comment>
  </commentList>
</comments>
</file>

<file path=xl/sharedStrings.xml><?xml version="1.0" encoding="utf-8"?>
<sst xmlns="http://schemas.openxmlformats.org/spreadsheetml/2006/main" count="978" uniqueCount="604">
  <si>
    <t>МИНИСТЕРСТВО ОБРАЗОВАНИЯ РЕСПУБЛИКИ БЕЛАРУСЬ</t>
  </si>
  <si>
    <t>УТВЕРЖДАЮ</t>
  </si>
  <si>
    <t>Первый заместитель  Министра</t>
  </si>
  <si>
    <t>ТИПОВОЙ УЧЕБНЫЙ ПЛАН</t>
  </si>
  <si>
    <t>Учреждения высшего образования</t>
  </si>
  <si>
    <t>образования Республики Беларусь</t>
  </si>
  <si>
    <t>И.А.Старовойтова</t>
  </si>
  <si>
    <t>Специальность:</t>
  </si>
  <si>
    <t xml:space="preserve">1-37 04 01 Техническая эксплуатация  </t>
  </si>
  <si>
    <t xml:space="preserve">  (подпись)  М.П.</t>
  </si>
  <si>
    <t>воздушных судов и двигателей</t>
  </si>
  <si>
    <t>Квалификация:</t>
  </si>
  <si>
    <t>инженер</t>
  </si>
  <si>
    <r>
      <t xml:space="preserve">Степень   </t>
    </r>
    <r>
      <rPr>
        <u/>
        <sz val="28"/>
        <color indexed="8"/>
        <rFont val="Times New Roman"/>
        <family val="1"/>
        <charset val="204"/>
      </rPr>
      <t>бакалавр</t>
    </r>
  </si>
  <si>
    <t>Срок обучения: 5 лет</t>
  </si>
  <si>
    <t>Форма получения образования</t>
  </si>
  <si>
    <t>очная</t>
  </si>
  <si>
    <t xml:space="preserve">Регистрационный № </t>
  </si>
  <si>
    <t>I. График образовательного процесса</t>
  </si>
  <si>
    <t>II. Сводные данные по бюджету времени (в неделях)</t>
  </si>
  <si>
    <t>курсы</t>
  </si>
  <si>
    <t>сентябрь</t>
  </si>
  <si>
    <t>29</t>
  </si>
  <si>
    <t>октябрь</t>
  </si>
  <si>
    <t>27</t>
  </si>
  <si>
    <t>ноябрь</t>
  </si>
  <si>
    <t>декабрь</t>
  </si>
  <si>
    <t>январь</t>
  </si>
  <si>
    <t>февраль</t>
  </si>
  <si>
    <t>23</t>
  </si>
  <si>
    <t>март</t>
  </si>
  <si>
    <t>30</t>
  </si>
  <si>
    <t>апрель</t>
  </si>
  <si>
    <t>май</t>
  </si>
  <si>
    <t>июнь</t>
  </si>
  <si>
    <t>июль</t>
  </si>
  <si>
    <t>август</t>
  </si>
  <si>
    <t>Теоретическое обучение</t>
  </si>
  <si>
    <t>Экзаменационные сессии</t>
  </si>
  <si>
    <t>Учебные практики</t>
  </si>
  <si>
    <t>Производственные практики</t>
  </si>
  <si>
    <t>Дипломное проектирование</t>
  </si>
  <si>
    <t>Итоговая аттестация</t>
  </si>
  <si>
    <t>Каникулы</t>
  </si>
  <si>
    <t>Всего</t>
  </si>
  <si>
    <t>09</t>
  </si>
  <si>
    <t>10</t>
  </si>
  <si>
    <t>12</t>
  </si>
  <si>
    <t>26</t>
  </si>
  <si>
    <t>02</t>
  </si>
  <si>
    <t>03</t>
  </si>
  <si>
    <t>04</t>
  </si>
  <si>
    <t>06</t>
  </si>
  <si>
    <t>08</t>
  </si>
  <si>
    <t>01</t>
  </si>
  <si>
    <t>15</t>
  </si>
  <si>
    <t>22</t>
  </si>
  <si>
    <t>13</t>
  </si>
  <si>
    <t>20</t>
  </si>
  <si>
    <t>17</t>
  </si>
  <si>
    <t>24</t>
  </si>
  <si>
    <t>05</t>
  </si>
  <si>
    <t>19</t>
  </si>
  <si>
    <t>16</t>
  </si>
  <si>
    <t>11</t>
  </si>
  <si>
    <t>18</t>
  </si>
  <si>
    <t>25</t>
  </si>
  <si>
    <t>07</t>
  </si>
  <si>
    <t>14</t>
  </si>
  <si>
    <t>21</t>
  </si>
  <si>
    <t>28</t>
  </si>
  <si>
    <t>31</t>
  </si>
  <si>
    <t>I</t>
  </si>
  <si>
    <t>:</t>
  </si>
  <si>
    <t>=</t>
  </si>
  <si>
    <t>О</t>
  </si>
  <si>
    <t>II</t>
  </si>
  <si>
    <t>/:</t>
  </si>
  <si>
    <t>III</t>
  </si>
  <si>
    <t>Х</t>
  </si>
  <si>
    <t xml:space="preserve"> = </t>
  </si>
  <si>
    <t>IV</t>
  </si>
  <si>
    <t>V</t>
  </si>
  <si>
    <t>//</t>
  </si>
  <si>
    <t>/</t>
  </si>
  <si>
    <t>Обозначения:</t>
  </si>
  <si>
    <t>- теоретическое обучение</t>
  </si>
  <si>
    <t>- учебная практика</t>
  </si>
  <si>
    <t>- дипломное проектирование</t>
  </si>
  <si>
    <t>-каникулы</t>
  </si>
  <si>
    <t>- экзаменационная сессия</t>
  </si>
  <si>
    <t>- производственная практика</t>
  </si>
  <si>
    <t>- итоговая аттестация</t>
  </si>
  <si>
    <t>III. План образовательного процесса</t>
  </si>
  <si>
    <t>№ п/п</t>
  </si>
  <si>
    <t xml:space="preserve">Название модуля, учебной дисциплины, 
курсового проекта (курсовой работы) </t>
  </si>
  <si>
    <t>Экзамены</t>
  </si>
  <si>
    <t>Зачеты</t>
  </si>
  <si>
    <t>Количество академических часов</t>
  </si>
  <si>
    <t>Распределение по курсам и семестрам</t>
  </si>
  <si>
    <t>Всего зачетных единиц</t>
  </si>
  <si>
    <t>Код компетенции</t>
  </si>
  <si>
    <t>Аудиторных</t>
  </si>
  <si>
    <t>Из них</t>
  </si>
  <si>
    <t>I курс</t>
  </si>
  <si>
    <t>II курс</t>
  </si>
  <si>
    <t>III курс</t>
  </si>
  <si>
    <t>IV курс</t>
  </si>
  <si>
    <t>V курс</t>
  </si>
  <si>
    <t>Лекции</t>
  </si>
  <si>
    <t>Лабораторные</t>
  </si>
  <si>
    <t>Практические</t>
  </si>
  <si>
    <t>Семинарские</t>
  </si>
  <si>
    <t>1 семестр</t>
  </si>
  <si>
    <t>2 семестр</t>
  </si>
  <si>
    <t>3 семестр</t>
  </si>
  <si>
    <t>4 семестр</t>
  </si>
  <si>
    <t>5 семестр</t>
  </si>
  <si>
    <t>6 семестр</t>
  </si>
  <si>
    <t>7 семестр</t>
  </si>
  <si>
    <t>8 семестр</t>
  </si>
  <si>
    <t>9 семестр</t>
  </si>
  <si>
    <t>10 семестр</t>
  </si>
  <si>
    <t>Всего часов</t>
  </si>
  <si>
    <t>Ауд. часов</t>
  </si>
  <si>
    <t>Зач. единиц</t>
  </si>
  <si>
    <t>курс</t>
  </si>
  <si>
    <t>Дисциплины по выбору</t>
  </si>
  <si>
    <t>зимняя сессия недель</t>
  </si>
  <si>
    <t>минимум</t>
  </si>
  <si>
    <t>всего часов</t>
  </si>
  <si>
    <t>летняя сессия недель</t>
  </si>
  <si>
    <t>максимум</t>
  </si>
  <si>
    <t>аудиторных</t>
  </si>
  <si>
    <t xml:space="preserve">1 </t>
  </si>
  <si>
    <t>Государственный компонент</t>
  </si>
  <si>
    <t>35-55%</t>
  </si>
  <si>
    <t>1.1</t>
  </si>
  <si>
    <r>
      <t>Модуль "Социально-
гуманитарный 1"</t>
    </r>
    <r>
      <rPr>
        <vertAlign val="superscript"/>
        <sz val="28"/>
        <color indexed="8"/>
        <rFont val="Times New Roman"/>
        <family val="1"/>
        <charset val="204"/>
      </rPr>
      <t>1</t>
    </r>
  </si>
  <si>
    <t>1.1.1</t>
  </si>
  <si>
    <t>История</t>
  </si>
  <si>
    <t>2</t>
  </si>
  <si>
    <t>УК-4, 9</t>
  </si>
  <si>
    <t>1.1.2</t>
  </si>
  <si>
    <t>Политология</t>
  </si>
  <si>
    <r>
      <t xml:space="preserve">2 </t>
    </r>
    <r>
      <rPr>
        <vertAlign val="superscript"/>
        <sz val="28"/>
        <color indexed="8"/>
        <rFont val="Times New Roman"/>
        <family val="1"/>
        <charset val="204"/>
      </rPr>
      <t>2</t>
    </r>
  </si>
  <si>
    <t>УК-4, 7</t>
  </si>
  <si>
    <t>1.1.3</t>
  </si>
  <si>
    <t>Экономика</t>
  </si>
  <si>
    <t>4</t>
  </si>
  <si>
    <t>УК-4, 10</t>
  </si>
  <si>
    <t>1.1.4</t>
  </si>
  <si>
    <t>Философия</t>
  </si>
  <si>
    <t>УК-8</t>
  </si>
  <si>
    <t>1.2</t>
  </si>
  <si>
    <r>
      <t>Модуль "Естественнонаучные дисциплины"</t>
    </r>
    <r>
      <rPr>
        <vertAlign val="superscript"/>
        <sz val="28"/>
        <color indexed="8"/>
        <rFont val="Times New Roman"/>
        <family val="1"/>
        <charset val="204"/>
      </rPr>
      <t>3</t>
    </r>
  </si>
  <si>
    <t>1.2.1</t>
  </si>
  <si>
    <t>Высшая математика</t>
  </si>
  <si>
    <t>1, 2, 3</t>
  </si>
  <si>
    <t>БПК-1</t>
  </si>
  <si>
    <t>1.2.2</t>
  </si>
  <si>
    <t>Физика</t>
  </si>
  <si>
    <t>БПК-2</t>
  </si>
  <si>
    <t>1.2.3</t>
  </si>
  <si>
    <t>Химия</t>
  </si>
  <si>
    <t>1</t>
  </si>
  <si>
    <t>1.3</t>
  </si>
  <si>
    <r>
      <t>Модуль "Современные информационные технологии"</t>
    </r>
    <r>
      <rPr>
        <vertAlign val="superscript"/>
        <sz val="28"/>
        <color indexed="8"/>
        <rFont val="Times New Roman"/>
        <family val="1"/>
        <charset val="204"/>
      </rPr>
      <t>3</t>
    </r>
  </si>
  <si>
    <t>УК-2</t>
  </si>
  <si>
    <t>1.3.1</t>
  </si>
  <si>
    <t>Информационные технологии профессиональной деятельности</t>
  </si>
  <si>
    <t>БПК-3</t>
  </si>
  <si>
    <t>1.3.2</t>
  </si>
  <si>
    <t>Начертательная геометрия. Инженерная графика</t>
  </si>
  <si>
    <r>
      <t>1</t>
    </r>
    <r>
      <rPr>
        <vertAlign val="superscript"/>
        <sz val="28"/>
        <color indexed="8"/>
        <rFont val="Times New Roman"/>
        <family val="1"/>
        <charset val="204"/>
      </rPr>
      <t>2</t>
    </r>
    <r>
      <rPr>
        <sz val="28"/>
        <color indexed="8"/>
        <rFont val="Times New Roman"/>
        <family val="1"/>
        <charset val="204"/>
      </rPr>
      <t>, 2</t>
    </r>
    <r>
      <rPr>
        <vertAlign val="superscript"/>
        <sz val="28"/>
        <color indexed="8"/>
        <rFont val="Times New Roman"/>
        <family val="1"/>
        <charset val="204"/>
      </rPr>
      <t>2</t>
    </r>
  </si>
  <si>
    <t>БПК-4</t>
  </si>
  <si>
    <t>1.4</t>
  </si>
  <si>
    <r>
      <t>Модуль "Профессиональные дисциплины"</t>
    </r>
    <r>
      <rPr>
        <vertAlign val="superscript"/>
        <sz val="28"/>
        <color indexed="8"/>
        <rFont val="Times New Roman"/>
        <family val="1"/>
        <charset val="204"/>
      </rPr>
      <t>3</t>
    </r>
  </si>
  <si>
    <t>1.4.1</t>
  </si>
  <si>
    <r>
      <t>Материаловедение и технология конструкционных материалов</t>
    </r>
    <r>
      <rPr>
        <vertAlign val="superscript"/>
        <sz val="28"/>
        <color indexed="8"/>
        <rFont val="Times New Roman"/>
        <family val="1"/>
        <charset val="204"/>
      </rPr>
      <t>1</t>
    </r>
  </si>
  <si>
    <t>3</t>
  </si>
  <si>
    <t>БПК-5</t>
  </si>
  <si>
    <t>1.4.2</t>
  </si>
  <si>
    <t>Сопротивление материалов</t>
  </si>
  <si>
    <t>5</t>
  </si>
  <si>
    <t>БПК-6</t>
  </si>
  <si>
    <t>1.4.2.1</t>
  </si>
  <si>
    <t>Курсовая работа по учебной дисциплине  "Сопротивление материалов"</t>
  </si>
  <si>
    <t>УК-1, БПК-6</t>
  </si>
  <si>
    <t>1.4.3</t>
  </si>
  <si>
    <t>Теоретическая механика</t>
  </si>
  <si>
    <t>БПК-7</t>
  </si>
  <si>
    <t>1.4.3.1</t>
  </si>
  <si>
    <t>Курсовая работа по учебной дисциплине  "Теоретическая механика"</t>
  </si>
  <si>
    <t>УК-1, БПК-7</t>
  </si>
  <si>
    <t>1.4.4</t>
  </si>
  <si>
    <t>Основы автоматики</t>
  </si>
  <si>
    <t>БПК-8</t>
  </si>
  <si>
    <t>1.4.5</t>
  </si>
  <si>
    <t>Теория механизмов и детали машин</t>
  </si>
  <si>
    <t>7</t>
  </si>
  <si>
    <t>6</t>
  </si>
  <si>
    <t>БПК-9</t>
  </si>
  <si>
    <t>1.4.5.1</t>
  </si>
  <si>
    <t>Курсовой проект по учебной дисциплине "Теория механизмов и детали машин"</t>
  </si>
  <si>
    <t>УК-1, БПК-9</t>
  </si>
  <si>
    <t>1.4.6</t>
  </si>
  <si>
    <t>Метрология, стандартизация и сертификация</t>
  </si>
  <si>
    <t>БПК-10</t>
  </si>
  <si>
    <t>1.4.7</t>
  </si>
  <si>
    <t>Надежность и диагностика авиационной техники</t>
  </si>
  <si>
    <t>8</t>
  </si>
  <si>
    <t>БПК-11</t>
  </si>
  <si>
    <t>1.5</t>
  </si>
  <si>
    <r>
      <t>Модуль "Конструкция, прочность и эксплуатация воздушных судов"</t>
    </r>
    <r>
      <rPr>
        <vertAlign val="superscript"/>
        <sz val="28"/>
        <color indexed="8"/>
        <rFont val="Times New Roman"/>
        <family val="1"/>
        <charset val="204"/>
      </rPr>
      <t>3</t>
    </r>
  </si>
  <si>
    <t>1.5.1</t>
  </si>
  <si>
    <t>Конструкция и прочность воздушных судов</t>
  </si>
  <si>
    <t>8,9</t>
  </si>
  <si>
    <t>БПК-12</t>
  </si>
  <si>
    <t>1.5.1.1</t>
  </si>
  <si>
    <t>Курсовой проект по учебной дисциплине "Конструкция и прочность воздушных судов"</t>
  </si>
  <si>
    <t>УК-1, БПК-12</t>
  </si>
  <si>
    <t>1.5.2</t>
  </si>
  <si>
    <t>Техническая эксплуатация воздушных судов и авиационных двигателей</t>
  </si>
  <si>
    <t>БПК-13</t>
  </si>
  <si>
    <t>1.6</t>
  </si>
  <si>
    <t>Модуль "Профессиональные коммуникации"</t>
  </si>
  <si>
    <t>1.6.1</t>
  </si>
  <si>
    <t>Иностранный язык</t>
  </si>
  <si>
    <t>УК-3</t>
  </si>
  <si>
    <t>1.6.2</t>
  </si>
  <si>
    <t>Профессионально ориентированный английский язык</t>
  </si>
  <si>
    <t>6,8</t>
  </si>
  <si>
    <t>5,7</t>
  </si>
  <si>
    <t>УК-5, БПК-14</t>
  </si>
  <si>
    <t>1.6.3</t>
  </si>
  <si>
    <r>
      <t>Авиационная инженерная психология и человеческий фактор</t>
    </r>
    <r>
      <rPr>
        <vertAlign val="superscript"/>
        <sz val="28"/>
        <color indexed="8"/>
        <rFont val="Times New Roman"/>
        <family val="1"/>
        <charset val="204"/>
      </rPr>
      <t>3</t>
    </r>
  </si>
  <si>
    <t>УК-6, БПК-15</t>
  </si>
  <si>
    <t xml:space="preserve">2 </t>
  </si>
  <si>
    <t>Компонент учреждения высшего образования</t>
  </si>
  <si>
    <t>45-65%</t>
  </si>
  <si>
    <t>2.1</t>
  </si>
  <si>
    <t>Модуль "Социально-
гуманитарный 2"</t>
  </si>
  <si>
    <t>2.1.1</t>
  </si>
  <si>
    <t>Великая Отечественная война советского народа (в контексте Второй мировой войны) / Этническая и конфессиональная история Беларуси</t>
  </si>
  <si>
    <t>УК-12 / 
УК-4, 9</t>
  </si>
  <si>
    <t>2.1.2</t>
  </si>
  <si>
    <t>Права человека  / Основы права</t>
  </si>
  <si>
    <t>УК-4, 13</t>
  </si>
  <si>
    <t>2.1.3</t>
  </si>
  <si>
    <t>Инновационный менеджмент  / Теория отраслевых рынков</t>
  </si>
  <si>
    <t>УК-14</t>
  </si>
  <si>
    <t>2.1.4</t>
  </si>
  <si>
    <t>Философия техники  / Логика и методология науки</t>
  </si>
  <si>
    <t>УК-15 / УК-16</t>
  </si>
  <si>
    <t xml:space="preserve">          </t>
  </si>
  <si>
    <t>2.2</t>
  </si>
  <si>
    <t>Модуль "Введение в специальность"</t>
  </si>
  <si>
    <t>2.2.1</t>
  </si>
  <si>
    <t>Введение в специальность</t>
  </si>
  <si>
    <t>УК-5, 
СК-1</t>
  </si>
  <si>
    <t>2.2.2</t>
  </si>
  <si>
    <t xml:space="preserve">История воздухоплавания, авиации и космонавтики </t>
  </si>
  <si>
    <t>СК-2</t>
  </si>
  <si>
    <t>2.3</t>
  </si>
  <si>
    <r>
      <t>Модуль "Гидравлика и аэромеханика"</t>
    </r>
    <r>
      <rPr>
        <vertAlign val="superscript"/>
        <sz val="28"/>
        <color indexed="8"/>
        <rFont val="Times New Roman"/>
        <family val="1"/>
        <charset val="204"/>
      </rPr>
      <t>3</t>
    </r>
  </si>
  <si>
    <t>2.3.1</t>
  </si>
  <si>
    <t xml:space="preserve">Аэромеханика </t>
  </si>
  <si>
    <t>СК-3</t>
  </si>
  <si>
    <t>2.3.1.1</t>
  </si>
  <si>
    <t>Курсовая работа по учебной дисциплине "Аэромеханика"</t>
  </si>
  <si>
    <t>УК-1,  
СК-3</t>
  </si>
  <si>
    <t>2.3.2</t>
  </si>
  <si>
    <t xml:space="preserve">Динамика полета </t>
  </si>
  <si>
    <t>СК-4</t>
  </si>
  <si>
    <t>2.3.2.1</t>
  </si>
  <si>
    <t>Курсовая работа по учебной дисциплине "Динамика полета"</t>
  </si>
  <si>
    <t>УК-1, 
СК-4</t>
  </si>
  <si>
    <t>2.3.3</t>
  </si>
  <si>
    <t>Гидравлика</t>
  </si>
  <si>
    <t>СК-5</t>
  </si>
  <si>
    <t>2.3.3.1</t>
  </si>
  <si>
    <t>Курсовая работа по учебной дисциплине "Гидравлика"</t>
  </si>
  <si>
    <t>УК-1,  
СК-5</t>
  </si>
  <si>
    <t>2.4</t>
  </si>
  <si>
    <t>Модуль "Системный анализ"</t>
  </si>
  <si>
    <t>2.4.1</t>
  </si>
  <si>
    <t>Исследование операций и системный анализ</t>
  </si>
  <si>
    <t>СК-6</t>
  </si>
  <si>
    <t>2.4.2</t>
  </si>
  <si>
    <t>Вероятностно-статистические модели эксплуатации воздушных судов</t>
  </si>
  <si>
    <t>СК-7</t>
  </si>
  <si>
    <t>2.4.3</t>
  </si>
  <si>
    <t>Моделирование систем и процессов</t>
  </si>
  <si>
    <t>5, 6</t>
  </si>
  <si>
    <t>СК-8</t>
  </si>
  <si>
    <t>2.5</t>
  </si>
  <si>
    <r>
      <t>Модуль "Авиационное оборудование"</t>
    </r>
    <r>
      <rPr>
        <vertAlign val="superscript"/>
        <sz val="28"/>
        <color indexed="8"/>
        <rFont val="Times New Roman"/>
        <family val="1"/>
        <charset val="204"/>
      </rPr>
      <t>3</t>
    </r>
  </si>
  <si>
    <t>2.5.1</t>
  </si>
  <si>
    <t>Электротехника и электроника</t>
  </si>
  <si>
    <t>СК-9</t>
  </si>
  <si>
    <t>2.5.2</t>
  </si>
  <si>
    <t>Горюче-смазочные материалы</t>
  </si>
  <si>
    <t>СК-10</t>
  </si>
  <si>
    <t>2.5.3</t>
  </si>
  <si>
    <t>Автоматика управления авиационными двигателями</t>
  </si>
  <si>
    <t>СК-11</t>
  </si>
  <si>
    <t>2.5.4</t>
  </si>
  <si>
    <t>Авиационное и радиоэлектронное оборудование воздушных судов</t>
  </si>
  <si>
    <t>СК-12</t>
  </si>
  <si>
    <t>2.6</t>
  </si>
  <si>
    <t>Модуль "Государственное регулирование и безопасность авиационной деятельности"</t>
  </si>
  <si>
    <t>2.6.1</t>
  </si>
  <si>
    <t>Воздушное право Республики Беларусь</t>
  </si>
  <si>
    <t>УК-5, 
СК-13</t>
  </si>
  <si>
    <t>2.6.2</t>
  </si>
  <si>
    <r>
      <t>Основы управления безопасностью полетов и авиационная безопасность</t>
    </r>
    <r>
      <rPr>
        <vertAlign val="superscript"/>
        <sz val="28"/>
        <color indexed="8"/>
        <rFont val="Times New Roman"/>
        <family val="1"/>
        <charset val="204"/>
      </rPr>
      <t>3</t>
    </r>
  </si>
  <si>
    <t>9, 10</t>
  </si>
  <si>
    <t>СК-14</t>
  </si>
  <si>
    <t>2.7</t>
  </si>
  <si>
    <r>
      <t xml:space="preserve">Модуль "Теория и конструкция авиационных двигателей" </t>
    </r>
    <r>
      <rPr>
        <vertAlign val="superscript"/>
        <sz val="28"/>
        <color indexed="8"/>
        <rFont val="Times New Roman"/>
        <family val="1"/>
        <charset val="204"/>
      </rPr>
      <t>3</t>
    </r>
  </si>
  <si>
    <t>2.7.1</t>
  </si>
  <si>
    <t>Термодинамика и теплопередача</t>
  </si>
  <si>
    <t>СК-15</t>
  </si>
  <si>
    <t>2.7.1.1</t>
  </si>
  <si>
    <t>Курсовая работа по учебной дисциплине "Термодинамика и теплопередача"</t>
  </si>
  <si>
    <t>УК-1, 
СК-15</t>
  </si>
  <si>
    <t>2.7.2</t>
  </si>
  <si>
    <t>Теория авиационных двигателей</t>
  </si>
  <si>
    <t>5,6</t>
  </si>
  <si>
    <t>СК-16</t>
  </si>
  <si>
    <t>2.7.2.1</t>
  </si>
  <si>
    <t>Курсовая работа по учебной дисциплине "Теория авиационных двигателей"</t>
  </si>
  <si>
    <t>УК-1, 
СК-16</t>
  </si>
  <si>
    <t>2.7.3</t>
  </si>
  <si>
    <t>Конструкция и прочность авиационных двигателей</t>
  </si>
  <si>
    <t>7,8</t>
  </si>
  <si>
    <t>СК-17</t>
  </si>
  <si>
    <t>2.7.3.1</t>
  </si>
  <si>
    <t>Курсовой проект по учебной дисциплине "Конструкция и прочность авиационных двигателей"</t>
  </si>
  <si>
    <t>УК-1, 
СК-17</t>
  </si>
  <si>
    <t>2.8</t>
  </si>
  <si>
    <r>
      <t>Модуль "Экономика отрасли"</t>
    </r>
    <r>
      <rPr>
        <vertAlign val="superscript"/>
        <sz val="28"/>
        <color theme="1"/>
        <rFont val="Times New Roman"/>
        <family val="1"/>
        <charset val="204"/>
      </rPr>
      <t>4</t>
    </r>
  </si>
  <si>
    <t>2.8.1</t>
  </si>
  <si>
    <t>Менеджмент</t>
  </si>
  <si>
    <t>СК-18</t>
  </si>
  <si>
    <t>2.8.2</t>
  </si>
  <si>
    <r>
      <t>Основы управления интеллектуальной собственностью</t>
    </r>
    <r>
      <rPr>
        <vertAlign val="superscript"/>
        <sz val="28"/>
        <color indexed="8"/>
        <rFont val="Times New Roman"/>
        <family val="1"/>
        <charset val="204"/>
      </rPr>
      <t>5</t>
    </r>
  </si>
  <si>
    <t>СК-19</t>
  </si>
  <si>
    <t>2.8.3</t>
  </si>
  <si>
    <t>Экономика организации</t>
  </si>
  <si>
    <t>УК-6, 
СК-20</t>
  </si>
  <si>
    <t>2.9</t>
  </si>
  <si>
    <r>
      <t xml:space="preserve">Модуль "Основы производства и ремонт воздушных судов и авиационных двигателей" </t>
    </r>
    <r>
      <rPr>
        <vertAlign val="superscript"/>
        <sz val="28"/>
        <color indexed="8"/>
        <rFont val="Times New Roman"/>
        <family val="1"/>
        <charset val="204"/>
      </rPr>
      <t>3</t>
    </r>
  </si>
  <si>
    <t>2.9.1</t>
  </si>
  <si>
    <t xml:space="preserve">Основы производства воздушных судов и авиационных двигателей </t>
  </si>
  <si>
    <t>СК-21</t>
  </si>
  <si>
    <t>2.9.2</t>
  </si>
  <si>
    <t>Ремонт воздушных судов и авиационных двигателей</t>
  </si>
  <si>
    <r>
      <t>8, 9</t>
    </r>
    <r>
      <rPr>
        <vertAlign val="superscript"/>
        <sz val="28"/>
        <color indexed="8"/>
        <rFont val="Times New Roman"/>
        <family val="1"/>
        <charset val="204"/>
      </rPr>
      <t>2</t>
    </r>
  </si>
  <si>
    <t>СК-22</t>
  </si>
  <si>
    <t>2.10</t>
  </si>
  <si>
    <r>
      <t>Модуль "Конкретная авиационная техника"</t>
    </r>
    <r>
      <rPr>
        <vertAlign val="superscript"/>
        <sz val="28"/>
        <color indexed="8"/>
        <rFont val="Times New Roman"/>
        <family val="1"/>
        <charset val="204"/>
      </rPr>
      <t>3</t>
    </r>
  </si>
  <si>
    <t>2.10.1</t>
  </si>
  <si>
    <t>Конструкция и техническое обслуживание воздушных судов (ГЭ)</t>
  </si>
  <si>
    <t>9</t>
  </si>
  <si>
    <t>СК-23</t>
  </si>
  <si>
    <t>2.10.2</t>
  </si>
  <si>
    <t>Конструкция и техническое обслуживание авиационных двигателей (ГЭ)</t>
  </si>
  <si>
    <t>СК-24</t>
  </si>
  <si>
    <t>2.11</t>
  </si>
  <si>
    <r>
      <t>Модуль "Техническая эксплуатация авиационной техники"</t>
    </r>
    <r>
      <rPr>
        <vertAlign val="superscript"/>
        <sz val="28"/>
        <color indexed="8"/>
        <rFont val="Times New Roman"/>
        <family val="1"/>
        <charset val="204"/>
      </rPr>
      <t>1</t>
    </r>
  </si>
  <si>
    <t>2.11.1</t>
  </si>
  <si>
    <t>Эксплуатационная надежность и режимы технического обслуживания авиационной техники</t>
  </si>
  <si>
    <t>СК-25</t>
  </si>
  <si>
    <t>2.11.2</t>
  </si>
  <si>
    <t>Технологические процессы обслуживания авиационной техники (ГЭ)</t>
  </si>
  <si>
    <t>СК-26</t>
  </si>
  <si>
    <t>2.11.3</t>
  </si>
  <si>
    <t>Диагностика и неразрушающий контроль авиационной техники</t>
  </si>
  <si>
    <t>СК-27</t>
  </si>
  <si>
    <t xml:space="preserve">3 </t>
  </si>
  <si>
    <t xml:space="preserve">Факультативные дисциплины </t>
  </si>
  <si>
    <t>3.1</t>
  </si>
  <si>
    <t>Коррупция и ее общественная опасность</t>
  </si>
  <si>
    <t>СК-28</t>
  </si>
  <si>
    <t>3.2</t>
  </si>
  <si>
    <t>Делопроизводство</t>
  </si>
  <si>
    <t>УК-17</t>
  </si>
  <si>
    <t>3.3</t>
  </si>
  <si>
    <t>Физическая культура</t>
  </si>
  <si>
    <t xml:space="preserve">4 </t>
  </si>
  <si>
    <r>
      <t>Дополнительные виды обучения</t>
    </r>
    <r>
      <rPr>
        <b/>
        <vertAlign val="superscript"/>
        <sz val="28"/>
        <color indexed="8"/>
        <rFont val="Times New Roman"/>
        <family val="1"/>
        <charset val="204"/>
      </rPr>
      <t>6</t>
    </r>
  </si>
  <si>
    <t>4.1</t>
  </si>
  <si>
    <t>Белорусский язык (профессиональная лексика)</t>
  </si>
  <si>
    <t>УК-11</t>
  </si>
  <si>
    <t>4.2</t>
  </si>
  <si>
    <t xml:space="preserve">Безопасность жизнедеятельности человека </t>
  </si>
  <si>
    <t>БПК-16</t>
  </si>
  <si>
    <t>4.3</t>
  </si>
  <si>
    <r>
      <t>Военная подготовка</t>
    </r>
    <r>
      <rPr>
        <vertAlign val="superscript"/>
        <sz val="28"/>
        <color theme="1"/>
        <rFont val="Times New Roman"/>
        <family val="1"/>
        <charset val="204"/>
      </rPr>
      <t>7</t>
    </r>
  </si>
  <si>
    <t>/6,8</t>
  </si>
  <si>
    <t>/5-8</t>
  </si>
  <si>
    <t>4.3.1</t>
  </si>
  <si>
    <t>Первый уровень военной подготовки</t>
  </si>
  <si>
    <t>/6</t>
  </si>
  <si>
    <t>/5,6</t>
  </si>
  <si>
    <t>4.3.2</t>
  </si>
  <si>
    <t>Второй уровень военной подготовки</t>
  </si>
  <si>
    <t>/8</t>
  </si>
  <si>
    <t>/7,8</t>
  </si>
  <si>
    <t>4.4</t>
  </si>
  <si>
    <t>/1-8</t>
  </si>
  <si>
    <t>УК-18</t>
  </si>
  <si>
    <t>Количество часов учебных занятий</t>
  </si>
  <si>
    <t>мах 72</t>
  </si>
  <si>
    <t>мах 40</t>
  </si>
  <si>
    <t>всего</t>
  </si>
  <si>
    <t>46 - мах 56</t>
  </si>
  <si>
    <t>Количество часов учебных занятий в неделю</t>
  </si>
  <si>
    <t>Количество курсовых проектов</t>
  </si>
  <si>
    <t>Количество курсовых работ</t>
  </si>
  <si>
    <t>Количество экзаменов</t>
  </si>
  <si>
    <t>Количество зачетов</t>
  </si>
  <si>
    <r>
      <rPr>
        <b/>
        <sz val="26"/>
        <color indexed="8"/>
        <rFont val="Times New Roman"/>
        <family val="1"/>
        <charset val="204"/>
      </rPr>
      <t>СОГЛАСОВАНО</t>
    </r>
    <r>
      <rPr>
        <sz val="26"/>
        <color indexed="8"/>
        <rFont val="Times New Roman"/>
        <family val="1"/>
        <charset val="204"/>
      </rPr>
      <t xml:space="preserve">  
Начальник Главного управления профессионального образования 
Министерства образования Республики Беларусь  
_______________С.А. Касперович  
</t>
    </r>
    <r>
      <rPr>
        <sz val="36"/>
        <color indexed="8"/>
        <rFont val="Times New Roman"/>
        <family val="1"/>
        <charset val="204"/>
      </rPr>
      <t>___________</t>
    </r>
    <r>
      <rPr>
        <sz val="26"/>
        <color indexed="8"/>
        <rFont val="Times New Roman"/>
        <family val="1"/>
        <charset val="204"/>
      </rPr>
      <t>2021</t>
    </r>
  </si>
  <si>
    <r>
      <rPr>
        <b/>
        <sz val="26"/>
        <color indexed="8"/>
        <rFont val="Times New Roman"/>
        <family val="1"/>
        <charset val="204"/>
      </rPr>
      <t>СОГЛАСОВАНО</t>
    </r>
    <r>
      <rPr>
        <sz val="26"/>
        <color indexed="8"/>
        <rFont val="Times New Roman"/>
        <family val="1"/>
        <charset val="204"/>
      </rPr>
      <t xml:space="preserve"> 
Проректор по научно-методической работе Государственного 
учреждения образования "Республиканский институт высшей школы"
_______________И.В. Титович
</t>
    </r>
    <r>
      <rPr>
        <sz val="36"/>
        <color indexed="8"/>
        <rFont val="Times New Roman"/>
        <family val="1"/>
        <charset val="204"/>
      </rPr>
      <t>___________</t>
    </r>
    <r>
      <rPr>
        <sz val="26"/>
        <color indexed="8"/>
        <rFont val="Times New Roman"/>
        <family val="1"/>
        <charset val="204"/>
      </rPr>
      <t>2021</t>
    </r>
  </si>
  <si>
    <t>IV. Учебные практики</t>
  </si>
  <si>
    <t>V. Производственные практики</t>
  </si>
  <si>
    <t>VI. Дипломное проектирование</t>
  </si>
  <si>
    <t>VII. Итоговая аттестация</t>
  </si>
  <si>
    <t>Название практики</t>
  </si>
  <si>
    <t>Семестр</t>
  </si>
  <si>
    <t>Недель</t>
  </si>
  <si>
    <t>Зачетных   единиц</t>
  </si>
  <si>
    <t>1. Государственный экзамен по специальности</t>
  </si>
  <si>
    <t>Слесарная</t>
  </si>
  <si>
    <t>Технологическая 1</t>
  </si>
  <si>
    <t>Технологическая 2</t>
  </si>
  <si>
    <t>2. Защита дипломного проекта (дипломной работы) в ГЭК</t>
  </si>
  <si>
    <t>Клепальная</t>
  </si>
  <si>
    <t>Технологическая 3</t>
  </si>
  <si>
    <t>Технологическая 4</t>
  </si>
  <si>
    <t>Демонтажно-монтажная</t>
  </si>
  <si>
    <t>Технологическая 5</t>
  </si>
  <si>
    <t>Преддипломная</t>
  </si>
  <si>
    <t>VIII. Матрица компетенций</t>
  </si>
  <si>
    <t>Код 
компетенции</t>
  </si>
  <si>
    <t>Наименование компетенции</t>
  </si>
  <si>
    <t>Код модуля, учебной дисциплины</t>
  </si>
  <si>
    <t>УК-1</t>
  </si>
  <si>
    <t>Владеть основами исследовательской деятельности, осуществлять поиск, анализ и синтез информации</t>
  </si>
  <si>
    <t>1.4.2.1, 1.4.3.1, 1.4.5.1, 1.5.1.1, 2.3.3.1, 2.3.2.1, 2.3.3.1, 2.7.1.1, 2.7.2.1, 2.7.3.1</t>
  </si>
  <si>
    <t>Решать стандартные задачи профессиональной деятельности на основе применения информационно-коммуникационных технологий</t>
  </si>
  <si>
    <t xml:space="preserve">Осуществлять коммуникации на иностранном языке для решения задач межличностного и межкультурного взаимодействия </t>
  </si>
  <si>
    <t>УК-4</t>
  </si>
  <si>
    <t>Работать в команде, толерантно воспринимать социальные, этнические, конфессиональные, культурные и иные различия</t>
  </si>
  <si>
    <t>1.1.1, 1.1.2, 1.1.3, 2.1.1, 2.1.2</t>
  </si>
  <si>
    <t>УК-5</t>
  </si>
  <si>
    <t>Быть способным к саморазвитию и совершенствованию в профессиональной деятельности</t>
  </si>
  <si>
    <t>1.6.2, 2.2.1, 2.6.1</t>
  </si>
  <si>
    <t>УК-6</t>
  </si>
  <si>
    <t>Проявлять инициативу и адаптироваться к изменениям в профессиональной деятельности</t>
  </si>
  <si>
    <t>1.6.3, 2.8.3</t>
  </si>
  <si>
    <t>УК-7</t>
  </si>
  <si>
    <t>Обладать гуманистическим мировоззрением, качествами гражданственности и патриотизма</t>
  </si>
  <si>
    <t xml:space="preserve">Обладать современной культурой мышления, уметь использовать основы философских знаний в профессиональной деятельности </t>
  </si>
  <si>
    <t>УК-9</t>
  </si>
  <si>
    <t>Выявлять факторы и механизмы исторического развития, определять общественное значение исторических событий</t>
  </si>
  <si>
    <t>1.1.1, 2.1.1</t>
  </si>
  <si>
    <t>УК-10</t>
  </si>
  <si>
    <t>Анализировать социально-экономические явления и процессы, происходящие в обществе и мире, применять экономические и социологические знания в профессиональной деятельности</t>
  </si>
  <si>
    <t>Осуществлять коммуникации на белорусском языке для решения задач в профессиональной, социально-культурной и бытовой сферах, использовать принципы делового общения в устной и письменной формах</t>
  </si>
  <si>
    <t>УК-12</t>
  </si>
  <si>
    <t>Анализировать события, факты и явления Второй мировой войны и Великой Отечественной войны на основе закономерностей и особенностей исторических процессов</t>
  </si>
  <si>
    <t>УК-13</t>
  </si>
  <si>
    <t>Применять принципы и нормы, обеспечивающие функционирование общества и государства, взаимоотношения между обществом и людьми, обществом и государством для осуществления сознательного выбора правомерного поведения и активного участия во всех сферах жизни общества</t>
  </si>
  <si>
    <t>Использовать основные принципы и технологии  инновационного менеджмента для обоснования стратегических и тактических целей и задач инновационной деятельности субъектов хозяйствования</t>
  </si>
  <si>
    <t>УК-15</t>
  </si>
  <si>
    <t>Анализировать основные направления и понятия современной науки и технико-технологического прогресса в динамике развития современной философии техники</t>
  </si>
  <si>
    <t>УК-16</t>
  </si>
  <si>
    <t>Владеть категориально-понятийным аппаратом в области логики и методологии науки при анализе и создании научных текстов и документов</t>
  </si>
  <si>
    <t>Применять правила оформления организационно-распорядительных документов для ведения делопроизводства</t>
  </si>
  <si>
    <t xml:space="preserve">Использовать методы физического воспитания и укрепления здоровья для обеспечения полноценной социальной и профессиональной деятельности </t>
  </si>
  <si>
    <t>Использовать основные понятия и применять методы линейной алгебры, аналитической геометрии, математического анализа, теории вероятностей и математической статистики для обработки и анализа данных и выполнения прикладных, инженерных задач</t>
  </si>
  <si>
    <t>Использовать основные понятия и применять законы химии, физики, принципы экспериментального и теоретического изучения явлений и процессов, создавать и анализировать на их основе теоретические модели технических систем и процессов, использовать принципы и приемы химического анализа и физических измерений</t>
  </si>
  <si>
    <t>1.2.2, 1.2.3</t>
  </si>
  <si>
    <t>Использовать автоматизированные информационные системы для экспериментального и теоретического изучения, анализа и решения прикладных инженерных задач с соблюдением требований информационной безопасности</t>
  </si>
  <si>
    <t xml:space="preserve">Применять современные средства выполнения и редактирования изображений, чертежей для подготовки конструкторско-технологической документации </t>
  </si>
  <si>
    <t>Использовать общие характеристики материалов, виды термообработки при выборе конструкционных материалов для изготовления деталей, способов их обработки и защиты</t>
  </si>
  <si>
    <t>Применять основные законы сопротивления материалов, общие требования к конструкционным материалам для расчета типовых элементов конструкции</t>
  </si>
  <si>
    <t>1.4.2, 1.4.2.1</t>
  </si>
  <si>
    <t>Применять основные законы механики и методы структурного, кинематического, динамического получения оптимальных механизмов, методы расчета различных видов передач для решения инженерных задач</t>
  </si>
  <si>
    <t>1.4.3, 1.4.3.1</t>
  </si>
  <si>
    <t>Рассчитывать основные показатели качества надежности и технико-экономической эффективности работы систем автоматического управления с использованием вычислительной техники</t>
  </si>
  <si>
    <t>Использовать основные теоретические положения строения, кинематики, динамики и управления системами машин, их составными частями с учетом преобразования и передачи энергии</t>
  </si>
  <si>
    <t>1.4.5, 1.4.5.1</t>
  </si>
  <si>
    <t>Использовать организационные, научные правовые основы метрологии, взаимозаменяемости, стандартизации и сертификации, применяемые в процессе разработки, производства и эксплуатации авиационной техники</t>
  </si>
  <si>
    <t>Применять методы и средства оценки надежности изделий авиационной техники, диагностирования и неразрушающего контроля воздушных судов и авиационных двигателей, использовать  модели процессов нагружения и виды испытаний на надежность</t>
  </si>
  <si>
    <t>Оценивать состояние воздушных судов (прочность, жесткость, долговечность, живучесть) на основе их типовых конструкций, с помощью методов расчета  и использованием современных средств выполнения и редактирования изображения и чертежей</t>
  </si>
  <si>
    <t>1.5.1, 1.5.1.1</t>
  </si>
  <si>
    <t>Выявлять проблемы систем воздушных судов и авиационных двигателей, осуществлять проверки технического состояния, организовывать  просмотры и текущий ремонт для поддержания летной годности воздушных судов и обеспечения безопасности полетов</t>
  </si>
  <si>
    <t>БПК-14</t>
  </si>
  <si>
    <t>Владеть английским языком в объеме, достаточном для работы с технической и нормативной документацией при решении профессиональных задач</t>
  </si>
  <si>
    <t>БПК-15</t>
  </si>
  <si>
    <t>Использовать знания основных психических процессов, структуры личности,  феноменологии группы, причин эмоциональной напряженности и авиационных происшествий, структуры человеческого фактора  и его места в системе безопасности полетов для более осознанного усвоения профессиональной деятельности</t>
  </si>
  <si>
    <t>Применять основные методы защиты населения от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</si>
  <si>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СК-1</t>
  </si>
  <si>
    <t>Понимать цели и задачи будущей специальности, учитывать особенности организации учебного процесса, научно-исследовательской работы и работы с библиографическими источниками, историю и традиции учреждения образования</t>
  </si>
  <si>
    <t>Анализировать основные этапы истории воздухоплавания, авиации и космонавтики, развития авиационной науки и техники, деятельности выдающихся авиаконструкторов и ученых, их вклад в авиационную науку, важнейшие теоретические проблемы, главные события и факты истории воздухоплавания, авиации и космонавтики в общем контексте истории Республики Беларусь</t>
  </si>
  <si>
    <t>Применять основные законы аэромеханики для выявления и использования в инженерной практике закономерностей, обуславливающих влияние различных факторов на аэродинамические характеристики воздушных судов</t>
  </si>
  <si>
    <t>2.3.1, 2.3.1.1</t>
  </si>
  <si>
    <t>Использовать основополагающие современные научные концепции, понятия и идеи исследования траекторий движения, устойчивости и  управляемости воздушных судов  для обеспечения безопасности  полетов</t>
  </si>
  <si>
    <t>2.3.2, 2.3.2.1</t>
  </si>
  <si>
    <t xml:space="preserve">Применять основные законы гидравлики в жидкостно-газовых системах летательных аппаратов, их элементах, устройствах для установления причин неисправности с последующим устранением </t>
  </si>
  <si>
    <t>2.3.3, 2.3.3.1</t>
  </si>
  <si>
    <t>Применять аналитические, вычислительные и системно-аналитические методы для решения прикладных задач в области управления объектами авиационной техники</t>
  </si>
  <si>
    <t>Осуществлять анализ и построение вероятностно-статистических моделей эксплуатации воздушных судов с их последующим применением в решении задач надежности, технической эксплуатации и безопасности полетов</t>
  </si>
  <si>
    <t xml:space="preserve">Владеть методическими основами разработки и применения моделей систем и процессов в авиационной технике </t>
  </si>
  <si>
    <t>Применять законы электротехники и электроники, принципиальные и функциональные схемы электротехнических систем, их основные характеристики для эффективного выбора и правильной эксплуатации электротехнических, электронных и электронно-измерительных устройств</t>
  </si>
  <si>
    <t>Использовать основные параметры и характеристики горюче-смазочных материалов при эксплуатации воздушных судов и авиационных двигателей</t>
  </si>
  <si>
    <t xml:space="preserve">Использовать знания средств автоматизации самолетов и двигателей, современных средств и методов диагностики автоматических систем для принятия решений по экономической эффективности и безопасной эксплуатации воздушных судов и авиационных двигателей </t>
  </si>
  <si>
    <t>Осуществлять организацию эксплуатации электро-, приборного и радиоэлектронного оборудования воздушных судов для выполнения профессиональных задач</t>
  </si>
  <si>
    <t>СК-13</t>
  </si>
  <si>
    <t>Применять основные положения авиационного законодательства Республики Беларусь в сфере профессиональной деятельности</t>
  </si>
  <si>
    <t>Использовать основные положения национальной политики по управлению безопасностью полетами в области гражданской авиации, по внедрению международных стандартов и рекомендуемой практики ICAO (International Civil Aviation Organization), связанных с СУБП (ситема управления безопасностью полетов)</t>
  </si>
  <si>
    <t>Использовать основные законы термодинамики,  принципы устройства и работы теплообменных аппаратов, методы расчета термодинамических параметров тепловых машин для решения профессиональных задач</t>
  </si>
  <si>
    <t>2.7.1, 2.7.1.1</t>
  </si>
  <si>
    <t>Использовать знания о рабочих процессах и эксплуатационных характеристиках авиационных двигателей различных типов, составляющих силовые установки воздушных судов, для определения нарушения работоспособности основных элементов, поиска причин их неисправностей и разработки мер по устранению и предупреждению</t>
  </si>
  <si>
    <t>2.7.2, 2.7.2.1</t>
  </si>
  <si>
    <t>Выявлять возможные дефекты и причины их возникновения в работе основных устройств авиационных двигателей на основе знаний принципов конструирования типов авиационных двигателей, применяемых в гражданской авиации, методов расчета на прочность элементов авиационных двигателей и используемых в его узлах материалах</t>
  </si>
  <si>
    <t>2.7.3, 2.7.3.1</t>
  </si>
  <si>
    <t>Использовать приемы и методы управления для формирования современной системы менеджмента  и механизма его применения в авиационной сфере</t>
  </si>
  <si>
    <t>Применять нормы международного и национального законодательства в процессе создания и реализации объектов интеллектуальной собственности</t>
  </si>
  <si>
    <t>СК-20</t>
  </si>
  <si>
    <t xml:space="preserve">Применять основные экономические категории, методы оценки наличия, движения и эффективности использования экономических ресурсов организации для определения результативности ее работы и выработки оптимальных управленческих решений </t>
  </si>
  <si>
    <t>Использовать принципы разработки  конструкторско-технологической документации и организации производства воздушных судов и авиационных двигателей для решения профессиональных задач</t>
  </si>
  <si>
    <t>Обеспечивать техническое обслуживание и ремонт авиационной техники, осуществлять ведение технической и технологической документации</t>
  </si>
  <si>
    <t xml:space="preserve">Обеспечивать техническое обслуживание конструкции, функциональных систем воздушных судов и авиационных двигателей  </t>
  </si>
  <si>
    <t xml:space="preserve">Владеть технологиями по обслуживанию воздушных судов и авиационных двигателей для их эффективного использования </t>
  </si>
  <si>
    <t>Выполнять инженерно-технические расчеты, связанные с анализом работы и надежности систем и устройств воздушных судов и авиационных двигателей, разрабатывать рекомендации по повышению уровня эксплуатационно-технических характеристик и эффективности эксплуатации воздушных судов и авиационных двигателей</t>
  </si>
  <si>
    <t>Применять знания структуры и организации технологических процессов при обслуживании воздушных судов и авиационных двигателей</t>
  </si>
  <si>
    <t>Применять основные методы диагностики и неразрушающего контроля  для определения технического состояния воздушных судов и авиационных двигателей</t>
  </si>
  <si>
    <t>Применять основные нормативные правовые акты в сфере противодействия коррупции, вырабатывать и реализовывать меры по её предупреждению</t>
  </si>
  <si>
    <r>
      <rPr>
        <vertAlign val="superscript"/>
        <sz val="20"/>
        <color indexed="8"/>
        <rFont val="Times New Roman"/>
        <family val="1"/>
        <charset val="204"/>
      </rPr>
      <t>3</t>
    </r>
    <r>
      <rPr>
        <sz val="20"/>
        <color indexed="8"/>
        <rFont val="Times New Roman"/>
        <family val="1"/>
        <charset val="204"/>
      </rPr>
      <t xml:space="preserve"> инф/письмо Об организации образовательного процесса в учреждениях высшего образования в 2019/2020 учебном году
Учебная дисциплина "Русский язык как иностранный" планируется к изучению иностранными студентами I ступени высшего образования в объеме 560 аудиторных часов, иностранными студентами II ступени - 280 аудиторных часов. В целях повышения качества подготовки иностранных студентов УВО могут изменять объем аудиторных часов, отведенных на 
изучение дисциплины "Русский язык как иностранный", в следующих случаях:
для иностранных студентов, владеющих русским языком на начальном уровне (увеличение объема часов, организация дополнительных и (или) факультативных занятий);
для иностранных студентов, владеющих русским языком на достаточном для обучения уровне (уменьшение объема часов либо освобождение от изучения дисциплины);
для иностранных студентов, обучающихся на иностранном (английском) языке (уменьшение объема часов либо освобождение от изучения дисциплины).
При обучении иностранных граждан на I ступени высшего образования изучение учебной дисциплины "Русский язык как иностранный" может осуществляться за счет учебных дисциплин, не являющихся профильными для соответствующей специальности.
УВО в целях оптимизации процесса обучения иностранных граждан могут изменять перечень учебных дисциплин компонента УВО с учетом специфики будущей профессиональной деятельности иностранных граждан в странах их постоянного проживания</t>
    </r>
  </si>
  <si>
    <t>Разработан в качестве примера реализации образовательного стандарта по специальности 1-37 04 01 "Техническая эксплуатация воздушных судов и двигателей".</t>
  </si>
  <si>
    <r>
      <rPr>
        <vertAlign val="superscript"/>
        <sz val="28"/>
        <color indexed="8"/>
        <rFont val="Times New Roman"/>
        <family val="1"/>
        <charset val="204"/>
      </rPr>
      <t>1</t>
    </r>
    <r>
      <rPr>
        <sz val="28"/>
        <color indexed="8"/>
        <rFont val="Times New Roman"/>
        <family val="1"/>
        <charset val="204"/>
      </rPr>
      <t xml:space="preserve"> Модуль (учебная дисциплина модуля) может изучаться на английском языке.</t>
    </r>
  </si>
  <si>
    <r>
      <rPr>
        <vertAlign val="superscript"/>
        <sz val="28"/>
        <color indexed="8"/>
        <rFont val="Times New Roman"/>
        <family val="1"/>
        <charset val="204"/>
      </rPr>
      <t>2</t>
    </r>
    <r>
      <rPr>
        <sz val="28"/>
        <color indexed="8"/>
        <rFont val="Times New Roman"/>
        <family val="1"/>
        <charset val="204"/>
      </rPr>
      <t xml:space="preserve"> Дифференцированный зачет.</t>
    </r>
  </si>
  <si>
    <r>
      <rPr>
        <vertAlign val="superscript"/>
        <sz val="28"/>
        <color indexed="8"/>
        <rFont val="Times New Roman"/>
        <family val="1"/>
        <charset val="204"/>
      </rPr>
      <t>3</t>
    </r>
    <r>
      <rPr>
        <sz val="28"/>
        <color indexed="8"/>
        <rFont val="Times New Roman"/>
        <family val="1"/>
        <charset val="204"/>
      </rPr>
      <t xml:space="preserve"> Модуль (учебная дисциплина модуля) разработан на основании нормативных документов ICAO (International Civil Aviation Organization).</t>
    </r>
  </si>
  <si>
    <r>
      <rPr>
        <vertAlign val="superscript"/>
        <sz val="28"/>
        <color indexed="8"/>
        <rFont val="Times New Roman"/>
        <family val="1"/>
        <charset val="204"/>
      </rPr>
      <t>4</t>
    </r>
    <r>
      <rPr>
        <sz val="28"/>
        <color indexed="8"/>
        <rFont val="Times New Roman"/>
        <family val="1"/>
        <charset val="204"/>
      </rPr>
      <t xml:space="preserve"> В модуле "Экономика отрасли" текущая аттестация предусмотрена в форме экзамена по учебной дисциплине "Экономика организации", в форме единого зачета по учебным дисциплинам "Менеджмент" и "Основы управления интеллектуальной собственностью".</t>
    </r>
  </si>
  <si>
    <r>
      <rPr>
        <vertAlign val="superscript"/>
        <sz val="28"/>
        <color indexed="8"/>
        <rFont val="Times New Roman"/>
        <family val="1"/>
        <charset val="204"/>
      </rPr>
      <t>3</t>
    </r>
    <r>
      <rPr>
        <sz val="28"/>
        <color indexed="8"/>
        <rFont val="Times New Roman"/>
        <family val="1"/>
        <charset val="204"/>
      </rPr>
      <t xml:space="preserve"> инф/письмо Об организации образовательного процесса в учреждениях высшего образования в 2019/2020 учебном году
Учебная дисциплина "Русский язык как иностранный" планируется к изучению иностранными студентами I ступени высшего образования в объеме 560 аудиторных часов, иностранными студентами II ступени - 280 аудиторных часов. В целях повышения качества подготовки иностранных студентов УВО могут изменять объем аудиторных часов, отведенных на изучение дисциплины "Русский язык как иностранный", в следующих случаях:
для иностранных студентов, владеющих русским языком на начальном уровне (увеличение объема часов, организация дополнительных и (или) факультативных занятий);
для иностранных студентов, владеющих русским языком на достаточном для обучения уровне (уменьшение объема часов либо освобождение от изучения дисциплины);
для иностранных студентов, обучающихся на иностранном (английском) языке (уменьшение объема часов либо освобождение от изучения дисциплины).
При обучении иностранных граждан на I ступени высшего образования изучение учебной дисциплины "Русский язык как иностранный" может осуществляться за счет учебных дисциплин, не являющихся профильными для соответствующей специальности.
УВО в целях оптимизации процесса обучения иностранных граждан могут изменять перечень учебных дисциплин компонента УВО с учетом специфики будущей профессиональной деятельности иностранных граждан в странах их постоянного проживания</t>
    </r>
  </si>
  <si>
    <r>
      <rPr>
        <vertAlign val="superscript"/>
        <sz val="28"/>
        <color indexed="8"/>
        <rFont val="Times New Roman"/>
        <family val="1"/>
        <charset val="204"/>
      </rPr>
      <t>5</t>
    </r>
    <r>
      <rPr>
        <sz val="28"/>
        <color indexed="8"/>
        <rFont val="Times New Roman"/>
        <family val="1"/>
        <charset val="204"/>
      </rPr>
      <t xml:space="preserve"> При составлении учебного плана учреждения высшего образования по специальности учебная дисциплина "Основы управления интеллектуальной собственностью" планируется в качестве дисциплины компонента учреждения высшего образования или дисциплины по выбору.</t>
    </r>
  </si>
  <si>
    <t>1 - При разработке учебного плана учреждения высшего образования по специальности учреждение высшего образования имеет право вносить изменения в график образовательного процесса при условии соблюдения требований к содержанию образовательной программы, указанных в образовательном стандарте</t>
  </si>
  <si>
    <r>
      <rPr>
        <vertAlign val="superscript"/>
        <sz val="28"/>
        <color indexed="8"/>
        <rFont val="Times New Roman"/>
        <family val="1"/>
        <charset val="204"/>
      </rPr>
      <t>6</t>
    </r>
    <r>
      <rPr>
        <sz val="28"/>
        <color indexed="8"/>
        <rFont val="Times New Roman"/>
        <family val="1"/>
        <charset val="204"/>
      </rPr>
      <t xml:space="preserve"> В рамках цикла "Дополнительные виды обучения" допускается изучение учебной дисциплины "Военная подготовка" по программам обучения младших командиров и офицеров запаса, семестры (в том числе в летний период) и объем часов устанавливаются на основании учебно-программной документации для соответствующей военно-учетной специальности.</t>
    </r>
  </si>
  <si>
    <r>
      <t>5 Интегрированная дисциплина "Безопасность жизнедеятельности человека" включает в себя учебные дисциплины: "Основы экологии", "Основы энергосбережения", "Защита населения и объектов от чрезвычайных ситуаций. Радиационная безопасность.", "Охрана труда".</t>
    </r>
    <r>
      <rPr>
        <sz val="28"/>
        <color indexed="10"/>
        <rFont val="Times New Roman"/>
        <family val="1"/>
        <charset val="204"/>
      </rPr>
      <t>сноска если одна из дисциплин изучается отдельно или без сноски и кол. часов = 102всего/68аудит = 44л+24п.з.</t>
    </r>
  </si>
  <si>
    <r>
      <rPr>
        <vertAlign val="superscript"/>
        <sz val="28"/>
        <color indexed="8"/>
        <rFont val="Times New Roman"/>
        <family val="1"/>
        <charset val="204"/>
      </rPr>
      <t>7</t>
    </r>
    <r>
      <rPr>
        <sz val="28"/>
        <color indexed="8"/>
        <rFont val="Times New Roman"/>
        <family val="1"/>
        <charset val="204"/>
      </rPr>
      <t xml:space="preserve"> Военную подготовку проходят курсанты (юноши), не имеющие медицинских противопоказаний, вне сетки учебных часов на основании отдельного графика образовательного процесса и расписания занятий по военно-учетным специальностям (далее – ВУС) в соответствии с заказом Министерства обороны Республики Беларусь на привлечение студентов для обучения по программам подготовки младших командиров и офицеров запаса по ВУС на военные факультеты и военные кафедры учреждений высшего образования. Военная подготовка осуществляется в соответствии с Инструкцией «О порядке организации работы военных факультетов (военных кафедр) по обучению граждан Республики Беларусь по программам подготовки младших командиров и офицеров запаса», утвержденной Постановлением Министерства обороны Республики Беларусь и Министерства образования Республики Беларусь 05.03.2008 №22/21. </t>
    </r>
  </si>
  <si>
    <t>4 - Учебная дисциплина "Техническая эксплуатация воздушных судов и двигателей" включает раздел охраны труда в объеме 40 аудиторных часов.</t>
  </si>
  <si>
    <t>3 - Учебная дисциплина "Основы управления интеллектуальной собственностью" планируется в качестве дисциплины  компонента учреждения высшего образования</t>
  </si>
  <si>
    <t>8 Учебная (ознакомительная) практика обеспечивает введение в специальность.</t>
  </si>
  <si>
    <t>СОГЛАСОВАНО</t>
  </si>
  <si>
    <t xml:space="preserve">Первый заместитель министра </t>
  </si>
  <si>
    <t>Начальник Главного управления профессионального образования</t>
  </si>
  <si>
    <t>транспорта и коммуникаций Республики Беларусь</t>
  </si>
  <si>
    <t>Министерства образования Республики Беларусь</t>
  </si>
  <si>
    <t>А.А. Ляхнович</t>
  </si>
  <si>
    <t>С.А. Касперович</t>
  </si>
  <si>
    <t>(подпись)    М.П.</t>
  </si>
  <si>
    <t xml:space="preserve">(подпись)   </t>
  </si>
  <si>
    <t>(дата)</t>
  </si>
  <si>
    <t xml:space="preserve">Председатель УМО </t>
  </si>
  <si>
    <t>Проректор по научно-методической работе 
Государственного</t>
  </si>
  <si>
    <t>по образованию в области транспорта и транспортной деятельности</t>
  </si>
  <si>
    <t>учреждения образования "Республиканский институт высшей школы"</t>
  </si>
  <si>
    <t>Д.В. Капский</t>
  </si>
  <si>
    <t>И.В. Титович</t>
  </si>
  <si>
    <t xml:space="preserve">Председатель НМС </t>
  </si>
  <si>
    <t>по группе специальностей 37 04, специальности 1-44 01 05</t>
  </si>
  <si>
    <t>А.А. Шегидевич</t>
  </si>
  <si>
    <t>Эксперт-нормоконтролер</t>
  </si>
  <si>
    <t>И.Н. Михайлова</t>
  </si>
  <si>
    <t xml:space="preserve">Рекомендован к утверждению Президиумом Совета УМО </t>
  </si>
  <si>
    <t xml:space="preserve">Протокол №  </t>
  </si>
  <si>
    <t>от</t>
  </si>
  <si>
    <r>
      <t>Зав. кафедрой</t>
    </r>
    <r>
      <rPr>
        <b/>
        <sz val="24"/>
        <rFont val="Times New Roman"/>
        <family val="1"/>
        <charset val="204"/>
      </rPr>
      <t xml:space="preserve"> </t>
    </r>
    <r>
      <rPr>
        <sz val="24"/>
        <rFont val="Times New Roman"/>
        <family val="1"/>
        <charset val="204"/>
      </rPr>
      <t>технической эксплуатации
авиационного и радиоэлектронного оборудования</t>
    </r>
  </si>
  <si>
    <t>В.П.ТУЗЛУКОВ</t>
  </si>
  <si>
    <r>
      <t>Зав. кафедрой</t>
    </r>
    <r>
      <rPr>
        <b/>
        <sz val="24"/>
        <rFont val="Times New Roman"/>
        <family val="1"/>
        <charset val="204"/>
      </rPr>
      <t xml:space="preserve"> </t>
    </r>
    <r>
      <rPr>
        <sz val="24"/>
        <rFont val="Times New Roman"/>
        <family val="1"/>
        <charset val="204"/>
      </rPr>
      <t>языковой подготовки</t>
    </r>
  </si>
  <si>
    <t>Г.Б.ЛАЗОВСКИЙ</t>
  </si>
  <si>
    <t>Зав. кафедрой технической эксплуатации 
воздушных судов и двигателей</t>
  </si>
  <si>
    <t>А.И.РИПИНСКИЙ</t>
  </si>
  <si>
    <t>Зав. кафедрой физвоспитания и спорта</t>
  </si>
  <si>
    <t>Е.Д.БОЙКО</t>
  </si>
  <si>
    <t>Старший преподаватель кафедры общепрофессиональных дисциплин</t>
  </si>
  <si>
    <t>Н.И.СЁМКИНА</t>
  </si>
  <si>
    <r>
      <t>Зав. кафедрой</t>
    </r>
    <r>
      <rPr>
        <b/>
        <sz val="24"/>
        <rFont val="Times New Roman"/>
        <family val="1"/>
        <charset val="204"/>
      </rPr>
      <t xml:space="preserve"> </t>
    </r>
    <r>
      <rPr>
        <sz val="24"/>
        <rFont val="Times New Roman"/>
        <family val="1"/>
        <charset val="204"/>
      </rPr>
      <t>организации движения 
и обеспечения безопасности на воздушном транспорте</t>
    </r>
  </si>
  <si>
    <t>А.В.ДУБОВСКИЙ</t>
  </si>
  <si>
    <t>Декан факультета гражданской авиации</t>
  </si>
  <si>
    <t>З.В.МАШАРСКИЙ</t>
  </si>
  <si>
    <t>Зав. кафедрой естественнонаучных 
и общепрофессиональных дисциплин</t>
  </si>
  <si>
    <t>А.И.КИРИЛЕНКО</t>
  </si>
  <si>
    <t>Начальник учебно-методического отдела</t>
  </si>
  <si>
    <t>Т.И.КОЖЕМЯКИНА</t>
  </si>
  <si>
    <r>
      <t>Зав. кафедрой</t>
    </r>
    <r>
      <rPr>
        <b/>
        <sz val="24"/>
        <rFont val="Times New Roman"/>
        <family val="1"/>
        <charset val="204"/>
      </rPr>
      <t xml:space="preserve"> </t>
    </r>
    <r>
      <rPr>
        <sz val="24"/>
        <rFont val="Times New Roman"/>
        <family val="1"/>
        <charset val="204"/>
      </rPr>
      <t>социально-гуманитарных дисциплин</t>
    </r>
  </si>
  <si>
    <t>В.Н.СИВИЦКИЙ</t>
  </si>
  <si>
    <t>Методист высшей категории</t>
  </si>
  <si>
    <t>Н.Н.ГУРЬЕВА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</si>
</sst>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&quot;/&quot;#,##0"/>
  </numFmts>
  <fonts count="47" x14ac:knownFonts="1">
    <font>
      <sz val="11"/>
      <color theme="1"/>
      <name val="Calibri"/>
      <family val="2"/>
      <charset val="204"/>
      <scheme val="minor"/>
    </font>
    <font>
      <sz val="28"/>
      <color indexed="8"/>
      <name val="Times New Roman"/>
      <family val="1"/>
      <charset val="204"/>
    </font>
    <font>
      <b/>
      <sz val="28"/>
      <color indexed="8"/>
      <name val="Times New Roman"/>
      <family val="1"/>
      <charset val="204"/>
    </font>
    <font>
      <sz val="28"/>
      <name val="Times New Roman"/>
      <family val="1"/>
      <charset val="204"/>
    </font>
    <font>
      <u/>
      <sz val="28"/>
      <color indexed="8"/>
      <name val="Times New Roman"/>
      <family val="1"/>
      <charset val="204"/>
    </font>
    <font>
      <sz val="28"/>
      <color indexed="10"/>
      <name val="Times New Roman"/>
      <family val="1"/>
      <charset val="204"/>
    </font>
    <font>
      <i/>
      <u/>
      <sz val="28"/>
      <name val="Times New Roman"/>
      <family val="1"/>
      <charset val="204"/>
    </font>
    <font>
      <vertAlign val="superscript"/>
      <sz val="28"/>
      <color indexed="8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24"/>
      <color indexed="8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sz val="22"/>
      <color indexed="8"/>
      <name val="Times New Roman"/>
      <family val="1"/>
      <charset val="204"/>
    </font>
    <font>
      <u/>
      <sz val="24"/>
      <color indexed="8"/>
      <name val="Times New Roman"/>
      <family val="1"/>
      <charset val="204"/>
    </font>
    <font>
      <sz val="24"/>
      <color rgb="FFFF0000"/>
      <name val="Times New Roman"/>
      <family val="1"/>
      <charset val="204"/>
    </font>
    <font>
      <b/>
      <sz val="26"/>
      <color indexed="8"/>
      <name val="Times New Roman"/>
      <family val="1"/>
      <charset val="204"/>
    </font>
    <font>
      <sz val="26"/>
      <color indexed="8"/>
      <name val="Times New Roman"/>
      <family val="1"/>
      <charset val="204"/>
    </font>
    <font>
      <b/>
      <sz val="28"/>
      <color rgb="FF0070C0"/>
      <name val="Times New Roman"/>
      <family val="1"/>
      <charset val="204"/>
    </font>
    <font>
      <sz val="20"/>
      <color rgb="FF0070C0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2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24"/>
      <color rgb="FFFF0000"/>
      <name val="Times New Roman"/>
      <family val="1"/>
      <charset val="204"/>
    </font>
    <font>
      <sz val="28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20"/>
      <color indexed="10"/>
      <name val="Times New Roman"/>
      <family val="1"/>
      <charset val="204"/>
    </font>
    <font>
      <sz val="28"/>
      <color theme="0"/>
      <name val="Times New Roman"/>
      <family val="1"/>
      <charset val="204"/>
    </font>
    <font>
      <vertAlign val="superscript"/>
      <sz val="28"/>
      <color theme="1"/>
      <name val="Times New Roman"/>
      <family val="1"/>
      <charset val="204"/>
    </font>
    <font>
      <b/>
      <vertAlign val="superscript"/>
      <sz val="28"/>
      <color indexed="8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22"/>
      <color rgb="FFFF0000"/>
      <name val="Arial Cyr"/>
      <charset val="204"/>
    </font>
    <font>
      <sz val="36"/>
      <color indexed="8"/>
      <name val="Times New Roman"/>
      <family val="1"/>
      <charset val="204"/>
    </font>
    <font>
      <b/>
      <sz val="24"/>
      <name val="Times New Roman"/>
      <family val="1"/>
      <charset val="204"/>
    </font>
    <font>
      <sz val="30"/>
      <color indexed="8"/>
      <name val="Times New Roman"/>
      <family val="1"/>
      <charset val="204"/>
    </font>
    <font>
      <sz val="26"/>
      <name val="Times New Roman"/>
      <family val="1"/>
      <charset val="204"/>
    </font>
    <font>
      <vertAlign val="superscript"/>
      <sz val="20"/>
      <color indexed="8"/>
      <name val="Times New Roman"/>
      <family val="1"/>
      <charset val="204"/>
    </font>
    <font>
      <sz val="24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b/>
      <sz val="26"/>
      <color indexed="81"/>
      <name val="Tahoma"/>
      <family val="2"/>
      <charset val="204"/>
    </font>
    <font>
      <sz val="26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48"/>
      <color indexed="81"/>
      <name val="Tahoma"/>
      <family val="2"/>
      <charset val="204"/>
    </font>
    <font>
      <sz val="48"/>
      <color indexed="81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13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21" fillId="0" borderId="0" applyFont="0" applyFill="0" applyBorder="0" applyAlignment="0" applyProtection="0"/>
    <xf numFmtId="0" fontId="46" fillId="0" borderId="0" applyNumberFormat="0" applyFill="0" applyBorder="0" applyProtection="0"/>
    <xf numFmtId="9" fontId="21" fillId="0" borderId="0" applyFont="0" applyFill="0" applyBorder="0" applyAlignment="0" applyProtection="0"/>
  </cellStyleXfs>
  <cellXfs count="560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Alignment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Fill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Alignment="1" applyProtection="1">
      <alignment wrapText="1"/>
      <protection locked="0"/>
    </xf>
    <xf numFmtId="0" fontId="3" fillId="0" borderId="0" xfId="0" applyFont="1" applyFill="1" applyAlignment="1" applyProtection="1">
      <alignment vertical="top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protection locked="0"/>
    </xf>
    <xf numFmtId="0" fontId="3" fillId="0" borderId="0" xfId="0" applyFont="1" applyFill="1" applyProtection="1">
      <protection locked="0"/>
    </xf>
    <xf numFmtId="0" fontId="1" fillId="0" borderId="0" xfId="0" applyFont="1" applyFill="1" applyProtection="1">
      <protection locked="0"/>
    </xf>
    <xf numFmtId="14" fontId="3" fillId="0" borderId="1" xfId="0" applyNumberFormat="1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Protection="1"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49" fontId="1" fillId="0" borderId="0" xfId="0" applyNumberFormat="1" applyFont="1" applyBorder="1" applyAlignment="1" applyProtection="1">
      <alignment textRotation="90" wrapText="1"/>
      <protection locked="0"/>
    </xf>
    <xf numFmtId="0" fontId="8" fillId="0" borderId="0" xfId="0" applyFont="1" applyAlignment="1" applyProtection="1">
      <protection locked="0"/>
    </xf>
    <xf numFmtId="0" fontId="9" fillId="0" borderId="0" xfId="0" applyFont="1" applyProtection="1">
      <protection locked="0"/>
    </xf>
    <xf numFmtId="0" fontId="8" fillId="0" borderId="0" xfId="0" applyFont="1" applyAlignment="1" applyProtection="1">
      <alignment wrapText="1"/>
      <protection locked="0"/>
    </xf>
    <xf numFmtId="0" fontId="9" fillId="0" borderId="0" xfId="0" applyFont="1" applyAlignment="1" applyProtection="1">
      <alignment wrapText="1"/>
      <protection locked="0"/>
    </xf>
    <xf numFmtId="49" fontId="9" fillId="0" borderId="0" xfId="0" applyNumberFormat="1" applyFont="1" applyBorder="1" applyAlignment="1" applyProtection="1">
      <alignment textRotation="90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protection locked="0"/>
    </xf>
    <xf numFmtId="0" fontId="11" fillId="0" borderId="0" xfId="0" applyFont="1" applyAlignment="1" applyProtection="1">
      <alignment wrapText="1"/>
      <protection locked="0"/>
    </xf>
    <xf numFmtId="0" fontId="11" fillId="0" borderId="0" xfId="0" applyFont="1" applyBorder="1" applyAlignment="1" applyProtection="1">
      <protection locked="0"/>
    </xf>
    <xf numFmtId="0" fontId="10" fillId="0" borderId="0" xfId="0" applyFont="1" applyBorder="1" applyAlignment="1" applyProtection="1">
      <protection locked="0"/>
    </xf>
    <xf numFmtId="0" fontId="10" fillId="0" borderId="0" xfId="0" applyFont="1" applyBorder="1" applyProtection="1">
      <protection locked="0"/>
    </xf>
    <xf numFmtId="0" fontId="10" fillId="0" borderId="0" xfId="0" applyFont="1" applyAlignment="1" applyProtection="1">
      <alignment wrapText="1"/>
      <protection locked="0"/>
    </xf>
    <xf numFmtId="0" fontId="8" fillId="0" borderId="0" xfId="0" applyFont="1" applyBorder="1" applyAlignment="1" applyProtection="1">
      <protection locked="0"/>
    </xf>
    <xf numFmtId="0" fontId="9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12" fillId="0" borderId="0" xfId="0" applyFont="1" applyProtection="1">
      <protection locked="0"/>
    </xf>
    <xf numFmtId="0" fontId="10" fillId="0" borderId="2" xfId="0" applyFont="1" applyBorder="1" applyProtection="1">
      <protection locked="0"/>
    </xf>
    <xf numFmtId="0" fontId="10" fillId="0" borderId="4" xfId="0" applyFont="1" applyBorder="1" applyProtection="1">
      <protection locked="0"/>
    </xf>
    <xf numFmtId="49" fontId="12" fillId="0" borderId="0" xfId="0" applyNumberFormat="1" applyFont="1" applyAlignment="1" applyProtection="1">
      <alignment wrapText="1"/>
      <protection locked="0"/>
    </xf>
    <xf numFmtId="49" fontId="12" fillId="0" borderId="0" xfId="0" applyNumberFormat="1" applyFont="1" applyBorder="1" applyProtection="1">
      <protection locked="0"/>
    </xf>
    <xf numFmtId="49" fontId="12" fillId="0" borderId="0" xfId="0" applyNumberFormat="1" applyFont="1" applyBorder="1" applyAlignment="1" applyProtection="1">
      <alignment textRotation="90" wrapText="1"/>
      <protection locked="0"/>
    </xf>
    <xf numFmtId="49" fontId="12" fillId="0" borderId="0" xfId="0" applyNumberFormat="1" applyFont="1" applyProtection="1">
      <protection locked="0"/>
    </xf>
    <xf numFmtId="0" fontId="12" fillId="0" borderId="0" xfId="0" applyFont="1" applyAlignment="1" applyProtection="1">
      <alignment wrapText="1"/>
      <protection locked="0"/>
    </xf>
    <xf numFmtId="0" fontId="12" fillId="0" borderId="0" xfId="0" applyFont="1" applyBorder="1" applyProtection="1">
      <protection locked="0"/>
    </xf>
    <xf numFmtId="16" fontId="12" fillId="0" borderId="0" xfId="0" applyNumberFormat="1" applyFont="1" applyBorder="1" applyAlignment="1" applyProtection="1">
      <alignment shrinkToFit="1"/>
      <protection locked="0"/>
    </xf>
    <xf numFmtId="0" fontId="12" fillId="0" borderId="0" xfId="0" applyFont="1" applyBorder="1" applyAlignment="1" applyProtection="1">
      <alignment shrinkToFit="1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1" fillId="0" borderId="0" xfId="0" applyFont="1" applyProtection="1">
      <protection locked="0"/>
    </xf>
    <xf numFmtId="49" fontId="9" fillId="0" borderId="0" xfId="0" applyNumberFormat="1" applyFont="1" applyAlignment="1" applyProtection="1">
      <alignment horizontal="left" vertical="center"/>
      <protection locked="0"/>
    </xf>
    <xf numFmtId="49" fontId="9" fillId="0" borderId="0" xfId="0" applyNumberFormat="1" applyFont="1" applyBorder="1" applyAlignment="1" applyProtection="1">
      <alignment horizontal="left" vertical="center"/>
      <protection locked="0"/>
    </xf>
    <xf numFmtId="49" fontId="8" fillId="0" borderId="0" xfId="0" applyNumberFormat="1" applyFont="1" applyBorder="1" applyAlignment="1" applyProtection="1">
      <alignment vertical="center"/>
      <protection locked="0"/>
    </xf>
    <xf numFmtId="49" fontId="9" fillId="0" borderId="0" xfId="0" applyNumberFormat="1" applyFont="1" applyBorder="1" applyAlignment="1" applyProtection="1">
      <alignment vertical="center"/>
      <protection locked="0"/>
    </xf>
    <xf numFmtId="49" fontId="9" fillId="0" borderId="0" xfId="0" applyNumberFormat="1" applyFont="1" applyBorder="1" applyAlignment="1" applyProtection="1">
      <alignment vertical="center" wrapText="1"/>
      <protection locked="0"/>
    </xf>
    <xf numFmtId="49" fontId="9" fillId="0" borderId="0" xfId="0" applyNumberFormat="1" applyFont="1" applyAlignment="1" applyProtection="1">
      <alignment horizontal="center" vertical="center"/>
      <protection locked="0"/>
    </xf>
    <xf numFmtId="49" fontId="9" fillId="0" borderId="0" xfId="0" applyNumberFormat="1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1" fontId="17" fillId="0" borderId="0" xfId="0" applyNumberFormat="1" applyFont="1" applyAlignment="1" applyProtection="1">
      <alignment horizontal="center" vertical="center"/>
      <protection locked="0"/>
    </xf>
    <xf numFmtId="1" fontId="18" fillId="0" borderId="0" xfId="0" applyNumberFormat="1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0" fillId="2" borderId="0" xfId="0" applyFont="1" applyFill="1" applyProtection="1">
      <protection locked="0"/>
    </xf>
    <xf numFmtId="0" fontId="16" fillId="2" borderId="0" xfId="0" applyFont="1" applyFill="1" applyAlignment="1" applyProtection="1">
      <alignment wrapText="1"/>
      <protection locked="0"/>
    </xf>
    <xf numFmtId="0" fontId="16" fillId="2" borderId="0" xfId="0" applyFont="1" applyFill="1" applyAlignment="1" applyProtection="1">
      <alignment horizontal="right"/>
      <protection locked="0"/>
    </xf>
    <xf numFmtId="0" fontId="9" fillId="2" borderId="0" xfId="0" applyFont="1" applyFill="1" applyAlignment="1" applyProtection="1">
      <alignment wrapText="1"/>
      <protection hidden="1"/>
    </xf>
    <xf numFmtId="0" fontId="9" fillId="2" borderId="0" xfId="0" applyFont="1" applyFill="1" applyProtection="1">
      <protection locked="0"/>
    </xf>
    <xf numFmtId="0" fontId="9" fillId="2" borderId="0" xfId="0" applyFont="1" applyFill="1" applyProtection="1">
      <protection hidden="1"/>
    </xf>
    <xf numFmtId="0" fontId="9" fillId="2" borderId="0" xfId="0" applyFont="1" applyFill="1" applyAlignment="1" applyProtection="1">
      <alignment horizontal="right"/>
      <protection hidden="1"/>
    </xf>
    <xf numFmtId="0" fontId="16" fillId="2" borderId="0" xfId="0" applyFont="1" applyFill="1" applyProtection="1">
      <protection locked="0"/>
    </xf>
    <xf numFmtId="0" fontId="16" fillId="2" borderId="1" xfId="0" applyFont="1" applyFill="1" applyBorder="1" applyAlignment="1" applyProtection="1">
      <alignment vertical="top"/>
      <protection locked="0"/>
    </xf>
    <xf numFmtId="0" fontId="16" fillId="2" borderId="1" xfId="0" applyFont="1" applyFill="1" applyBorder="1" applyAlignment="1" applyProtection="1">
      <alignment horizontal="right" vertical="top"/>
      <protection locked="0"/>
    </xf>
    <xf numFmtId="9" fontId="22" fillId="0" borderId="24" xfId="1" applyFont="1" applyFill="1" applyBorder="1" applyAlignment="1" applyProtection="1">
      <alignment horizontal="center" vertical="center" wrapText="1"/>
      <protection locked="0" hidden="1"/>
    </xf>
    <xf numFmtId="0" fontId="8" fillId="0" borderId="0" xfId="0" applyFont="1" applyFill="1" applyAlignment="1" applyProtection="1">
      <alignment horizontal="center" vertical="center"/>
      <protection hidden="1"/>
    </xf>
    <xf numFmtId="0" fontId="8" fillId="0" borderId="0" xfId="0" applyFont="1" applyFill="1" applyAlignment="1" applyProtection="1">
      <alignment horizontal="center" vertical="center"/>
      <protection locked="0"/>
    </xf>
    <xf numFmtId="0" fontId="8" fillId="0" borderId="0" xfId="0" applyFont="1" applyFill="1" applyProtection="1">
      <protection locked="0"/>
    </xf>
    <xf numFmtId="0" fontId="10" fillId="0" borderId="50" xfId="0" applyFont="1" applyBorder="1" applyAlignment="1" applyProtection="1">
      <alignment horizontal="center" vertical="center" wrapText="1"/>
      <protection locked="0"/>
    </xf>
    <xf numFmtId="0" fontId="24" fillId="3" borderId="50" xfId="0" applyFont="1" applyFill="1" applyBorder="1" applyAlignment="1" applyProtection="1">
      <alignment horizontal="center" vertical="center" wrapText="1"/>
      <protection locked="0"/>
    </xf>
    <xf numFmtId="0" fontId="25" fillId="3" borderId="0" xfId="0" applyFont="1" applyFill="1" applyProtection="1">
      <protection locked="0"/>
    </xf>
    <xf numFmtId="0" fontId="9" fillId="3" borderId="0" xfId="0" applyFont="1" applyFill="1" applyProtection="1">
      <protection locked="0"/>
    </xf>
    <xf numFmtId="0" fontId="24" fillId="0" borderId="50" xfId="0" applyFont="1" applyBorder="1" applyAlignment="1" applyProtection="1">
      <alignment horizontal="center" vertical="center" wrapText="1"/>
      <protection locked="0"/>
    </xf>
    <xf numFmtId="0" fontId="25" fillId="0" borderId="0" xfId="0" applyFont="1" applyProtection="1">
      <protection locked="0"/>
    </xf>
    <xf numFmtId="0" fontId="9" fillId="0" borderId="0" xfId="0" applyFont="1" applyFill="1" applyProtection="1">
      <protection locked="0"/>
    </xf>
    <xf numFmtId="0" fontId="24" fillId="0" borderId="50" xfId="0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Fill="1" applyProtection="1">
      <protection locked="0"/>
    </xf>
    <xf numFmtId="0" fontId="24" fillId="2" borderId="50" xfId="0" applyFont="1" applyFill="1" applyBorder="1" applyAlignment="1" applyProtection="1">
      <alignment horizontal="center" vertical="center" wrapText="1"/>
      <protection locked="0"/>
    </xf>
    <xf numFmtId="0" fontId="9" fillId="0" borderId="49" xfId="0" applyFont="1" applyFill="1" applyBorder="1" applyProtection="1">
      <protection locked="0"/>
    </xf>
    <xf numFmtId="9" fontId="22" fillId="0" borderId="50" xfId="1" applyFont="1" applyFill="1" applyBorder="1" applyAlignment="1" applyProtection="1">
      <alignment horizontal="center" vertical="center" wrapText="1"/>
      <protection locked="0" hidden="1"/>
    </xf>
    <xf numFmtId="0" fontId="9" fillId="0" borderId="0" xfId="0" applyFont="1" applyFill="1" applyAlignment="1" applyProtection="1">
      <alignment horizontal="center" vertical="center"/>
      <protection hidden="1"/>
    </xf>
    <xf numFmtId="0" fontId="9" fillId="0" borderId="0" xfId="0" applyFont="1" applyFill="1" applyAlignment="1" applyProtection="1">
      <alignment horizontal="center" vertical="center"/>
      <protection locked="0"/>
    </xf>
    <xf numFmtId="164" fontId="27" fillId="0" borderId="0" xfId="0" applyNumberFormat="1" applyFont="1" applyFill="1" applyAlignment="1" applyProtection="1">
      <alignment horizontal="center" vertical="center"/>
      <protection locked="0"/>
    </xf>
    <xf numFmtId="0" fontId="24" fillId="5" borderId="50" xfId="0" applyFont="1" applyFill="1" applyBorder="1" applyAlignment="1" applyProtection="1">
      <alignment horizontal="center" vertical="center" wrapText="1"/>
      <protection locked="0"/>
    </xf>
    <xf numFmtId="0" fontId="25" fillId="5" borderId="0" xfId="0" applyFont="1" applyFill="1" applyProtection="1">
      <protection locked="0"/>
    </xf>
    <xf numFmtId="0" fontId="9" fillId="5" borderId="0" xfId="0" applyFont="1" applyFill="1" applyProtection="1">
      <protection locked="0"/>
    </xf>
    <xf numFmtId="0" fontId="8" fillId="5" borderId="0" xfId="0" applyFont="1" applyFill="1" applyProtection="1">
      <protection locked="0"/>
    </xf>
    <xf numFmtId="0" fontId="10" fillId="3" borderId="50" xfId="0" applyFont="1" applyFill="1" applyBorder="1" applyAlignment="1" applyProtection="1">
      <alignment horizontal="center" vertical="center" wrapText="1"/>
      <protection locked="0"/>
    </xf>
    <xf numFmtId="0" fontId="10" fillId="0" borderId="50" xfId="0" applyFont="1" applyFill="1" applyBorder="1" applyAlignment="1" applyProtection="1">
      <alignment horizontal="center" vertical="center" wrapText="1"/>
      <protection locked="0"/>
    </xf>
    <xf numFmtId="0" fontId="10" fillId="0" borderId="56" xfId="0" applyFont="1" applyBorder="1" applyAlignment="1" applyProtection="1">
      <alignment horizontal="center" vertical="center" wrapText="1"/>
      <protection locked="0"/>
    </xf>
    <xf numFmtId="0" fontId="31" fillId="0" borderId="10" xfId="0" applyFont="1" applyBorder="1" applyAlignment="1" applyProtection="1">
      <alignment vertical="center"/>
      <protection locked="0"/>
    </xf>
    <xf numFmtId="0" fontId="24" fillId="0" borderId="1" xfId="0" applyFont="1" applyBorder="1" applyAlignment="1" applyProtection="1">
      <alignment vertical="center"/>
      <protection locked="0"/>
    </xf>
    <xf numFmtId="0" fontId="24" fillId="0" borderId="1" xfId="0" applyFont="1" applyBorder="1" applyAlignment="1" applyProtection="1">
      <alignment vertical="center" wrapText="1"/>
      <protection locked="0"/>
    </xf>
    <xf numFmtId="0" fontId="24" fillId="0" borderId="57" xfId="0" applyFont="1" applyBorder="1" applyAlignment="1" applyProtection="1">
      <alignment vertical="center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24" fillId="2" borderId="0" xfId="0" applyFont="1" applyFill="1" applyBorder="1" applyAlignment="1" applyProtection="1">
      <alignment vertical="center"/>
      <protection locked="0"/>
    </xf>
    <xf numFmtId="0" fontId="24" fillId="2" borderId="0" xfId="0" applyFont="1" applyFill="1" applyBorder="1" applyAlignment="1" applyProtection="1">
      <alignment vertical="center" wrapText="1"/>
      <protection locked="0"/>
    </xf>
    <xf numFmtId="0" fontId="24" fillId="2" borderId="3" xfId="0" applyFont="1" applyFill="1" applyBorder="1" applyAlignment="1" applyProtection="1">
      <alignment vertical="center"/>
      <protection locked="0"/>
    </xf>
    <xf numFmtId="0" fontId="10" fillId="2" borderId="3" xfId="0" applyFont="1" applyFill="1" applyBorder="1" applyAlignment="1" applyProtection="1">
      <protection locked="0"/>
    </xf>
    <xf numFmtId="0" fontId="10" fillId="2" borderId="3" xfId="0" applyFont="1" applyFill="1" applyBorder="1" applyAlignment="1" applyProtection="1">
      <alignment wrapText="1"/>
      <protection locked="0"/>
    </xf>
    <xf numFmtId="0" fontId="10" fillId="2" borderId="60" xfId="0" applyFont="1" applyFill="1" applyBorder="1" applyAlignment="1" applyProtection="1">
      <protection locked="0"/>
    </xf>
    <xf numFmtId="0" fontId="10" fillId="2" borderId="0" xfId="0" applyFont="1" applyFill="1" applyAlignment="1" applyProtection="1">
      <alignment wrapText="1"/>
      <protection hidden="1"/>
    </xf>
    <xf numFmtId="0" fontId="10" fillId="2" borderId="0" xfId="0" applyFont="1" applyFill="1" applyProtection="1">
      <protection hidden="1"/>
    </xf>
    <xf numFmtId="0" fontId="10" fillId="2" borderId="0" xfId="0" applyFont="1" applyFill="1" applyBorder="1" applyAlignment="1" applyProtection="1">
      <protection locked="0"/>
    </xf>
    <xf numFmtId="0" fontId="10" fillId="2" borderId="0" xfId="0" applyFont="1" applyFill="1" applyBorder="1" applyAlignment="1" applyProtection="1">
      <alignment wrapText="1"/>
      <protection locked="0"/>
    </xf>
    <xf numFmtId="0" fontId="10" fillId="2" borderId="33" xfId="0" applyFont="1" applyFill="1" applyBorder="1" applyAlignment="1" applyProtection="1">
      <protection locked="0"/>
    </xf>
    <xf numFmtId="0" fontId="10" fillId="2" borderId="1" xfId="0" applyFont="1" applyFill="1" applyBorder="1" applyAlignment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10" fillId="2" borderId="57" xfId="0" applyFont="1" applyFill="1" applyBorder="1" applyAlignment="1" applyProtection="1">
      <protection locked="0"/>
    </xf>
    <xf numFmtId="2" fontId="32" fillId="2" borderId="0" xfId="0" applyNumberFormat="1" applyFont="1" applyFill="1" applyBorder="1" applyAlignment="1" applyProtection="1">
      <alignment vertical="top"/>
      <protection hidden="1"/>
    </xf>
    <xf numFmtId="49" fontId="1" fillId="0" borderId="13" xfId="0" applyNumberFormat="1" applyFont="1" applyBorder="1" applyAlignment="1" applyProtection="1">
      <alignment vertical="center"/>
      <protection locked="0"/>
    </xf>
    <xf numFmtId="49" fontId="10" fillId="0" borderId="49" xfId="0" applyNumberFormat="1" applyFont="1" applyBorder="1" applyAlignment="1" applyProtection="1">
      <alignment vertical="center"/>
      <protection locked="0"/>
    </xf>
    <xf numFmtId="49" fontId="10" fillId="0" borderId="49" xfId="0" applyNumberFormat="1" applyFont="1" applyBorder="1" applyAlignment="1" applyProtection="1">
      <alignment vertical="center" wrapText="1"/>
      <protection locked="0"/>
    </xf>
    <xf numFmtId="49" fontId="10" fillId="0" borderId="50" xfId="0" applyNumberFormat="1" applyFont="1" applyBorder="1" applyAlignment="1" applyProtection="1">
      <alignment vertical="center"/>
      <protection locked="0"/>
    </xf>
    <xf numFmtId="0" fontId="10" fillId="0" borderId="49" xfId="0" applyFont="1" applyBorder="1" applyAlignment="1" applyProtection="1">
      <alignment horizontal="center" vertical="center"/>
      <protection locked="0"/>
    </xf>
    <xf numFmtId="0" fontId="10" fillId="0" borderId="50" xfId="0" applyFont="1" applyBorder="1" applyAlignment="1" applyProtection="1">
      <alignment horizontal="center" vertical="center"/>
      <protection locked="0"/>
    </xf>
    <xf numFmtId="164" fontId="10" fillId="0" borderId="62" xfId="0" applyNumberFormat="1" applyFont="1" applyBorder="1" applyAlignment="1" applyProtection="1">
      <alignment horizontal="center" vertical="center" wrapText="1" shrinkToFit="1"/>
      <protection locked="0"/>
    </xf>
    <xf numFmtId="0" fontId="10" fillId="0" borderId="49" xfId="0" applyFont="1" applyBorder="1" applyProtection="1">
      <protection locked="0"/>
    </xf>
    <xf numFmtId="49" fontId="1" fillId="0" borderId="13" xfId="0" applyNumberFormat="1" applyFont="1" applyFill="1" applyBorder="1" applyAlignment="1" applyProtection="1">
      <alignment vertical="center"/>
      <protection locked="0"/>
    </xf>
    <xf numFmtId="49" fontId="10" fillId="0" borderId="49" xfId="0" applyNumberFormat="1" applyFont="1" applyFill="1" applyBorder="1" applyAlignment="1" applyProtection="1">
      <alignment vertical="center"/>
      <protection locked="0"/>
    </xf>
    <xf numFmtId="49" fontId="10" fillId="0" borderId="49" xfId="0" applyNumberFormat="1" applyFont="1" applyFill="1" applyBorder="1" applyAlignment="1" applyProtection="1">
      <alignment vertical="center" wrapText="1"/>
      <protection locked="0"/>
    </xf>
    <xf numFmtId="49" fontId="10" fillId="0" borderId="50" xfId="0" applyNumberFormat="1" applyFont="1" applyFill="1" applyBorder="1" applyAlignment="1" applyProtection="1">
      <alignment vertical="center"/>
      <protection locked="0"/>
    </xf>
    <xf numFmtId="0" fontId="10" fillId="0" borderId="49" xfId="0" applyFont="1" applyFill="1" applyBorder="1" applyAlignment="1" applyProtection="1">
      <alignment horizontal="center" vertical="center"/>
      <protection locked="0"/>
    </xf>
    <xf numFmtId="164" fontId="10" fillId="0" borderId="62" xfId="0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0" xfId="0" applyFont="1" applyFill="1" applyAlignment="1" applyProtection="1">
      <alignment horizontal="center" vertical="center"/>
      <protection locked="0"/>
    </xf>
    <xf numFmtId="0" fontId="10" fillId="0" borderId="0" xfId="0" applyFont="1" applyFill="1" applyProtection="1">
      <protection locked="0"/>
    </xf>
    <xf numFmtId="49" fontId="9" fillId="0" borderId="0" xfId="0" applyNumberFormat="1" applyFont="1" applyBorder="1" applyAlignment="1" applyProtection="1">
      <alignment horizontal="left" vertical="center" wrapText="1"/>
      <protection locked="0"/>
    </xf>
    <xf numFmtId="1" fontId="9" fillId="0" borderId="0" xfId="0" applyNumberFormat="1" applyFont="1" applyBorder="1" applyAlignment="1" applyProtection="1">
      <alignment horizontal="center" vertical="center" shrinkToFit="1"/>
      <protection locked="0"/>
    </xf>
    <xf numFmtId="0" fontId="9" fillId="0" borderId="0" xfId="0" applyFont="1" applyBorder="1" applyProtection="1">
      <protection locked="0"/>
    </xf>
    <xf numFmtId="1" fontId="9" fillId="0" borderId="0" xfId="0" applyNumberFormat="1" applyFont="1" applyBorder="1" applyAlignment="1" applyProtection="1">
      <alignment horizontal="center" vertical="center" wrapText="1" shrinkToFit="1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16" fillId="2" borderId="0" xfId="0" applyFont="1" applyFill="1" applyBorder="1" applyAlignment="1" applyProtection="1">
      <alignment horizontal="center" vertical="center"/>
      <protection locked="0"/>
    </xf>
    <xf numFmtId="0" fontId="16" fillId="2" borderId="0" xfId="0" applyFont="1" applyFill="1" applyBorder="1" applyAlignment="1" applyProtection="1">
      <alignment vertical="center"/>
      <protection locked="0"/>
    </xf>
    <xf numFmtId="0" fontId="16" fillId="2" borderId="0" xfId="0" applyFont="1" applyFill="1" applyAlignment="1" applyProtection="1">
      <alignment vertical="center" wrapText="1"/>
      <protection locked="0"/>
    </xf>
    <xf numFmtId="0" fontId="16" fillId="2" borderId="0" xfId="0" applyFont="1" applyFill="1" applyAlignment="1" applyProtection="1">
      <alignment vertical="center"/>
      <protection locked="0"/>
    </xf>
    <xf numFmtId="0" fontId="16" fillId="2" borderId="3" xfId="0" applyFont="1" applyFill="1" applyBorder="1" applyAlignment="1" applyProtection="1">
      <alignment vertical="center" wrapText="1"/>
      <protection locked="0"/>
    </xf>
    <xf numFmtId="49" fontId="9" fillId="0" borderId="0" xfId="0" applyNumberFormat="1" applyFont="1" applyBorder="1" applyAlignment="1" applyProtection="1">
      <alignment horizontal="left" vertical="center" shrinkToFit="1"/>
      <protection locked="0"/>
    </xf>
    <xf numFmtId="49" fontId="9" fillId="0" borderId="0" xfId="0" applyNumberFormat="1" applyFont="1" applyBorder="1" applyAlignment="1" applyProtection="1">
      <alignment horizontal="center" vertical="center" wrapText="1" shrinkToFit="1"/>
      <protection locked="0"/>
    </xf>
    <xf numFmtId="49" fontId="9" fillId="0" borderId="0" xfId="0" applyNumberFormat="1" applyFont="1" applyBorder="1" applyAlignment="1" applyProtection="1">
      <alignment horizontal="center" vertical="center" shrinkToFit="1"/>
      <protection locked="0"/>
    </xf>
    <xf numFmtId="164" fontId="9" fillId="0" borderId="0" xfId="0" applyNumberFormat="1" applyFont="1" applyBorder="1" applyAlignment="1" applyProtection="1">
      <alignment horizontal="center" vertical="center" shrinkToFit="1"/>
      <protection locked="0"/>
    </xf>
    <xf numFmtId="164" fontId="9" fillId="0" borderId="0" xfId="0" applyNumberFormat="1" applyFont="1" applyBorder="1" applyAlignment="1" applyProtection="1">
      <alignment vertical="center" shrinkToFit="1"/>
      <protection locked="0"/>
    </xf>
    <xf numFmtId="1" fontId="9" fillId="0" borderId="0" xfId="0" applyNumberFormat="1" applyFont="1" applyBorder="1" applyAlignment="1" applyProtection="1">
      <alignment vertical="center" shrinkToFit="1"/>
      <protection locked="0"/>
    </xf>
    <xf numFmtId="0" fontId="9" fillId="0" borderId="0" xfId="0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center"/>
      <protection locked="0"/>
    </xf>
    <xf numFmtId="49" fontId="11" fillId="0" borderId="0" xfId="0" applyNumberFormat="1" applyFont="1" applyFill="1" applyAlignment="1" applyProtection="1">
      <alignment horizontal="center" vertical="center" wrapText="1"/>
      <protection locked="0"/>
    </xf>
    <xf numFmtId="49" fontId="9" fillId="0" borderId="0" xfId="0" applyNumberFormat="1" applyFont="1" applyProtection="1">
      <protection locked="0"/>
    </xf>
    <xf numFmtId="0" fontId="12" fillId="7" borderId="0" xfId="0" applyFont="1" applyFill="1" applyBorder="1" applyAlignment="1" applyProtection="1"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1" fillId="0" borderId="0" xfId="0" applyFont="1" applyFill="1" applyBorder="1" applyProtection="1">
      <protection locked="0"/>
    </xf>
    <xf numFmtId="0" fontId="9" fillId="0" borderId="0" xfId="0" applyFont="1" applyBorder="1" applyAlignment="1" applyProtection="1">
      <alignment wrapText="1"/>
      <protection locked="0"/>
    </xf>
    <xf numFmtId="0" fontId="11" fillId="0" borderId="0" xfId="0" applyFont="1" applyBorder="1" applyProtection="1">
      <protection locked="0"/>
    </xf>
    <xf numFmtId="0" fontId="11" fillId="0" borderId="0" xfId="0" applyFont="1" applyFill="1" applyProtection="1">
      <protection locked="0"/>
    </xf>
    <xf numFmtId="0" fontId="11" fillId="0" borderId="0" xfId="0" applyFont="1" applyFill="1" applyAlignment="1" applyProtection="1">
      <alignment wrapText="1"/>
      <protection locked="0"/>
    </xf>
    <xf numFmtId="0" fontId="10" fillId="0" borderId="0" xfId="0" applyFont="1" applyFill="1" applyAlignment="1" applyProtection="1">
      <alignment vertical="center"/>
      <protection locked="0"/>
    </xf>
    <xf numFmtId="0" fontId="10" fillId="0" borderId="0" xfId="0" applyFont="1" applyFill="1" applyBorder="1" applyAlignment="1" applyProtection="1">
      <alignment vertical="center"/>
      <protection locked="0"/>
    </xf>
    <xf numFmtId="0" fontId="10" fillId="0" borderId="0" xfId="0" applyFont="1" applyFill="1" applyAlignment="1" applyProtection="1">
      <alignment vertical="center" wrapText="1"/>
      <protection locked="0"/>
    </xf>
    <xf numFmtId="0" fontId="10" fillId="0" borderId="0" xfId="0" applyFont="1" applyFill="1" applyAlignment="1" applyProtection="1">
      <alignment vertical="top"/>
      <protection locked="0"/>
    </xf>
    <xf numFmtId="0" fontId="10" fillId="0" borderId="0" xfId="0" applyFont="1" applyAlignment="1" applyProtection="1">
      <alignment vertical="top"/>
      <protection locked="0"/>
    </xf>
    <xf numFmtId="0" fontId="10" fillId="0" borderId="0" xfId="0" applyFont="1" applyFill="1" applyBorder="1" applyAlignment="1" applyProtection="1">
      <alignment vertical="top"/>
      <protection locked="0"/>
    </xf>
    <xf numFmtId="0" fontId="10" fillId="0" borderId="0" xfId="0" applyFont="1" applyBorder="1" applyAlignment="1" applyProtection="1">
      <alignment vertical="top"/>
      <protection locked="0"/>
    </xf>
    <xf numFmtId="0" fontId="10" fillId="0" borderId="0" xfId="0" applyFont="1" applyFill="1" applyAlignment="1" applyProtection="1">
      <alignment vertical="top" wrapText="1"/>
      <protection locked="0"/>
    </xf>
    <xf numFmtId="0" fontId="10" fillId="0" borderId="1" xfId="0" applyFont="1" applyBorder="1" applyProtection="1">
      <protection locked="0"/>
    </xf>
    <xf numFmtId="0" fontId="14" fillId="0" borderId="0" xfId="0" applyFo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4" fillId="0" borderId="0" xfId="0" applyFont="1" applyBorder="1" applyProtection="1">
      <protection locked="0"/>
    </xf>
    <xf numFmtId="0" fontId="14" fillId="0" borderId="0" xfId="0" applyFont="1" applyAlignment="1" applyProtection="1">
      <alignment wrapText="1"/>
      <protection locked="0"/>
    </xf>
    <xf numFmtId="0" fontId="14" fillId="0" borderId="0" xfId="0" applyFont="1" applyBorder="1" applyAlignment="1" applyProtection="1">
      <alignment vertical="top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14" fillId="0" borderId="0" xfId="0" applyFont="1" applyFill="1" applyProtection="1">
      <protection locked="0"/>
    </xf>
    <xf numFmtId="0" fontId="10" fillId="0" borderId="0" xfId="0" applyFont="1" applyFill="1" applyAlignment="1" applyProtection="1">
      <alignment wrapText="1"/>
      <protection locked="0"/>
    </xf>
    <xf numFmtId="0" fontId="10" fillId="0" borderId="0" xfId="0" applyFont="1" applyFill="1" applyBorder="1" applyProtection="1">
      <protection locked="0"/>
    </xf>
    <xf numFmtId="0" fontId="14" fillId="0" borderId="0" xfId="0" applyFont="1" applyFill="1" applyAlignment="1" applyProtection="1">
      <alignment vertical="top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10" fillId="0" borderId="1" xfId="0" applyFont="1" applyFill="1" applyBorder="1" applyProtection="1">
      <protection locked="0"/>
    </xf>
    <xf numFmtId="0" fontId="10" fillId="0" borderId="1" xfId="0" applyFont="1" applyBorder="1" applyAlignment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protection locked="0"/>
    </xf>
    <xf numFmtId="0" fontId="9" fillId="0" borderId="0" xfId="0" applyFont="1" applyFill="1" applyAlignment="1" applyProtection="1">
      <alignment wrapText="1"/>
      <protection locked="0"/>
    </xf>
    <xf numFmtId="0" fontId="9" fillId="0" borderId="0" xfId="0" applyFont="1" applyFill="1" applyAlignment="1" applyProtection="1">
      <protection locked="0"/>
    </xf>
    <xf numFmtId="0" fontId="9" fillId="0" borderId="0" xfId="0" applyFont="1" applyFill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wrapText="1"/>
      <protection locked="0"/>
    </xf>
    <xf numFmtId="49" fontId="16" fillId="0" borderId="5" xfId="0" applyNumberFormat="1" applyFont="1" applyBorder="1" applyAlignment="1" applyProtection="1">
      <alignment horizontal="center" vertical="center" wrapText="1"/>
      <protection locked="0"/>
    </xf>
    <xf numFmtId="49" fontId="35" fillId="0" borderId="5" xfId="0" applyNumberFormat="1" applyFont="1" applyBorder="1" applyAlignment="1" applyProtection="1">
      <alignment horizontal="left" vertical="center" wrapText="1"/>
      <protection locked="0"/>
    </xf>
    <xf numFmtId="49" fontId="36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1" xfId="0" applyFont="1" applyBorder="1" applyProtection="1">
      <protection locked="0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0" fillId="0" borderId="0" xfId="0" applyAlignment="1">
      <alignment horizontal="left" vertical="top" wrapText="1"/>
    </xf>
    <xf numFmtId="0" fontId="1" fillId="0" borderId="0" xfId="0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left" vertical="center" wrapText="1"/>
      <protection locked="0"/>
    </xf>
    <xf numFmtId="0" fontId="9" fillId="0" borderId="0" xfId="0" applyFont="1" applyProtection="1">
      <protection locked="0"/>
    </xf>
    <xf numFmtId="0" fontId="16" fillId="2" borderId="0" xfId="0" applyFont="1" applyFill="1" applyBorder="1" applyAlignment="1" applyProtection="1">
      <alignment horizontal="left" vertical="center" wrapText="1"/>
      <protection locked="0"/>
    </xf>
    <xf numFmtId="0" fontId="16" fillId="0" borderId="5" xfId="0" applyNumberFormat="1" applyFont="1" applyBorder="1" applyAlignment="1" applyProtection="1">
      <alignment horizontal="center" vertical="center" wrapText="1"/>
      <protection locked="0"/>
    </xf>
    <xf numFmtId="49" fontId="16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36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wrapText="1"/>
      <protection locked="0" hidden="1"/>
    </xf>
    <xf numFmtId="0" fontId="1" fillId="0" borderId="5" xfId="0" applyFont="1" applyFill="1" applyBorder="1" applyAlignment="1" applyProtection="1">
      <alignment horizontal="left" vertical="center" wrapText="1"/>
      <protection locked="0"/>
    </xf>
    <xf numFmtId="0" fontId="1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5" xfId="0" applyNumberFormat="1" applyFont="1" applyFill="1" applyBorder="1" applyAlignment="1" applyProtection="1">
      <alignment horizontal="left" vertical="center" wrapText="1"/>
      <protection locked="0"/>
    </xf>
    <xf numFmtId="1" fontId="1" fillId="0" borderId="5" xfId="0" applyNumberFormat="1" applyFont="1" applyFill="1" applyBorder="1" applyAlignment="1" applyProtection="1">
      <alignment horizontal="center" vertical="center" wrapText="1"/>
      <protection locked="0" hidden="1"/>
    </xf>
    <xf numFmtId="0" fontId="1" fillId="0" borderId="9" xfId="0" applyFont="1" applyBorder="1" applyAlignment="1" applyProtection="1">
      <alignment horizontal="left" vertical="top" wrapText="1"/>
      <protection locked="0"/>
    </xf>
    <xf numFmtId="0" fontId="1" fillId="0" borderId="12" xfId="0" applyFont="1" applyBorder="1" applyAlignment="1" applyProtection="1">
      <alignment horizontal="left" vertical="top" wrapText="1"/>
      <protection locked="0"/>
    </xf>
    <xf numFmtId="49" fontId="20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34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wrapText="1"/>
      <protection locked="0"/>
    </xf>
    <xf numFmtId="0" fontId="1" fillId="0" borderId="9" xfId="0" applyFont="1" applyBorder="1" applyAlignment="1" applyProtection="1">
      <alignment horizontal="left" wrapText="1"/>
      <protection locked="0"/>
    </xf>
    <xf numFmtId="0" fontId="1" fillId="2" borderId="5" xfId="0" applyFont="1" applyFill="1" applyBorder="1" applyAlignment="1" applyProtection="1">
      <alignment horizontal="center" wrapText="1"/>
      <protection locked="0" hidden="1"/>
    </xf>
    <xf numFmtId="0" fontId="11" fillId="0" borderId="13" xfId="0" applyFont="1" applyFill="1" applyBorder="1" applyAlignment="1" applyProtection="1">
      <alignment horizontal="center" vertical="center"/>
      <protection locked="0"/>
    </xf>
    <xf numFmtId="0" fontId="11" fillId="0" borderId="49" xfId="0" applyFont="1" applyFill="1" applyBorder="1" applyAlignment="1" applyProtection="1">
      <alignment horizontal="center" vertical="center"/>
      <protection locked="0"/>
    </xf>
    <xf numFmtId="0" fontId="11" fillId="0" borderId="14" xfId="0" applyFont="1" applyFill="1" applyBorder="1" applyAlignment="1" applyProtection="1">
      <alignment horizontal="center" vertical="center"/>
      <protection locked="0"/>
    </xf>
    <xf numFmtId="0" fontId="11" fillId="0" borderId="5" xfId="0" applyFont="1" applyFill="1" applyBorder="1" applyAlignment="1" applyProtection="1">
      <alignment horizontal="center" vertical="center"/>
      <protection locked="0"/>
    </xf>
    <xf numFmtId="1" fontId="10" fillId="0" borderId="51" xfId="0" applyNumberFormat="1" applyFont="1" applyBorder="1" applyAlignment="1" applyProtection="1">
      <alignment horizontal="center" vertical="center" shrinkToFit="1"/>
      <protection locked="0"/>
    </xf>
    <xf numFmtId="1" fontId="10" fillId="0" borderId="49" xfId="0" applyNumberFormat="1" applyFont="1" applyBorder="1" applyAlignment="1" applyProtection="1">
      <alignment horizontal="center" vertical="center" shrinkToFit="1"/>
      <protection locked="0"/>
    </xf>
    <xf numFmtId="1" fontId="10" fillId="0" borderId="50" xfId="0" applyNumberFormat="1" applyFont="1" applyBorder="1" applyAlignment="1" applyProtection="1">
      <alignment horizontal="center" vertical="center" shrinkToFit="1"/>
      <protection locked="0"/>
    </xf>
    <xf numFmtId="0" fontId="10" fillId="0" borderId="51" xfId="0" applyFont="1" applyBorder="1" applyAlignment="1" applyProtection="1">
      <alignment horizontal="center" vertical="center"/>
      <protection locked="0"/>
    </xf>
    <xf numFmtId="164" fontId="10" fillId="0" borderId="5" xfId="0" applyNumberFormat="1" applyFont="1" applyBorder="1" applyAlignment="1" applyProtection="1">
      <alignment horizontal="center" vertical="center" shrinkToFit="1"/>
      <protection locked="0"/>
    </xf>
    <xf numFmtId="0" fontId="10" fillId="0" borderId="50" xfId="0" applyFont="1" applyBorder="1" applyAlignment="1" applyProtection="1">
      <alignment horizontal="center" vertical="center"/>
      <protection locked="0"/>
    </xf>
    <xf numFmtId="1" fontId="10" fillId="0" borderId="14" xfId="0" applyNumberFormat="1" applyFont="1" applyBorder="1" applyAlignment="1" applyProtection="1">
      <alignment horizontal="center" vertical="center" shrinkToFit="1"/>
      <protection locked="0"/>
    </xf>
    <xf numFmtId="1" fontId="10" fillId="0" borderId="5" xfId="0" applyNumberFormat="1" applyFont="1" applyBorder="1" applyAlignment="1" applyProtection="1">
      <alignment horizontal="center" vertical="center" shrinkToFit="1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1" fontId="10" fillId="0" borderId="51" xfId="0" applyNumberFormat="1" applyFont="1" applyFill="1" applyBorder="1" applyAlignment="1" applyProtection="1">
      <alignment horizontal="center" vertical="center" shrinkToFit="1"/>
      <protection locked="0"/>
    </xf>
    <xf numFmtId="1" fontId="10" fillId="0" borderId="49" xfId="0" applyNumberFormat="1" applyFont="1" applyFill="1" applyBorder="1" applyAlignment="1" applyProtection="1">
      <alignment horizontal="center" vertical="center" shrinkToFit="1"/>
      <protection locked="0"/>
    </xf>
    <xf numFmtId="1" fontId="10" fillId="0" borderId="50" xfId="0" applyNumberFormat="1" applyFont="1" applyFill="1" applyBorder="1" applyAlignment="1" applyProtection="1">
      <alignment horizontal="center" vertical="center" shrinkToFit="1"/>
      <protection locked="0"/>
    </xf>
    <xf numFmtId="1" fontId="10" fillId="2" borderId="51" xfId="0" applyNumberFormat="1" applyFont="1" applyFill="1" applyBorder="1" applyAlignment="1" applyProtection="1">
      <alignment horizontal="center" vertical="center" shrinkToFit="1"/>
      <protection locked="0"/>
    </xf>
    <xf numFmtId="1" fontId="10" fillId="2" borderId="49" xfId="0" applyNumberFormat="1" applyFont="1" applyFill="1" applyBorder="1" applyAlignment="1" applyProtection="1">
      <alignment horizontal="center" vertical="center" shrinkToFit="1"/>
      <protection locked="0"/>
    </xf>
    <xf numFmtId="1" fontId="10" fillId="2" borderId="50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51" xfId="0" applyFont="1" applyFill="1" applyBorder="1" applyAlignment="1" applyProtection="1">
      <alignment horizontal="center" vertical="center"/>
      <protection locked="0"/>
    </xf>
    <xf numFmtId="164" fontId="10" fillId="0" borderId="5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50" xfId="0" applyFont="1" applyFill="1" applyBorder="1" applyAlignment="1" applyProtection="1">
      <alignment horizontal="center" vertical="center"/>
      <protection locked="0"/>
    </xf>
    <xf numFmtId="1" fontId="10" fillId="0" borderId="14" xfId="0" applyNumberFormat="1" applyFont="1" applyFill="1" applyBorder="1" applyAlignment="1" applyProtection="1">
      <alignment horizontal="center" vertical="center" shrinkToFit="1"/>
      <protection locked="0"/>
    </xf>
    <xf numFmtId="1" fontId="10" fillId="0" borderId="5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5" xfId="0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Protection="1">
      <protection hidden="1"/>
    </xf>
    <xf numFmtId="0" fontId="14" fillId="6" borderId="1" xfId="0" applyFont="1" applyFill="1" applyBorder="1" applyProtection="1">
      <protection hidden="1"/>
    </xf>
    <xf numFmtId="0" fontId="10" fillId="2" borderId="61" xfId="0" applyFont="1" applyFill="1" applyBorder="1" applyProtection="1">
      <protection hidden="1"/>
    </xf>
    <xf numFmtId="0" fontId="10" fillId="2" borderId="57" xfId="0" applyFont="1" applyFill="1" applyBorder="1" applyProtection="1">
      <protection hidden="1"/>
    </xf>
    <xf numFmtId="0" fontId="10" fillId="2" borderId="0" xfId="0" applyFont="1" applyFill="1" applyProtection="1">
      <protection hidden="1"/>
    </xf>
    <xf numFmtId="0" fontId="14" fillId="6" borderId="0" xfId="0" applyFont="1" applyFill="1" applyProtection="1">
      <protection hidden="1"/>
    </xf>
    <xf numFmtId="0" fontId="10" fillId="2" borderId="32" xfId="0" applyFont="1" applyFill="1" applyBorder="1" applyProtection="1">
      <protection hidden="1"/>
    </xf>
    <xf numFmtId="0" fontId="10" fillId="2" borderId="0" xfId="0" applyFont="1" applyFill="1" applyBorder="1" applyProtection="1">
      <protection hidden="1"/>
    </xf>
    <xf numFmtId="0" fontId="14" fillId="6" borderId="0" xfId="0" applyFont="1" applyFill="1" applyBorder="1" applyProtection="1">
      <protection hidden="1"/>
    </xf>
    <xf numFmtId="0" fontId="10" fillId="2" borderId="33" xfId="0" applyFont="1" applyFill="1" applyBorder="1" applyProtection="1">
      <protection hidden="1"/>
    </xf>
    <xf numFmtId="0" fontId="10" fillId="2" borderId="0" xfId="0" applyFont="1" applyFill="1" applyProtection="1">
      <protection locked="0"/>
    </xf>
    <xf numFmtId="0" fontId="10" fillId="2" borderId="0" xfId="0" applyFont="1" applyFill="1" applyBorder="1" applyProtection="1">
      <protection locked="0"/>
    </xf>
    <xf numFmtId="0" fontId="10" fillId="2" borderId="33" xfId="0" applyFont="1" applyFill="1" applyBorder="1" applyProtection="1"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10" fillId="0" borderId="59" xfId="0" applyFont="1" applyBorder="1" applyAlignment="1" applyProtection="1">
      <alignment horizontal="center" vertical="center"/>
      <protection locked="0"/>
    </xf>
    <xf numFmtId="0" fontId="10" fillId="0" borderId="58" xfId="0" applyFont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/>
      <protection locked="0"/>
    </xf>
    <xf numFmtId="0" fontId="10" fillId="2" borderId="10" xfId="0" applyFont="1" applyFill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2" borderId="11" xfId="0" applyFont="1" applyFill="1" applyBorder="1" applyAlignment="1" applyProtection="1">
      <alignment horizontal="center" vertical="center"/>
      <protection locked="0"/>
    </xf>
    <xf numFmtId="165" fontId="1" fillId="0" borderId="44" xfId="0" applyNumberFormat="1" applyFont="1" applyBorder="1" applyAlignment="1" applyProtection="1">
      <alignment horizontal="center" vertical="center"/>
      <protection locked="0"/>
    </xf>
    <xf numFmtId="165" fontId="1" fillId="0" borderId="55" xfId="0" applyNumberFormat="1" applyFont="1" applyBorder="1" applyAlignment="1" applyProtection="1">
      <alignment horizontal="center" vertical="center"/>
      <protection locked="0"/>
    </xf>
    <xf numFmtId="165" fontId="1" fillId="0" borderId="54" xfId="0" applyNumberFormat="1" applyFont="1" applyBorder="1" applyAlignment="1" applyProtection="1">
      <alignment horizontal="center" vertical="center"/>
      <protection locked="0"/>
    </xf>
    <xf numFmtId="165" fontId="1" fillId="0" borderId="52" xfId="0" applyNumberFormat="1" applyFont="1" applyBorder="1" applyAlignment="1" applyProtection="1">
      <alignment horizontal="center" vertical="center"/>
      <protection locked="0"/>
    </xf>
    <xf numFmtId="165" fontId="1" fillId="0" borderId="43" xfId="0" applyNumberFormat="1" applyFont="1" applyBorder="1" applyAlignment="1" applyProtection="1">
      <alignment horizontal="center" vertical="center"/>
      <protection locked="0"/>
    </xf>
    <xf numFmtId="49" fontId="10" fillId="0" borderId="43" xfId="0" applyNumberFormat="1" applyFont="1" applyFill="1" applyBorder="1" applyAlignment="1" applyProtection="1">
      <alignment horizontal="center" vertical="center" shrinkToFit="1"/>
      <protection locked="0"/>
    </xf>
    <xf numFmtId="49" fontId="10" fillId="0" borderId="44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44" xfId="0" applyFont="1" applyBorder="1" applyAlignment="1" applyProtection="1">
      <alignment horizontal="center" vertical="center"/>
      <protection locked="0"/>
    </xf>
    <xf numFmtId="0" fontId="26" fillId="0" borderId="52" xfId="0" applyFont="1" applyBorder="1" applyAlignment="1" applyProtection="1">
      <alignment horizontal="left" vertical="center" wrapText="1"/>
      <protection locked="0"/>
    </xf>
    <xf numFmtId="0" fontId="26" fillId="0" borderId="53" xfId="0" applyFont="1" applyBorder="1" applyAlignment="1" applyProtection="1">
      <alignment horizontal="left" vertical="center" wrapText="1"/>
      <protection locked="0"/>
    </xf>
    <xf numFmtId="0" fontId="26" fillId="0" borderId="54" xfId="0" applyFont="1" applyBorder="1" applyAlignment="1" applyProtection="1">
      <alignment horizontal="left" vertical="center" wrapText="1"/>
      <protection locked="0"/>
    </xf>
    <xf numFmtId="165" fontId="1" fillId="0" borderId="44" xfId="0" applyNumberFormat="1" applyFont="1" applyBorder="1" applyAlignment="1" applyProtection="1">
      <alignment horizontal="center" vertical="center" wrapText="1"/>
      <protection locked="0"/>
    </xf>
    <xf numFmtId="165" fontId="1" fillId="0" borderId="5" xfId="0" applyNumberFormat="1" applyFont="1" applyBorder="1" applyAlignment="1" applyProtection="1">
      <alignment horizontal="center" vertical="center"/>
      <protection locked="0"/>
    </xf>
    <xf numFmtId="165" fontId="1" fillId="0" borderId="31" xfId="0" applyNumberFormat="1" applyFont="1" applyBorder="1" applyAlignment="1" applyProtection="1">
      <alignment horizontal="center" vertical="center"/>
      <protection locked="0"/>
    </xf>
    <xf numFmtId="165" fontId="1" fillId="0" borderId="14" xfId="0" applyNumberFormat="1" applyFont="1" applyBorder="1" applyAlignment="1" applyProtection="1">
      <alignment horizontal="center" vertical="center"/>
      <protection locked="0"/>
    </xf>
    <xf numFmtId="165" fontId="1" fillId="0" borderId="13" xfId="0" applyNumberFormat="1" applyFont="1" applyBorder="1" applyAlignment="1" applyProtection="1">
      <alignment horizontal="center" vertical="center"/>
      <protection locked="0"/>
    </xf>
    <xf numFmtId="165" fontId="1" fillId="0" borderId="29" xfId="0" applyNumberFormat="1" applyFont="1" applyBorder="1" applyAlignment="1" applyProtection="1">
      <alignment horizontal="center" vertical="center"/>
      <protection locked="0"/>
    </xf>
    <xf numFmtId="49" fontId="10" fillId="0" borderId="29" xfId="0" applyNumberFormat="1" applyFont="1" applyFill="1" applyBorder="1" applyAlignment="1" applyProtection="1">
      <alignment horizontal="center" vertical="center" shrinkToFit="1"/>
      <protection locked="0"/>
    </xf>
    <xf numFmtId="49" fontId="10" fillId="0" borderId="5" xfId="0" applyNumberFormat="1" applyFont="1" applyFill="1" applyBorder="1" applyAlignment="1" applyProtection="1">
      <alignment horizontal="center" vertical="center" shrinkToFit="1"/>
      <protection locked="0"/>
    </xf>
    <xf numFmtId="0" fontId="26" fillId="0" borderId="13" xfId="0" applyFont="1" applyBorder="1" applyAlignment="1" applyProtection="1">
      <alignment horizontal="left" vertical="center" wrapText="1"/>
      <protection locked="0"/>
    </xf>
    <xf numFmtId="0" fontId="26" fillId="0" borderId="49" xfId="0" applyFont="1" applyBorder="1" applyAlignment="1" applyProtection="1">
      <alignment horizontal="left" vertical="center" wrapText="1"/>
      <protection locked="0"/>
    </xf>
    <xf numFmtId="0" fontId="26" fillId="0" borderId="14" xfId="0" applyFont="1" applyBorder="1" applyAlignment="1" applyProtection="1">
      <alignment horizontal="left" vertical="center" wrapText="1"/>
      <protection locked="0"/>
    </xf>
    <xf numFmtId="165" fontId="1" fillId="0" borderId="5" xfId="0" applyNumberFormat="1" applyFont="1" applyBorder="1" applyAlignment="1" applyProtection="1">
      <alignment horizontal="center" vertical="center" wrapText="1"/>
      <protection locked="0"/>
    </xf>
    <xf numFmtId="165" fontId="1" fillId="3" borderId="5" xfId="0" applyNumberFormat="1" applyFont="1" applyFill="1" applyBorder="1" applyAlignment="1" applyProtection="1">
      <alignment horizontal="center" vertical="center"/>
      <protection locked="0"/>
    </xf>
    <xf numFmtId="165" fontId="1" fillId="3" borderId="13" xfId="0" applyNumberFormat="1" applyFont="1" applyFill="1" applyBorder="1" applyAlignment="1" applyProtection="1">
      <alignment horizontal="center" vertical="center"/>
      <protection locked="0"/>
    </xf>
    <xf numFmtId="165" fontId="1" fillId="3" borderId="29" xfId="0" applyNumberFormat="1" applyFont="1" applyFill="1" applyBorder="1" applyAlignment="1" applyProtection="1">
      <alignment horizontal="center" vertical="center"/>
      <protection locked="0"/>
    </xf>
    <xf numFmtId="165" fontId="1" fillId="3" borderId="31" xfId="0" applyNumberFormat="1" applyFont="1" applyFill="1" applyBorder="1" applyAlignment="1" applyProtection="1">
      <alignment horizontal="center" vertical="center"/>
      <protection locked="0"/>
    </xf>
    <xf numFmtId="165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0" fillId="3" borderId="29" xfId="0" applyFont="1" applyFill="1" applyBorder="1" applyAlignment="1" applyProtection="1">
      <alignment horizontal="center" vertical="center"/>
      <protection locked="0"/>
    </xf>
    <xf numFmtId="0" fontId="10" fillId="3" borderId="5" xfId="0" applyFont="1" applyFill="1" applyBorder="1" applyAlignment="1" applyProtection="1">
      <alignment horizontal="center" vertical="center"/>
      <protection locked="0"/>
    </xf>
    <xf numFmtId="49" fontId="1" fillId="3" borderId="13" xfId="0" applyNumberFormat="1" applyFont="1" applyFill="1" applyBorder="1" applyAlignment="1" applyProtection="1">
      <alignment horizontal="left" vertical="center" wrapText="1"/>
      <protection locked="0"/>
    </xf>
    <xf numFmtId="49" fontId="1" fillId="3" borderId="49" xfId="0" applyNumberFormat="1" applyFont="1" applyFill="1" applyBorder="1" applyAlignment="1" applyProtection="1">
      <alignment horizontal="left" vertical="center" wrapText="1"/>
      <protection locked="0"/>
    </xf>
    <xf numFmtId="49" fontId="1" fillId="3" borderId="14" xfId="0" applyNumberFormat="1" applyFont="1" applyFill="1" applyBorder="1" applyAlignment="1" applyProtection="1">
      <alignment horizontal="left" vertical="center" wrapText="1"/>
      <protection locked="0"/>
    </xf>
    <xf numFmtId="165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5" xfId="0" applyNumberFormat="1" applyFont="1" applyFill="1" applyBorder="1" applyAlignment="1" applyProtection="1">
      <alignment horizontal="center" vertical="center"/>
      <protection locked="0"/>
    </xf>
    <xf numFmtId="165" fontId="2" fillId="0" borderId="13" xfId="0" applyNumberFormat="1" applyFont="1" applyFill="1" applyBorder="1" applyAlignment="1" applyProtection="1">
      <alignment horizontal="center" vertical="center"/>
      <protection locked="0"/>
    </xf>
    <xf numFmtId="165" fontId="2" fillId="0" borderId="29" xfId="0" applyNumberFormat="1" applyFont="1" applyFill="1" applyBorder="1" applyAlignment="1" applyProtection="1">
      <alignment horizontal="center" vertical="center"/>
      <protection locked="0"/>
    </xf>
    <xf numFmtId="165" fontId="2" fillId="0" borderId="31" xfId="0" applyNumberFormat="1" applyFont="1" applyFill="1" applyBorder="1" applyAlignment="1" applyProtection="1">
      <alignment horizontal="center" vertical="center"/>
      <protection locked="0"/>
    </xf>
    <xf numFmtId="165" fontId="2" fillId="0" borderId="14" xfId="0" applyNumberFormat="1" applyFont="1" applyFill="1" applyBorder="1" applyAlignment="1" applyProtection="1">
      <alignment horizontal="center" vertical="center"/>
      <protection locked="0"/>
    </xf>
    <xf numFmtId="49" fontId="19" fillId="0" borderId="51" xfId="0" applyNumberFormat="1" applyFont="1" applyFill="1" applyBorder="1" applyAlignment="1" applyProtection="1">
      <alignment horizontal="center" vertical="top" wrapText="1"/>
      <protection locked="0"/>
    </xf>
    <xf numFmtId="49" fontId="19" fillId="0" borderId="49" xfId="0" applyNumberFormat="1" applyFont="1" applyFill="1" applyBorder="1" applyAlignment="1" applyProtection="1">
      <alignment horizontal="center" vertical="top" wrapText="1"/>
      <protection locked="0"/>
    </xf>
    <xf numFmtId="49" fontId="19" fillId="0" borderId="14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left" vertical="center" wrapText="1"/>
      <protection locked="0"/>
    </xf>
    <xf numFmtId="0" fontId="2" fillId="0" borderId="49" xfId="0" applyFont="1" applyFill="1" applyBorder="1" applyAlignment="1" applyProtection="1">
      <alignment horizontal="left" vertical="center" wrapText="1"/>
      <protection locked="0"/>
    </xf>
    <xf numFmtId="0" fontId="2" fillId="0" borderId="14" xfId="0" applyFont="1" applyFill="1" applyBorder="1" applyAlignment="1" applyProtection="1">
      <alignment horizontal="left" vertical="center" wrapText="1"/>
      <protection locked="0"/>
    </xf>
    <xf numFmtId="165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31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 vertical="center"/>
      <protection locked="0"/>
    </xf>
    <xf numFmtId="0" fontId="1" fillId="3" borderId="31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29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28" fillId="3" borderId="29" xfId="0" applyFont="1" applyFill="1" applyBorder="1" applyAlignment="1" applyProtection="1">
      <alignment horizontal="center" vertical="center"/>
      <protection locked="0"/>
    </xf>
    <xf numFmtId="0" fontId="28" fillId="3" borderId="5" xfId="0" applyFont="1" applyFill="1" applyBorder="1" applyAlignment="1" applyProtection="1">
      <alignment horizontal="center" vertical="center"/>
      <protection locked="0"/>
    </xf>
    <xf numFmtId="0" fontId="28" fillId="3" borderId="31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28" fillId="3" borderId="13" xfId="0" applyFont="1" applyFill="1" applyBorder="1" applyAlignment="1" applyProtection="1">
      <alignment horizontal="center" vertical="center"/>
      <protection locked="0"/>
    </xf>
    <xf numFmtId="0" fontId="1" fillId="5" borderId="5" xfId="0" applyFont="1" applyFill="1" applyBorder="1" applyAlignment="1" applyProtection="1">
      <alignment horizontal="center" vertical="center"/>
      <protection locked="0"/>
    </xf>
    <xf numFmtId="0" fontId="1" fillId="5" borderId="13" xfId="0" applyFont="1" applyFill="1" applyBorder="1" applyAlignment="1" applyProtection="1">
      <alignment horizontal="center" vertical="center"/>
      <protection locked="0"/>
    </xf>
    <xf numFmtId="0" fontId="1" fillId="5" borderId="29" xfId="0" applyFont="1" applyFill="1" applyBorder="1" applyAlignment="1" applyProtection="1">
      <alignment horizontal="center" vertical="center"/>
      <protection locked="0"/>
    </xf>
    <xf numFmtId="0" fontId="1" fillId="5" borderId="31" xfId="0" applyFont="1" applyFill="1" applyBorder="1" applyAlignment="1" applyProtection="1">
      <alignment horizontal="center" vertical="center"/>
      <protection locked="0"/>
    </xf>
    <xf numFmtId="0" fontId="1" fillId="5" borderId="14" xfId="0" applyFont="1" applyFill="1" applyBorder="1" applyAlignment="1" applyProtection="1">
      <alignment horizontal="center" vertical="center"/>
      <protection locked="0"/>
    </xf>
    <xf numFmtId="0" fontId="10" fillId="5" borderId="29" xfId="0" applyFont="1" applyFill="1" applyBorder="1" applyAlignment="1" applyProtection="1">
      <alignment horizontal="center" vertical="center"/>
      <protection locked="0"/>
    </xf>
    <xf numFmtId="0" fontId="10" fillId="5" borderId="5" xfId="0" applyFont="1" applyFill="1" applyBorder="1" applyAlignment="1" applyProtection="1">
      <alignment horizontal="center" vertical="center"/>
      <protection locked="0"/>
    </xf>
    <xf numFmtId="0" fontId="26" fillId="5" borderId="13" xfId="0" applyFont="1" applyFill="1" applyBorder="1" applyAlignment="1" applyProtection="1">
      <alignment horizontal="left" vertical="center" wrapText="1"/>
      <protection locked="0"/>
    </xf>
    <xf numFmtId="0" fontId="26" fillId="5" borderId="49" xfId="0" applyFont="1" applyFill="1" applyBorder="1" applyAlignment="1" applyProtection="1">
      <alignment horizontal="left" vertical="center" wrapText="1"/>
      <protection locked="0"/>
    </xf>
    <xf numFmtId="0" fontId="26" fillId="5" borderId="14" xfId="0" applyFont="1" applyFill="1" applyBorder="1" applyAlignment="1" applyProtection="1">
      <alignment horizontal="left" vertical="center" wrapText="1"/>
      <protection locked="0"/>
    </xf>
    <xf numFmtId="0" fontId="1" fillId="5" borderId="5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1" fillId="0" borderId="13" xfId="0" applyFont="1" applyFill="1" applyBorder="1" applyAlignment="1" applyProtection="1">
      <alignment horizontal="center" vertical="center"/>
      <protection locked="0"/>
    </xf>
    <xf numFmtId="0" fontId="1" fillId="0" borderId="29" xfId="0" applyFont="1" applyFill="1" applyBorder="1" applyAlignment="1" applyProtection="1">
      <alignment horizontal="center" vertical="center"/>
      <protection locked="0"/>
    </xf>
    <xf numFmtId="0" fontId="1" fillId="0" borderId="31" xfId="0" applyFont="1" applyFill="1" applyBorder="1" applyAlignment="1" applyProtection="1">
      <alignment horizontal="center" vertical="center"/>
      <protection locked="0"/>
    </xf>
    <xf numFmtId="0" fontId="1" fillId="0" borderId="14" xfId="0" applyFont="1" applyFill="1" applyBorder="1" applyAlignment="1" applyProtection="1">
      <alignment horizontal="center" vertical="center"/>
      <protection locked="0"/>
    </xf>
    <xf numFmtId="0" fontId="26" fillId="0" borderId="13" xfId="0" applyFont="1" applyFill="1" applyBorder="1" applyAlignment="1" applyProtection="1">
      <alignment horizontal="left" vertical="center" wrapText="1"/>
      <protection locked="0"/>
    </xf>
    <xf numFmtId="0" fontId="26" fillId="0" borderId="49" xfId="0" applyFont="1" applyFill="1" applyBorder="1" applyAlignment="1" applyProtection="1">
      <alignment horizontal="left" vertical="center" wrapText="1"/>
      <protection locked="0"/>
    </xf>
    <xf numFmtId="0" fontId="26" fillId="0" borderId="14" xfId="0" applyFont="1" applyFill="1" applyBorder="1" applyAlignment="1" applyProtection="1">
      <alignment horizontal="left" vertical="center" wrapText="1"/>
      <protection locked="0"/>
    </xf>
    <xf numFmtId="49" fontId="10" fillId="5" borderId="29" xfId="0" applyNumberFormat="1" applyFont="1" applyFill="1" applyBorder="1" applyAlignment="1" applyProtection="1">
      <alignment horizontal="center" vertic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20" fillId="0" borderId="5" xfId="0" applyFont="1" applyFill="1" applyBorder="1" applyAlignment="1" applyProtection="1">
      <alignment horizontal="center" vertical="center"/>
      <protection locked="0"/>
    </xf>
    <xf numFmtId="0" fontId="20" fillId="0" borderId="31" xfId="0" applyFont="1" applyFill="1" applyBorder="1" applyAlignment="1" applyProtection="1">
      <alignment horizontal="center" vertical="center"/>
      <protection locked="0"/>
    </xf>
    <xf numFmtId="0" fontId="20" fillId="0" borderId="14" xfId="0" applyFont="1" applyFill="1" applyBorder="1" applyAlignment="1" applyProtection="1">
      <alignment horizontal="center" vertical="center"/>
      <protection locked="0"/>
    </xf>
    <xf numFmtId="0" fontId="20" fillId="0" borderId="29" xfId="0" applyFont="1" applyFill="1" applyBorder="1" applyAlignment="1" applyProtection="1">
      <alignment horizontal="center" vertical="center"/>
      <protection locked="0"/>
    </xf>
    <xf numFmtId="0" fontId="20" fillId="0" borderId="13" xfId="0" applyFont="1" applyFill="1" applyBorder="1" applyAlignment="1" applyProtection="1">
      <alignment horizontal="center" vertical="center"/>
      <protection locked="0"/>
    </xf>
    <xf numFmtId="0" fontId="23" fillId="0" borderId="49" xfId="0" applyFont="1" applyFill="1" applyBorder="1" applyAlignment="1" applyProtection="1">
      <alignment horizontal="left" vertical="center" wrapText="1"/>
      <protection locked="0"/>
    </xf>
    <xf numFmtId="0" fontId="23" fillId="0" borderId="14" xfId="0" applyFont="1" applyFill="1" applyBorder="1" applyAlignment="1" applyProtection="1">
      <alignment horizontal="left" vertical="center" wrapText="1"/>
      <protection locked="0"/>
    </xf>
    <xf numFmtId="0" fontId="20" fillId="0" borderId="5" xfId="0" applyFont="1" applyFill="1" applyBorder="1" applyAlignment="1" applyProtection="1">
      <alignment horizontal="center" vertical="center" wrapText="1"/>
      <protection locked="0"/>
    </xf>
    <xf numFmtId="49" fontId="1" fillId="0" borderId="5" xfId="0" applyNumberFormat="1" applyFont="1" applyFill="1" applyBorder="1" applyAlignment="1" applyProtection="1">
      <alignment horizontal="center" vertical="center"/>
      <protection locked="0"/>
    </xf>
    <xf numFmtId="1" fontId="1" fillId="4" borderId="5" xfId="0" applyNumberFormat="1" applyFont="1" applyFill="1" applyBorder="1" applyAlignment="1" applyProtection="1">
      <alignment horizontal="center" vertical="center"/>
      <protection locked="0"/>
    </xf>
    <xf numFmtId="1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29" xfId="0" applyNumberFormat="1" applyFont="1" applyFill="1" applyBorder="1" applyAlignment="1" applyProtection="1">
      <alignment horizontal="center" vertical="center"/>
      <protection locked="0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1" fontId="1" fillId="2" borderId="31" xfId="0" applyNumberFormat="1" applyFont="1" applyFill="1" applyBorder="1" applyAlignment="1" applyProtection="1">
      <alignment horizontal="center" vertical="center"/>
      <protection locked="0"/>
    </xf>
    <xf numFmtId="1" fontId="1" fillId="4" borderId="31" xfId="0" applyNumberFormat="1" applyFont="1" applyFill="1" applyBorder="1" applyAlignment="1" applyProtection="1">
      <alignment horizontal="center" vertical="center"/>
      <protection locked="0"/>
    </xf>
    <xf numFmtId="1" fontId="1" fillId="4" borderId="14" xfId="0" applyNumberFormat="1" applyFont="1" applyFill="1" applyBorder="1" applyAlignment="1" applyProtection="1">
      <alignment horizontal="center" vertical="center"/>
      <protection locked="0"/>
    </xf>
    <xf numFmtId="1" fontId="1" fillId="4" borderId="29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49" fontId="10" fillId="0" borderId="29" xfId="0" applyNumberFormat="1" applyFont="1" applyFill="1" applyBorder="1" applyAlignment="1" applyProtection="1">
      <alignment horizontal="center" vertical="center"/>
      <protection locked="0"/>
    </xf>
    <xf numFmtId="49" fontId="10" fillId="0" borderId="5" xfId="0" applyNumberFormat="1" applyFont="1" applyFill="1" applyBorder="1" applyAlignment="1" applyProtection="1">
      <alignment horizontal="center" vertical="center"/>
      <protection locked="0"/>
    </xf>
    <xf numFmtId="49" fontId="1" fillId="4" borderId="13" xfId="0" applyNumberFormat="1" applyFont="1" applyFill="1" applyBorder="1" applyAlignment="1" applyProtection="1">
      <alignment horizontal="left" vertical="center" wrapText="1"/>
      <protection locked="0"/>
    </xf>
    <xf numFmtId="49" fontId="1" fillId="4" borderId="49" xfId="0" applyNumberFormat="1" applyFont="1" applyFill="1" applyBorder="1" applyAlignment="1" applyProtection="1">
      <alignment horizontal="left" vertical="center" wrapText="1"/>
      <protection locked="0"/>
    </xf>
    <xf numFmtId="49" fontId="1" fillId="4" borderId="14" xfId="0" applyNumberFormat="1" applyFont="1" applyFill="1" applyBorder="1" applyAlignment="1" applyProtection="1">
      <alignment horizontal="left" vertical="center" wrapText="1"/>
      <protection locked="0"/>
    </xf>
    <xf numFmtId="0" fontId="1" fillId="4" borderId="5" xfId="0" applyFont="1" applyFill="1" applyBorder="1" applyAlignment="1" applyProtection="1">
      <alignment horizontal="center" vertical="center" wrapText="1"/>
      <protection locked="0"/>
    </xf>
    <xf numFmtId="0" fontId="1" fillId="4" borderId="5" xfId="0" applyFont="1" applyFill="1" applyBorder="1" applyAlignment="1" applyProtection="1">
      <alignment horizontal="center" vertical="center"/>
      <protection locked="0"/>
    </xf>
    <xf numFmtId="0" fontId="1" fillId="4" borderId="31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31" xfId="0" applyFont="1" applyFill="1" applyBorder="1" applyAlignment="1" applyProtection="1">
      <alignment horizontal="center" vertical="center"/>
      <protection locked="0"/>
    </xf>
    <xf numFmtId="0" fontId="1" fillId="2" borderId="29" xfId="0" applyFont="1" applyFill="1" applyBorder="1" applyAlignment="1" applyProtection="1">
      <alignment horizontal="center" vertical="center"/>
      <protection locked="0"/>
    </xf>
    <xf numFmtId="0" fontId="10" fillId="0" borderId="29" xfId="0" applyFont="1" applyFill="1" applyBorder="1" applyAlignment="1" applyProtection="1">
      <alignment horizontal="center" vertical="center"/>
      <protection locked="0"/>
    </xf>
    <xf numFmtId="1" fontId="1" fillId="3" borderId="5" xfId="0" applyNumberFormat="1" applyFont="1" applyFill="1" applyBorder="1" applyAlignment="1" applyProtection="1">
      <alignment horizontal="center" vertical="center"/>
      <protection locked="0"/>
    </xf>
    <xf numFmtId="1" fontId="1" fillId="3" borderId="31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29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6" fillId="0" borderId="5" xfId="0" applyFont="1" applyBorder="1" applyAlignment="1" applyProtection="1">
      <alignment horizontal="center" vertical="center"/>
      <protection locked="0"/>
    </xf>
    <xf numFmtId="0" fontId="16" fillId="0" borderId="13" xfId="0" applyFont="1" applyBorder="1" applyAlignment="1" applyProtection="1">
      <alignment horizontal="center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6" fillId="0" borderId="31" xfId="0" applyFont="1" applyBorder="1" applyAlignment="1" applyProtection="1">
      <alignment horizontal="center" vertical="center"/>
      <protection locked="0"/>
    </xf>
    <xf numFmtId="0" fontId="16" fillId="0" borderId="14" xfId="0" applyFont="1" applyBorder="1" applyAlignment="1" applyProtection="1">
      <alignment horizontal="center" vertical="center"/>
      <protection locked="0"/>
    </xf>
    <xf numFmtId="1" fontId="1" fillId="0" borderId="5" xfId="0" applyNumberFormat="1" applyFont="1" applyFill="1" applyBorder="1" applyAlignment="1" applyProtection="1">
      <alignment horizontal="center" vertical="center"/>
      <protection locked="0"/>
    </xf>
    <xf numFmtId="1" fontId="1" fillId="0" borderId="31" xfId="0" applyNumberFormat="1" applyFont="1" applyFill="1" applyBorder="1" applyAlignment="1" applyProtection="1">
      <alignment horizontal="center" vertical="center"/>
      <protection locked="0"/>
    </xf>
    <xf numFmtId="1" fontId="1" fillId="0" borderId="14" xfId="0" applyNumberFormat="1" applyFont="1" applyFill="1" applyBorder="1" applyAlignment="1" applyProtection="1">
      <alignment horizontal="center" vertical="center"/>
      <protection locked="0"/>
    </xf>
    <xf numFmtId="1" fontId="1" fillId="0" borderId="29" xfId="0" applyNumberFormat="1" applyFont="1" applyFill="1" applyBorder="1" applyAlignment="1" applyProtection="1">
      <alignment horizontal="center" vertical="center"/>
      <protection locked="0"/>
    </xf>
    <xf numFmtId="1" fontId="1" fillId="0" borderId="13" xfId="0" applyNumberFormat="1" applyFont="1" applyFill="1" applyBorder="1" applyAlignment="1" applyProtection="1">
      <alignment horizontal="center" vertical="center"/>
      <protection locked="0"/>
    </xf>
    <xf numFmtId="49" fontId="1" fillId="0" borderId="13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49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14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3" xfId="0" applyFont="1" applyFill="1" applyBorder="1" applyAlignment="1" applyProtection="1">
      <alignment horizontal="center" vertical="center" wrapText="1"/>
      <protection locked="0"/>
    </xf>
    <xf numFmtId="0" fontId="1" fillId="0" borderId="49" xfId="0" applyFont="1" applyFill="1" applyBorder="1" applyAlignment="1" applyProtection="1">
      <alignment horizontal="center" vertical="center" wrapText="1"/>
      <protection locked="0"/>
    </xf>
    <xf numFmtId="0" fontId="1" fillId="0" borderId="50" xfId="0" applyFont="1" applyFill="1" applyBorder="1" applyAlignment="1" applyProtection="1">
      <alignment horizontal="center" vertical="center" wrapText="1"/>
      <protection locked="0"/>
    </xf>
    <xf numFmtId="1" fontId="16" fillId="0" borderId="14" xfId="0" applyNumberFormat="1" applyFont="1" applyBorder="1" applyAlignment="1" applyProtection="1">
      <alignment horizontal="center" vertical="center"/>
      <protection locked="0"/>
    </xf>
    <xf numFmtId="0" fontId="20" fillId="0" borderId="16" xfId="0" applyFont="1" applyFill="1" applyBorder="1" applyAlignment="1" applyProtection="1">
      <alignment horizontal="center" vertical="center"/>
      <protection locked="0"/>
    </xf>
    <xf numFmtId="0" fontId="20" fillId="0" borderId="26" xfId="0" applyFont="1" applyFill="1" applyBorder="1" applyAlignment="1" applyProtection="1">
      <alignment horizontal="center" vertical="center"/>
      <protection locked="0"/>
    </xf>
    <xf numFmtId="0" fontId="20" fillId="0" borderId="15" xfId="0" applyFont="1" applyFill="1" applyBorder="1" applyAlignment="1" applyProtection="1">
      <alignment horizontal="center" vertical="center"/>
      <protection locked="0"/>
    </xf>
    <xf numFmtId="0" fontId="20" fillId="0" borderId="48" xfId="0" applyFont="1" applyFill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23" fillId="0" borderId="49" xfId="0" applyFont="1" applyBorder="1" applyAlignment="1" applyProtection="1">
      <alignment horizontal="left" vertical="center" wrapText="1"/>
      <protection locked="0"/>
    </xf>
    <xf numFmtId="0" fontId="23" fillId="0" borderId="14" xfId="0" applyFont="1" applyBorder="1" applyAlignment="1" applyProtection="1">
      <alignment horizontal="left" vertical="center" wrapText="1"/>
      <protection locked="0"/>
    </xf>
    <xf numFmtId="0" fontId="20" fillId="0" borderId="25" xfId="0" applyFont="1" applyFill="1" applyBorder="1" applyAlignment="1" applyProtection="1">
      <alignment horizontal="center" vertical="center"/>
      <protection locked="0"/>
    </xf>
    <xf numFmtId="0" fontId="9" fillId="2" borderId="32" xfId="0" applyFont="1" applyFill="1" applyBorder="1" applyProtection="1">
      <protection hidden="1"/>
    </xf>
    <xf numFmtId="0" fontId="9" fillId="2" borderId="0" xfId="0" applyFont="1" applyFill="1" applyBorder="1" applyProtection="1">
      <protection hidden="1"/>
    </xf>
    <xf numFmtId="0" fontId="9" fillId="2" borderId="33" xfId="0" applyFont="1" applyFill="1" applyBorder="1" applyProtection="1">
      <protection hidden="1"/>
    </xf>
    <xf numFmtId="49" fontId="19" fillId="0" borderId="22" xfId="0" applyNumberFormat="1" applyFont="1" applyFill="1" applyBorder="1" applyAlignment="1" applyProtection="1">
      <alignment horizontal="center" vertical="top" wrapText="1"/>
      <protection locked="0"/>
    </xf>
    <xf numFmtId="49" fontId="19" fillId="0" borderId="23" xfId="0" applyNumberFormat="1" applyFont="1" applyFill="1" applyBorder="1" applyAlignment="1" applyProtection="1">
      <alignment horizontal="center" vertical="top" wrapText="1"/>
      <protection locked="0"/>
    </xf>
    <xf numFmtId="49" fontId="19" fillId="0" borderId="25" xfId="0" applyNumberFormat="1" applyFont="1" applyFill="1" applyBorder="1" applyAlignment="1" applyProtection="1">
      <alignment horizontal="center" vertical="top" wrapText="1"/>
      <protection locked="0"/>
    </xf>
    <xf numFmtId="0" fontId="2" fillId="0" borderId="26" xfId="0" applyFont="1" applyFill="1" applyBorder="1" applyAlignment="1" applyProtection="1">
      <alignment horizontal="left" vertical="center" wrapText="1"/>
      <protection locked="0"/>
    </xf>
    <xf numFmtId="0" fontId="2" fillId="0" borderId="23" xfId="0" applyFont="1" applyFill="1" applyBorder="1" applyAlignment="1" applyProtection="1">
      <alignment horizontal="left" vertical="center" wrapText="1"/>
      <protection locked="0"/>
    </xf>
    <xf numFmtId="0" fontId="2" fillId="0" borderId="25" xfId="0" applyFont="1" applyFill="1" applyBorder="1" applyAlignment="1" applyProtection="1">
      <alignment horizontal="left" vertical="center" wrapText="1"/>
      <protection locked="0"/>
    </xf>
    <xf numFmtId="0" fontId="20" fillId="0" borderId="16" xfId="0" applyFont="1" applyFill="1" applyBorder="1" applyAlignment="1" applyProtection="1">
      <alignment horizontal="center" vertical="center" wrapText="1"/>
      <protection locked="0"/>
    </xf>
    <xf numFmtId="0" fontId="9" fillId="2" borderId="34" xfId="0" applyFont="1" applyFill="1" applyBorder="1" applyAlignment="1" applyProtection="1">
      <alignment horizontal="left" vertical="top"/>
      <protection hidden="1"/>
    </xf>
    <xf numFmtId="0" fontId="9" fillId="2" borderId="8" xfId="0" applyFont="1" applyFill="1" applyBorder="1" applyAlignment="1" applyProtection="1">
      <alignment horizontal="left" vertical="top"/>
      <protection hidden="1"/>
    </xf>
    <xf numFmtId="0" fontId="9" fillId="2" borderId="35" xfId="0" applyFont="1" applyFill="1" applyBorder="1" applyAlignment="1" applyProtection="1">
      <alignment horizontal="left" vertical="top"/>
      <protection hidden="1"/>
    </xf>
    <xf numFmtId="0" fontId="9" fillId="2" borderId="4" xfId="0" applyFont="1" applyFill="1" applyBorder="1" applyAlignment="1" applyProtection="1">
      <alignment horizontal="left" vertical="top"/>
      <protection hidden="1"/>
    </xf>
    <xf numFmtId="0" fontId="9" fillId="2" borderId="5" xfId="0" applyFont="1" applyFill="1" applyBorder="1" applyAlignment="1" applyProtection="1">
      <alignment horizontal="left" vertical="top"/>
      <protection hidden="1"/>
    </xf>
    <xf numFmtId="0" fontId="9" fillId="2" borderId="31" xfId="0" applyFont="1" applyFill="1" applyBorder="1" applyAlignment="1" applyProtection="1">
      <alignment horizontal="left" vertical="top"/>
      <protection hidden="1"/>
    </xf>
    <xf numFmtId="0" fontId="10" fillId="2" borderId="0" xfId="0" applyFont="1" applyFill="1" applyBorder="1" applyAlignment="1" applyProtection="1">
      <alignment horizontal="center"/>
      <protection locked="0"/>
    </xf>
    <xf numFmtId="0" fontId="16" fillId="2" borderId="0" xfId="0" applyFont="1" applyFill="1" applyBorder="1" applyAlignment="1" applyProtection="1">
      <alignment horizontal="center"/>
      <protection locked="0"/>
    </xf>
    <xf numFmtId="0" fontId="9" fillId="2" borderId="29" xfId="0" applyFont="1" applyFill="1" applyBorder="1" applyAlignment="1" applyProtection="1">
      <alignment horizontal="left" vertical="top"/>
      <protection hidden="1"/>
    </xf>
    <xf numFmtId="0" fontId="9" fillId="2" borderId="14" xfId="0" applyFont="1" applyFill="1" applyBorder="1" applyAlignment="1" applyProtection="1">
      <alignment horizontal="left" vertical="top"/>
      <protection hidden="1"/>
    </xf>
    <xf numFmtId="0" fontId="9" fillId="2" borderId="5" xfId="0" applyFont="1" applyFill="1" applyBorder="1" applyAlignment="1" applyProtection="1">
      <alignment horizontal="center"/>
      <protection hidden="1"/>
    </xf>
    <xf numFmtId="0" fontId="9" fillId="2" borderId="32" xfId="0" applyFont="1" applyFill="1" applyBorder="1" applyAlignment="1" applyProtection="1">
      <alignment horizontal="center"/>
      <protection hidden="1"/>
    </xf>
    <xf numFmtId="0" fontId="9" fillId="2" borderId="0" xfId="0" applyFont="1" applyFill="1" applyBorder="1" applyAlignment="1" applyProtection="1">
      <alignment horizontal="center"/>
      <protection hidden="1"/>
    </xf>
    <xf numFmtId="0" fontId="9" fillId="2" borderId="33" xfId="0" applyFont="1" applyFill="1" applyBorder="1" applyAlignment="1" applyProtection="1">
      <alignment horizontal="center"/>
      <protection hidden="1"/>
    </xf>
    <xf numFmtId="0" fontId="10" fillId="2" borderId="0" xfId="0" applyFont="1" applyFill="1" applyAlignment="1" applyProtection="1">
      <alignment horizontal="center"/>
      <protection locked="0"/>
    </xf>
    <xf numFmtId="0" fontId="9" fillId="2" borderId="5" xfId="0" applyFont="1" applyFill="1" applyBorder="1" applyAlignment="1" applyProtection="1">
      <alignment horizontal="center" wrapText="1"/>
      <protection hidden="1"/>
    </xf>
    <xf numFmtId="0" fontId="9" fillId="2" borderId="16" xfId="0" applyFont="1" applyFill="1" applyBorder="1" applyAlignment="1" applyProtection="1">
      <alignment horizontal="left" vertical="top"/>
      <protection hidden="1"/>
    </xf>
    <xf numFmtId="0" fontId="9" fillId="2" borderId="48" xfId="0" applyFont="1" applyFill="1" applyBorder="1" applyAlignment="1" applyProtection="1">
      <alignment horizontal="left" vertical="top"/>
      <protection hidden="1"/>
    </xf>
    <xf numFmtId="0" fontId="9" fillId="2" borderId="15" xfId="0" applyFont="1" applyFill="1" applyBorder="1" applyAlignment="1" applyProtection="1">
      <alignment horizontal="left" vertical="top"/>
      <protection hidden="1"/>
    </xf>
    <xf numFmtId="0" fontId="9" fillId="2" borderId="25" xfId="0" applyFont="1" applyFill="1" applyBorder="1" applyAlignment="1" applyProtection="1">
      <alignment horizontal="left" vertical="top"/>
      <protection hidden="1"/>
    </xf>
    <xf numFmtId="0" fontId="9" fillId="2" borderId="0" xfId="0" applyFont="1" applyFill="1" applyProtection="1">
      <protection hidden="1"/>
    </xf>
    <xf numFmtId="0" fontId="8" fillId="2" borderId="5" xfId="0" applyFont="1" applyFill="1" applyBorder="1" applyAlignment="1" applyProtection="1">
      <alignment horizontal="center" wrapText="1"/>
      <protection hidden="1"/>
    </xf>
    <xf numFmtId="0" fontId="8" fillId="2" borderId="5" xfId="0" applyFont="1" applyFill="1" applyBorder="1" applyAlignment="1" applyProtection="1">
      <alignment horizontal="center"/>
      <protection hidden="1"/>
    </xf>
    <xf numFmtId="0" fontId="12" fillId="0" borderId="41" xfId="0" applyFont="1" applyBorder="1" applyAlignment="1" applyProtection="1">
      <alignment horizontal="center" vertical="center" textRotation="90"/>
      <protection locked="0"/>
    </xf>
    <xf numFmtId="0" fontId="12" fillId="0" borderId="20" xfId="0" applyFont="1" applyBorder="1" applyAlignment="1" applyProtection="1">
      <alignment horizontal="center" vertical="center" textRotation="90"/>
      <protection locked="0"/>
    </xf>
    <xf numFmtId="0" fontId="12" fillId="0" borderId="42" xfId="0" applyFont="1" applyBorder="1" applyAlignment="1" applyProtection="1">
      <alignment horizontal="center" vertical="center" textRotation="90"/>
      <protection locked="0"/>
    </xf>
    <xf numFmtId="0" fontId="12" fillId="0" borderId="9" xfId="0" applyFont="1" applyBorder="1" applyAlignment="1" applyProtection="1">
      <alignment horizontal="center" vertical="center" textRotation="90"/>
      <protection locked="0"/>
    </xf>
    <xf numFmtId="0" fontId="12" fillId="0" borderId="36" xfId="0" applyFont="1" applyBorder="1" applyAlignment="1" applyProtection="1">
      <alignment horizontal="center" vertical="center" textRotation="90"/>
      <protection locked="0"/>
    </xf>
    <xf numFmtId="0" fontId="12" fillId="0" borderId="37" xfId="0" applyFont="1" applyBorder="1" applyAlignment="1" applyProtection="1">
      <alignment horizontal="center" vertical="center" textRotation="90"/>
      <protection locked="0"/>
    </xf>
    <xf numFmtId="0" fontId="12" fillId="0" borderId="21" xfId="0" applyFont="1" applyBorder="1" applyAlignment="1" applyProtection="1">
      <alignment horizontal="center" vertical="center" textRotation="90"/>
      <protection locked="0"/>
    </xf>
    <xf numFmtId="0" fontId="12" fillId="0" borderId="30" xfId="0" applyFont="1" applyBorder="1" applyAlignment="1" applyProtection="1">
      <alignment horizontal="center" vertical="center" textRotation="90"/>
      <protection locked="0"/>
    </xf>
    <xf numFmtId="0" fontId="12" fillId="0" borderId="38" xfId="0" applyFont="1" applyBorder="1" applyAlignment="1" applyProtection="1">
      <alignment horizontal="center" vertical="center" textRotation="90"/>
      <protection locked="0"/>
    </xf>
    <xf numFmtId="0" fontId="12" fillId="0" borderId="19" xfId="0" applyFont="1" applyBorder="1" applyAlignment="1" applyProtection="1">
      <alignment horizontal="center" vertical="center" textRotation="90"/>
      <protection locked="0"/>
    </xf>
    <xf numFmtId="0" fontId="12" fillId="0" borderId="7" xfId="0" applyFont="1" applyBorder="1" applyAlignment="1" applyProtection="1">
      <alignment horizontal="center" vertical="center" textRotation="90"/>
      <protection locked="0"/>
    </xf>
    <xf numFmtId="0" fontId="12" fillId="0" borderId="39" xfId="0" applyFont="1" applyBorder="1" applyAlignment="1" applyProtection="1">
      <alignment horizontal="center" vertical="center" textRotation="90"/>
      <protection locked="0"/>
    </xf>
    <xf numFmtId="0" fontId="12" fillId="0" borderId="34" xfId="0" applyFont="1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35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12" fillId="0" borderId="36" xfId="0" applyFont="1" applyBorder="1" applyAlignment="1" applyProtection="1">
      <alignment horizontal="center" vertical="center"/>
      <protection locked="0"/>
    </xf>
    <xf numFmtId="0" fontId="12" fillId="0" borderId="37" xfId="0" applyFont="1" applyBorder="1" applyAlignment="1" applyProtection="1">
      <alignment horizontal="center" vertical="center"/>
      <protection locked="0"/>
    </xf>
    <xf numFmtId="0" fontId="12" fillId="0" borderId="38" xfId="0" applyFont="1" applyBorder="1" applyAlignment="1" applyProtection="1">
      <alignment horizontal="center" vertical="center"/>
      <protection locked="0"/>
    </xf>
    <xf numFmtId="0" fontId="12" fillId="0" borderId="39" xfId="0" applyFont="1" applyBorder="1" applyAlignment="1" applyProtection="1">
      <alignment horizontal="center" vertical="center"/>
      <protection locked="0"/>
    </xf>
    <xf numFmtId="0" fontId="12" fillId="0" borderId="40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 textRotation="90" wrapText="1"/>
      <protection locked="0"/>
    </xf>
    <xf numFmtId="0" fontId="11" fillId="0" borderId="18" xfId="0" applyFont="1" applyBorder="1" applyAlignment="1" applyProtection="1">
      <alignment horizontal="center" vertical="center" textRotation="90" wrapText="1"/>
      <protection locked="0"/>
    </xf>
    <xf numFmtId="0" fontId="11" fillId="0" borderId="28" xfId="0" applyFont="1" applyBorder="1" applyAlignment="1" applyProtection="1">
      <alignment horizontal="center" vertical="center" textRotation="90" wrapText="1"/>
      <protection locked="0"/>
    </xf>
    <xf numFmtId="0" fontId="11" fillId="0" borderId="32" xfId="0" applyFont="1" applyBorder="1" applyAlignment="1" applyProtection="1">
      <alignment horizontal="center" vertical="center" textRotation="90" wrapText="1"/>
      <protection locked="0"/>
    </xf>
    <xf numFmtId="0" fontId="11" fillId="0" borderId="0" xfId="0" applyFont="1" applyBorder="1" applyAlignment="1" applyProtection="1">
      <alignment horizontal="center" vertical="center" textRotation="90" wrapText="1"/>
      <protection locked="0"/>
    </xf>
    <xf numFmtId="0" fontId="11" fillId="0" borderId="33" xfId="0" applyFont="1" applyBorder="1" applyAlignment="1" applyProtection="1">
      <alignment horizontal="center" vertical="center" textRotation="90" wrapText="1"/>
      <protection locked="0"/>
    </xf>
    <xf numFmtId="0" fontId="11" fillId="0" borderId="46" xfId="0" applyFont="1" applyBorder="1" applyAlignment="1" applyProtection="1">
      <alignment horizontal="center" vertical="center" textRotation="90" wrapText="1"/>
      <protection locked="0"/>
    </xf>
    <xf numFmtId="0" fontId="11" fillId="0" borderId="45" xfId="0" applyFont="1" applyBorder="1" applyAlignment="1" applyProtection="1">
      <alignment horizontal="center" vertical="center" textRotation="90" wrapText="1"/>
      <protection locked="0"/>
    </xf>
    <xf numFmtId="0" fontId="11" fillId="0" borderId="47" xfId="0" applyFont="1" applyBorder="1" applyAlignment="1" applyProtection="1">
      <alignment horizontal="center" vertical="center" textRotation="90" wrapText="1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horizontal="center" vertical="center"/>
      <protection locked="0"/>
    </xf>
    <xf numFmtId="0" fontId="12" fillId="0" borderId="29" xfId="0" applyFont="1" applyBorder="1" applyAlignment="1" applyProtection="1">
      <alignment horizontal="center" vertical="center"/>
      <protection locked="0"/>
    </xf>
    <xf numFmtId="0" fontId="12" fillId="0" borderId="31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5" fillId="0" borderId="17" xfId="0" applyFont="1" applyBorder="1" applyAlignment="1" applyProtection="1">
      <alignment horizontal="center" vertical="center" wrapText="1"/>
      <protection locked="0"/>
    </xf>
    <xf numFmtId="0" fontId="15" fillId="0" borderId="18" xfId="0" applyFont="1" applyBorder="1" applyAlignment="1" applyProtection="1">
      <alignment horizontal="center" vertical="center" wrapText="1"/>
      <protection locked="0"/>
    </xf>
    <xf numFmtId="0" fontId="15" fillId="0" borderId="19" xfId="0" applyFont="1" applyBorder="1" applyAlignment="1" applyProtection="1">
      <alignment horizontal="center" vertical="center" wrapText="1"/>
      <protection locked="0"/>
    </xf>
    <xf numFmtId="0" fontId="15" fillId="0" borderId="6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center" vertical="center" wrapText="1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15" fillId="0" borderId="40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center" vertical="center" wrapText="1"/>
      <protection locked="0"/>
    </xf>
    <xf numFmtId="0" fontId="15" fillId="0" borderId="39" xfId="0" applyFont="1" applyBorder="1" applyAlignment="1" applyProtection="1">
      <alignment horizontal="center" vertical="center" wrapText="1"/>
      <protection locked="0"/>
    </xf>
    <xf numFmtId="0" fontId="12" fillId="0" borderId="20" xfId="0" applyFont="1" applyBorder="1" applyAlignment="1" applyProtection="1">
      <alignment horizontal="center" vertical="center" textRotation="90" wrapText="1"/>
      <protection locked="0"/>
    </xf>
    <xf numFmtId="0" fontId="12" fillId="0" borderId="9" xfId="0" applyFont="1" applyBorder="1" applyAlignment="1" applyProtection="1">
      <alignment horizontal="center" vertical="center" textRotation="90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 textRotation="90"/>
      <protection locked="0"/>
    </xf>
    <xf numFmtId="0" fontId="12" fillId="0" borderId="40" xfId="0" applyFont="1" applyBorder="1" applyAlignment="1" applyProtection="1">
      <alignment horizontal="center" vertical="center" textRotation="90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Protection="1"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/>
      <protection locked="0" hidden="1"/>
    </xf>
    <xf numFmtId="0" fontId="11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1" fontId="10" fillId="0" borderId="5" xfId="0" applyNumberFormat="1" applyFont="1" applyFill="1" applyBorder="1" applyAlignment="1" applyProtection="1">
      <alignment horizontal="center" vertical="center"/>
      <protection locked="0"/>
    </xf>
    <xf numFmtId="164" fontId="10" fillId="0" borderId="5" xfId="0" applyNumberFormat="1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horizontal="center" vertical="center" textRotation="90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0" fillId="0" borderId="2" xfId="0" applyFont="1" applyBorder="1" applyAlignment="1" applyProtection="1">
      <alignment horizontal="center" vertical="center" textRotation="255"/>
      <protection locked="0"/>
    </xf>
    <xf numFmtId="0" fontId="10" fillId="0" borderId="3" xfId="0" applyFont="1" applyBorder="1" applyAlignment="1" applyProtection="1">
      <alignment horizontal="center" vertical="center" textRotation="255"/>
      <protection locked="0"/>
    </xf>
    <xf numFmtId="0" fontId="10" fillId="0" borderId="4" xfId="0" applyFont="1" applyBorder="1" applyAlignment="1" applyProtection="1">
      <alignment horizontal="center" vertical="center" textRotation="255"/>
      <protection locked="0"/>
    </xf>
    <xf numFmtId="0" fontId="10" fillId="0" borderId="6" xfId="0" applyFont="1" applyBorder="1" applyAlignment="1" applyProtection="1">
      <alignment horizontal="center" vertical="center" textRotation="255"/>
      <protection locked="0"/>
    </xf>
    <xf numFmtId="0" fontId="10" fillId="0" borderId="0" xfId="0" applyFont="1" applyBorder="1" applyAlignment="1" applyProtection="1">
      <alignment horizontal="center" vertical="center" textRotation="255"/>
      <protection locked="0"/>
    </xf>
    <xf numFmtId="0" fontId="10" fillId="0" borderId="7" xfId="0" applyFont="1" applyBorder="1" applyAlignment="1" applyProtection="1">
      <alignment horizontal="center" vertical="center" textRotation="255"/>
      <protection locked="0"/>
    </xf>
    <xf numFmtId="0" fontId="10" fillId="0" borderId="10" xfId="0" applyFont="1" applyBorder="1" applyAlignment="1" applyProtection="1">
      <alignment horizontal="center" vertical="center" textRotation="255"/>
      <protection locked="0"/>
    </xf>
    <xf numFmtId="0" fontId="10" fillId="0" borderId="1" xfId="0" applyFont="1" applyBorder="1" applyAlignment="1" applyProtection="1">
      <alignment horizontal="center" vertical="center" textRotation="255"/>
      <protection locked="0"/>
    </xf>
    <xf numFmtId="0" fontId="10" fillId="0" borderId="11" xfId="0" applyFont="1" applyBorder="1" applyAlignment="1" applyProtection="1">
      <alignment horizontal="center" vertical="center" textRotation="255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</cellXfs>
  <cellStyles count="4">
    <cellStyle name="мой стиль" xfId="2"/>
    <cellStyle name="Обычный" xfId="0" builtinId="0"/>
    <cellStyle name="Процентный" xfId="1" builtinId="5"/>
    <cellStyle name="Процентный 2" xfId="3"/>
  </cellStyles>
  <dxfs count="33">
    <dxf>
      <fill>
        <patternFill>
          <bgColor theme="0" tint="-0.14996795556505021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color rgb="FF0070C0"/>
      </font>
    </dxf>
    <dxf>
      <fill>
        <patternFill>
          <bgColor rgb="FF00B0F0"/>
        </patternFill>
      </fill>
    </dxf>
    <dxf>
      <font>
        <color rgb="FFFF0000"/>
        <name val="Cambria"/>
        <scheme val="none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C39BE1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theme="9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0070C0"/>
      </font>
    </dxf>
    <dxf>
      <font>
        <b/>
        <i val="0"/>
        <color theme="0"/>
      </font>
      <fill>
        <patternFill>
          <bgColor rgb="FF7030A0"/>
        </patternFill>
      </fill>
    </dxf>
    <dxf>
      <fill>
        <patternFill>
          <bgColor rgb="FF00B0F0"/>
        </patternFill>
      </fill>
    </dxf>
    <dxf>
      <font>
        <color rgb="FFFF0000"/>
        <name val="Cambria"/>
        <scheme val="none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C39BE1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theme="9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 val="0"/>
        <i val="0"/>
        <color theme="1"/>
      </font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 patternType="solid">
          <fgColor rgb="FFD9D9D9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GD272"/>
  <sheetViews>
    <sheetView showZeros="0" tabSelected="1" topLeftCell="A179" zoomScale="40" zoomScaleNormal="40" zoomScaleSheetLayoutView="40" zoomScalePageLayoutView="55" workbookViewId="0">
      <selection activeCell="DQ8" sqref="DQ8:DY10"/>
    </sheetView>
  </sheetViews>
  <sheetFormatPr defaultColWidth="9.109375" defaultRowHeight="25.2" outlineLevelCol="1" x14ac:dyDescent="0.45"/>
  <cols>
    <col min="1" max="1" width="6.33203125" style="32" customWidth="1"/>
    <col min="2" max="2" width="5.33203125" style="32" customWidth="1"/>
    <col min="3" max="3" width="4.109375" style="32" customWidth="1"/>
    <col min="4" max="20" width="3.88671875" style="32" customWidth="1"/>
    <col min="21" max="21" width="6.44140625" style="32" customWidth="1"/>
    <col min="22" max="27" width="3.88671875" style="32" customWidth="1"/>
    <col min="28" max="28" width="3" style="34" customWidth="1"/>
    <col min="29" max="29" width="3.6640625" style="34" customWidth="1"/>
    <col min="30" max="30" width="3.88671875" style="34" customWidth="1"/>
    <col min="31" max="31" width="2" style="32" customWidth="1"/>
    <col min="32" max="32" width="3.33203125" style="32" customWidth="1"/>
    <col min="33" max="33" width="2.88671875" style="32" customWidth="1"/>
    <col min="34" max="34" width="2" style="32" customWidth="1"/>
    <col min="35" max="41" width="3.88671875" style="32" customWidth="1"/>
    <col min="42" max="42" width="3" style="32" customWidth="1"/>
    <col min="43" max="57" width="4.33203125" style="32" customWidth="1"/>
    <col min="58" max="59" width="3.5546875" style="32" customWidth="1"/>
    <col min="60" max="133" width="4.33203125" style="32" customWidth="1"/>
    <col min="134" max="134" width="45.88671875" style="34" bestFit="1" customWidth="1"/>
    <col min="135" max="166" width="17.109375" style="32" hidden="1" customWidth="1" outlineLevel="1"/>
    <col min="167" max="167" width="17.109375" style="32" customWidth="1" collapsed="1"/>
    <col min="168" max="172" width="17.109375" style="32" customWidth="1"/>
    <col min="173" max="16384" width="9.109375" style="32"/>
  </cols>
  <sheetData>
    <row r="1" spans="1:147" s="1" customFormat="1" ht="35.4" x14ac:dyDescent="0.6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AB1" s="3"/>
      <c r="AC1" s="3"/>
      <c r="AD1" s="3"/>
      <c r="BF1" s="4" t="s">
        <v>0</v>
      </c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5"/>
      <c r="DR1" s="5"/>
      <c r="DS1" s="5"/>
      <c r="DT1" s="4"/>
      <c r="ED1" s="3"/>
    </row>
    <row r="2" spans="1:147" s="1" customFormat="1" ht="20.100000000000001" customHeight="1" x14ac:dyDescent="0.6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3"/>
      <c r="AC2" s="3"/>
      <c r="AD2" s="3"/>
      <c r="AH2" s="4"/>
      <c r="AI2" s="4"/>
      <c r="AJ2" s="4"/>
      <c r="AK2" s="4"/>
      <c r="AL2" s="4"/>
      <c r="AM2" s="4"/>
      <c r="AN2" s="4"/>
      <c r="AX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6"/>
      <c r="DR2" s="6"/>
      <c r="DS2" s="7"/>
      <c r="DT2" s="8"/>
      <c r="ED2" s="3"/>
    </row>
    <row r="3" spans="1:147" s="1" customFormat="1" ht="27" customHeight="1" x14ac:dyDescent="0.6"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8"/>
      <c r="AA3" s="8"/>
      <c r="AB3" s="3"/>
      <c r="AC3" s="3"/>
      <c r="AD3" s="3"/>
      <c r="AU3" s="2"/>
      <c r="BI3" s="2"/>
      <c r="BJ3" s="2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6"/>
      <c r="DO3" s="6"/>
      <c r="DP3" s="6"/>
      <c r="DQ3" s="2"/>
      <c r="ED3" s="3"/>
    </row>
    <row r="4" spans="1:147" s="1" customFormat="1" ht="42.75" customHeight="1" x14ac:dyDescent="0.6">
      <c r="B4" s="4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10"/>
      <c r="AC4" s="10"/>
      <c r="AD4" s="10"/>
      <c r="BK4" s="9" t="s">
        <v>3</v>
      </c>
      <c r="BM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DD4" s="2"/>
      <c r="DE4" s="2"/>
      <c r="DF4" s="2"/>
      <c r="DG4" s="2"/>
      <c r="DH4" s="2"/>
      <c r="DI4" s="2"/>
      <c r="DJ4" s="2"/>
      <c r="DK4" s="2"/>
      <c r="DL4" s="2"/>
      <c r="DM4" s="2"/>
      <c r="DN4" s="6"/>
      <c r="DO4" s="6"/>
      <c r="DP4" s="6"/>
      <c r="DQ4" s="2"/>
      <c r="DR4" s="2"/>
      <c r="DS4" s="2"/>
      <c r="ED4" s="3"/>
      <c r="EE4" s="2" t="s">
        <v>4</v>
      </c>
    </row>
    <row r="5" spans="1:147" s="1" customFormat="1" ht="36.75" customHeight="1" x14ac:dyDescent="0.6">
      <c r="B5" s="4" t="s">
        <v>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10"/>
      <c r="AC5" s="10"/>
      <c r="AD5" s="10"/>
      <c r="AE5" s="4"/>
      <c r="AF5" s="4"/>
      <c r="AG5" s="4"/>
      <c r="AH5" s="2"/>
      <c r="AI5" s="2"/>
      <c r="AJ5" s="2"/>
      <c r="AK5" s="2"/>
      <c r="AU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6"/>
      <c r="DO5" s="6"/>
      <c r="DP5" s="6"/>
      <c r="DQ5" s="2"/>
      <c r="ED5" s="3"/>
    </row>
    <row r="6" spans="1:147" s="1" customFormat="1" ht="15" customHeight="1" x14ac:dyDescent="0.6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AA6" s="8"/>
      <c r="AB6" s="3"/>
      <c r="AC6" s="3"/>
      <c r="AD6" s="3"/>
      <c r="AE6" s="8"/>
      <c r="AF6" s="2"/>
      <c r="AG6" s="2"/>
      <c r="AH6" s="2"/>
      <c r="AI6" s="2"/>
      <c r="AJ6" s="2"/>
      <c r="AK6" s="2"/>
      <c r="AS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DK6" s="2"/>
      <c r="DL6" s="6"/>
      <c r="DM6" s="6"/>
      <c r="DN6" s="6"/>
      <c r="DO6" s="2"/>
      <c r="DP6" s="2"/>
      <c r="DQ6" s="2"/>
      <c r="DR6" s="2"/>
      <c r="DS6" s="2"/>
      <c r="DT6" s="2"/>
      <c r="DU6" s="2"/>
      <c r="DV6" s="2"/>
      <c r="DW6" s="2"/>
      <c r="ED6" s="3"/>
    </row>
    <row r="7" spans="1:147" s="1" customFormat="1" ht="42.75" customHeight="1" x14ac:dyDescent="0.6">
      <c r="B7" s="11"/>
      <c r="C7" s="11"/>
      <c r="D7" s="11"/>
      <c r="E7" s="11"/>
      <c r="F7" s="11"/>
      <c r="G7" s="11"/>
      <c r="H7" s="12"/>
      <c r="I7" s="11"/>
      <c r="J7" s="13"/>
      <c r="K7" s="11"/>
      <c r="L7" s="11"/>
      <c r="M7" s="11"/>
      <c r="N7" s="12"/>
      <c r="O7" s="14"/>
      <c r="P7" s="14"/>
      <c r="Q7" s="15" t="s">
        <v>6</v>
      </c>
      <c r="R7" s="2"/>
      <c r="S7" s="2"/>
      <c r="T7" s="2"/>
      <c r="U7" s="2"/>
      <c r="V7" s="2"/>
      <c r="W7" s="2"/>
      <c r="X7" s="2"/>
      <c r="Y7" s="2"/>
      <c r="Z7" s="2"/>
      <c r="AA7" s="2"/>
      <c r="AB7" s="16"/>
      <c r="AC7" s="3"/>
      <c r="AD7" s="16"/>
      <c r="AE7" s="2"/>
      <c r="AF7" s="2"/>
      <c r="AG7" s="2"/>
      <c r="AH7" s="2"/>
      <c r="AI7" s="2"/>
      <c r="AJ7" s="2"/>
      <c r="AK7" s="2"/>
      <c r="AL7" s="2"/>
      <c r="AN7" s="2"/>
      <c r="AV7" s="2"/>
      <c r="BF7" s="8" t="s">
        <v>7</v>
      </c>
      <c r="BH7" s="8"/>
      <c r="BI7" s="8"/>
      <c r="BJ7" s="8"/>
      <c r="BK7" s="8"/>
      <c r="BL7" s="8"/>
      <c r="BM7" s="8"/>
      <c r="BN7" s="8"/>
      <c r="BO7" s="8" t="s">
        <v>8</v>
      </c>
      <c r="BP7" s="8"/>
      <c r="BT7" s="8"/>
      <c r="BV7" s="8"/>
      <c r="BW7" s="8"/>
      <c r="CA7" s="8"/>
      <c r="CB7" s="8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J7" s="2"/>
      <c r="DK7" s="2"/>
      <c r="DO7" s="7"/>
      <c r="DP7" s="7"/>
      <c r="EC7" s="2"/>
      <c r="ED7" s="3"/>
      <c r="EE7" s="17" t="s">
        <v>9</v>
      </c>
      <c r="EG7" s="17"/>
      <c r="EH7" s="17"/>
    </row>
    <row r="8" spans="1:147" s="1" customFormat="1" ht="36.75" customHeight="1" x14ac:dyDescent="0.6">
      <c r="B8" s="18"/>
      <c r="C8" s="18"/>
      <c r="D8" s="18"/>
      <c r="E8" s="18"/>
      <c r="F8" s="18"/>
      <c r="G8" s="18"/>
      <c r="H8" s="18"/>
      <c r="I8" s="15"/>
      <c r="J8" s="15"/>
      <c r="K8" s="15"/>
      <c r="L8" s="15"/>
      <c r="M8" s="15"/>
      <c r="N8" s="19"/>
      <c r="O8" s="19"/>
      <c r="P8" s="19"/>
      <c r="Q8" s="19"/>
      <c r="R8" s="19"/>
      <c r="S8" s="19"/>
      <c r="T8" s="2"/>
      <c r="U8" s="2"/>
      <c r="V8" s="2"/>
      <c r="W8" s="2"/>
      <c r="X8" s="2"/>
      <c r="Y8" s="2"/>
      <c r="Z8" s="2"/>
      <c r="AA8" s="2"/>
      <c r="AB8" s="16"/>
      <c r="AC8" s="3"/>
      <c r="AD8" s="16"/>
      <c r="AE8" s="2"/>
      <c r="AF8" s="2"/>
      <c r="AG8" s="2"/>
      <c r="AH8" s="2"/>
      <c r="AI8" s="2"/>
      <c r="AJ8" s="2"/>
      <c r="AK8" s="2"/>
      <c r="AL8" s="2"/>
      <c r="AN8" s="2"/>
      <c r="AV8" s="2"/>
      <c r="BF8" s="8"/>
      <c r="BG8" s="8"/>
      <c r="BH8" s="8"/>
      <c r="BI8" s="8"/>
      <c r="BJ8" s="8"/>
      <c r="BK8" s="8"/>
      <c r="BL8" s="8"/>
      <c r="BM8" s="8"/>
      <c r="BN8" s="8"/>
      <c r="BO8" s="8" t="s">
        <v>10</v>
      </c>
      <c r="BP8" s="8"/>
      <c r="BT8" s="8"/>
      <c r="BV8" s="8"/>
      <c r="BW8" s="8"/>
      <c r="CA8" s="8"/>
      <c r="CB8" s="8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J8" s="2"/>
      <c r="DK8" s="2"/>
      <c r="DO8" s="7"/>
      <c r="DP8" s="7"/>
      <c r="DQ8" s="4" t="s">
        <v>11</v>
      </c>
      <c r="DR8" s="4"/>
      <c r="DS8" s="4"/>
      <c r="DT8" s="4"/>
      <c r="DU8" s="9"/>
      <c r="DV8" s="9"/>
      <c r="DW8" s="9"/>
      <c r="DX8" s="4"/>
      <c r="DY8" s="4" t="s">
        <v>12</v>
      </c>
      <c r="DZ8" s="9"/>
      <c r="EA8" s="2"/>
      <c r="EB8" s="2"/>
      <c r="EC8" s="2"/>
      <c r="ED8" s="3"/>
      <c r="EE8" s="20" t="s">
        <v>13</v>
      </c>
      <c r="EG8" s="20"/>
      <c r="EH8" s="20"/>
      <c r="EI8" s="20"/>
      <c r="EJ8" s="20"/>
      <c r="EK8" s="21"/>
      <c r="EL8" s="21"/>
      <c r="EP8" s="21"/>
      <c r="EQ8" s="21"/>
    </row>
    <row r="9" spans="1:147" s="1" customFormat="1" ht="29.25" customHeight="1" x14ac:dyDescent="0.6">
      <c r="B9" s="22"/>
      <c r="C9" s="22"/>
      <c r="D9" s="22"/>
      <c r="E9" s="22"/>
      <c r="F9" s="22"/>
      <c r="G9" s="22"/>
      <c r="H9" s="13"/>
      <c r="I9" s="13"/>
      <c r="J9" s="13"/>
      <c r="K9" s="13"/>
      <c r="L9" s="23"/>
      <c r="M9" s="23"/>
      <c r="N9" s="547"/>
      <c r="O9" s="547"/>
      <c r="P9" s="547"/>
      <c r="Q9" s="548">
        <v>2021</v>
      </c>
      <c r="R9" s="548"/>
      <c r="S9" s="548"/>
      <c r="T9" s="548"/>
      <c r="U9" s="2"/>
      <c r="V9" s="2"/>
      <c r="W9" s="2"/>
      <c r="X9" s="2"/>
      <c r="Y9" s="2"/>
      <c r="Z9" s="2"/>
      <c r="AA9" s="2"/>
      <c r="AB9" s="16"/>
      <c r="AC9" s="3"/>
      <c r="AD9" s="16"/>
      <c r="AE9" s="2"/>
      <c r="AF9" s="2"/>
      <c r="AG9" s="2"/>
      <c r="AH9" s="2"/>
      <c r="AI9" s="2"/>
      <c r="AJ9" s="2"/>
      <c r="AK9" s="2"/>
      <c r="AL9" s="2"/>
      <c r="AN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J9" s="2"/>
      <c r="DK9" s="2"/>
      <c r="DO9" s="7"/>
      <c r="DP9" s="7"/>
      <c r="DQ9" s="8" t="s">
        <v>14</v>
      </c>
      <c r="DS9" s="2"/>
      <c r="EA9" s="2"/>
      <c r="EB9" s="2"/>
      <c r="EC9" s="2"/>
      <c r="ED9" s="3"/>
      <c r="EE9" s="20" t="s">
        <v>15</v>
      </c>
      <c r="EG9" s="21"/>
      <c r="EH9" s="21"/>
      <c r="EI9" s="21"/>
      <c r="EJ9" s="24" t="s">
        <v>16</v>
      </c>
      <c r="EL9" s="21"/>
      <c r="EP9" s="21"/>
      <c r="EQ9" s="21"/>
    </row>
    <row r="10" spans="1:147" s="1" customFormat="1" ht="27" customHeight="1" x14ac:dyDescent="0.6">
      <c r="D10" s="25"/>
      <c r="E10" s="25"/>
      <c r="F10" s="25"/>
      <c r="G10" s="25"/>
      <c r="I10" s="26"/>
      <c r="J10" s="26"/>
      <c r="K10" s="26"/>
      <c r="L10" s="26"/>
      <c r="M10" s="26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6"/>
      <c r="AC10" s="3"/>
      <c r="AD10" s="16"/>
      <c r="AE10" s="2"/>
      <c r="AF10" s="2"/>
      <c r="AG10" s="2"/>
      <c r="AH10" s="2"/>
      <c r="AI10" s="2"/>
      <c r="AJ10" s="2"/>
      <c r="AK10" s="2"/>
      <c r="AL10" s="2"/>
      <c r="AN10" s="2"/>
      <c r="AV10" s="9"/>
      <c r="AW10" s="9"/>
      <c r="AX10" s="9"/>
      <c r="AY10" s="9"/>
      <c r="AZ10" s="9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J10" s="2"/>
      <c r="DK10" s="2"/>
      <c r="DL10" s="2"/>
      <c r="DM10" s="2"/>
      <c r="DO10" s="7"/>
      <c r="DP10" s="7"/>
      <c r="DQ10" s="7"/>
      <c r="DR10" s="8"/>
      <c r="DS10" s="8"/>
      <c r="DT10" s="8"/>
      <c r="DU10" s="8"/>
      <c r="DV10" s="8"/>
      <c r="DW10" s="8"/>
      <c r="DX10" s="8"/>
      <c r="DY10" s="8"/>
      <c r="DZ10" s="8"/>
      <c r="ED10" s="3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</row>
    <row r="11" spans="1:147" s="1" customFormat="1" ht="36" customHeight="1" x14ac:dyDescent="0.6">
      <c r="B11" s="27" t="s">
        <v>17</v>
      </c>
      <c r="C11" s="28"/>
      <c r="D11" s="28"/>
      <c r="E11" s="28"/>
      <c r="F11" s="28"/>
      <c r="G11" s="28"/>
      <c r="H11" s="28"/>
      <c r="I11" s="28"/>
      <c r="J11" s="28"/>
      <c r="K11" s="28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"/>
      <c r="AA11" s="2"/>
      <c r="AB11" s="16"/>
      <c r="AC11" s="3"/>
      <c r="AD11" s="16"/>
      <c r="AE11" s="2"/>
      <c r="AF11" s="2"/>
      <c r="AG11" s="2"/>
      <c r="AH11" s="2"/>
      <c r="AI11" s="2"/>
      <c r="AJ11" s="2"/>
      <c r="AK11" s="2"/>
      <c r="AL11" s="2"/>
      <c r="AN11" s="2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K11" s="2"/>
      <c r="CL11" s="2"/>
      <c r="CM11" s="2"/>
      <c r="CN11" s="2"/>
      <c r="CO11" s="2"/>
      <c r="CP11" s="30"/>
      <c r="CQ11" s="30"/>
      <c r="CR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6"/>
      <c r="DP11" s="6"/>
      <c r="DQ11" s="6"/>
      <c r="DR11" s="2"/>
      <c r="ED11" s="3"/>
    </row>
    <row r="12" spans="1:147" ht="20.100000000000001" customHeight="1" x14ac:dyDescent="0.45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Z12" s="31"/>
      <c r="AA12" s="31"/>
      <c r="AB12" s="33"/>
      <c r="AD12" s="33"/>
      <c r="AE12" s="31"/>
      <c r="AF12" s="31"/>
      <c r="AG12" s="31"/>
      <c r="AH12" s="31"/>
      <c r="AI12" s="31"/>
      <c r="AJ12" s="31"/>
      <c r="AK12" s="31"/>
      <c r="AL12" s="31"/>
      <c r="AN12" s="31"/>
      <c r="AO12" s="31"/>
      <c r="AP12" s="31"/>
      <c r="AQ12" s="31"/>
      <c r="AR12" s="31"/>
      <c r="AS12" s="31"/>
      <c r="AT12" s="31"/>
      <c r="CC12" s="35"/>
      <c r="CD12" s="35"/>
      <c r="CE12" s="35"/>
      <c r="DO12" s="36"/>
      <c r="DP12" s="36"/>
      <c r="DQ12" s="36"/>
    </row>
    <row r="13" spans="1:147" s="37" customFormat="1" ht="30.75" customHeight="1" x14ac:dyDescent="0.55000000000000004"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9"/>
      <c r="AC13" s="39"/>
      <c r="AD13" s="39"/>
      <c r="AE13" s="38"/>
      <c r="AF13" s="38"/>
      <c r="AK13" s="40" t="s">
        <v>18</v>
      </c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Y13" s="40"/>
      <c r="BZ13" s="40"/>
      <c r="CA13" s="41"/>
      <c r="CB13" s="41"/>
      <c r="CC13" s="41"/>
      <c r="CD13" s="41"/>
      <c r="CE13" s="41"/>
      <c r="CF13" s="42"/>
      <c r="CG13" s="42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DA13" s="40"/>
      <c r="DB13" s="40" t="s">
        <v>19</v>
      </c>
      <c r="DC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D13" s="43"/>
    </row>
    <row r="14" spans="1:147" ht="20.100000000000001" customHeight="1" x14ac:dyDescent="0.45"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31"/>
      <c r="BX14" s="31"/>
      <c r="BY14" s="31"/>
      <c r="BZ14" s="31"/>
      <c r="CA14" s="45"/>
      <c r="CB14" s="45"/>
      <c r="CC14" s="45"/>
      <c r="CD14" s="45"/>
      <c r="CE14" s="45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  <c r="CZ14" s="44"/>
      <c r="DA14" s="44"/>
      <c r="DB14" s="44"/>
      <c r="DC14" s="44"/>
      <c r="DD14" s="44"/>
      <c r="DE14" s="44"/>
      <c r="DF14" s="44"/>
      <c r="DG14" s="44"/>
      <c r="DH14" s="44"/>
      <c r="DI14" s="44"/>
      <c r="DJ14" s="44"/>
      <c r="DK14" s="44"/>
      <c r="DL14" s="44"/>
      <c r="DM14" s="44"/>
      <c r="DN14" s="44"/>
      <c r="DO14" s="46"/>
      <c r="DP14" s="46"/>
      <c r="DQ14" s="46"/>
      <c r="DR14" s="44"/>
      <c r="DS14" s="44"/>
      <c r="DT14" s="44"/>
      <c r="DU14" s="44"/>
      <c r="DV14" s="44"/>
      <c r="DW14" s="44"/>
      <c r="DX14" s="44"/>
      <c r="DY14" s="44"/>
      <c r="DZ14" s="45"/>
      <c r="EA14" s="45"/>
      <c r="EB14" s="45"/>
      <c r="EC14" s="45"/>
    </row>
    <row r="15" spans="1:147" s="47" customFormat="1" ht="37.5" customHeight="1" x14ac:dyDescent="0.55000000000000004">
      <c r="B15" s="549" t="s">
        <v>20</v>
      </c>
      <c r="C15" s="550"/>
      <c r="D15" s="550"/>
      <c r="E15" s="551"/>
      <c r="F15" s="250" t="s">
        <v>21</v>
      </c>
      <c r="G15" s="250"/>
      <c r="H15" s="250"/>
      <c r="I15" s="250"/>
      <c r="J15" s="250"/>
      <c r="K15" s="250"/>
      <c r="L15" s="250"/>
      <c r="M15" s="250"/>
      <c r="N15" s="545" t="s">
        <v>22</v>
      </c>
      <c r="O15" s="546"/>
      <c r="P15" s="250" t="s">
        <v>23</v>
      </c>
      <c r="Q15" s="250"/>
      <c r="R15" s="250"/>
      <c r="S15" s="250"/>
      <c r="T15" s="250"/>
      <c r="U15" s="250"/>
      <c r="V15" s="545" t="s">
        <v>24</v>
      </c>
      <c r="W15" s="546"/>
      <c r="X15" s="250" t="s">
        <v>25</v>
      </c>
      <c r="Y15" s="250"/>
      <c r="Z15" s="250"/>
      <c r="AA15" s="250"/>
      <c r="AB15" s="250"/>
      <c r="AC15" s="250"/>
      <c r="AD15" s="250"/>
      <c r="AE15" s="250"/>
      <c r="AF15" s="250" t="s">
        <v>26</v>
      </c>
      <c r="AG15" s="250"/>
      <c r="AH15" s="250"/>
      <c r="AI15" s="250"/>
      <c r="AJ15" s="250"/>
      <c r="AK15" s="250"/>
      <c r="AL15" s="250"/>
      <c r="AM15" s="250"/>
      <c r="AN15" s="545" t="s">
        <v>22</v>
      </c>
      <c r="AO15" s="546"/>
      <c r="AP15" s="250" t="s">
        <v>27</v>
      </c>
      <c r="AQ15" s="250"/>
      <c r="AR15" s="250"/>
      <c r="AS15" s="250"/>
      <c r="AT15" s="250"/>
      <c r="AU15" s="250"/>
      <c r="AV15" s="48"/>
      <c r="AW15" s="49"/>
      <c r="AX15" s="250" t="s">
        <v>28</v>
      </c>
      <c r="AY15" s="250"/>
      <c r="AZ15" s="250"/>
      <c r="BA15" s="250"/>
      <c r="BB15" s="250"/>
      <c r="BC15" s="250"/>
      <c r="BD15" s="545" t="s">
        <v>29</v>
      </c>
      <c r="BE15" s="546"/>
      <c r="BF15" s="250" t="s">
        <v>30</v>
      </c>
      <c r="BG15" s="250"/>
      <c r="BH15" s="250"/>
      <c r="BI15" s="250"/>
      <c r="BJ15" s="250"/>
      <c r="BK15" s="250"/>
      <c r="BL15" s="250"/>
      <c r="BM15" s="250"/>
      <c r="BN15" s="545" t="s">
        <v>31</v>
      </c>
      <c r="BO15" s="546"/>
      <c r="BP15" s="250" t="s">
        <v>32</v>
      </c>
      <c r="BQ15" s="250"/>
      <c r="BR15" s="250"/>
      <c r="BS15" s="250"/>
      <c r="BT15" s="250"/>
      <c r="BU15" s="250"/>
      <c r="BV15" s="545" t="s">
        <v>24</v>
      </c>
      <c r="BW15" s="546"/>
      <c r="BX15" s="250" t="s">
        <v>33</v>
      </c>
      <c r="BY15" s="250"/>
      <c r="BZ15" s="250"/>
      <c r="CA15" s="250"/>
      <c r="CB15" s="250"/>
      <c r="CC15" s="250"/>
      <c r="CD15" s="250"/>
      <c r="CE15" s="250"/>
      <c r="CF15" s="250" t="s">
        <v>34</v>
      </c>
      <c r="CG15" s="250"/>
      <c r="CH15" s="250"/>
      <c r="CI15" s="250"/>
      <c r="CJ15" s="250"/>
      <c r="CK15" s="250"/>
      <c r="CL15" s="250"/>
      <c r="CM15" s="250"/>
      <c r="CN15" s="545" t="s">
        <v>22</v>
      </c>
      <c r="CO15" s="546"/>
      <c r="CP15" s="250" t="s">
        <v>35</v>
      </c>
      <c r="CQ15" s="250"/>
      <c r="CR15" s="250"/>
      <c r="CS15" s="250"/>
      <c r="CT15" s="250"/>
      <c r="CU15" s="250"/>
      <c r="CV15" s="545" t="s">
        <v>24</v>
      </c>
      <c r="CW15" s="546"/>
      <c r="CX15" s="250" t="s">
        <v>36</v>
      </c>
      <c r="CY15" s="250"/>
      <c r="CZ15" s="250"/>
      <c r="DA15" s="250"/>
      <c r="DB15" s="250"/>
      <c r="DC15" s="250"/>
      <c r="DD15" s="250"/>
      <c r="DE15" s="250"/>
      <c r="DF15" s="544" t="s">
        <v>37</v>
      </c>
      <c r="DG15" s="544"/>
      <c r="DH15" s="544"/>
      <c r="DI15" s="544" t="s">
        <v>38</v>
      </c>
      <c r="DJ15" s="544"/>
      <c r="DK15" s="544"/>
      <c r="DL15" s="544" t="s">
        <v>39</v>
      </c>
      <c r="DM15" s="544"/>
      <c r="DN15" s="544" t="s">
        <v>40</v>
      </c>
      <c r="DO15" s="544"/>
      <c r="DP15" s="544"/>
      <c r="DQ15" s="544" t="s">
        <v>41</v>
      </c>
      <c r="DR15" s="544"/>
      <c r="DS15" s="544"/>
      <c r="DT15" s="544" t="s">
        <v>42</v>
      </c>
      <c r="DU15" s="544"/>
      <c r="DV15" s="544"/>
      <c r="DW15" s="544" t="s">
        <v>43</v>
      </c>
      <c r="DX15" s="544"/>
      <c r="DY15" s="544"/>
      <c r="DZ15" s="544" t="s">
        <v>44</v>
      </c>
      <c r="EA15" s="544"/>
      <c r="EB15" s="544"/>
      <c r="EC15" s="544"/>
      <c r="ED15" s="50"/>
      <c r="EE15" s="51"/>
      <c r="EF15" s="52"/>
      <c r="EG15" s="52"/>
      <c r="EH15" s="52"/>
      <c r="EI15" s="51"/>
      <c r="EJ15" s="53"/>
    </row>
    <row r="16" spans="1:147" s="47" customFormat="1" ht="32.25" customHeight="1" x14ac:dyDescent="0.5">
      <c r="B16" s="552"/>
      <c r="C16" s="553"/>
      <c r="D16" s="553"/>
      <c r="E16" s="554"/>
      <c r="F16" s="558"/>
      <c r="G16" s="559"/>
      <c r="H16" s="558"/>
      <c r="I16" s="559"/>
      <c r="J16" s="558"/>
      <c r="K16" s="559"/>
      <c r="L16" s="558"/>
      <c r="M16" s="559"/>
      <c r="N16" s="537" t="s">
        <v>45</v>
      </c>
      <c r="O16" s="538"/>
      <c r="P16" s="542"/>
      <c r="Q16" s="542"/>
      <c r="R16" s="542"/>
      <c r="S16" s="542"/>
      <c r="T16" s="542"/>
      <c r="U16" s="542"/>
      <c r="V16" s="537" t="s">
        <v>46</v>
      </c>
      <c r="W16" s="538"/>
      <c r="X16" s="542"/>
      <c r="Y16" s="542"/>
      <c r="Z16" s="542"/>
      <c r="AA16" s="542"/>
      <c r="AB16" s="543"/>
      <c r="AC16" s="543"/>
      <c r="AD16" s="542"/>
      <c r="AE16" s="542"/>
      <c r="AF16" s="542"/>
      <c r="AG16" s="542"/>
      <c r="AH16" s="542"/>
      <c r="AI16" s="542"/>
      <c r="AJ16" s="542"/>
      <c r="AK16" s="542"/>
      <c r="AL16" s="542"/>
      <c r="AM16" s="542"/>
      <c r="AN16" s="537" t="s">
        <v>47</v>
      </c>
      <c r="AO16" s="538"/>
      <c r="AP16" s="542"/>
      <c r="AQ16" s="542"/>
      <c r="AR16" s="542"/>
      <c r="AS16" s="542"/>
      <c r="AT16" s="542"/>
      <c r="AU16" s="542"/>
      <c r="AV16" s="539" t="s">
        <v>48</v>
      </c>
      <c r="AW16" s="540"/>
      <c r="AX16" s="542"/>
      <c r="AY16" s="542"/>
      <c r="AZ16" s="542"/>
      <c r="BA16" s="542"/>
      <c r="BB16" s="542"/>
      <c r="BC16" s="542"/>
      <c r="BD16" s="537" t="s">
        <v>49</v>
      </c>
      <c r="BE16" s="538"/>
      <c r="BF16" s="542"/>
      <c r="BG16" s="542"/>
      <c r="BH16" s="542"/>
      <c r="BI16" s="542"/>
      <c r="BJ16" s="542"/>
      <c r="BK16" s="542"/>
      <c r="BL16" s="542"/>
      <c r="BM16" s="542"/>
      <c r="BN16" s="537" t="s">
        <v>50</v>
      </c>
      <c r="BO16" s="538"/>
      <c r="BP16" s="542"/>
      <c r="BQ16" s="542"/>
      <c r="BR16" s="542"/>
      <c r="BS16" s="542"/>
      <c r="BT16" s="542"/>
      <c r="BU16" s="542"/>
      <c r="BV16" s="537" t="s">
        <v>51</v>
      </c>
      <c r="BW16" s="538"/>
      <c r="BX16" s="542"/>
      <c r="BY16" s="542"/>
      <c r="BZ16" s="542"/>
      <c r="CA16" s="542"/>
      <c r="CB16" s="542"/>
      <c r="CC16" s="542"/>
      <c r="CD16" s="542"/>
      <c r="CE16" s="542"/>
      <c r="CF16" s="542"/>
      <c r="CG16" s="542"/>
      <c r="CH16" s="542"/>
      <c r="CI16" s="542"/>
      <c r="CJ16" s="542"/>
      <c r="CK16" s="542"/>
      <c r="CL16" s="542"/>
      <c r="CM16" s="542"/>
      <c r="CN16" s="537" t="s">
        <v>52</v>
      </c>
      <c r="CO16" s="538"/>
      <c r="CP16" s="542"/>
      <c r="CQ16" s="542"/>
      <c r="CR16" s="542"/>
      <c r="CS16" s="542"/>
      <c r="CT16" s="542"/>
      <c r="CU16" s="542"/>
      <c r="CV16" s="537" t="s">
        <v>53</v>
      </c>
      <c r="CW16" s="538"/>
      <c r="CX16" s="542"/>
      <c r="CY16" s="542"/>
      <c r="CZ16" s="542"/>
      <c r="DA16" s="542"/>
      <c r="DB16" s="542"/>
      <c r="DC16" s="542"/>
      <c r="DD16" s="542"/>
      <c r="DE16" s="542"/>
      <c r="DF16" s="544"/>
      <c r="DG16" s="544"/>
      <c r="DH16" s="544"/>
      <c r="DI16" s="544"/>
      <c r="DJ16" s="544"/>
      <c r="DK16" s="544"/>
      <c r="DL16" s="544"/>
      <c r="DM16" s="544"/>
      <c r="DN16" s="544"/>
      <c r="DO16" s="544"/>
      <c r="DP16" s="544"/>
      <c r="DQ16" s="544"/>
      <c r="DR16" s="544"/>
      <c r="DS16" s="544"/>
      <c r="DT16" s="544"/>
      <c r="DU16" s="544"/>
      <c r="DV16" s="544"/>
      <c r="DW16" s="544"/>
      <c r="DX16" s="544"/>
      <c r="DY16" s="544"/>
      <c r="DZ16" s="544"/>
      <c r="EA16" s="544"/>
      <c r="EB16" s="544"/>
      <c r="EC16" s="544"/>
      <c r="ED16" s="50"/>
      <c r="EE16" s="51"/>
      <c r="EF16" s="52"/>
      <c r="EG16" s="52"/>
      <c r="EH16" s="52"/>
      <c r="EI16" s="51"/>
      <c r="EJ16" s="53"/>
    </row>
    <row r="17" spans="1:142" s="47" customFormat="1" ht="62.25" customHeight="1" x14ac:dyDescent="0.55000000000000004">
      <c r="B17" s="552"/>
      <c r="C17" s="553"/>
      <c r="D17" s="553"/>
      <c r="E17" s="554"/>
      <c r="F17" s="537" t="s">
        <v>54</v>
      </c>
      <c r="G17" s="538"/>
      <c r="H17" s="537" t="s">
        <v>53</v>
      </c>
      <c r="I17" s="538"/>
      <c r="J17" s="537" t="s">
        <v>55</v>
      </c>
      <c r="K17" s="538"/>
      <c r="L17" s="537" t="s">
        <v>56</v>
      </c>
      <c r="M17" s="538"/>
      <c r="N17" s="37"/>
      <c r="O17" s="37"/>
      <c r="P17" s="536" t="s">
        <v>52</v>
      </c>
      <c r="Q17" s="536"/>
      <c r="R17" s="536" t="s">
        <v>57</v>
      </c>
      <c r="S17" s="536"/>
      <c r="T17" s="536" t="s">
        <v>58</v>
      </c>
      <c r="U17" s="536"/>
      <c r="V17" s="37"/>
      <c r="W17" s="37"/>
      <c r="X17" s="536" t="s">
        <v>50</v>
      </c>
      <c r="Y17" s="536"/>
      <c r="Z17" s="536" t="s">
        <v>46</v>
      </c>
      <c r="AA17" s="536"/>
      <c r="AB17" s="541" t="s">
        <v>59</v>
      </c>
      <c r="AC17" s="541"/>
      <c r="AD17" s="536" t="s">
        <v>60</v>
      </c>
      <c r="AE17" s="536"/>
      <c r="AF17" s="536" t="s">
        <v>54</v>
      </c>
      <c r="AG17" s="536"/>
      <c r="AH17" s="536" t="s">
        <v>53</v>
      </c>
      <c r="AI17" s="536"/>
      <c r="AJ17" s="536" t="s">
        <v>55</v>
      </c>
      <c r="AK17" s="536"/>
      <c r="AL17" s="536" t="s">
        <v>56</v>
      </c>
      <c r="AM17" s="536"/>
      <c r="AN17" s="37"/>
      <c r="AO17" s="37"/>
      <c r="AP17" s="536" t="s">
        <v>61</v>
      </c>
      <c r="AQ17" s="536"/>
      <c r="AR17" s="536" t="s">
        <v>47</v>
      </c>
      <c r="AS17" s="536"/>
      <c r="AT17" s="536" t="s">
        <v>62</v>
      </c>
      <c r="AU17" s="536"/>
      <c r="AV17" s="537" t="s">
        <v>54</v>
      </c>
      <c r="AW17" s="538"/>
      <c r="AX17" s="536" t="s">
        <v>49</v>
      </c>
      <c r="AY17" s="536"/>
      <c r="AZ17" s="536" t="s">
        <v>45</v>
      </c>
      <c r="BA17" s="536"/>
      <c r="BB17" s="536" t="s">
        <v>63</v>
      </c>
      <c r="BC17" s="536"/>
      <c r="BD17" s="37"/>
      <c r="BE17" s="37"/>
      <c r="BF17" s="536" t="s">
        <v>49</v>
      </c>
      <c r="BG17" s="536"/>
      <c r="BH17" s="536" t="s">
        <v>45</v>
      </c>
      <c r="BI17" s="536"/>
      <c r="BJ17" s="536" t="s">
        <v>63</v>
      </c>
      <c r="BK17" s="536"/>
      <c r="BL17" s="536" t="s">
        <v>29</v>
      </c>
      <c r="BM17" s="536"/>
      <c r="BN17" s="37"/>
      <c r="BO17" s="37"/>
      <c r="BP17" s="536" t="s">
        <v>52</v>
      </c>
      <c r="BQ17" s="536"/>
      <c r="BR17" s="536" t="s">
        <v>57</v>
      </c>
      <c r="BS17" s="536"/>
      <c r="BT17" s="536" t="s">
        <v>58</v>
      </c>
      <c r="BU17" s="536"/>
      <c r="BV17" s="37"/>
      <c r="BW17" s="37"/>
      <c r="BX17" s="536" t="s">
        <v>51</v>
      </c>
      <c r="BY17" s="536"/>
      <c r="BZ17" s="536" t="s">
        <v>64</v>
      </c>
      <c r="CA17" s="536"/>
      <c r="CB17" s="536" t="s">
        <v>65</v>
      </c>
      <c r="CC17" s="536"/>
      <c r="CD17" s="536" t="s">
        <v>66</v>
      </c>
      <c r="CE17" s="536"/>
      <c r="CF17" s="536" t="s">
        <v>54</v>
      </c>
      <c r="CG17" s="536"/>
      <c r="CH17" s="536" t="s">
        <v>53</v>
      </c>
      <c r="CI17" s="536"/>
      <c r="CJ17" s="536" t="s">
        <v>55</v>
      </c>
      <c r="CK17" s="536"/>
      <c r="CL17" s="536" t="s">
        <v>56</v>
      </c>
      <c r="CM17" s="536"/>
      <c r="CN17" s="37"/>
      <c r="CO17" s="37"/>
      <c r="CP17" s="536" t="s">
        <v>52</v>
      </c>
      <c r="CQ17" s="536"/>
      <c r="CR17" s="536" t="s">
        <v>57</v>
      </c>
      <c r="CS17" s="536"/>
      <c r="CT17" s="536" t="s">
        <v>58</v>
      </c>
      <c r="CU17" s="536"/>
      <c r="CV17" s="37"/>
      <c r="CW17" s="37"/>
      <c r="CX17" s="536" t="s">
        <v>49</v>
      </c>
      <c r="CY17" s="536"/>
      <c r="CZ17" s="536" t="s">
        <v>45</v>
      </c>
      <c r="DA17" s="536"/>
      <c r="DB17" s="536" t="s">
        <v>63</v>
      </c>
      <c r="DC17" s="536"/>
      <c r="DD17" s="536" t="s">
        <v>29</v>
      </c>
      <c r="DE17" s="536"/>
      <c r="DF17" s="544"/>
      <c r="DG17" s="544"/>
      <c r="DH17" s="544"/>
      <c r="DI17" s="544"/>
      <c r="DJ17" s="544"/>
      <c r="DK17" s="544"/>
      <c r="DL17" s="544"/>
      <c r="DM17" s="544"/>
      <c r="DN17" s="544"/>
      <c r="DO17" s="544"/>
      <c r="DP17" s="544"/>
      <c r="DQ17" s="544"/>
      <c r="DR17" s="544"/>
      <c r="DS17" s="544"/>
      <c r="DT17" s="544"/>
      <c r="DU17" s="544"/>
      <c r="DV17" s="544"/>
      <c r="DW17" s="544"/>
      <c r="DX17" s="544"/>
      <c r="DY17" s="544"/>
      <c r="DZ17" s="544"/>
      <c r="EA17" s="544"/>
      <c r="EB17" s="544"/>
      <c r="EC17" s="544"/>
      <c r="ED17" s="50"/>
      <c r="EE17" s="51"/>
      <c r="EF17" s="52"/>
      <c r="EG17" s="52"/>
      <c r="EH17" s="52"/>
      <c r="EI17" s="51"/>
      <c r="EJ17" s="53"/>
    </row>
    <row r="18" spans="1:142" s="47" customFormat="1" ht="32.25" customHeight="1" x14ac:dyDescent="0.5">
      <c r="B18" s="552"/>
      <c r="C18" s="553"/>
      <c r="D18" s="553"/>
      <c r="E18" s="554"/>
      <c r="F18" s="537" t="s">
        <v>67</v>
      </c>
      <c r="G18" s="538"/>
      <c r="H18" s="537" t="s">
        <v>68</v>
      </c>
      <c r="I18" s="538"/>
      <c r="J18" s="537" t="s">
        <v>69</v>
      </c>
      <c r="K18" s="538"/>
      <c r="L18" s="537" t="s">
        <v>70</v>
      </c>
      <c r="M18" s="538"/>
      <c r="N18" s="539" t="s">
        <v>61</v>
      </c>
      <c r="O18" s="540"/>
      <c r="P18" s="536" t="s">
        <v>47</v>
      </c>
      <c r="Q18" s="536"/>
      <c r="R18" s="536" t="s">
        <v>62</v>
      </c>
      <c r="S18" s="536"/>
      <c r="T18" s="536" t="s">
        <v>48</v>
      </c>
      <c r="U18" s="536"/>
      <c r="V18" s="539" t="s">
        <v>49</v>
      </c>
      <c r="W18" s="540"/>
      <c r="X18" s="536" t="s">
        <v>45</v>
      </c>
      <c r="Y18" s="536"/>
      <c r="Z18" s="536" t="s">
        <v>63</v>
      </c>
      <c r="AA18" s="536"/>
      <c r="AB18" s="541" t="s">
        <v>29</v>
      </c>
      <c r="AC18" s="541"/>
      <c r="AD18" s="536" t="s">
        <v>31</v>
      </c>
      <c r="AE18" s="536"/>
      <c r="AF18" s="536" t="s">
        <v>67</v>
      </c>
      <c r="AG18" s="536"/>
      <c r="AH18" s="536" t="s">
        <v>68</v>
      </c>
      <c r="AI18" s="536"/>
      <c r="AJ18" s="536" t="s">
        <v>69</v>
      </c>
      <c r="AK18" s="536"/>
      <c r="AL18" s="536" t="s">
        <v>70</v>
      </c>
      <c r="AM18" s="536"/>
      <c r="AN18" s="539" t="s">
        <v>51</v>
      </c>
      <c r="AO18" s="540"/>
      <c r="AP18" s="536" t="s">
        <v>64</v>
      </c>
      <c r="AQ18" s="536"/>
      <c r="AR18" s="536">
        <v>18</v>
      </c>
      <c r="AS18" s="536"/>
      <c r="AT18" s="536" t="s">
        <v>66</v>
      </c>
      <c r="AU18" s="536"/>
      <c r="AV18" s="539" t="s">
        <v>54</v>
      </c>
      <c r="AW18" s="540"/>
      <c r="AX18" s="536" t="s">
        <v>53</v>
      </c>
      <c r="AY18" s="536"/>
      <c r="AZ18" s="536" t="s">
        <v>55</v>
      </c>
      <c r="BA18" s="536"/>
      <c r="BB18" s="536" t="s">
        <v>56</v>
      </c>
      <c r="BC18" s="536"/>
      <c r="BD18" s="539" t="s">
        <v>54</v>
      </c>
      <c r="BE18" s="540"/>
      <c r="BF18" s="536" t="s">
        <v>53</v>
      </c>
      <c r="BG18" s="536"/>
      <c r="BH18" s="536" t="s">
        <v>55</v>
      </c>
      <c r="BI18" s="536"/>
      <c r="BJ18" s="536" t="s">
        <v>56</v>
      </c>
      <c r="BK18" s="536"/>
      <c r="BL18" s="536" t="s">
        <v>22</v>
      </c>
      <c r="BM18" s="536"/>
      <c r="BN18" s="539" t="s">
        <v>61</v>
      </c>
      <c r="BO18" s="540"/>
      <c r="BP18" s="536" t="s">
        <v>47</v>
      </c>
      <c r="BQ18" s="536"/>
      <c r="BR18" s="536" t="s">
        <v>62</v>
      </c>
      <c r="BS18" s="536"/>
      <c r="BT18" s="536" t="s">
        <v>48</v>
      </c>
      <c r="BU18" s="536"/>
      <c r="BV18" s="539" t="s">
        <v>50</v>
      </c>
      <c r="BW18" s="540"/>
      <c r="BX18" s="536" t="s">
        <v>46</v>
      </c>
      <c r="BY18" s="536"/>
      <c r="BZ18" s="536" t="s">
        <v>59</v>
      </c>
      <c r="CA18" s="536"/>
      <c r="CB18" s="536" t="s">
        <v>60</v>
      </c>
      <c r="CC18" s="536"/>
      <c r="CD18" s="536" t="s">
        <v>71</v>
      </c>
      <c r="CE18" s="536"/>
      <c r="CF18" s="536" t="s">
        <v>67</v>
      </c>
      <c r="CG18" s="536"/>
      <c r="CH18" s="536" t="s">
        <v>68</v>
      </c>
      <c r="CI18" s="536"/>
      <c r="CJ18" s="536" t="s">
        <v>69</v>
      </c>
      <c r="CK18" s="536"/>
      <c r="CL18" s="536" t="s">
        <v>70</v>
      </c>
      <c r="CM18" s="536"/>
      <c r="CN18" s="539" t="s">
        <v>61</v>
      </c>
      <c r="CO18" s="540"/>
      <c r="CP18" s="536" t="s">
        <v>47</v>
      </c>
      <c r="CQ18" s="536"/>
      <c r="CR18" s="536" t="s">
        <v>62</v>
      </c>
      <c r="CS18" s="536"/>
      <c r="CT18" s="536" t="s">
        <v>48</v>
      </c>
      <c r="CU18" s="536"/>
      <c r="CV18" s="537" t="s">
        <v>54</v>
      </c>
      <c r="CW18" s="538"/>
      <c r="CX18" s="536" t="s">
        <v>53</v>
      </c>
      <c r="CY18" s="536"/>
      <c r="CZ18" s="536" t="s">
        <v>55</v>
      </c>
      <c r="DA18" s="536"/>
      <c r="DB18" s="536" t="s">
        <v>56</v>
      </c>
      <c r="DC18" s="536"/>
      <c r="DD18" s="536" t="s">
        <v>71</v>
      </c>
      <c r="DE18" s="536"/>
      <c r="DF18" s="544"/>
      <c r="DG18" s="544"/>
      <c r="DH18" s="544"/>
      <c r="DI18" s="544"/>
      <c r="DJ18" s="544"/>
      <c r="DK18" s="544"/>
      <c r="DL18" s="544"/>
      <c r="DM18" s="544"/>
      <c r="DN18" s="544"/>
      <c r="DO18" s="544"/>
      <c r="DP18" s="544"/>
      <c r="DQ18" s="544"/>
      <c r="DR18" s="544"/>
      <c r="DS18" s="544"/>
      <c r="DT18" s="544"/>
      <c r="DU18" s="544"/>
      <c r="DV18" s="544"/>
      <c r="DW18" s="544"/>
      <c r="DX18" s="544"/>
      <c r="DY18" s="544"/>
      <c r="DZ18" s="544"/>
      <c r="EA18" s="544"/>
      <c r="EB18" s="544"/>
      <c r="EC18" s="544"/>
      <c r="ED18" s="50"/>
      <c r="EE18" s="51"/>
      <c r="EF18" s="52"/>
      <c r="EG18" s="52"/>
      <c r="EH18" s="52"/>
      <c r="EI18" s="51"/>
      <c r="EJ18" s="53"/>
    </row>
    <row r="19" spans="1:142" s="47" customFormat="1" ht="32.25" customHeight="1" x14ac:dyDescent="0.5">
      <c r="B19" s="555"/>
      <c r="C19" s="556"/>
      <c r="D19" s="556"/>
      <c r="E19" s="557"/>
      <c r="F19" s="277"/>
      <c r="G19" s="282"/>
      <c r="H19" s="277"/>
      <c r="I19" s="282"/>
      <c r="J19" s="277"/>
      <c r="K19" s="282"/>
      <c r="L19" s="277"/>
      <c r="M19" s="282"/>
      <c r="N19" s="277" t="s">
        <v>46</v>
      </c>
      <c r="O19" s="282"/>
      <c r="P19" s="276"/>
      <c r="Q19" s="276"/>
      <c r="R19" s="276"/>
      <c r="S19" s="276"/>
      <c r="T19" s="276"/>
      <c r="U19" s="276"/>
      <c r="V19" s="277" t="s">
        <v>64</v>
      </c>
      <c r="W19" s="282"/>
      <c r="X19" s="276"/>
      <c r="Y19" s="276"/>
      <c r="Z19" s="276"/>
      <c r="AA19" s="276"/>
      <c r="AB19" s="535"/>
      <c r="AC19" s="535"/>
      <c r="AD19" s="276"/>
      <c r="AE19" s="276"/>
      <c r="AF19" s="276"/>
      <c r="AG19" s="276"/>
      <c r="AH19" s="276"/>
      <c r="AI19" s="276"/>
      <c r="AJ19" s="276"/>
      <c r="AK19" s="276"/>
      <c r="AL19" s="276"/>
      <c r="AM19" s="276"/>
      <c r="AN19" s="277" t="s">
        <v>54</v>
      </c>
      <c r="AO19" s="282"/>
      <c r="AP19" s="276"/>
      <c r="AQ19" s="276"/>
      <c r="AR19" s="276"/>
      <c r="AS19" s="276"/>
      <c r="AT19" s="276"/>
      <c r="AU19" s="276"/>
      <c r="AV19" s="277" t="s">
        <v>49</v>
      </c>
      <c r="AW19" s="282"/>
      <c r="AX19" s="276"/>
      <c r="AY19" s="276"/>
      <c r="AZ19" s="276"/>
      <c r="BA19" s="276"/>
      <c r="BB19" s="276"/>
      <c r="BC19" s="276"/>
      <c r="BD19" s="277" t="s">
        <v>50</v>
      </c>
      <c r="BE19" s="282"/>
      <c r="BF19" s="276"/>
      <c r="BG19" s="276"/>
      <c r="BH19" s="276"/>
      <c r="BI19" s="276"/>
      <c r="BJ19" s="276"/>
      <c r="BK19" s="276"/>
      <c r="BL19" s="276"/>
      <c r="BM19" s="276"/>
      <c r="BN19" s="277" t="s">
        <v>51</v>
      </c>
      <c r="BO19" s="282"/>
      <c r="BP19" s="276"/>
      <c r="BQ19" s="276"/>
      <c r="BR19" s="276"/>
      <c r="BS19" s="276"/>
      <c r="BT19" s="276"/>
      <c r="BU19" s="276"/>
      <c r="BV19" s="277" t="s">
        <v>61</v>
      </c>
      <c r="BW19" s="282"/>
      <c r="BX19" s="276"/>
      <c r="BY19" s="276"/>
      <c r="BZ19" s="276"/>
      <c r="CA19" s="276"/>
      <c r="CB19" s="276"/>
      <c r="CC19" s="276"/>
      <c r="CD19" s="276"/>
      <c r="CE19" s="276"/>
      <c r="CF19" s="276"/>
      <c r="CG19" s="276"/>
      <c r="CH19" s="276"/>
      <c r="CI19" s="276"/>
      <c r="CJ19" s="276"/>
      <c r="CK19" s="276"/>
      <c r="CL19" s="276"/>
      <c r="CM19" s="276"/>
      <c r="CN19" s="277" t="s">
        <v>67</v>
      </c>
      <c r="CO19" s="282"/>
      <c r="CP19" s="276"/>
      <c r="CQ19" s="276"/>
      <c r="CR19" s="276"/>
      <c r="CS19" s="276"/>
      <c r="CT19" s="276"/>
      <c r="CU19" s="276"/>
      <c r="CV19" s="277" t="s">
        <v>53</v>
      </c>
      <c r="CW19" s="282"/>
      <c r="CX19" s="276"/>
      <c r="CY19" s="276"/>
      <c r="CZ19" s="276"/>
      <c r="DA19" s="276"/>
      <c r="DB19" s="276"/>
      <c r="DC19" s="276"/>
      <c r="DD19" s="276"/>
      <c r="DE19" s="276"/>
      <c r="DF19" s="544"/>
      <c r="DG19" s="544"/>
      <c r="DH19" s="544"/>
      <c r="DI19" s="544"/>
      <c r="DJ19" s="544"/>
      <c r="DK19" s="544"/>
      <c r="DL19" s="544"/>
      <c r="DM19" s="544"/>
      <c r="DN19" s="544"/>
      <c r="DO19" s="544"/>
      <c r="DP19" s="544"/>
      <c r="DQ19" s="544"/>
      <c r="DR19" s="544"/>
      <c r="DS19" s="544"/>
      <c r="DT19" s="544"/>
      <c r="DU19" s="544"/>
      <c r="DV19" s="544"/>
      <c r="DW19" s="544"/>
      <c r="DX19" s="544"/>
      <c r="DY19" s="544"/>
      <c r="DZ19" s="544"/>
      <c r="EA19" s="544"/>
      <c r="EB19" s="544"/>
      <c r="EC19" s="544"/>
      <c r="ED19" s="50"/>
      <c r="EE19" s="51"/>
      <c r="EF19" s="52"/>
      <c r="EG19" s="52"/>
      <c r="EH19" s="52"/>
      <c r="EI19" s="51"/>
      <c r="EJ19" s="53"/>
    </row>
    <row r="20" spans="1:142" s="47" customFormat="1" ht="37.5" customHeight="1" x14ac:dyDescent="0.5">
      <c r="B20" s="250" t="s">
        <v>72</v>
      </c>
      <c r="C20" s="250"/>
      <c r="D20" s="250"/>
      <c r="E20" s="250"/>
      <c r="F20" s="250"/>
      <c r="G20" s="250"/>
      <c r="H20" s="250"/>
      <c r="I20" s="250"/>
      <c r="J20" s="250"/>
      <c r="K20" s="250"/>
      <c r="L20" s="250"/>
      <c r="M20" s="250"/>
      <c r="N20" s="250"/>
      <c r="O20" s="250"/>
      <c r="P20" s="250"/>
      <c r="Q20" s="250"/>
      <c r="R20" s="250"/>
      <c r="S20" s="250"/>
      <c r="T20" s="250">
        <v>18</v>
      </c>
      <c r="U20" s="250"/>
      <c r="V20" s="250"/>
      <c r="W20" s="250"/>
      <c r="X20" s="250"/>
      <c r="Y20" s="250"/>
      <c r="Z20" s="526"/>
      <c r="AA20" s="526"/>
      <c r="AB20" s="502"/>
      <c r="AC20" s="502"/>
      <c r="AD20" s="526"/>
      <c r="AE20" s="526"/>
      <c r="AF20" s="526"/>
      <c r="AG20" s="526"/>
      <c r="AH20" s="526"/>
      <c r="AI20" s="526"/>
      <c r="AJ20" s="526"/>
      <c r="AK20" s="526"/>
      <c r="AL20" s="526"/>
      <c r="AM20" s="526"/>
      <c r="AN20" s="526"/>
      <c r="AO20" s="526"/>
      <c r="AP20" s="526" t="s">
        <v>73</v>
      </c>
      <c r="AQ20" s="526"/>
      <c r="AR20" s="526" t="s">
        <v>73</v>
      </c>
      <c r="AS20" s="526"/>
      <c r="AT20" s="526" t="s">
        <v>74</v>
      </c>
      <c r="AU20" s="526"/>
      <c r="AV20" s="526" t="s">
        <v>74</v>
      </c>
      <c r="AW20" s="526"/>
      <c r="AX20" s="526"/>
      <c r="AY20" s="526"/>
      <c r="AZ20" s="526"/>
      <c r="BA20" s="526"/>
      <c r="BB20" s="250">
        <v>18</v>
      </c>
      <c r="BC20" s="250"/>
      <c r="BD20" s="526"/>
      <c r="BE20" s="526"/>
      <c r="BF20" s="526"/>
      <c r="BG20" s="526"/>
      <c r="BH20" s="526"/>
      <c r="BI20" s="526"/>
      <c r="BJ20" s="526"/>
      <c r="BK20" s="526"/>
      <c r="BL20" s="526"/>
      <c r="BM20" s="526"/>
      <c r="BN20" s="526"/>
      <c r="BO20" s="526"/>
      <c r="BP20" s="526"/>
      <c r="BQ20" s="526"/>
      <c r="BR20" s="526"/>
      <c r="BS20" s="526"/>
      <c r="BT20" s="526"/>
      <c r="BU20" s="526"/>
      <c r="BV20" s="526"/>
      <c r="BW20" s="526"/>
      <c r="BX20" s="526"/>
      <c r="BY20" s="526"/>
      <c r="BZ20" s="526"/>
      <c r="CA20" s="526"/>
      <c r="CB20" s="526"/>
      <c r="CC20" s="526"/>
      <c r="CD20" s="526"/>
      <c r="CE20" s="526"/>
      <c r="CF20" s="526"/>
      <c r="CG20" s="526"/>
      <c r="CH20" s="526" t="s">
        <v>75</v>
      </c>
      <c r="CI20" s="526"/>
      <c r="CJ20" s="526" t="s">
        <v>73</v>
      </c>
      <c r="CK20" s="526"/>
      <c r="CL20" s="526" t="s">
        <v>73</v>
      </c>
      <c r="CM20" s="526"/>
      <c r="CN20" s="526" t="s">
        <v>73</v>
      </c>
      <c r="CO20" s="526"/>
      <c r="CP20" s="526" t="s">
        <v>74</v>
      </c>
      <c r="CQ20" s="526"/>
      <c r="CR20" s="526" t="s">
        <v>74</v>
      </c>
      <c r="CS20" s="526"/>
      <c r="CT20" s="526" t="s">
        <v>74</v>
      </c>
      <c r="CU20" s="526"/>
      <c r="CV20" s="526" t="s">
        <v>74</v>
      </c>
      <c r="CW20" s="526"/>
      <c r="CX20" s="526" t="s">
        <v>74</v>
      </c>
      <c r="CY20" s="526"/>
      <c r="CZ20" s="526" t="s">
        <v>74</v>
      </c>
      <c r="DA20" s="526"/>
      <c r="DB20" s="526" t="s">
        <v>74</v>
      </c>
      <c r="DC20" s="526"/>
      <c r="DD20" s="526" t="s">
        <v>74</v>
      </c>
      <c r="DE20" s="524"/>
      <c r="DF20" s="250">
        <f>T20+BB20</f>
        <v>36</v>
      </c>
      <c r="DG20" s="250"/>
      <c r="DH20" s="250"/>
      <c r="DI20" s="530">
        <f>COUNTIF($F20:$DE20,":")+COUNTIF($F20:$DE20,"/:")/2</f>
        <v>5</v>
      </c>
      <c r="DJ20" s="530"/>
      <c r="DK20" s="530"/>
      <c r="DL20" s="530">
        <f>COUNTIF($F20:$DE20,"о")</f>
        <v>1</v>
      </c>
      <c r="DM20" s="530"/>
      <c r="DN20" s="530">
        <f>COUNTIF($F20:$DE20,"х")</f>
        <v>0</v>
      </c>
      <c r="DO20" s="530"/>
      <c r="DP20" s="530"/>
      <c r="DQ20" s="530">
        <f t="shared" ref="DQ20:DQ23" si="0">COUNTIF($F20:$DE20,"/")</f>
        <v>0</v>
      </c>
      <c r="DR20" s="530"/>
      <c r="DS20" s="530"/>
      <c r="DT20" s="530">
        <f>COUNTIF($F20:$DE20,"//")</f>
        <v>0</v>
      </c>
      <c r="DU20" s="530"/>
      <c r="DV20" s="530"/>
      <c r="DW20" s="530">
        <f>COUNTIF($F20:$DE20,"&lt;&gt;")-SUM(DI20:DV20)-2-COUNTIF($F20:$DE20,"/:")/2</f>
        <v>10</v>
      </c>
      <c r="DX20" s="530"/>
      <c r="DY20" s="530"/>
      <c r="DZ20" s="250">
        <f>SUM(DF20:DY20)</f>
        <v>52</v>
      </c>
      <c r="EA20" s="250"/>
      <c r="EB20" s="250"/>
      <c r="EC20" s="250"/>
      <c r="ED20" s="54"/>
      <c r="EE20" s="55"/>
      <c r="EF20" s="56"/>
      <c r="EG20" s="57"/>
      <c r="EH20" s="57"/>
      <c r="EI20" s="55"/>
    </row>
    <row r="21" spans="1:142" s="47" customFormat="1" ht="37.5" customHeight="1" x14ac:dyDescent="0.5">
      <c r="B21" s="250" t="s">
        <v>76</v>
      </c>
      <c r="C21" s="262"/>
      <c r="D21" s="262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0"/>
      <c r="S21" s="250"/>
      <c r="T21" s="534">
        <v>16.5</v>
      </c>
      <c r="U21" s="534"/>
      <c r="V21" s="250"/>
      <c r="W21" s="250"/>
      <c r="X21" s="250"/>
      <c r="Y21" s="250"/>
      <c r="Z21" s="526"/>
      <c r="AA21" s="526"/>
      <c r="AB21" s="502"/>
      <c r="AC21" s="502"/>
      <c r="AD21" s="526"/>
      <c r="AE21" s="526"/>
      <c r="AF21" s="526"/>
      <c r="AG21" s="526"/>
      <c r="AH21" s="526"/>
      <c r="AI21" s="526"/>
      <c r="AJ21" s="526" t="s">
        <v>75</v>
      </c>
      <c r="AK21" s="526"/>
      <c r="AL21" s="58"/>
      <c r="AM21" s="58"/>
      <c r="AN21" s="526" t="s">
        <v>77</v>
      </c>
      <c r="AO21" s="526"/>
      <c r="AP21" s="526" t="s">
        <v>73</v>
      </c>
      <c r="AQ21" s="526"/>
      <c r="AR21" s="526" t="s">
        <v>73</v>
      </c>
      <c r="AS21" s="526"/>
      <c r="AT21" s="526" t="s">
        <v>74</v>
      </c>
      <c r="AU21" s="526"/>
      <c r="AV21" s="526" t="s">
        <v>74</v>
      </c>
      <c r="AW21" s="526"/>
      <c r="AX21" s="526"/>
      <c r="AY21" s="526"/>
      <c r="AZ21" s="526"/>
      <c r="BA21" s="526"/>
      <c r="BB21" s="250">
        <v>18</v>
      </c>
      <c r="BC21" s="250"/>
      <c r="BD21" s="526"/>
      <c r="BE21" s="526"/>
      <c r="BF21" s="526"/>
      <c r="BG21" s="526"/>
      <c r="BH21" s="526"/>
      <c r="BI21" s="526"/>
      <c r="BJ21" s="526"/>
      <c r="BK21" s="526"/>
      <c r="BL21" s="526"/>
      <c r="BM21" s="526"/>
      <c r="BN21" s="526"/>
      <c r="BO21" s="526"/>
      <c r="BP21" s="526"/>
      <c r="BQ21" s="526"/>
      <c r="BR21" s="526"/>
      <c r="BS21" s="526"/>
      <c r="BT21" s="526"/>
      <c r="BU21" s="526"/>
      <c r="BV21" s="526"/>
      <c r="BW21" s="526"/>
      <c r="BX21" s="526"/>
      <c r="BY21" s="526"/>
      <c r="BZ21" s="526"/>
      <c r="CA21" s="526"/>
      <c r="CB21" s="526"/>
      <c r="CC21" s="526"/>
      <c r="CD21" s="526"/>
      <c r="CE21" s="526"/>
      <c r="CF21" s="526"/>
      <c r="CG21" s="526"/>
      <c r="CH21" s="526" t="s">
        <v>75</v>
      </c>
      <c r="CI21" s="526"/>
      <c r="CJ21" s="526" t="s">
        <v>75</v>
      </c>
      <c r="CK21" s="526"/>
      <c r="CL21" s="526" t="s">
        <v>73</v>
      </c>
      <c r="CM21" s="526"/>
      <c r="CN21" s="526" t="s">
        <v>73</v>
      </c>
      <c r="CO21" s="526"/>
      <c r="CP21" s="526" t="s">
        <v>73</v>
      </c>
      <c r="CQ21" s="526"/>
      <c r="CR21" s="526" t="s">
        <v>74</v>
      </c>
      <c r="CS21" s="526"/>
      <c r="CT21" s="526" t="s">
        <v>74</v>
      </c>
      <c r="CU21" s="526"/>
      <c r="CV21" s="526" t="s">
        <v>74</v>
      </c>
      <c r="CW21" s="526"/>
      <c r="CX21" s="526" t="s">
        <v>74</v>
      </c>
      <c r="CY21" s="526"/>
      <c r="CZ21" s="526" t="s">
        <v>74</v>
      </c>
      <c r="DA21" s="526"/>
      <c r="DB21" s="526" t="s">
        <v>74</v>
      </c>
      <c r="DC21" s="526"/>
      <c r="DD21" s="526" t="s">
        <v>74</v>
      </c>
      <c r="DE21" s="524"/>
      <c r="DF21" s="250">
        <f>T21+BB21</f>
        <v>34.5</v>
      </c>
      <c r="DG21" s="250"/>
      <c r="DH21" s="250"/>
      <c r="DI21" s="530">
        <f>COUNTIF($F21:$DE21,":")+COUNTIF($F21:$DE21,"/:")/2</f>
        <v>5.5</v>
      </c>
      <c r="DJ21" s="530"/>
      <c r="DK21" s="530"/>
      <c r="DL21" s="530">
        <f>COUNTIF($F21:$DE21,"о")</f>
        <v>3</v>
      </c>
      <c r="DM21" s="530"/>
      <c r="DN21" s="530">
        <f>COUNTIF($F21:$DE21,"х")</f>
        <v>0</v>
      </c>
      <c r="DO21" s="530"/>
      <c r="DP21" s="530"/>
      <c r="DQ21" s="530">
        <f t="shared" si="0"/>
        <v>0</v>
      </c>
      <c r="DR21" s="530"/>
      <c r="DS21" s="530"/>
      <c r="DT21" s="530">
        <f>COUNTIF($F21:$DE21,"//")</f>
        <v>0</v>
      </c>
      <c r="DU21" s="530"/>
      <c r="DV21" s="530"/>
      <c r="DW21" s="530">
        <f>COUNTIF($F21:$DE21,"&lt;&gt;")-SUM(DI21:DV21)-2-COUNTIF($F21:$DE21,"/:")/2</f>
        <v>9</v>
      </c>
      <c r="DX21" s="530"/>
      <c r="DY21" s="530"/>
      <c r="DZ21" s="250">
        <f>SUM(DF21:DY21)</f>
        <v>52</v>
      </c>
      <c r="EA21" s="250"/>
      <c r="EB21" s="250"/>
      <c r="EC21" s="250"/>
      <c r="ED21" s="54"/>
    </row>
    <row r="22" spans="1:142" s="47" customFormat="1" ht="37.5" customHeight="1" x14ac:dyDescent="0.5">
      <c r="B22" s="250" t="s">
        <v>78</v>
      </c>
      <c r="C22" s="262"/>
      <c r="D22" s="262"/>
      <c r="E22" s="250"/>
      <c r="F22" s="250"/>
      <c r="G22" s="250"/>
      <c r="H22" s="250"/>
      <c r="I22" s="250"/>
      <c r="J22" s="250"/>
      <c r="K22" s="250"/>
      <c r="L22" s="250"/>
      <c r="M22" s="250"/>
      <c r="N22" s="250"/>
      <c r="O22" s="250"/>
      <c r="P22" s="250"/>
      <c r="Q22" s="250"/>
      <c r="R22" s="250"/>
      <c r="S22" s="250"/>
      <c r="T22" s="533">
        <v>16</v>
      </c>
      <c r="U22" s="533"/>
      <c r="V22" s="250"/>
      <c r="W22" s="250"/>
      <c r="X22" s="250"/>
      <c r="Y22" s="250"/>
      <c r="Z22" s="526"/>
      <c r="AA22" s="526"/>
      <c r="AB22" s="502"/>
      <c r="AC22" s="502"/>
      <c r="AD22" s="526"/>
      <c r="AE22" s="526"/>
      <c r="AF22" s="526"/>
      <c r="AG22" s="526"/>
      <c r="AH22" s="526"/>
      <c r="AI22" s="526"/>
      <c r="AJ22" s="526"/>
      <c r="AK22" s="526"/>
      <c r="AL22" s="526" t="s">
        <v>79</v>
      </c>
      <c r="AM22" s="526"/>
      <c r="AN22" s="526" t="s">
        <v>73</v>
      </c>
      <c r="AO22" s="526"/>
      <c r="AP22" s="526" t="s">
        <v>73</v>
      </c>
      <c r="AQ22" s="526"/>
      <c r="AR22" s="526" t="s">
        <v>74</v>
      </c>
      <c r="AS22" s="526"/>
      <c r="AT22" s="526" t="s">
        <v>74</v>
      </c>
      <c r="AU22" s="526"/>
      <c r="AV22" s="526"/>
      <c r="AW22" s="526"/>
      <c r="AX22" s="526"/>
      <c r="AY22" s="526"/>
      <c r="AZ22" s="526"/>
      <c r="BA22" s="526"/>
      <c r="BB22" s="250">
        <v>20</v>
      </c>
      <c r="BC22" s="250"/>
      <c r="BD22" s="526"/>
      <c r="BE22" s="526"/>
      <c r="BF22" s="526"/>
      <c r="BG22" s="526"/>
      <c r="BH22" s="526"/>
      <c r="BI22" s="526"/>
      <c r="BJ22" s="526"/>
      <c r="BK22" s="526"/>
      <c r="BL22" s="526"/>
      <c r="BM22" s="526"/>
      <c r="BN22" s="526"/>
      <c r="BO22" s="526"/>
      <c r="BP22" s="526"/>
      <c r="BQ22" s="526"/>
      <c r="BR22" s="526"/>
      <c r="BS22" s="526"/>
      <c r="BT22" s="526"/>
      <c r="BU22" s="526"/>
      <c r="BV22" s="526"/>
      <c r="BW22" s="526"/>
      <c r="BX22" s="526"/>
      <c r="BY22" s="526"/>
      <c r="BZ22" s="526"/>
      <c r="CA22" s="526"/>
      <c r="CB22" s="526"/>
      <c r="CC22" s="526"/>
      <c r="CD22" s="526"/>
      <c r="CE22" s="526"/>
      <c r="CF22" s="526"/>
      <c r="CG22" s="526"/>
      <c r="CH22" s="526"/>
      <c r="CI22" s="526"/>
      <c r="CJ22" s="526" t="s">
        <v>79</v>
      </c>
      <c r="CK22" s="526"/>
      <c r="CL22" s="526" t="s">
        <v>79</v>
      </c>
      <c r="CM22" s="526"/>
      <c r="CN22" s="526" t="s">
        <v>73</v>
      </c>
      <c r="CO22" s="526"/>
      <c r="CP22" s="526" t="s">
        <v>73</v>
      </c>
      <c r="CQ22" s="526"/>
      <c r="CR22" s="526" t="s">
        <v>73</v>
      </c>
      <c r="CS22" s="526"/>
      <c r="CT22" s="526" t="s">
        <v>80</v>
      </c>
      <c r="CU22" s="526"/>
      <c r="CV22" s="526" t="s">
        <v>80</v>
      </c>
      <c r="CW22" s="526"/>
      <c r="CX22" s="526" t="s">
        <v>80</v>
      </c>
      <c r="CY22" s="526"/>
      <c r="CZ22" s="526" t="s">
        <v>74</v>
      </c>
      <c r="DA22" s="526"/>
      <c r="DB22" s="526" t="s">
        <v>74</v>
      </c>
      <c r="DC22" s="526"/>
      <c r="DD22" s="526" t="s">
        <v>74</v>
      </c>
      <c r="DE22" s="524"/>
      <c r="DF22" s="250">
        <f>T22+BB22</f>
        <v>36</v>
      </c>
      <c r="DG22" s="250"/>
      <c r="DH22" s="250"/>
      <c r="DI22" s="530">
        <f>COUNTIF($F22:$DE22,":")+COUNTIF($F22:$DE22,"/:")/2</f>
        <v>5</v>
      </c>
      <c r="DJ22" s="530"/>
      <c r="DK22" s="530"/>
      <c r="DL22" s="530">
        <f>COUNTIF($F22:$DE22,"о")</f>
        <v>0</v>
      </c>
      <c r="DM22" s="530"/>
      <c r="DN22" s="530">
        <f>COUNTIF($F22:$DE22,"х")</f>
        <v>3</v>
      </c>
      <c r="DO22" s="530"/>
      <c r="DP22" s="530"/>
      <c r="DQ22" s="530">
        <f t="shared" si="0"/>
        <v>0</v>
      </c>
      <c r="DR22" s="530"/>
      <c r="DS22" s="530"/>
      <c r="DT22" s="530">
        <f>COUNTIF($F22:$DE22,"//")</f>
        <v>0</v>
      </c>
      <c r="DU22" s="530"/>
      <c r="DV22" s="530"/>
      <c r="DW22" s="530">
        <f>COUNTIF($F22:$DE22,"&lt;&gt;")-SUM(DI22:DV22)-2-COUNTIF($F22:$DE22,"/:")/2</f>
        <v>8</v>
      </c>
      <c r="DX22" s="530"/>
      <c r="DY22" s="530"/>
      <c r="DZ22" s="250">
        <f>SUM(DF22:DY22)</f>
        <v>52</v>
      </c>
      <c r="EA22" s="250"/>
      <c r="EB22" s="250"/>
      <c r="EC22" s="250"/>
      <c r="ED22" s="54"/>
    </row>
    <row r="23" spans="1:142" s="47" customFormat="1" ht="37.5" customHeight="1" x14ac:dyDescent="0.5">
      <c r="B23" s="250" t="s">
        <v>81</v>
      </c>
      <c r="C23" s="532"/>
      <c r="D23" s="532"/>
      <c r="E23" s="250"/>
      <c r="F23" s="250"/>
      <c r="G23" s="250"/>
      <c r="H23" s="250"/>
      <c r="I23" s="250"/>
      <c r="J23" s="250"/>
      <c r="K23" s="250"/>
      <c r="L23" s="250"/>
      <c r="M23" s="250"/>
      <c r="N23" s="250"/>
      <c r="O23" s="250"/>
      <c r="P23" s="250"/>
      <c r="Q23" s="250"/>
      <c r="R23" s="250"/>
      <c r="S23" s="250"/>
      <c r="T23" s="533">
        <v>16</v>
      </c>
      <c r="U23" s="533"/>
      <c r="V23" s="250"/>
      <c r="W23" s="250"/>
      <c r="X23" s="250"/>
      <c r="Y23" s="250"/>
      <c r="Z23" s="526"/>
      <c r="AA23" s="526"/>
      <c r="AB23" s="502"/>
      <c r="AC23" s="502"/>
      <c r="AD23" s="526"/>
      <c r="AE23" s="526"/>
      <c r="AF23" s="526"/>
      <c r="AG23" s="526"/>
      <c r="AH23" s="526"/>
      <c r="AI23" s="526"/>
      <c r="AJ23" s="526"/>
      <c r="AK23" s="526"/>
      <c r="AL23" s="526" t="s">
        <v>79</v>
      </c>
      <c r="AM23" s="526"/>
      <c r="AN23" s="526" t="s">
        <v>79</v>
      </c>
      <c r="AO23" s="526"/>
      <c r="AP23" s="526" t="s">
        <v>73</v>
      </c>
      <c r="AQ23" s="526"/>
      <c r="AR23" s="526" t="s">
        <v>73</v>
      </c>
      <c r="AS23" s="526"/>
      <c r="AT23" s="526" t="s">
        <v>73</v>
      </c>
      <c r="AU23" s="526"/>
      <c r="AV23" s="526" t="s">
        <v>74</v>
      </c>
      <c r="AW23" s="526"/>
      <c r="AX23" s="526" t="s">
        <v>74</v>
      </c>
      <c r="AY23" s="526"/>
      <c r="AZ23" s="526"/>
      <c r="BA23" s="526"/>
      <c r="BB23" s="250">
        <v>16</v>
      </c>
      <c r="BC23" s="250"/>
      <c r="BD23" s="526"/>
      <c r="BE23" s="526"/>
      <c r="BF23" s="526"/>
      <c r="BG23" s="526"/>
      <c r="BH23" s="526"/>
      <c r="BI23" s="526"/>
      <c r="BJ23" s="526"/>
      <c r="BK23" s="526"/>
      <c r="BL23" s="526"/>
      <c r="BM23" s="526"/>
      <c r="BN23" s="526"/>
      <c r="BO23" s="526"/>
      <c r="BP23" s="526"/>
      <c r="BQ23" s="526"/>
      <c r="BR23" s="526"/>
      <c r="BS23" s="526"/>
      <c r="BT23" s="526"/>
      <c r="BU23" s="526"/>
      <c r="BV23" s="526"/>
      <c r="BW23" s="526"/>
      <c r="BX23" s="526"/>
      <c r="BY23" s="526"/>
      <c r="BZ23" s="526"/>
      <c r="CA23" s="526"/>
      <c r="CB23" s="526"/>
      <c r="CC23" s="526"/>
      <c r="CD23" s="526"/>
      <c r="CE23" s="526"/>
      <c r="CF23" s="526" t="s">
        <v>79</v>
      </c>
      <c r="CG23" s="526"/>
      <c r="CH23" s="526" t="s">
        <v>79</v>
      </c>
      <c r="CI23" s="526"/>
      <c r="CJ23" s="526" t="s">
        <v>73</v>
      </c>
      <c r="CK23" s="526"/>
      <c r="CL23" s="526" t="s">
        <v>73</v>
      </c>
      <c r="CM23" s="526"/>
      <c r="CN23" s="526" t="s">
        <v>73</v>
      </c>
      <c r="CO23" s="526"/>
      <c r="CP23" s="526" t="s">
        <v>73</v>
      </c>
      <c r="CQ23" s="526"/>
      <c r="CR23" s="526" t="s">
        <v>80</v>
      </c>
      <c r="CS23" s="526"/>
      <c r="CT23" s="526" t="s">
        <v>80</v>
      </c>
      <c r="CU23" s="526"/>
      <c r="CV23" s="526" t="s">
        <v>80</v>
      </c>
      <c r="CW23" s="526"/>
      <c r="CX23" s="526" t="s">
        <v>80</v>
      </c>
      <c r="CY23" s="526"/>
      <c r="CZ23" s="526" t="s">
        <v>74</v>
      </c>
      <c r="DA23" s="526"/>
      <c r="DB23" s="526" t="s">
        <v>74</v>
      </c>
      <c r="DC23" s="526"/>
      <c r="DD23" s="526" t="s">
        <v>74</v>
      </c>
      <c r="DE23" s="524"/>
      <c r="DF23" s="250">
        <f>T23+BB23</f>
        <v>32</v>
      </c>
      <c r="DG23" s="250"/>
      <c r="DH23" s="250"/>
      <c r="DI23" s="530">
        <f>COUNTIF($F23:$DE23,":")+COUNTIF($F23:$DE23,"/:")/2</f>
        <v>7</v>
      </c>
      <c r="DJ23" s="530"/>
      <c r="DK23" s="530"/>
      <c r="DL23" s="530">
        <f>COUNTIF($F23:$DE23,"о")</f>
        <v>0</v>
      </c>
      <c r="DM23" s="530"/>
      <c r="DN23" s="530">
        <f>COUNTIF($F23:$DE23,"х")</f>
        <v>4</v>
      </c>
      <c r="DO23" s="530"/>
      <c r="DP23" s="530"/>
      <c r="DQ23" s="530">
        <f t="shared" si="0"/>
        <v>0</v>
      </c>
      <c r="DR23" s="530"/>
      <c r="DS23" s="530"/>
      <c r="DT23" s="530">
        <f>COUNTIF($F23:$DE23,"//")</f>
        <v>0</v>
      </c>
      <c r="DU23" s="530"/>
      <c r="DV23" s="530"/>
      <c r="DW23" s="530">
        <f>COUNTIF($F23:$DE23,"&lt;&gt;")-SUM(DI23:DV23)-2-COUNTIF($F23:$DE23,"/:")/2</f>
        <v>9</v>
      </c>
      <c r="DX23" s="530"/>
      <c r="DY23" s="530"/>
      <c r="DZ23" s="250">
        <f>SUM(DF23:DY23)</f>
        <v>52</v>
      </c>
      <c r="EA23" s="250"/>
      <c r="EB23" s="250"/>
      <c r="EC23" s="250"/>
      <c r="ED23" s="54"/>
    </row>
    <row r="24" spans="1:142" s="47" customFormat="1" ht="37.5" customHeight="1" x14ac:dyDescent="0.5">
      <c r="B24" s="250" t="s">
        <v>82</v>
      </c>
      <c r="C24" s="262"/>
      <c r="D24" s="262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  <c r="P24" s="250"/>
      <c r="Q24" s="250"/>
      <c r="R24" s="262"/>
      <c r="S24" s="262"/>
      <c r="T24" s="262">
        <v>15</v>
      </c>
      <c r="U24" s="262"/>
      <c r="V24" s="262"/>
      <c r="W24" s="262"/>
      <c r="X24" s="262"/>
      <c r="Y24" s="262"/>
      <c r="Z24" s="241"/>
      <c r="AA24" s="241"/>
      <c r="AB24" s="531"/>
      <c r="AC24" s="531"/>
      <c r="AD24" s="241"/>
      <c r="AE24" s="241"/>
      <c r="AF24" s="241"/>
      <c r="AG24" s="241"/>
      <c r="AH24" s="241"/>
      <c r="AI24" s="241"/>
      <c r="AJ24" s="241" t="s">
        <v>79</v>
      </c>
      <c r="AK24" s="241"/>
      <c r="AL24" s="241" t="s">
        <v>79</v>
      </c>
      <c r="AM24" s="241"/>
      <c r="AN24" s="241" t="s">
        <v>79</v>
      </c>
      <c r="AO24" s="241"/>
      <c r="AP24" s="241" t="s">
        <v>73</v>
      </c>
      <c r="AQ24" s="241"/>
      <c r="AR24" s="241" t="s">
        <v>73</v>
      </c>
      <c r="AS24" s="241"/>
      <c r="AT24" s="241" t="s">
        <v>73</v>
      </c>
      <c r="AU24" s="241"/>
      <c r="AV24" s="241" t="s">
        <v>74</v>
      </c>
      <c r="AW24" s="241"/>
      <c r="AX24" s="241" t="s">
        <v>74</v>
      </c>
      <c r="AY24" s="241"/>
      <c r="AZ24" s="241"/>
      <c r="BA24" s="241"/>
      <c r="BB24" s="262">
        <v>5</v>
      </c>
      <c r="BC24" s="262"/>
      <c r="BD24" s="526"/>
      <c r="BE24" s="526"/>
      <c r="BF24" s="526"/>
      <c r="BG24" s="526"/>
      <c r="BH24" s="526"/>
      <c r="BI24" s="526"/>
      <c r="BJ24" s="526" t="s">
        <v>79</v>
      </c>
      <c r="BK24" s="526"/>
      <c r="BL24" s="526" t="s">
        <v>79</v>
      </c>
      <c r="BM24" s="526"/>
      <c r="BN24" s="526" t="s">
        <v>79</v>
      </c>
      <c r="BO24" s="526"/>
      <c r="BP24" s="526" t="s">
        <v>79</v>
      </c>
      <c r="BQ24" s="526"/>
      <c r="BR24" s="526" t="s">
        <v>79</v>
      </c>
      <c r="BS24" s="526"/>
      <c r="BT24" s="526" t="s">
        <v>83</v>
      </c>
      <c r="BU24" s="526"/>
      <c r="BV24" s="526" t="s">
        <v>84</v>
      </c>
      <c r="BW24" s="526"/>
      <c r="BX24" s="526" t="s">
        <v>84</v>
      </c>
      <c r="BY24" s="526"/>
      <c r="BZ24" s="526" t="s">
        <v>84</v>
      </c>
      <c r="CA24" s="526"/>
      <c r="CB24" s="526" t="s">
        <v>84</v>
      </c>
      <c r="CC24" s="526"/>
      <c r="CD24" s="526" t="s">
        <v>84</v>
      </c>
      <c r="CE24" s="526"/>
      <c r="CF24" s="526" t="s">
        <v>84</v>
      </c>
      <c r="CG24" s="526"/>
      <c r="CH24" s="526" t="s">
        <v>84</v>
      </c>
      <c r="CI24" s="526"/>
      <c r="CJ24" s="526" t="s">
        <v>84</v>
      </c>
      <c r="CK24" s="526"/>
      <c r="CL24" s="526" t="s">
        <v>84</v>
      </c>
      <c r="CM24" s="526"/>
      <c r="CN24" s="526" t="s">
        <v>83</v>
      </c>
      <c r="CO24" s="526"/>
      <c r="CP24" s="526"/>
      <c r="CQ24" s="526"/>
      <c r="CR24" s="526"/>
      <c r="CS24" s="526"/>
      <c r="CT24" s="526"/>
      <c r="CU24" s="526"/>
      <c r="CV24" s="526"/>
      <c r="CW24" s="526"/>
      <c r="CX24" s="526"/>
      <c r="CY24" s="526"/>
      <c r="CZ24" s="526"/>
      <c r="DA24" s="526"/>
      <c r="DB24" s="526"/>
      <c r="DC24" s="526"/>
      <c r="DD24" s="526"/>
      <c r="DE24" s="524"/>
      <c r="DF24" s="250">
        <f>T24+BB24</f>
        <v>20</v>
      </c>
      <c r="DG24" s="250"/>
      <c r="DH24" s="250"/>
      <c r="DI24" s="530">
        <f>COUNTIF($F24:$DE24,":")+COUNTIF($F24:$DE24,"/:")/2</f>
        <v>3</v>
      </c>
      <c r="DJ24" s="530"/>
      <c r="DK24" s="530"/>
      <c r="DL24" s="530">
        <f>COUNTIF($F24:$DE24,"о")</f>
        <v>0</v>
      </c>
      <c r="DM24" s="530"/>
      <c r="DN24" s="530">
        <f>COUNTIF($F24:$DE24,"х")</f>
        <v>8</v>
      </c>
      <c r="DO24" s="530"/>
      <c r="DP24" s="530"/>
      <c r="DQ24" s="530">
        <f>COUNTIF($F24:$DE24,"/")</f>
        <v>9</v>
      </c>
      <c r="DR24" s="530"/>
      <c r="DS24" s="530"/>
      <c r="DT24" s="530">
        <f>COUNTIF($F24:$DE24,"//")</f>
        <v>2</v>
      </c>
      <c r="DU24" s="530"/>
      <c r="DV24" s="530"/>
      <c r="DW24" s="530">
        <f>COUNTIF($F24:$DE24,"&lt;&gt;")-SUM(DI24:DV24)-2-COUNTIF($F24:$DE24,"/:")/2</f>
        <v>2</v>
      </c>
      <c r="DX24" s="530"/>
      <c r="DY24" s="530"/>
      <c r="DZ24" s="250">
        <f>SUM(DF24:DY24)</f>
        <v>44</v>
      </c>
      <c r="EA24" s="250"/>
      <c r="EB24" s="250"/>
      <c r="EC24" s="250"/>
      <c r="ED24" s="54"/>
    </row>
    <row r="25" spans="1:142" s="47" customFormat="1" ht="36" customHeight="1" x14ac:dyDescent="0.5">
      <c r="B25" s="59"/>
      <c r="C25" s="59"/>
      <c r="D25" s="59"/>
      <c r="E25" s="59"/>
      <c r="F25" s="528">
        <v>1</v>
      </c>
      <c r="G25" s="528"/>
      <c r="H25" s="528">
        <v>2</v>
      </c>
      <c r="I25" s="528"/>
      <c r="J25" s="528">
        <v>3</v>
      </c>
      <c r="K25" s="528"/>
      <c r="L25" s="528">
        <v>4</v>
      </c>
      <c r="M25" s="528"/>
      <c r="N25" s="528">
        <v>5</v>
      </c>
      <c r="O25" s="528"/>
      <c r="P25" s="528">
        <v>6</v>
      </c>
      <c r="Q25" s="528"/>
      <c r="R25" s="528">
        <v>7</v>
      </c>
      <c r="S25" s="528"/>
      <c r="T25" s="528">
        <v>8</v>
      </c>
      <c r="U25" s="528"/>
      <c r="V25" s="528">
        <v>9</v>
      </c>
      <c r="W25" s="528"/>
      <c r="X25" s="528">
        <v>10</v>
      </c>
      <c r="Y25" s="528"/>
      <c r="Z25" s="528">
        <v>11</v>
      </c>
      <c r="AA25" s="528"/>
      <c r="AB25" s="529">
        <v>12</v>
      </c>
      <c r="AC25" s="529"/>
      <c r="AD25" s="528">
        <v>13</v>
      </c>
      <c r="AE25" s="528"/>
      <c r="AF25" s="528">
        <v>14</v>
      </c>
      <c r="AG25" s="528"/>
      <c r="AH25" s="528">
        <v>15</v>
      </c>
      <c r="AI25" s="528"/>
      <c r="AJ25" s="528">
        <v>16</v>
      </c>
      <c r="AK25" s="528"/>
      <c r="AL25" s="528">
        <v>17</v>
      </c>
      <c r="AM25" s="528"/>
      <c r="AN25" s="528">
        <v>18</v>
      </c>
      <c r="AO25" s="528"/>
      <c r="AP25" s="528">
        <v>19</v>
      </c>
      <c r="AQ25" s="528"/>
      <c r="AR25" s="528"/>
      <c r="AS25" s="528"/>
      <c r="AT25" s="528"/>
      <c r="AU25" s="528"/>
      <c r="AV25" s="528"/>
      <c r="AW25" s="528"/>
      <c r="AX25" s="528">
        <v>1</v>
      </c>
      <c r="AY25" s="528"/>
      <c r="AZ25" s="528">
        <v>2</v>
      </c>
      <c r="BA25" s="528"/>
      <c r="BB25" s="528">
        <v>3</v>
      </c>
      <c r="BC25" s="528"/>
      <c r="BD25" s="528">
        <v>4</v>
      </c>
      <c r="BE25" s="528"/>
      <c r="BF25" s="528">
        <v>5</v>
      </c>
      <c r="BG25" s="528"/>
      <c r="BH25" s="528">
        <v>6</v>
      </c>
      <c r="BI25" s="528"/>
      <c r="BJ25" s="528">
        <v>7</v>
      </c>
      <c r="BK25" s="528"/>
      <c r="BL25" s="528">
        <v>8</v>
      </c>
      <c r="BM25" s="528"/>
      <c r="BN25" s="528">
        <v>9</v>
      </c>
      <c r="BO25" s="528"/>
      <c r="BP25" s="528">
        <v>10</v>
      </c>
      <c r="BQ25" s="528"/>
      <c r="BR25" s="528">
        <v>11</v>
      </c>
      <c r="BS25" s="528"/>
      <c r="BT25" s="528">
        <v>12</v>
      </c>
      <c r="BU25" s="528"/>
      <c r="BV25" s="528">
        <v>13</v>
      </c>
      <c r="BW25" s="528"/>
      <c r="BX25" s="528">
        <v>14</v>
      </c>
      <c r="BY25" s="528"/>
      <c r="BZ25" s="528">
        <v>15</v>
      </c>
      <c r="CA25" s="528"/>
      <c r="CB25" s="528">
        <v>16</v>
      </c>
      <c r="CC25" s="528"/>
      <c r="CD25" s="528">
        <v>17</v>
      </c>
      <c r="CE25" s="528"/>
      <c r="CF25" s="528">
        <v>18</v>
      </c>
      <c r="CG25" s="528"/>
      <c r="CH25" s="528">
        <v>19</v>
      </c>
      <c r="CI25" s="528"/>
      <c r="CJ25" s="528">
        <v>20</v>
      </c>
      <c r="CK25" s="528"/>
      <c r="CL25" s="528">
        <v>21</v>
      </c>
      <c r="CM25" s="528"/>
      <c r="CN25" s="528">
        <v>22</v>
      </c>
      <c r="CO25" s="528"/>
      <c r="CP25" s="528"/>
      <c r="CQ25" s="528"/>
      <c r="CR25" s="528"/>
      <c r="CS25" s="528"/>
      <c r="CT25" s="528"/>
      <c r="CU25" s="528"/>
      <c r="CV25" s="528"/>
      <c r="CW25" s="528"/>
      <c r="CX25" s="528"/>
      <c r="CY25" s="528"/>
      <c r="CZ25" s="528"/>
      <c r="DA25" s="528"/>
      <c r="DB25" s="528"/>
      <c r="DC25" s="528"/>
      <c r="DD25" s="528"/>
      <c r="DE25" s="528"/>
      <c r="DF25" s="495">
        <f>SUM(DF20:DH24)</f>
        <v>158.5</v>
      </c>
      <c r="DG25" s="495"/>
      <c r="DH25" s="495"/>
      <c r="DI25" s="495">
        <f>SUM(DI20:DI24)</f>
        <v>25.5</v>
      </c>
      <c r="DJ25" s="495"/>
      <c r="DK25" s="495"/>
      <c r="DL25" s="495">
        <f>SUM(DL20:DL24)</f>
        <v>4</v>
      </c>
      <c r="DM25" s="495"/>
      <c r="DN25" s="495">
        <f>SUM(DN22:DN24)</f>
        <v>15</v>
      </c>
      <c r="DO25" s="495"/>
      <c r="DP25" s="495"/>
      <c r="DQ25" s="495">
        <f>SUM(DQ22:DQ24)</f>
        <v>9</v>
      </c>
      <c r="DR25" s="495"/>
      <c r="DS25" s="495"/>
      <c r="DT25" s="495">
        <f>SUM(DT20:DV24)</f>
        <v>2</v>
      </c>
      <c r="DU25" s="495"/>
      <c r="DV25" s="495"/>
      <c r="DW25" s="495">
        <f>SUM(DW20:DY24)</f>
        <v>38</v>
      </c>
      <c r="DX25" s="495"/>
      <c r="DY25" s="495"/>
      <c r="DZ25" s="495">
        <f>SUM(DZ20:EA24)</f>
        <v>252</v>
      </c>
      <c r="EA25" s="495"/>
      <c r="EB25" s="495"/>
      <c r="EC25" s="495"/>
      <c r="ED25" s="54"/>
    </row>
    <row r="26" spans="1:142" s="47" customFormat="1" ht="27" customHeight="1" x14ac:dyDescent="0.55000000000000004">
      <c r="B26" s="37"/>
      <c r="C26" s="207" t="s">
        <v>85</v>
      </c>
      <c r="D26" s="207"/>
      <c r="E26" s="207"/>
      <c r="F26" s="207"/>
      <c r="G26" s="207"/>
      <c r="H26" s="207"/>
      <c r="I26" s="207"/>
      <c r="J26" s="207"/>
      <c r="K26" s="207"/>
      <c r="L26" s="207"/>
      <c r="M26" s="37"/>
      <c r="N26" s="527"/>
      <c r="O26" s="527"/>
      <c r="P26" s="207" t="s">
        <v>86</v>
      </c>
      <c r="Q26" s="207"/>
      <c r="R26" s="207"/>
      <c r="S26" s="207"/>
      <c r="T26" s="207"/>
      <c r="U26" s="207"/>
      <c r="V26" s="207"/>
      <c r="W26" s="207"/>
      <c r="X26" s="207"/>
      <c r="Y26" s="207"/>
      <c r="Z26" s="207"/>
      <c r="AA26" s="207"/>
      <c r="AB26" s="207"/>
      <c r="AC26" s="207"/>
      <c r="AD26" s="207"/>
      <c r="AE26" s="207"/>
      <c r="AF26" s="207"/>
      <c r="AG26" s="207"/>
      <c r="AH26" s="37"/>
      <c r="AI26" s="37"/>
      <c r="AJ26" s="37"/>
      <c r="AK26" s="37"/>
      <c r="AL26" s="524" t="s">
        <v>75</v>
      </c>
      <c r="AM26" s="525"/>
      <c r="AN26" s="37" t="s">
        <v>87</v>
      </c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526" t="s">
        <v>84</v>
      </c>
      <c r="BM26" s="526"/>
      <c r="BN26" s="37" t="s">
        <v>88</v>
      </c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524" t="s">
        <v>74</v>
      </c>
      <c r="CM26" s="525"/>
      <c r="CN26" s="37" t="s">
        <v>89</v>
      </c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ED26" s="54"/>
    </row>
    <row r="27" spans="1:142" s="47" customFormat="1" ht="9.75" customHeight="1" x14ac:dyDescent="0.55000000000000004"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60"/>
      <c r="O27" s="60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43"/>
      <c r="AC27" s="43"/>
      <c r="AD27" s="43"/>
      <c r="AE27" s="37"/>
      <c r="AF27" s="37"/>
      <c r="AG27" s="37"/>
      <c r="AH27" s="37"/>
      <c r="AI27" s="37"/>
      <c r="AJ27" s="37"/>
      <c r="AK27" s="37"/>
      <c r="AL27" s="60"/>
      <c r="AM27" s="60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60"/>
      <c r="BM27" s="60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ED27" s="54"/>
    </row>
    <row r="28" spans="1:142" s="47" customFormat="1" ht="30.75" customHeight="1" x14ac:dyDescent="0.55000000000000004"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524" t="s">
        <v>73</v>
      </c>
      <c r="O28" s="525"/>
      <c r="P28" s="207" t="s">
        <v>90</v>
      </c>
      <c r="Q28" s="207"/>
      <c r="R28" s="207"/>
      <c r="S28" s="207"/>
      <c r="T28" s="207"/>
      <c r="U28" s="207"/>
      <c r="V28" s="207"/>
      <c r="W28" s="207"/>
      <c r="X28" s="207"/>
      <c r="Y28" s="207"/>
      <c r="Z28" s="207"/>
      <c r="AA28" s="207"/>
      <c r="AB28" s="207"/>
      <c r="AC28" s="207"/>
      <c r="AD28" s="207"/>
      <c r="AE28" s="207"/>
      <c r="AF28" s="207"/>
      <c r="AG28" s="207"/>
      <c r="AH28" s="207"/>
      <c r="AI28" s="207"/>
      <c r="AJ28" s="37"/>
      <c r="AK28" s="37"/>
      <c r="AL28" s="526" t="s">
        <v>79</v>
      </c>
      <c r="AM28" s="526"/>
      <c r="AN28" s="207" t="s">
        <v>91</v>
      </c>
      <c r="AO28" s="207"/>
      <c r="AP28" s="207"/>
      <c r="AQ28" s="207"/>
      <c r="AR28" s="207"/>
      <c r="AS28" s="207"/>
      <c r="AT28" s="207"/>
      <c r="AU28" s="207"/>
      <c r="AV28" s="207"/>
      <c r="AW28" s="207"/>
      <c r="AX28" s="207"/>
      <c r="AY28" s="207"/>
      <c r="AZ28" s="207"/>
      <c r="BA28" s="207"/>
      <c r="BB28" s="207"/>
      <c r="BC28" s="207"/>
      <c r="BD28" s="207"/>
      <c r="BE28" s="207"/>
      <c r="BF28" s="207"/>
      <c r="BG28" s="207"/>
      <c r="BH28" s="207"/>
      <c r="BI28" s="207"/>
      <c r="BJ28" s="37"/>
      <c r="BK28" s="37"/>
      <c r="BL28" s="526" t="s">
        <v>83</v>
      </c>
      <c r="BM28" s="526"/>
      <c r="BN28" s="207" t="s">
        <v>92</v>
      </c>
      <c r="BO28" s="207"/>
      <c r="BP28" s="207"/>
      <c r="BQ28" s="207"/>
      <c r="BR28" s="207"/>
      <c r="BS28" s="207"/>
      <c r="BT28" s="207"/>
      <c r="BU28" s="207"/>
      <c r="BV28" s="207"/>
      <c r="BW28" s="207"/>
      <c r="BX28" s="207"/>
      <c r="BY28" s="207"/>
      <c r="BZ28" s="207"/>
      <c r="CA28" s="207"/>
      <c r="CB28" s="207"/>
      <c r="CC28" s="207"/>
      <c r="CD28" s="20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ED28" s="54"/>
    </row>
    <row r="29" spans="1:142" ht="8.25" customHeight="1" x14ac:dyDescent="0.45"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2"/>
      <c r="X29" s="63"/>
      <c r="Y29" s="63"/>
      <c r="Z29" s="64"/>
      <c r="AA29" s="64"/>
      <c r="AB29" s="65"/>
      <c r="AC29" s="65"/>
      <c r="AD29" s="65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64"/>
      <c r="BS29" s="64"/>
      <c r="BT29" s="64"/>
      <c r="BU29" s="63"/>
      <c r="BV29" s="63"/>
      <c r="BW29" s="63"/>
      <c r="BX29" s="64"/>
      <c r="BY29" s="64"/>
      <c r="BZ29" s="64"/>
      <c r="CA29" s="64"/>
      <c r="CB29" s="64"/>
      <c r="CC29" s="64"/>
      <c r="CD29" s="64"/>
      <c r="CE29" s="64"/>
      <c r="CF29" s="64"/>
      <c r="CG29" s="64"/>
      <c r="CH29" s="64"/>
      <c r="CI29" s="64"/>
      <c r="CJ29" s="64"/>
      <c r="CK29" s="64"/>
      <c r="CL29" s="64"/>
      <c r="CM29" s="64"/>
      <c r="CN29" s="64"/>
      <c r="CO29" s="64"/>
      <c r="CP29" s="64"/>
      <c r="CQ29" s="64"/>
      <c r="CR29" s="64"/>
      <c r="CS29" s="64"/>
      <c r="CT29" s="64"/>
      <c r="CU29" s="64"/>
      <c r="CV29" s="64"/>
      <c r="CW29" s="64"/>
      <c r="CX29" s="64"/>
      <c r="CY29" s="64"/>
      <c r="CZ29" s="64"/>
      <c r="DA29" s="64"/>
      <c r="DB29" s="64"/>
      <c r="DC29" s="64"/>
      <c r="DD29" s="64"/>
      <c r="DE29" s="64"/>
      <c r="DF29" s="64"/>
      <c r="DG29" s="64"/>
      <c r="DH29" s="64"/>
      <c r="DI29" s="64"/>
      <c r="DJ29" s="64"/>
      <c r="DK29" s="64"/>
      <c r="DL29" s="64"/>
      <c r="DM29" s="64"/>
      <c r="DN29" s="64"/>
      <c r="DO29" s="61"/>
      <c r="DP29" s="61"/>
      <c r="DQ29" s="66"/>
      <c r="DR29" s="66"/>
      <c r="DS29" s="66"/>
      <c r="DT29" s="61"/>
      <c r="DU29" s="61"/>
      <c r="DV29" s="61"/>
      <c r="DW29" s="61"/>
      <c r="DX29" s="61"/>
      <c r="DY29" s="61"/>
      <c r="DZ29" s="61"/>
      <c r="EA29" s="61"/>
      <c r="EB29" s="61"/>
      <c r="EC29" s="61"/>
      <c r="ED29" s="67"/>
      <c r="EE29" s="61"/>
      <c r="EF29" s="61"/>
      <c r="EG29" s="61"/>
      <c r="EH29" s="61"/>
      <c r="EI29" s="61"/>
      <c r="EJ29" s="61"/>
      <c r="EK29" s="61"/>
      <c r="EL29" s="61"/>
    </row>
    <row r="30" spans="1:142" ht="33" customHeight="1" x14ac:dyDescent="0.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7"/>
      <c r="AC30" s="67"/>
      <c r="AD30" s="67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BQ30" s="40" t="s">
        <v>93</v>
      </c>
      <c r="BR30" s="44"/>
      <c r="BS30" s="44"/>
      <c r="BT30" s="44"/>
      <c r="BU30" s="44"/>
      <c r="BV30" s="44"/>
      <c r="BW30" s="44"/>
      <c r="BX30" s="44"/>
      <c r="BY30" s="44"/>
      <c r="BZ30" s="44"/>
      <c r="CA30" s="44"/>
      <c r="CB30" s="44"/>
      <c r="CC30" s="44"/>
      <c r="CD30" s="44"/>
      <c r="CE30" s="44"/>
      <c r="CF30" s="44"/>
      <c r="CG30" s="44"/>
      <c r="CH30" s="44"/>
      <c r="CI30" s="44"/>
      <c r="CJ30" s="44"/>
      <c r="CK30" s="44"/>
      <c r="CL30" s="44"/>
      <c r="CM30" s="44"/>
      <c r="CN30" s="44"/>
      <c r="CO30" s="44"/>
      <c r="CP30" s="44"/>
      <c r="CQ30" s="44"/>
      <c r="CR30" s="44"/>
      <c r="CS30" s="44"/>
      <c r="CT30" s="44"/>
      <c r="CU30" s="44"/>
      <c r="CV30" s="61"/>
      <c r="CW30" s="61"/>
      <c r="CX30" s="61"/>
      <c r="CY30" s="61"/>
      <c r="CZ30" s="61"/>
      <c r="DA30" s="61"/>
      <c r="DB30" s="61"/>
      <c r="DC30" s="61"/>
      <c r="DD30" s="61"/>
      <c r="DE30" s="61"/>
      <c r="DF30" s="61"/>
      <c r="DG30" s="61"/>
      <c r="DH30" s="61"/>
      <c r="DI30" s="61"/>
      <c r="DJ30" s="61"/>
      <c r="DK30" s="61"/>
      <c r="DL30" s="61"/>
      <c r="DM30" s="61"/>
      <c r="DN30" s="61"/>
      <c r="DO30" s="61"/>
      <c r="DP30" s="61"/>
      <c r="DQ30" s="66"/>
      <c r="DR30" s="66"/>
      <c r="DS30" s="66"/>
      <c r="DT30" s="61"/>
      <c r="DU30" s="61"/>
      <c r="DV30" s="61"/>
      <c r="DW30" s="61"/>
      <c r="DX30" s="61"/>
      <c r="DY30" s="61"/>
      <c r="DZ30" s="61"/>
      <c r="EA30" s="61"/>
      <c r="EB30" s="61"/>
      <c r="EC30" s="61"/>
      <c r="ED30" s="67"/>
    </row>
    <row r="31" spans="1:142" ht="10.5" customHeight="1" thickBot="1" x14ac:dyDescent="0.5"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/>
    </row>
    <row r="32" spans="1:142" ht="66.75" customHeight="1" x14ac:dyDescent="0.45">
      <c r="A32" s="499" t="s">
        <v>94</v>
      </c>
      <c r="B32" s="500"/>
      <c r="C32" s="500"/>
      <c r="D32" s="505" t="s">
        <v>95</v>
      </c>
      <c r="E32" s="506"/>
      <c r="F32" s="506"/>
      <c r="G32" s="506"/>
      <c r="H32" s="506"/>
      <c r="I32" s="506"/>
      <c r="J32" s="506"/>
      <c r="K32" s="506"/>
      <c r="L32" s="506"/>
      <c r="M32" s="506"/>
      <c r="N32" s="506"/>
      <c r="O32" s="506"/>
      <c r="P32" s="506"/>
      <c r="Q32" s="506"/>
      <c r="R32" s="506"/>
      <c r="S32" s="506"/>
      <c r="T32" s="506"/>
      <c r="U32" s="506"/>
      <c r="V32" s="506"/>
      <c r="W32" s="506"/>
      <c r="X32" s="506"/>
      <c r="Y32" s="506"/>
      <c r="Z32" s="506"/>
      <c r="AA32" s="507"/>
      <c r="AB32" s="514" t="s">
        <v>96</v>
      </c>
      <c r="AC32" s="514"/>
      <c r="AD32" s="514"/>
      <c r="AE32" s="465" t="s">
        <v>97</v>
      </c>
      <c r="AF32" s="465"/>
      <c r="AG32" s="465"/>
      <c r="AH32" s="470"/>
      <c r="AI32" s="516" t="s">
        <v>98</v>
      </c>
      <c r="AJ32" s="517"/>
      <c r="AK32" s="517"/>
      <c r="AL32" s="517"/>
      <c r="AM32" s="517"/>
      <c r="AN32" s="517"/>
      <c r="AO32" s="517"/>
      <c r="AP32" s="517"/>
      <c r="AQ32" s="517"/>
      <c r="AR32" s="517"/>
      <c r="AS32" s="517"/>
      <c r="AT32" s="517"/>
      <c r="AU32" s="517"/>
      <c r="AV32" s="517"/>
      <c r="AW32" s="517"/>
      <c r="AX32" s="517"/>
      <c r="AY32" s="518"/>
      <c r="AZ32" s="519" t="s">
        <v>99</v>
      </c>
      <c r="BA32" s="520"/>
      <c r="BB32" s="520"/>
      <c r="BC32" s="520"/>
      <c r="BD32" s="520"/>
      <c r="BE32" s="520"/>
      <c r="BF32" s="520"/>
      <c r="BG32" s="520"/>
      <c r="BH32" s="520"/>
      <c r="BI32" s="520"/>
      <c r="BJ32" s="520"/>
      <c r="BK32" s="520"/>
      <c r="BL32" s="520"/>
      <c r="BM32" s="520"/>
      <c r="BN32" s="520"/>
      <c r="BO32" s="520"/>
      <c r="BP32" s="520"/>
      <c r="BQ32" s="520"/>
      <c r="BR32" s="520"/>
      <c r="BS32" s="520"/>
      <c r="BT32" s="520"/>
      <c r="BU32" s="520"/>
      <c r="BV32" s="520"/>
      <c r="BW32" s="520"/>
      <c r="BX32" s="520"/>
      <c r="BY32" s="520"/>
      <c r="BZ32" s="520"/>
      <c r="CA32" s="520"/>
      <c r="CB32" s="520"/>
      <c r="CC32" s="520"/>
      <c r="CD32" s="520"/>
      <c r="CE32" s="520"/>
      <c r="CF32" s="520"/>
      <c r="CG32" s="520"/>
      <c r="CH32" s="520"/>
      <c r="CI32" s="520"/>
      <c r="CJ32" s="520"/>
      <c r="CK32" s="520"/>
      <c r="CL32" s="520"/>
      <c r="CM32" s="520"/>
      <c r="CN32" s="520"/>
      <c r="CO32" s="520"/>
      <c r="CP32" s="520"/>
      <c r="CQ32" s="520"/>
      <c r="CR32" s="520"/>
      <c r="CS32" s="520"/>
      <c r="CT32" s="520"/>
      <c r="CU32" s="520"/>
      <c r="CV32" s="520"/>
      <c r="CW32" s="520"/>
      <c r="CX32" s="520"/>
      <c r="CY32" s="520"/>
      <c r="CZ32" s="520"/>
      <c r="DA32" s="520"/>
      <c r="DB32" s="520"/>
      <c r="DC32" s="520"/>
      <c r="DD32" s="520"/>
      <c r="DE32" s="520"/>
      <c r="DF32" s="520"/>
      <c r="DG32" s="520"/>
      <c r="DH32" s="520"/>
      <c r="DI32" s="520"/>
      <c r="DJ32" s="520"/>
      <c r="DK32" s="520"/>
      <c r="DL32" s="520"/>
      <c r="DM32" s="520"/>
      <c r="DN32" s="520"/>
      <c r="DO32" s="520"/>
      <c r="DP32" s="520"/>
      <c r="DQ32" s="520"/>
      <c r="DR32" s="520"/>
      <c r="DS32" s="520"/>
      <c r="DT32" s="520"/>
      <c r="DU32" s="520"/>
      <c r="DV32" s="520"/>
      <c r="DW32" s="520"/>
      <c r="DX32" s="520"/>
      <c r="DY32" s="520"/>
      <c r="DZ32" s="521"/>
      <c r="EA32" s="486" t="s">
        <v>100</v>
      </c>
      <c r="EB32" s="487"/>
      <c r="EC32" s="488"/>
      <c r="ED32" s="488" t="s">
        <v>101</v>
      </c>
    </row>
    <row r="33" spans="1:141" ht="36" customHeight="1" x14ac:dyDescent="0.45">
      <c r="A33" s="501"/>
      <c r="B33" s="502"/>
      <c r="C33" s="502"/>
      <c r="D33" s="508"/>
      <c r="E33" s="509"/>
      <c r="F33" s="509"/>
      <c r="G33" s="509"/>
      <c r="H33" s="509"/>
      <c r="I33" s="509"/>
      <c r="J33" s="509"/>
      <c r="K33" s="509"/>
      <c r="L33" s="509"/>
      <c r="M33" s="509"/>
      <c r="N33" s="509"/>
      <c r="O33" s="509"/>
      <c r="P33" s="509"/>
      <c r="Q33" s="509"/>
      <c r="R33" s="509"/>
      <c r="S33" s="509"/>
      <c r="T33" s="509"/>
      <c r="U33" s="509"/>
      <c r="V33" s="509"/>
      <c r="W33" s="509"/>
      <c r="X33" s="509"/>
      <c r="Y33" s="509"/>
      <c r="Z33" s="509"/>
      <c r="AA33" s="510"/>
      <c r="AB33" s="515"/>
      <c r="AC33" s="515"/>
      <c r="AD33" s="515"/>
      <c r="AE33" s="467"/>
      <c r="AF33" s="467"/>
      <c r="AG33" s="467"/>
      <c r="AH33" s="471"/>
      <c r="AI33" s="474" t="s">
        <v>44</v>
      </c>
      <c r="AJ33" s="467"/>
      <c r="AK33" s="467"/>
      <c r="AL33" s="467" t="s">
        <v>102</v>
      </c>
      <c r="AM33" s="467"/>
      <c r="AN33" s="467"/>
      <c r="AO33" s="495" t="s">
        <v>103</v>
      </c>
      <c r="AP33" s="495"/>
      <c r="AQ33" s="495"/>
      <c r="AR33" s="495"/>
      <c r="AS33" s="495"/>
      <c r="AT33" s="495"/>
      <c r="AU33" s="495"/>
      <c r="AV33" s="495"/>
      <c r="AW33" s="495"/>
      <c r="AX33" s="495"/>
      <c r="AY33" s="496"/>
      <c r="AZ33" s="497" t="s">
        <v>104</v>
      </c>
      <c r="BA33" s="495"/>
      <c r="BB33" s="495"/>
      <c r="BC33" s="495"/>
      <c r="BD33" s="495"/>
      <c r="BE33" s="495"/>
      <c r="BF33" s="495"/>
      <c r="BG33" s="495"/>
      <c r="BH33" s="495"/>
      <c r="BI33" s="495"/>
      <c r="BJ33" s="495"/>
      <c r="BK33" s="495"/>
      <c r="BL33" s="495"/>
      <c r="BM33" s="495"/>
      <c r="BN33" s="495"/>
      <c r="BO33" s="498"/>
      <c r="BP33" s="497" t="s">
        <v>105</v>
      </c>
      <c r="BQ33" s="495"/>
      <c r="BR33" s="495"/>
      <c r="BS33" s="495"/>
      <c r="BT33" s="495"/>
      <c r="BU33" s="495"/>
      <c r="BV33" s="495"/>
      <c r="BW33" s="495"/>
      <c r="BX33" s="495"/>
      <c r="BY33" s="495"/>
      <c r="BZ33" s="495"/>
      <c r="CA33" s="495"/>
      <c r="CB33" s="495"/>
      <c r="CC33" s="495"/>
      <c r="CD33" s="495"/>
      <c r="CE33" s="498"/>
      <c r="CF33" s="497" t="s">
        <v>106</v>
      </c>
      <c r="CG33" s="495"/>
      <c r="CH33" s="495"/>
      <c r="CI33" s="495"/>
      <c r="CJ33" s="495"/>
      <c r="CK33" s="495"/>
      <c r="CL33" s="495"/>
      <c r="CM33" s="495"/>
      <c r="CN33" s="495"/>
      <c r="CO33" s="495"/>
      <c r="CP33" s="495"/>
      <c r="CQ33" s="495"/>
      <c r="CR33" s="495"/>
      <c r="CS33" s="495"/>
      <c r="CT33" s="495"/>
      <c r="CU33" s="496"/>
      <c r="CV33" s="497" t="s">
        <v>107</v>
      </c>
      <c r="CW33" s="495"/>
      <c r="CX33" s="495"/>
      <c r="CY33" s="495"/>
      <c r="CZ33" s="495"/>
      <c r="DA33" s="495"/>
      <c r="DB33" s="495"/>
      <c r="DC33" s="495"/>
      <c r="DD33" s="495"/>
      <c r="DE33" s="495"/>
      <c r="DF33" s="495"/>
      <c r="DG33" s="495"/>
      <c r="DH33" s="495"/>
      <c r="DI33" s="495"/>
      <c r="DJ33" s="495"/>
      <c r="DK33" s="498"/>
      <c r="DL33" s="497" t="s">
        <v>108</v>
      </c>
      <c r="DM33" s="495"/>
      <c r="DN33" s="495"/>
      <c r="DO33" s="495"/>
      <c r="DP33" s="495"/>
      <c r="DQ33" s="495"/>
      <c r="DR33" s="495"/>
      <c r="DS33" s="495"/>
      <c r="DT33" s="495"/>
      <c r="DU33" s="495"/>
      <c r="DV33" s="495"/>
      <c r="DW33" s="495"/>
      <c r="DX33" s="495"/>
      <c r="DY33" s="495"/>
      <c r="DZ33" s="496"/>
      <c r="EA33" s="489"/>
      <c r="EB33" s="490"/>
      <c r="EC33" s="491"/>
      <c r="ED33" s="491"/>
    </row>
    <row r="34" spans="1:141" ht="38.25" customHeight="1" x14ac:dyDescent="0.45">
      <c r="A34" s="501"/>
      <c r="B34" s="502"/>
      <c r="C34" s="502"/>
      <c r="D34" s="508"/>
      <c r="E34" s="509"/>
      <c r="F34" s="509"/>
      <c r="G34" s="509"/>
      <c r="H34" s="509"/>
      <c r="I34" s="509"/>
      <c r="J34" s="509"/>
      <c r="K34" s="509"/>
      <c r="L34" s="509"/>
      <c r="M34" s="509"/>
      <c r="N34" s="509"/>
      <c r="O34" s="509"/>
      <c r="P34" s="509"/>
      <c r="Q34" s="509"/>
      <c r="R34" s="509"/>
      <c r="S34" s="509"/>
      <c r="T34" s="509"/>
      <c r="U34" s="509"/>
      <c r="V34" s="509"/>
      <c r="W34" s="509"/>
      <c r="X34" s="509"/>
      <c r="Y34" s="509"/>
      <c r="Z34" s="509"/>
      <c r="AA34" s="510"/>
      <c r="AB34" s="515"/>
      <c r="AC34" s="515"/>
      <c r="AD34" s="515"/>
      <c r="AE34" s="467"/>
      <c r="AF34" s="467"/>
      <c r="AG34" s="467"/>
      <c r="AH34" s="471"/>
      <c r="AI34" s="474"/>
      <c r="AJ34" s="467"/>
      <c r="AK34" s="467"/>
      <c r="AL34" s="467"/>
      <c r="AM34" s="467"/>
      <c r="AN34" s="467"/>
      <c r="AO34" s="467" t="s">
        <v>109</v>
      </c>
      <c r="AP34" s="467"/>
      <c r="AQ34" s="467"/>
      <c r="AR34" s="467" t="s">
        <v>110</v>
      </c>
      <c r="AS34" s="467"/>
      <c r="AT34" s="467"/>
      <c r="AU34" s="467" t="s">
        <v>111</v>
      </c>
      <c r="AV34" s="467"/>
      <c r="AW34" s="467"/>
      <c r="AX34" s="467" t="s">
        <v>112</v>
      </c>
      <c r="AY34" s="522"/>
      <c r="AZ34" s="476" t="s">
        <v>113</v>
      </c>
      <c r="BA34" s="477"/>
      <c r="BB34" s="477"/>
      <c r="BC34" s="477"/>
      <c r="BD34" s="477"/>
      <c r="BE34" s="477"/>
      <c r="BF34" s="477"/>
      <c r="BG34" s="478"/>
      <c r="BH34" s="479" t="s">
        <v>114</v>
      </c>
      <c r="BI34" s="477"/>
      <c r="BJ34" s="477"/>
      <c r="BK34" s="477"/>
      <c r="BL34" s="477"/>
      <c r="BM34" s="477"/>
      <c r="BN34" s="477"/>
      <c r="BO34" s="478"/>
      <c r="BP34" s="476" t="s">
        <v>115</v>
      </c>
      <c r="BQ34" s="477"/>
      <c r="BR34" s="477"/>
      <c r="BS34" s="477"/>
      <c r="BT34" s="477"/>
      <c r="BU34" s="477"/>
      <c r="BV34" s="477"/>
      <c r="BW34" s="478"/>
      <c r="BX34" s="479" t="s">
        <v>116</v>
      </c>
      <c r="BY34" s="477"/>
      <c r="BZ34" s="477"/>
      <c r="CA34" s="477"/>
      <c r="CB34" s="477"/>
      <c r="CC34" s="477"/>
      <c r="CD34" s="477"/>
      <c r="CE34" s="478"/>
      <c r="CF34" s="476" t="s">
        <v>117</v>
      </c>
      <c r="CG34" s="477"/>
      <c r="CH34" s="477"/>
      <c r="CI34" s="477"/>
      <c r="CJ34" s="477"/>
      <c r="CK34" s="477"/>
      <c r="CL34" s="477"/>
      <c r="CM34" s="478"/>
      <c r="CN34" s="479" t="s">
        <v>118</v>
      </c>
      <c r="CO34" s="477"/>
      <c r="CP34" s="477"/>
      <c r="CQ34" s="477"/>
      <c r="CR34" s="477"/>
      <c r="CS34" s="477"/>
      <c r="CT34" s="477"/>
      <c r="CU34" s="485"/>
      <c r="CV34" s="476" t="s">
        <v>119</v>
      </c>
      <c r="CW34" s="477"/>
      <c r="CX34" s="477"/>
      <c r="CY34" s="477"/>
      <c r="CZ34" s="477"/>
      <c r="DA34" s="477"/>
      <c r="DB34" s="477"/>
      <c r="DC34" s="478"/>
      <c r="DD34" s="479" t="s">
        <v>120</v>
      </c>
      <c r="DE34" s="477"/>
      <c r="DF34" s="477"/>
      <c r="DG34" s="477"/>
      <c r="DH34" s="477"/>
      <c r="DI34" s="477"/>
      <c r="DJ34" s="477"/>
      <c r="DK34" s="478"/>
      <c r="DL34" s="476" t="s">
        <v>121</v>
      </c>
      <c r="DM34" s="477"/>
      <c r="DN34" s="477"/>
      <c r="DO34" s="477"/>
      <c r="DP34" s="477"/>
      <c r="DQ34" s="477"/>
      <c r="DR34" s="477"/>
      <c r="DS34" s="478"/>
      <c r="DT34" s="479" t="s">
        <v>122</v>
      </c>
      <c r="DU34" s="477"/>
      <c r="DV34" s="477"/>
      <c r="DW34" s="477"/>
      <c r="DX34" s="477"/>
      <c r="DY34" s="477"/>
      <c r="DZ34" s="478"/>
      <c r="EA34" s="489"/>
      <c r="EB34" s="490"/>
      <c r="EC34" s="491"/>
      <c r="ED34" s="491"/>
    </row>
    <row r="35" spans="1:141" ht="38.25" customHeight="1" thickBot="1" x14ac:dyDescent="0.5">
      <c r="A35" s="501"/>
      <c r="B35" s="502"/>
      <c r="C35" s="502"/>
      <c r="D35" s="508"/>
      <c r="E35" s="509"/>
      <c r="F35" s="509"/>
      <c r="G35" s="509"/>
      <c r="H35" s="509"/>
      <c r="I35" s="509"/>
      <c r="J35" s="509"/>
      <c r="K35" s="509"/>
      <c r="L35" s="509"/>
      <c r="M35" s="509"/>
      <c r="N35" s="509"/>
      <c r="O35" s="509"/>
      <c r="P35" s="509"/>
      <c r="Q35" s="509"/>
      <c r="R35" s="509"/>
      <c r="S35" s="509"/>
      <c r="T35" s="509"/>
      <c r="U35" s="509"/>
      <c r="V35" s="509"/>
      <c r="W35" s="509"/>
      <c r="X35" s="509"/>
      <c r="Y35" s="509"/>
      <c r="Z35" s="509"/>
      <c r="AA35" s="510"/>
      <c r="AB35" s="515"/>
      <c r="AC35" s="515"/>
      <c r="AD35" s="515"/>
      <c r="AE35" s="467"/>
      <c r="AF35" s="467"/>
      <c r="AG35" s="467"/>
      <c r="AH35" s="471"/>
      <c r="AI35" s="474"/>
      <c r="AJ35" s="467"/>
      <c r="AK35" s="467"/>
      <c r="AL35" s="467"/>
      <c r="AM35" s="467"/>
      <c r="AN35" s="467"/>
      <c r="AO35" s="467"/>
      <c r="AP35" s="467"/>
      <c r="AQ35" s="467"/>
      <c r="AR35" s="467"/>
      <c r="AS35" s="467"/>
      <c r="AT35" s="467"/>
      <c r="AU35" s="467"/>
      <c r="AV35" s="467"/>
      <c r="AW35" s="467"/>
      <c r="AX35" s="467"/>
      <c r="AY35" s="522"/>
      <c r="AZ35" s="480" t="str">
        <f>AZ39&amp;" недель"</f>
        <v>18 недель</v>
      </c>
      <c r="BA35" s="481"/>
      <c r="BB35" s="481"/>
      <c r="BC35" s="481"/>
      <c r="BD35" s="481"/>
      <c r="BE35" s="481"/>
      <c r="BF35" s="481"/>
      <c r="BG35" s="482"/>
      <c r="BH35" s="483" t="str">
        <f>BH39&amp;" недель"</f>
        <v>18 недель</v>
      </c>
      <c r="BI35" s="481"/>
      <c r="BJ35" s="481"/>
      <c r="BK35" s="481"/>
      <c r="BL35" s="481"/>
      <c r="BM35" s="481"/>
      <c r="BN35" s="481"/>
      <c r="BO35" s="482"/>
      <c r="BP35" s="480" t="str">
        <f>BP39&amp;" недель"</f>
        <v>16,5 недель</v>
      </c>
      <c r="BQ35" s="481"/>
      <c r="BR35" s="481"/>
      <c r="BS35" s="481"/>
      <c r="BT35" s="481"/>
      <c r="BU35" s="481"/>
      <c r="BV35" s="481"/>
      <c r="BW35" s="482"/>
      <c r="BX35" s="483" t="str">
        <f>BX39&amp;" недель"</f>
        <v>18 недель</v>
      </c>
      <c r="BY35" s="481"/>
      <c r="BZ35" s="481"/>
      <c r="CA35" s="481"/>
      <c r="CB35" s="481"/>
      <c r="CC35" s="481"/>
      <c r="CD35" s="481"/>
      <c r="CE35" s="482"/>
      <c r="CF35" s="480" t="str">
        <f>CF39&amp;" недель"</f>
        <v>16 недель</v>
      </c>
      <c r="CG35" s="481"/>
      <c r="CH35" s="481"/>
      <c r="CI35" s="481"/>
      <c r="CJ35" s="481"/>
      <c r="CK35" s="481"/>
      <c r="CL35" s="481"/>
      <c r="CM35" s="482"/>
      <c r="CN35" s="483" t="str">
        <f>CN39&amp;" недель"</f>
        <v>20 недель</v>
      </c>
      <c r="CO35" s="481"/>
      <c r="CP35" s="481"/>
      <c r="CQ35" s="481"/>
      <c r="CR35" s="481"/>
      <c r="CS35" s="481"/>
      <c r="CT35" s="481"/>
      <c r="CU35" s="484"/>
      <c r="CV35" s="480" t="str">
        <f>CV39&amp;" недель"</f>
        <v>16 недель</v>
      </c>
      <c r="CW35" s="481"/>
      <c r="CX35" s="481"/>
      <c r="CY35" s="481"/>
      <c r="CZ35" s="481"/>
      <c r="DA35" s="481"/>
      <c r="DB35" s="481"/>
      <c r="DC35" s="482"/>
      <c r="DD35" s="483" t="str">
        <f>DD39&amp;" недель"</f>
        <v>16 недель</v>
      </c>
      <c r="DE35" s="481"/>
      <c r="DF35" s="481"/>
      <c r="DG35" s="481"/>
      <c r="DH35" s="481"/>
      <c r="DI35" s="481"/>
      <c r="DJ35" s="481"/>
      <c r="DK35" s="482"/>
      <c r="DL35" s="480" t="str">
        <f>DL39&amp;" недель"</f>
        <v>15 недель</v>
      </c>
      <c r="DM35" s="481"/>
      <c r="DN35" s="481"/>
      <c r="DO35" s="481"/>
      <c r="DP35" s="481"/>
      <c r="DQ35" s="481"/>
      <c r="DR35" s="481"/>
      <c r="DS35" s="482"/>
      <c r="DT35" s="483" t="str">
        <f>DT39&amp;" недель"</f>
        <v>5 недель</v>
      </c>
      <c r="DU35" s="481"/>
      <c r="DV35" s="481"/>
      <c r="DW35" s="481"/>
      <c r="DX35" s="481"/>
      <c r="DY35" s="481"/>
      <c r="DZ35" s="482"/>
      <c r="EA35" s="489"/>
      <c r="EB35" s="490"/>
      <c r="EC35" s="491"/>
      <c r="ED35" s="491"/>
    </row>
    <row r="36" spans="1:141" ht="43.5" customHeight="1" x14ac:dyDescent="0.45">
      <c r="A36" s="501"/>
      <c r="B36" s="502"/>
      <c r="C36" s="502"/>
      <c r="D36" s="508"/>
      <c r="E36" s="509"/>
      <c r="F36" s="509"/>
      <c r="G36" s="509"/>
      <c r="H36" s="509"/>
      <c r="I36" s="509"/>
      <c r="J36" s="509"/>
      <c r="K36" s="509"/>
      <c r="L36" s="509"/>
      <c r="M36" s="509"/>
      <c r="N36" s="509"/>
      <c r="O36" s="509"/>
      <c r="P36" s="509"/>
      <c r="Q36" s="509"/>
      <c r="R36" s="509"/>
      <c r="S36" s="509"/>
      <c r="T36" s="509"/>
      <c r="U36" s="509"/>
      <c r="V36" s="509"/>
      <c r="W36" s="509"/>
      <c r="X36" s="509"/>
      <c r="Y36" s="509"/>
      <c r="Z36" s="509"/>
      <c r="AA36" s="510"/>
      <c r="AB36" s="515"/>
      <c r="AC36" s="515"/>
      <c r="AD36" s="515"/>
      <c r="AE36" s="467"/>
      <c r="AF36" s="467"/>
      <c r="AG36" s="467"/>
      <c r="AH36" s="471"/>
      <c r="AI36" s="474"/>
      <c r="AJ36" s="467"/>
      <c r="AK36" s="467"/>
      <c r="AL36" s="467"/>
      <c r="AM36" s="467"/>
      <c r="AN36" s="467"/>
      <c r="AO36" s="467"/>
      <c r="AP36" s="467"/>
      <c r="AQ36" s="467"/>
      <c r="AR36" s="467"/>
      <c r="AS36" s="467"/>
      <c r="AT36" s="467"/>
      <c r="AU36" s="467"/>
      <c r="AV36" s="467"/>
      <c r="AW36" s="467"/>
      <c r="AX36" s="467"/>
      <c r="AY36" s="522"/>
      <c r="AZ36" s="464" t="s">
        <v>123</v>
      </c>
      <c r="BA36" s="465"/>
      <c r="BB36" s="465"/>
      <c r="BC36" s="465" t="s">
        <v>124</v>
      </c>
      <c r="BD36" s="465"/>
      <c r="BE36" s="465"/>
      <c r="BF36" s="465" t="s">
        <v>125</v>
      </c>
      <c r="BG36" s="470"/>
      <c r="BH36" s="473" t="s">
        <v>123</v>
      </c>
      <c r="BI36" s="465"/>
      <c r="BJ36" s="465"/>
      <c r="BK36" s="465" t="s">
        <v>124</v>
      </c>
      <c r="BL36" s="465"/>
      <c r="BM36" s="465"/>
      <c r="BN36" s="465" t="s">
        <v>125</v>
      </c>
      <c r="BO36" s="470"/>
      <c r="BP36" s="464" t="s">
        <v>123</v>
      </c>
      <c r="BQ36" s="465"/>
      <c r="BR36" s="465"/>
      <c r="BS36" s="465" t="s">
        <v>124</v>
      </c>
      <c r="BT36" s="465"/>
      <c r="BU36" s="465"/>
      <c r="BV36" s="465" t="s">
        <v>125</v>
      </c>
      <c r="BW36" s="470"/>
      <c r="BX36" s="473" t="s">
        <v>123</v>
      </c>
      <c r="BY36" s="465"/>
      <c r="BZ36" s="465"/>
      <c r="CA36" s="465" t="s">
        <v>124</v>
      </c>
      <c r="CB36" s="465"/>
      <c r="CC36" s="465"/>
      <c r="CD36" s="465" t="s">
        <v>125</v>
      </c>
      <c r="CE36" s="470"/>
      <c r="CF36" s="464" t="s">
        <v>123</v>
      </c>
      <c r="CG36" s="465"/>
      <c r="CH36" s="465"/>
      <c r="CI36" s="465" t="s">
        <v>124</v>
      </c>
      <c r="CJ36" s="465"/>
      <c r="CK36" s="465"/>
      <c r="CL36" s="465" t="s">
        <v>125</v>
      </c>
      <c r="CM36" s="470"/>
      <c r="CN36" s="473" t="s">
        <v>123</v>
      </c>
      <c r="CO36" s="465"/>
      <c r="CP36" s="465"/>
      <c r="CQ36" s="465" t="s">
        <v>124</v>
      </c>
      <c r="CR36" s="465"/>
      <c r="CS36" s="465"/>
      <c r="CT36" s="465" t="s">
        <v>125</v>
      </c>
      <c r="CU36" s="470"/>
      <c r="CV36" s="464" t="s">
        <v>123</v>
      </c>
      <c r="CW36" s="465"/>
      <c r="CX36" s="465"/>
      <c r="CY36" s="465" t="s">
        <v>124</v>
      </c>
      <c r="CZ36" s="465"/>
      <c r="DA36" s="465"/>
      <c r="DB36" s="465" t="s">
        <v>125</v>
      </c>
      <c r="DC36" s="470"/>
      <c r="DD36" s="473" t="s">
        <v>123</v>
      </c>
      <c r="DE36" s="465"/>
      <c r="DF36" s="465"/>
      <c r="DG36" s="465" t="s">
        <v>124</v>
      </c>
      <c r="DH36" s="465"/>
      <c r="DI36" s="465"/>
      <c r="DJ36" s="465" t="s">
        <v>125</v>
      </c>
      <c r="DK36" s="470"/>
      <c r="DL36" s="464" t="s">
        <v>123</v>
      </c>
      <c r="DM36" s="465"/>
      <c r="DN36" s="465"/>
      <c r="DO36" s="465" t="s">
        <v>124</v>
      </c>
      <c r="DP36" s="465"/>
      <c r="DQ36" s="465"/>
      <c r="DR36" s="465" t="s">
        <v>125</v>
      </c>
      <c r="DS36" s="470"/>
      <c r="DT36" s="473" t="s">
        <v>123</v>
      </c>
      <c r="DU36" s="465"/>
      <c r="DV36" s="465"/>
      <c r="DW36" s="465" t="s">
        <v>124</v>
      </c>
      <c r="DX36" s="465"/>
      <c r="DY36" s="465" t="s">
        <v>125</v>
      </c>
      <c r="DZ36" s="470"/>
      <c r="EA36" s="489"/>
      <c r="EB36" s="490"/>
      <c r="EC36" s="491"/>
      <c r="ED36" s="491"/>
      <c r="EE36" s="68"/>
      <c r="EF36" s="68"/>
      <c r="EG36" s="68">
        <v>1</v>
      </c>
      <c r="EH36" s="68">
        <v>2</v>
      </c>
      <c r="EI36" s="68">
        <v>3</v>
      </c>
      <c r="EJ36" s="68">
        <v>4</v>
      </c>
      <c r="EK36" s="68">
        <v>5</v>
      </c>
    </row>
    <row r="37" spans="1:141" ht="43.5" customHeight="1" x14ac:dyDescent="0.45">
      <c r="A37" s="501"/>
      <c r="B37" s="502"/>
      <c r="C37" s="502"/>
      <c r="D37" s="508"/>
      <c r="E37" s="509"/>
      <c r="F37" s="509"/>
      <c r="G37" s="509"/>
      <c r="H37" s="509"/>
      <c r="I37" s="509"/>
      <c r="J37" s="509"/>
      <c r="K37" s="509"/>
      <c r="L37" s="509"/>
      <c r="M37" s="509"/>
      <c r="N37" s="509"/>
      <c r="O37" s="509"/>
      <c r="P37" s="509"/>
      <c r="Q37" s="509"/>
      <c r="R37" s="509"/>
      <c r="S37" s="509"/>
      <c r="T37" s="509"/>
      <c r="U37" s="509"/>
      <c r="V37" s="509"/>
      <c r="W37" s="509"/>
      <c r="X37" s="509"/>
      <c r="Y37" s="509"/>
      <c r="Z37" s="509"/>
      <c r="AA37" s="510"/>
      <c r="AB37" s="515"/>
      <c r="AC37" s="515"/>
      <c r="AD37" s="515"/>
      <c r="AE37" s="467"/>
      <c r="AF37" s="467"/>
      <c r="AG37" s="467"/>
      <c r="AH37" s="471"/>
      <c r="AI37" s="474"/>
      <c r="AJ37" s="467"/>
      <c r="AK37" s="467"/>
      <c r="AL37" s="467"/>
      <c r="AM37" s="467"/>
      <c r="AN37" s="467"/>
      <c r="AO37" s="467"/>
      <c r="AP37" s="467"/>
      <c r="AQ37" s="467"/>
      <c r="AR37" s="467"/>
      <c r="AS37" s="467"/>
      <c r="AT37" s="467"/>
      <c r="AU37" s="467"/>
      <c r="AV37" s="467"/>
      <c r="AW37" s="467"/>
      <c r="AX37" s="467"/>
      <c r="AY37" s="522"/>
      <c r="AZ37" s="466"/>
      <c r="BA37" s="467"/>
      <c r="BB37" s="467"/>
      <c r="BC37" s="467"/>
      <c r="BD37" s="467"/>
      <c r="BE37" s="467"/>
      <c r="BF37" s="467"/>
      <c r="BG37" s="471"/>
      <c r="BH37" s="474"/>
      <c r="BI37" s="467"/>
      <c r="BJ37" s="467"/>
      <c r="BK37" s="467"/>
      <c r="BL37" s="467"/>
      <c r="BM37" s="467"/>
      <c r="BN37" s="467"/>
      <c r="BO37" s="471"/>
      <c r="BP37" s="466"/>
      <c r="BQ37" s="467"/>
      <c r="BR37" s="467"/>
      <c r="BS37" s="467"/>
      <c r="BT37" s="467"/>
      <c r="BU37" s="467"/>
      <c r="BV37" s="467"/>
      <c r="BW37" s="471"/>
      <c r="BX37" s="474"/>
      <c r="BY37" s="467"/>
      <c r="BZ37" s="467"/>
      <c r="CA37" s="467"/>
      <c r="CB37" s="467"/>
      <c r="CC37" s="467"/>
      <c r="CD37" s="467"/>
      <c r="CE37" s="471"/>
      <c r="CF37" s="466"/>
      <c r="CG37" s="467"/>
      <c r="CH37" s="467"/>
      <c r="CI37" s="467"/>
      <c r="CJ37" s="467"/>
      <c r="CK37" s="467"/>
      <c r="CL37" s="467"/>
      <c r="CM37" s="471"/>
      <c r="CN37" s="474"/>
      <c r="CO37" s="467"/>
      <c r="CP37" s="467"/>
      <c r="CQ37" s="467"/>
      <c r="CR37" s="467"/>
      <c r="CS37" s="467"/>
      <c r="CT37" s="467"/>
      <c r="CU37" s="471"/>
      <c r="CV37" s="466"/>
      <c r="CW37" s="467"/>
      <c r="CX37" s="467"/>
      <c r="CY37" s="467"/>
      <c r="CZ37" s="467"/>
      <c r="DA37" s="467"/>
      <c r="DB37" s="467"/>
      <c r="DC37" s="471"/>
      <c r="DD37" s="474"/>
      <c r="DE37" s="467"/>
      <c r="DF37" s="467"/>
      <c r="DG37" s="467"/>
      <c r="DH37" s="467"/>
      <c r="DI37" s="467"/>
      <c r="DJ37" s="467"/>
      <c r="DK37" s="471"/>
      <c r="DL37" s="466"/>
      <c r="DM37" s="467"/>
      <c r="DN37" s="467"/>
      <c r="DO37" s="467"/>
      <c r="DP37" s="467"/>
      <c r="DQ37" s="467"/>
      <c r="DR37" s="467"/>
      <c r="DS37" s="471"/>
      <c r="DT37" s="474"/>
      <c r="DU37" s="467"/>
      <c r="DV37" s="467"/>
      <c r="DW37" s="467"/>
      <c r="DX37" s="467"/>
      <c r="DY37" s="467"/>
      <c r="DZ37" s="471"/>
      <c r="EA37" s="489"/>
      <c r="EB37" s="490"/>
      <c r="EC37" s="491"/>
      <c r="ED37" s="491"/>
      <c r="EE37" s="69">
        <f>EF38+EE38</f>
        <v>300</v>
      </c>
      <c r="EF37" s="68" t="s">
        <v>74</v>
      </c>
      <c r="EG37" s="68">
        <f>BF42+BN42</f>
        <v>60.5</v>
      </c>
      <c r="EH37" s="68">
        <f>BV42+CD42</f>
        <v>59.5</v>
      </c>
      <c r="EI37" s="68">
        <f>CL42+CT42</f>
        <v>60.5</v>
      </c>
      <c r="EJ37" s="68">
        <f>DB42+DJ42</f>
        <v>60</v>
      </c>
      <c r="EK37" s="68">
        <f>DR42+DY42</f>
        <v>61.5</v>
      </c>
    </row>
    <row r="38" spans="1:141" ht="35.4" thickBot="1" x14ac:dyDescent="0.5">
      <c r="A38" s="503"/>
      <c r="B38" s="504"/>
      <c r="C38" s="504"/>
      <c r="D38" s="511"/>
      <c r="E38" s="512"/>
      <c r="F38" s="512"/>
      <c r="G38" s="512"/>
      <c r="H38" s="512"/>
      <c r="I38" s="512"/>
      <c r="J38" s="512"/>
      <c r="K38" s="512"/>
      <c r="L38" s="512"/>
      <c r="M38" s="512"/>
      <c r="N38" s="512"/>
      <c r="O38" s="512"/>
      <c r="P38" s="512"/>
      <c r="Q38" s="512"/>
      <c r="R38" s="512"/>
      <c r="S38" s="512"/>
      <c r="T38" s="512"/>
      <c r="U38" s="512"/>
      <c r="V38" s="512"/>
      <c r="W38" s="512"/>
      <c r="X38" s="512"/>
      <c r="Y38" s="512"/>
      <c r="Z38" s="512"/>
      <c r="AA38" s="513"/>
      <c r="AB38" s="515"/>
      <c r="AC38" s="515"/>
      <c r="AD38" s="515"/>
      <c r="AE38" s="467"/>
      <c r="AF38" s="467"/>
      <c r="AG38" s="467"/>
      <c r="AH38" s="471"/>
      <c r="AI38" s="474"/>
      <c r="AJ38" s="467"/>
      <c r="AK38" s="467"/>
      <c r="AL38" s="467"/>
      <c r="AM38" s="467"/>
      <c r="AN38" s="467"/>
      <c r="AO38" s="467"/>
      <c r="AP38" s="467"/>
      <c r="AQ38" s="467"/>
      <c r="AR38" s="469"/>
      <c r="AS38" s="469"/>
      <c r="AT38" s="469"/>
      <c r="AU38" s="469"/>
      <c r="AV38" s="469"/>
      <c r="AW38" s="469"/>
      <c r="AX38" s="469"/>
      <c r="AY38" s="523"/>
      <c r="AZ38" s="468"/>
      <c r="BA38" s="469"/>
      <c r="BB38" s="469"/>
      <c r="BC38" s="469"/>
      <c r="BD38" s="469"/>
      <c r="BE38" s="469"/>
      <c r="BF38" s="469"/>
      <c r="BG38" s="472"/>
      <c r="BH38" s="475"/>
      <c r="BI38" s="469"/>
      <c r="BJ38" s="469"/>
      <c r="BK38" s="469"/>
      <c r="BL38" s="469"/>
      <c r="BM38" s="469"/>
      <c r="BN38" s="469"/>
      <c r="BO38" s="472"/>
      <c r="BP38" s="468"/>
      <c r="BQ38" s="469"/>
      <c r="BR38" s="469"/>
      <c r="BS38" s="469"/>
      <c r="BT38" s="469"/>
      <c r="BU38" s="469"/>
      <c r="BV38" s="469"/>
      <c r="BW38" s="472"/>
      <c r="BX38" s="475"/>
      <c r="BY38" s="469"/>
      <c r="BZ38" s="469"/>
      <c r="CA38" s="469"/>
      <c r="CB38" s="469"/>
      <c r="CC38" s="469"/>
      <c r="CD38" s="469"/>
      <c r="CE38" s="472"/>
      <c r="CF38" s="468"/>
      <c r="CG38" s="469"/>
      <c r="CH38" s="469"/>
      <c r="CI38" s="469"/>
      <c r="CJ38" s="469"/>
      <c r="CK38" s="469"/>
      <c r="CL38" s="469"/>
      <c r="CM38" s="472"/>
      <c r="CN38" s="475"/>
      <c r="CO38" s="469"/>
      <c r="CP38" s="469"/>
      <c r="CQ38" s="469"/>
      <c r="CR38" s="469"/>
      <c r="CS38" s="469"/>
      <c r="CT38" s="469"/>
      <c r="CU38" s="472"/>
      <c r="CV38" s="468"/>
      <c r="CW38" s="469"/>
      <c r="CX38" s="469"/>
      <c r="CY38" s="469"/>
      <c r="CZ38" s="469"/>
      <c r="DA38" s="469"/>
      <c r="DB38" s="469"/>
      <c r="DC38" s="472"/>
      <c r="DD38" s="475"/>
      <c r="DE38" s="469"/>
      <c r="DF38" s="469"/>
      <c r="DG38" s="469"/>
      <c r="DH38" s="469"/>
      <c r="DI38" s="469"/>
      <c r="DJ38" s="469"/>
      <c r="DK38" s="472"/>
      <c r="DL38" s="468"/>
      <c r="DM38" s="469"/>
      <c r="DN38" s="469"/>
      <c r="DO38" s="469"/>
      <c r="DP38" s="469"/>
      <c r="DQ38" s="469"/>
      <c r="DR38" s="469"/>
      <c r="DS38" s="472"/>
      <c r="DT38" s="475"/>
      <c r="DU38" s="469"/>
      <c r="DV38" s="469"/>
      <c r="DW38" s="469"/>
      <c r="DX38" s="469"/>
      <c r="DY38" s="469"/>
      <c r="DZ38" s="472"/>
      <c r="EA38" s="492"/>
      <c r="EB38" s="493"/>
      <c r="EC38" s="494"/>
      <c r="ED38" s="494"/>
      <c r="EE38" s="70">
        <f>EA43+EA75</f>
        <v>260</v>
      </c>
      <c r="EF38" s="71">
        <f>SUM(AI150:AU155,BW150:CF155,CU150)</f>
        <v>40</v>
      </c>
      <c r="EG38" s="72">
        <f>BF135+BN135+AI150</f>
        <v>60</v>
      </c>
      <c r="EH38" s="72">
        <f>SUM(AI152:AU155,BV135,CD135)</f>
        <v>60</v>
      </c>
      <c r="EI38" s="73">
        <f>SUM(BW150:CF151,CL135,CT135)</f>
        <v>60</v>
      </c>
      <c r="EJ38" s="73">
        <f>SUM(BW152:CF153,DB135,DJ135)</f>
        <v>60</v>
      </c>
      <c r="EK38" s="72">
        <f>SUM(BW154:CF155,CU150,DR135,DY135)</f>
        <v>60</v>
      </c>
    </row>
    <row r="39" spans="1:141" s="78" customFormat="1" ht="32.4" hidden="1" x14ac:dyDescent="0.55000000000000004">
      <c r="A39" s="74"/>
      <c r="B39" s="74"/>
      <c r="C39" s="74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6" t="s">
        <v>126</v>
      </c>
      <c r="AB39" s="462">
        <v>1</v>
      </c>
      <c r="AC39" s="462"/>
      <c r="AD39" s="462"/>
      <c r="AE39" s="463">
        <v>2</v>
      </c>
      <c r="AF39" s="463"/>
      <c r="AG39" s="463"/>
      <c r="AH39" s="463"/>
      <c r="AI39" s="463">
        <v>3</v>
      </c>
      <c r="AJ39" s="463"/>
      <c r="AK39" s="463"/>
      <c r="AL39" s="463">
        <v>4</v>
      </c>
      <c r="AM39" s="463"/>
      <c r="AN39" s="463"/>
      <c r="AO39" s="463">
        <v>5</v>
      </c>
      <c r="AP39" s="463"/>
      <c r="AQ39" s="463"/>
      <c r="AR39" s="461"/>
      <c r="AS39" s="461"/>
      <c r="AT39" s="461"/>
      <c r="AU39" s="461"/>
      <c r="AV39" s="461"/>
      <c r="AW39" s="461"/>
      <c r="AX39" s="461"/>
      <c r="AY39" s="461"/>
      <c r="AZ39" s="459">
        <f>T20</f>
        <v>18</v>
      </c>
      <c r="BA39" s="457"/>
      <c r="BB39" s="457"/>
      <c r="BC39" s="457"/>
      <c r="BD39" s="457"/>
      <c r="BE39" s="457"/>
      <c r="BF39" s="457"/>
      <c r="BG39" s="458"/>
      <c r="BH39" s="460">
        <f>BB20</f>
        <v>18</v>
      </c>
      <c r="BI39" s="457"/>
      <c r="BJ39" s="457"/>
      <c r="BK39" s="457"/>
      <c r="BL39" s="457"/>
      <c r="BM39" s="457"/>
      <c r="BN39" s="457"/>
      <c r="BO39" s="458"/>
      <c r="BP39" s="459">
        <f>T21</f>
        <v>16.5</v>
      </c>
      <c r="BQ39" s="457"/>
      <c r="BR39" s="457"/>
      <c r="BS39" s="457"/>
      <c r="BT39" s="457"/>
      <c r="BU39" s="457"/>
      <c r="BV39" s="457"/>
      <c r="BW39" s="458"/>
      <c r="BX39" s="460">
        <f>BB21</f>
        <v>18</v>
      </c>
      <c r="BY39" s="457"/>
      <c r="BZ39" s="457"/>
      <c r="CA39" s="457"/>
      <c r="CB39" s="457"/>
      <c r="CC39" s="457"/>
      <c r="CD39" s="457"/>
      <c r="CE39" s="458"/>
      <c r="CF39" s="459">
        <f>T22</f>
        <v>16</v>
      </c>
      <c r="CG39" s="457"/>
      <c r="CH39" s="457"/>
      <c r="CI39" s="457"/>
      <c r="CJ39" s="457"/>
      <c r="CK39" s="457"/>
      <c r="CL39" s="457"/>
      <c r="CM39" s="458"/>
      <c r="CN39" s="460">
        <f>BB22</f>
        <v>20</v>
      </c>
      <c r="CO39" s="457"/>
      <c r="CP39" s="457"/>
      <c r="CQ39" s="457"/>
      <c r="CR39" s="457"/>
      <c r="CS39" s="457"/>
      <c r="CT39" s="457"/>
      <c r="CU39" s="458"/>
      <c r="CV39" s="459">
        <f>T23</f>
        <v>16</v>
      </c>
      <c r="CW39" s="457"/>
      <c r="CX39" s="457"/>
      <c r="CY39" s="457"/>
      <c r="CZ39" s="457"/>
      <c r="DA39" s="457"/>
      <c r="DB39" s="457"/>
      <c r="DC39" s="458"/>
      <c r="DD39" s="460">
        <f>BB23</f>
        <v>16</v>
      </c>
      <c r="DE39" s="457"/>
      <c r="DF39" s="457"/>
      <c r="DG39" s="457"/>
      <c r="DH39" s="457"/>
      <c r="DI39" s="457"/>
      <c r="DJ39" s="457"/>
      <c r="DK39" s="458"/>
      <c r="DL39" s="459">
        <f>T24</f>
        <v>15</v>
      </c>
      <c r="DM39" s="457"/>
      <c r="DN39" s="457"/>
      <c r="DO39" s="457"/>
      <c r="DP39" s="457"/>
      <c r="DQ39" s="457"/>
      <c r="DR39" s="457"/>
      <c r="DS39" s="458"/>
      <c r="DT39" s="460">
        <f>BB24</f>
        <v>5</v>
      </c>
      <c r="DU39" s="457"/>
      <c r="DV39" s="457"/>
      <c r="DW39" s="457"/>
      <c r="DX39" s="457"/>
      <c r="DY39" s="457"/>
      <c r="DZ39" s="458"/>
      <c r="EA39" s="431"/>
      <c r="EB39" s="432"/>
      <c r="EC39" s="433"/>
      <c r="ED39" s="77" t="s">
        <v>127</v>
      </c>
      <c r="EE39" s="78" t="s">
        <v>74</v>
      </c>
      <c r="EF39" s="78">
        <f>(CO43+CO76)*15/100</f>
        <v>0</v>
      </c>
    </row>
    <row r="40" spans="1:141" s="78" customFormat="1" ht="32.4" hidden="1" x14ac:dyDescent="0.55000000000000004">
      <c r="A40" s="74"/>
      <c r="B40" s="74"/>
      <c r="C40" s="74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6" t="s">
        <v>128</v>
      </c>
      <c r="AB40" s="456">
        <f>COUNTIF($F20:$BI20,":")+COUNTIF($F20:$BI20,"/:")/2</f>
        <v>2</v>
      </c>
      <c r="AC40" s="456"/>
      <c r="AD40" s="456"/>
      <c r="AE40" s="451">
        <f>COUNTIF($F21:$BI21,":")+COUNTIF($F21:$BI21,"/:")/2</f>
        <v>2.5</v>
      </c>
      <c r="AF40" s="451"/>
      <c r="AG40" s="451"/>
      <c r="AH40" s="451"/>
      <c r="AI40" s="451">
        <f>COUNTIF($F22:$BI22,":")+COUNTIF($F22:$BI22,"/:")/2</f>
        <v>2</v>
      </c>
      <c r="AJ40" s="451"/>
      <c r="AK40" s="451"/>
      <c r="AL40" s="451">
        <f>COUNTIF($F23:$BI23,":")+COUNTIF($F23:$BI23,"/:")/2</f>
        <v>3</v>
      </c>
      <c r="AM40" s="451"/>
      <c r="AN40" s="451"/>
      <c r="AO40" s="451">
        <f>COUNTIF($F24:$BK24,":")+COUNTIF($F24:$BK24,"/:")/2</f>
        <v>3</v>
      </c>
      <c r="AP40" s="451"/>
      <c r="AQ40" s="451"/>
      <c r="AR40" s="79"/>
      <c r="AS40" s="79"/>
      <c r="AT40" s="79"/>
      <c r="AU40" s="79"/>
      <c r="AV40" s="79"/>
      <c r="AW40" s="79"/>
      <c r="AX40" s="79"/>
      <c r="AY40" s="80" t="s">
        <v>129</v>
      </c>
      <c r="AZ40" s="449">
        <f>AZ41-200</f>
        <v>880</v>
      </c>
      <c r="BA40" s="445"/>
      <c r="BB40" s="445"/>
      <c r="BC40" s="445">
        <f>AZ39*24</f>
        <v>432</v>
      </c>
      <c r="BD40" s="445"/>
      <c r="BE40" s="445"/>
      <c r="BF40" s="445"/>
      <c r="BG40" s="446"/>
      <c r="BH40" s="450">
        <f>BH41-200</f>
        <v>934</v>
      </c>
      <c r="BI40" s="445"/>
      <c r="BJ40" s="445"/>
      <c r="BK40" s="445">
        <f>BH39*24</f>
        <v>432</v>
      </c>
      <c r="BL40" s="445"/>
      <c r="BM40" s="445"/>
      <c r="BN40" s="445"/>
      <c r="BO40" s="446"/>
      <c r="BP40" s="449">
        <f>BP41-200</f>
        <v>826</v>
      </c>
      <c r="BQ40" s="445"/>
      <c r="BR40" s="445"/>
      <c r="BS40" s="445">
        <f>BP39*24</f>
        <v>396</v>
      </c>
      <c r="BT40" s="445"/>
      <c r="BU40" s="445"/>
      <c r="BV40" s="445"/>
      <c r="BW40" s="446"/>
      <c r="BX40" s="450">
        <f>BX41-200</f>
        <v>934</v>
      </c>
      <c r="BY40" s="445"/>
      <c r="BZ40" s="445"/>
      <c r="CA40" s="445">
        <f>BX39*24</f>
        <v>432</v>
      </c>
      <c r="CB40" s="445"/>
      <c r="CC40" s="445"/>
      <c r="CD40" s="445"/>
      <c r="CE40" s="446"/>
      <c r="CF40" s="449">
        <f>CF41-200</f>
        <v>772</v>
      </c>
      <c r="CG40" s="445"/>
      <c r="CH40" s="445"/>
      <c r="CI40" s="445">
        <f>CF39*24</f>
        <v>384</v>
      </c>
      <c r="CJ40" s="445"/>
      <c r="CK40" s="445"/>
      <c r="CL40" s="445"/>
      <c r="CM40" s="446"/>
      <c r="CN40" s="450">
        <f>CN41-200</f>
        <v>1042</v>
      </c>
      <c r="CO40" s="445"/>
      <c r="CP40" s="445"/>
      <c r="CQ40" s="445">
        <f>CN39*24</f>
        <v>480</v>
      </c>
      <c r="CR40" s="445"/>
      <c r="CS40" s="445"/>
      <c r="CT40" s="445"/>
      <c r="CU40" s="446"/>
      <c r="CV40" s="449">
        <f>CV41-200</f>
        <v>826</v>
      </c>
      <c r="CW40" s="445"/>
      <c r="CX40" s="445"/>
      <c r="CY40" s="445">
        <f>CV39*24</f>
        <v>384</v>
      </c>
      <c r="CZ40" s="445"/>
      <c r="DA40" s="445"/>
      <c r="DB40" s="445"/>
      <c r="DC40" s="446"/>
      <c r="DD40" s="450">
        <f>DD41-200</f>
        <v>880</v>
      </c>
      <c r="DE40" s="445"/>
      <c r="DF40" s="445"/>
      <c r="DG40" s="445">
        <f>DD39*24</f>
        <v>384</v>
      </c>
      <c r="DH40" s="445"/>
      <c r="DI40" s="445"/>
      <c r="DJ40" s="445"/>
      <c r="DK40" s="446"/>
      <c r="DL40" s="449">
        <f>DL41-200</f>
        <v>772</v>
      </c>
      <c r="DM40" s="445"/>
      <c r="DN40" s="445"/>
      <c r="DO40" s="445">
        <f>DL39*24</f>
        <v>360</v>
      </c>
      <c r="DP40" s="445"/>
      <c r="DQ40" s="445"/>
      <c r="DR40" s="445"/>
      <c r="DS40" s="446"/>
      <c r="DT40" s="450">
        <f>DT41-200</f>
        <v>70</v>
      </c>
      <c r="DU40" s="445"/>
      <c r="DV40" s="445"/>
      <c r="DW40" s="445">
        <f>DT39*24</f>
        <v>120</v>
      </c>
      <c r="DX40" s="445"/>
      <c r="DY40" s="445"/>
      <c r="DZ40" s="446"/>
      <c r="EA40" s="452">
        <v>36</v>
      </c>
      <c r="EB40" s="453"/>
      <c r="EC40" s="454"/>
      <c r="ED40" s="77" t="s">
        <v>130</v>
      </c>
      <c r="EE40" s="78">
        <f>AI43+AI61</f>
        <v>4644</v>
      </c>
      <c r="EF40" s="79">
        <f>SUM(AZ39:DZ39,AC39:AQ40)*54</f>
        <v>9882</v>
      </c>
      <c r="EG40" s="79"/>
      <c r="EH40" s="79"/>
    </row>
    <row r="41" spans="1:141" s="78" customFormat="1" ht="32.4" hidden="1" x14ac:dyDescent="0.55000000000000004">
      <c r="A41" s="455">
        <f>EE37</f>
        <v>300</v>
      </c>
      <c r="B41" s="455"/>
      <c r="C41" s="455"/>
      <c r="D41" s="81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3" t="s">
        <v>131</v>
      </c>
      <c r="AB41" s="456">
        <f>COUNTIF($AX20:$DE20,":")+COUNTIF($AX20:$DE20,"/:")/2</f>
        <v>3</v>
      </c>
      <c r="AC41" s="456"/>
      <c r="AD41" s="456"/>
      <c r="AE41" s="451">
        <f>COUNTIF($AX21:$DE21,":")+COUNTIF($AX21:$DE21,"/:")/2</f>
        <v>3</v>
      </c>
      <c r="AF41" s="451"/>
      <c r="AG41" s="451"/>
      <c r="AH41" s="451"/>
      <c r="AI41" s="451">
        <f>COUNTIF($AX22:$DE22,":")+COUNTIF($AX22:$DE22,"/:")/2</f>
        <v>3</v>
      </c>
      <c r="AJ41" s="451"/>
      <c r="AK41" s="451"/>
      <c r="AL41" s="451">
        <f>COUNTIF($AX23:$DE23,":")+COUNTIF($AX23:$DE23,"/:")/2</f>
        <v>4</v>
      </c>
      <c r="AM41" s="451"/>
      <c r="AN41" s="451"/>
      <c r="AO41" s="451">
        <f>COUNTIF($AX24:$DE24,":")+COUNTIF($AX24:$DE24,"/:")/2</f>
        <v>0</v>
      </c>
      <c r="AP41" s="451"/>
      <c r="AQ41" s="451"/>
      <c r="AR41" s="79"/>
      <c r="AS41" s="79"/>
      <c r="AT41" s="79"/>
      <c r="AU41" s="79"/>
      <c r="AV41" s="79"/>
      <c r="AW41" s="79"/>
      <c r="AX41" s="79"/>
      <c r="AY41" s="80" t="s">
        <v>132</v>
      </c>
      <c r="AZ41" s="449">
        <f>(AB40+AZ39)*54</f>
        <v>1080</v>
      </c>
      <c r="BA41" s="445"/>
      <c r="BB41" s="445"/>
      <c r="BC41" s="445">
        <f>AZ39*32</f>
        <v>576</v>
      </c>
      <c r="BD41" s="445"/>
      <c r="BE41" s="445"/>
      <c r="BF41" s="445">
        <f>AZ41/$EA$40</f>
        <v>30</v>
      </c>
      <c r="BG41" s="446"/>
      <c r="BH41" s="450">
        <f>(AB41+BH39)*54</f>
        <v>1134</v>
      </c>
      <c r="BI41" s="445"/>
      <c r="BJ41" s="445"/>
      <c r="BK41" s="445">
        <f>BH39*32</f>
        <v>576</v>
      </c>
      <c r="BL41" s="445"/>
      <c r="BM41" s="445"/>
      <c r="BN41" s="445">
        <f>BH41/$EA$40</f>
        <v>31.5</v>
      </c>
      <c r="BO41" s="446"/>
      <c r="BP41" s="449">
        <f>(AE40+BP39)*54</f>
        <v>1026</v>
      </c>
      <c r="BQ41" s="445"/>
      <c r="BR41" s="445"/>
      <c r="BS41" s="445">
        <f>BP39*32</f>
        <v>528</v>
      </c>
      <c r="BT41" s="445"/>
      <c r="BU41" s="445"/>
      <c r="BV41" s="445">
        <f>BP41/$EA$40</f>
        <v>28.5</v>
      </c>
      <c r="BW41" s="446"/>
      <c r="BX41" s="450">
        <f>(AE41+BX39)*54</f>
        <v>1134</v>
      </c>
      <c r="BY41" s="445"/>
      <c r="BZ41" s="445"/>
      <c r="CA41" s="445">
        <f>BX39*32</f>
        <v>576</v>
      </c>
      <c r="CB41" s="445"/>
      <c r="CC41" s="445"/>
      <c r="CD41" s="445">
        <f>BX41/$EA$40</f>
        <v>31.5</v>
      </c>
      <c r="CE41" s="446"/>
      <c r="CF41" s="449">
        <f>(AI40+CF39)*54</f>
        <v>972</v>
      </c>
      <c r="CG41" s="445"/>
      <c r="CH41" s="445"/>
      <c r="CI41" s="445">
        <f>CF39*32</f>
        <v>512</v>
      </c>
      <c r="CJ41" s="445"/>
      <c r="CK41" s="445"/>
      <c r="CL41" s="445">
        <f>CF41/$EA$40</f>
        <v>27</v>
      </c>
      <c r="CM41" s="446"/>
      <c r="CN41" s="450">
        <f>(AI41+CN39)*54</f>
        <v>1242</v>
      </c>
      <c r="CO41" s="445"/>
      <c r="CP41" s="445"/>
      <c r="CQ41" s="445">
        <f>CN39*32</f>
        <v>640</v>
      </c>
      <c r="CR41" s="445"/>
      <c r="CS41" s="445"/>
      <c r="CT41" s="445">
        <f>CN41/$EA$40</f>
        <v>34.5</v>
      </c>
      <c r="CU41" s="446"/>
      <c r="CV41" s="449">
        <f>(AL40+CV39)*54</f>
        <v>1026</v>
      </c>
      <c r="CW41" s="445"/>
      <c r="CX41" s="445"/>
      <c r="CY41" s="445">
        <f>CV39*32</f>
        <v>512</v>
      </c>
      <c r="CZ41" s="445"/>
      <c r="DA41" s="445"/>
      <c r="DB41" s="445">
        <f>CV41/$EA$40</f>
        <v>28.5</v>
      </c>
      <c r="DC41" s="446"/>
      <c r="DD41" s="450">
        <f>(AL41+DD39)*54</f>
        <v>1080</v>
      </c>
      <c r="DE41" s="445"/>
      <c r="DF41" s="445"/>
      <c r="DG41" s="445">
        <f>DD39*32</f>
        <v>512</v>
      </c>
      <c r="DH41" s="445"/>
      <c r="DI41" s="445"/>
      <c r="DJ41" s="445">
        <f>DD41/$EA$40</f>
        <v>30</v>
      </c>
      <c r="DK41" s="446"/>
      <c r="DL41" s="449">
        <f>(AO40+DL39)*54</f>
        <v>972</v>
      </c>
      <c r="DM41" s="445"/>
      <c r="DN41" s="445"/>
      <c r="DO41" s="445">
        <f>DL39*32</f>
        <v>480</v>
      </c>
      <c r="DP41" s="445"/>
      <c r="DQ41" s="445"/>
      <c r="DR41" s="445">
        <f>DL41/$EA$40</f>
        <v>27</v>
      </c>
      <c r="DS41" s="446"/>
      <c r="DT41" s="450">
        <f>(AO41+DT39)*54</f>
        <v>270</v>
      </c>
      <c r="DU41" s="445"/>
      <c r="DV41" s="445"/>
      <c r="DW41" s="445">
        <f>DT39*32</f>
        <v>160</v>
      </c>
      <c r="DX41" s="445"/>
      <c r="DY41" s="445">
        <f>DT41/$EA$40</f>
        <v>7.5</v>
      </c>
      <c r="DZ41" s="446"/>
      <c r="EA41" s="431"/>
      <c r="EB41" s="432"/>
      <c r="EC41" s="433"/>
      <c r="ED41" s="77" t="s">
        <v>133</v>
      </c>
      <c r="EE41" s="78">
        <f>AL43+AL61</f>
        <v>2518</v>
      </c>
      <c r="EF41" s="79">
        <f>SUM($AZ$39:$DZ$39)*24</f>
        <v>3804</v>
      </c>
      <c r="EG41" s="79">
        <f>SUM($Z$30:$AZ$30)*32</f>
        <v>0</v>
      </c>
      <c r="EH41" s="79">
        <f>EG41-EE41</f>
        <v>-2518</v>
      </c>
    </row>
    <row r="42" spans="1:141" s="78" customFormat="1" ht="33" hidden="1" thickBot="1" x14ac:dyDescent="0.6">
      <c r="A42" s="447"/>
      <c r="B42" s="447"/>
      <c r="C42" s="447"/>
      <c r="D42" s="448"/>
      <c r="E42" s="448"/>
      <c r="F42" s="448"/>
      <c r="G42" s="448"/>
      <c r="H42" s="448"/>
      <c r="I42" s="448"/>
      <c r="J42" s="448"/>
      <c r="K42" s="448"/>
      <c r="L42" s="448"/>
      <c r="M42" s="448"/>
      <c r="N42" s="448"/>
      <c r="O42" s="448"/>
      <c r="P42" s="448"/>
      <c r="Q42" s="448"/>
      <c r="R42" s="448"/>
      <c r="S42" s="448"/>
      <c r="T42" s="448"/>
      <c r="U42" s="448"/>
      <c r="V42" s="448"/>
      <c r="W42" s="448"/>
      <c r="X42" s="448"/>
      <c r="Y42" s="448"/>
      <c r="Z42" s="448"/>
      <c r="AA42" s="448"/>
      <c r="AB42" s="77"/>
      <c r="AC42" s="77"/>
      <c r="AD42" s="77"/>
      <c r="AE42" s="79"/>
      <c r="AF42" s="79"/>
      <c r="AG42" s="79"/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  <c r="AT42" s="79"/>
      <c r="AU42" s="79"/>
      <c r="AV42" s="79"/>
      <c r="AW42" s="79"/>
      <c r="AX42" s="79"/>
      <c r="AY42" s="80" t="s">
        <v>130</v>
      </c>
      <c r="AZ42" s="441">
        <f>AZ43+AZ75+AZ124+AZ128</f>
        <v>1052</v>
      </c>
      <c r="BA42" s="442"/>
      <c r="BB42" s="442"/>
      <c r="BC42" s="442">
        <f>BC43+BC75</f>
        <v>546</v>
      </c>
      <c r="BD42" s="442"/>
      <c r="BE42" s="442"/>
      <c r="BF42" s="442">
        <f>BF43+BF75+BF124+BF128+(COUNTIF($F20:$BA20,"о")+COUNTIF($F20:$BA20,"х"))*1.5</f>
        <v>29</v>
      </c>
      <c r="BG42" s="443"/>
      <c r="BH42" s="444">
        <f>BH43+BH75+BH124+BH128</f>
        <v>1172</v>
      </c>
      <c r="BI42" s="442"/>
      <c r="BJ42" s="442"/>
      <c r="BK42" s="442">
        <f>BK43+BK75</f>
        <v>584</v>
      </c>
      <c r="BL42" s="442"/>
      <c r="BM42" s="442"/>
      <c r="BN42" s="442">
        <f>BN43+BN75+BN124+BN128+(COUNTIF($BB20:$DE20,"о")+COUNTIF($BB20:$DE20,"х"))*1.5</f>
        <v>31.5</v>
      </c>
      <c r="BO42" s="443"/>
      <c r="BP42" s="441">
        <f>BP43+BP75+BP124+BP128</f>
        <v>950</v>
      </c>
      <c r="BQ42" s="442"/>
      <c r="BR42" s="442"/>
      <c r="BS42" s="442">
        <f>BS43+BS75</f>
        <v>528</v>
      </c>
      <c r="BT42" s="442"/>
      <c r="BU42" s="442"/>
      <c r="BV42" s="442">
        <f>BV43+BV75+BV124+BV128+(COUNTIF($F21:$BA21,"о")+COUNTIF($F21:$BA21,"х"))*1.5</f>
        <v>27.5</v>
      </c>
      <c r="BW42" s="443"/>
      <c r="BX42" s="444">
        <f>BX43+BX75+BX124+BX128</f>
        <v>1090</v>
      </c>
      <c r="BY42" s="442"/>
      <c r="BZ42" s="442"/>
      <c r="CA42" s="442">
        <f>CA43+CA75</f>
        <v>546</v>
      </c>
      <c r="CB42" s="442"/>
      <c r="CC42" s="442"/>
      <c r="CD42" s="442">
        <f>CD43+CD75+CD124+CD128+(COUNTIF($BB21:$DE21,"о")+COUNTIF($BB21:$DE21,"х"))*1.5</f>
        <v>32</v>
      </c>
      <c r="CE42" s="443"/>
      <c r="CF42" s="441">
        <f>CF43+CF75+CF124+CF128</f>
        <v>978</v>
      </c>
      <c r="CG42" s="442"/>
      <c r="CH42" s="442"/>
      <c r="CI42" s="442">
        <f>CI43+CI75</f>
        <v>488</v>
      </c>
      <c r="CJ42" s="442"/>
      <c r="CK42" s="442"/>
      <c r="CL42" s="442">
        <f>CL43+CL75+CL124+CL128+(COUNTIF($F22:$BA22,"о")+COUNTIF($F22:$BA22,"х"))*1.5</f>
        <v>27.5</v>
      </c>
      <c r="CM42" s="443"/>
      <c r="CN42" s="444">
        <f>CN43+CN75+CN124+CN128</f>
        <v>1240</v>
      </c>
      <c r="CO42" s="442"/>
      <c r="CP42" s="442"/>
      <c r="CQ42" s="442">
        <f>CQ43+CQ75</f>
        <v>622</v>
      </c>
      <c r="CR42" s="442"/>
      <c r="CS42" s="442"/>
      <c r="CT42" s="442">
        <f>CT43+CT75+CT124+CT128+(COUNTIF($BB22:$DE22,"о")+COUNTIF($BB22:$DE22,"х"))*1.5</f>
        <v>33</v>
      </c>
      <c r="CU42" s="443"/>
      <c r="CV42" s="441">
        <f>CV43+CV75+CV124+CV128</f>
        <v>1030</v>
      </c>
      <c r="CW42" s="442"/>
      <c r="CX42" s="442"/>
      <c r="CY42" s="442">
        <f>CY43+CY75</f>
        <v>500</v>
      </c>
      <c r="CZ42" s="442"/>
      <c r="DA42" s="442"/>
      <c r="DB42" s="442">
        <f>DB43+DB75+DB124+DB128+(COUNTIF($F23:$BA23,"о")+COUNTIF($F23:$BA23,"х"))*1.5</f>
        <v>30</v>
      </c>
      <c r="DC42" s="443"/>
      <c r="DD42" s="444">
        <f>DD43+DD75+DD124+DD128</f>
        <v>1042</v>
      </c>
      <c r="DE42" s="442"/>
      <c r="DF42" s="442"/>
      <c r="DG42" s="442">
        <f>DG43+DG75</f>
        <v>518</v>
      </c>
      <c r="DH42" s="442"/>
      <c r="DI42" s="442"/>
      <c r="DJ42" s="442">
        <f>DJ43+DJ75+DJ124+DJ128+(COUNTIF($BB23:$DE23,"о")+COUNTIF($BB23:$DE23,"х"))*1.5</f>
        <v>30</v>
      </c>
      <c r="DK42" s="443"/>
      <c r="DL42" s="441">
        <f>DL43+DL75+DL124+DL128</f>
        <v>910</v>
      </c>
      <c r="DM42" s="442"/>
      <c r="DN42" s="442"/>
      <c r="DO42" s="442">
        <f>DO43+DO75</f>
        <v>486</v>
      </c>
      <c r="DP42" s="442"/>
      <c r="DQ42" s="442"/>
      <c r="DR42" s="442">
        <f>DR43+DR75+DR124+DR128+(COUNTIF($F24:$BA24,"о")+COUNTIF($F24:$BA24,"х"))*1.5</f>
        <v>31.5</v>
      </c>
      <c r="DS42" s="443"/>
      <c r="DT42" s="444">
        <f>DT43+DT75+DT124+DT128</f>
        <v>270</v>
      </c>
      <c r="DU42" s="442"/>
      <c r="DV42" s="442"/>
      <c r="DW42" s="442">
        <f>DW43+DW75</f>
        <v>160</v>
      </c>
      <c r="DX42" s="442"/>
      <c r="DY42" s="442">
        <f>DY43+DY75+DY124+DY128+(COUNTIF($BB24:$DE24,"о")+COUNTIF($BB24:$DE24,"х")+COUNTIF($BB24:$DE24,"/"))*1.5</f>
        <v>30</v>
      </c>
      <c r="DZ42" s="443"/>
      <c r="EA42" s="431"/>
      <c r="EB42" s="432"/>
      <c r="EC42" s="433"/>
      <c r="ED42" s="77"/>
    </row>
    <row r="43" spans="1:141" s="87" customFormat="1" ht="142.5" customHeight="1" x14ac:dyDescent="0.4">
      <c r="A43" s="434" t="s">
        <v>134</v>
      </c>
      <c r="B43" s="435"/>
      <c r="C43" s="436"/>
      <c r="D43" s="437" t="s">
        <v>135</v>
      </c>
      <c r="E43" s="438"/>
      <c r="F43" s="438"/>
      <c r="G43" s="438"/>
      <c r="H43" s="438"/>
      <c r="I43" s="438"/>
      <c r="J43" s="438"/>
      <c r="K43" s="438"/>
      <c r="L43" s="438"/>
      <c r="M43" s="438"/>
      <c r="N43" s="438"/>
      <c r="O43" s="438"/>
      <c r="P43" s="438"/>
      <c r="Q43" s="438"/>
      <c r="R43" s="438"/>
      <c r="S43" s="438"/>
      <c r="T43" s="438"/>
      <c r="U43" s="438"/>
      <c r="V43" s="438"/>
      <c r="W43" s="438"/>
      <c r="X43" s="438"/>
      <c r="Y43" s="438"/>
      <c r="Z43" s="438"/>
      <c r="AA43" s="439"/>
      <c r="AB43" s="440"/>
      <c r="AC43" s="440"/>
      <c r="AD43" s="440"/>
      <c r="AE43" s="423"/>
      <c r="AF43" s="423"/>
      <c r="AG43" s="423"/>
      <c r="AH43" s="426"/>
      <c r="AI43" s="430">
        <f>AI67+AI71+AI53+++++AI56+AI49+AI44</f>
        <v>4608</v>
      </c>
      <c r="AJ43" s="423"/>
      <c r="AK43" s="423"/>
      <c r="AL43" s="423">
        <f>AL67+AL71+AL53+++++AL56+AL49+AL44</f>
        <v>2518</v>
      </c>
      <c r="AM43" s="423"/>
      <c r="AN43" s="423"/>
      <c r="AO43" s="423">
        <f>AO67+AO71+AO53+++++AO56+AO49+AO44</f>
        <v>980</v>
      </c>
      <c r="AP43" s="423"/>
      <c r="AQ43" s="423"/>
      <c r="AR43" s="423">
        <f>AR67+AR71+AR53+++++AR56+AR49+AR44</f>
        <v>342</v>
      </c>
      <c r="AS43" s="423"/>
      <c r="AT43" s="423"/>
      <c r="AU43" s="423">
        <f>AU67+AU71+AU53+++++AU56+AU49+AU44</f>
        <v>1080</v>
      </c>
      <c r="AV43" s="423"/>
      <c r="AW43" s="423"/>
      <c r="AX43" s="423">
        <f>AX67+AX71+AX53+++++AX56+AX49+AX44</f>
        <v>116</v>
      </c>
      <c r="AY43" s="424"/>
      <c r="AZ43" s="425">
        <f>AZ67+AZ71+AZ53+++++AZ56+AZ49+AZ44</f>
        <v>784</v>
      </c>
      <c r="BA43" s="423"/>
      <c r="BB43" s="423"/>
      <c r="BC43" s="423">
        <f>BC67+BC71+BC53+++++BC56+BC49+BC44</f>
        <v>444</v>
      </c>
      <c r="BD43" s="423"/>
      <c r="BE43" s="423"/>
      <c r="BF43" s="423">
        <f>BF67+BF71+BF53+++++BF56+BF49+BF44</f>
        <v>24</v>
      </c>
      <c r="BG43" s="426"/>
      <c r="BH43" s="430">
        <f>BH67+BH71+BH53+++++BH56+BH49+BH44</f>
        <v>764</v>
      </c>
      <c r="BI43" s="423"/>
      <c r="BJ43" s="423"/>
      <c r="BK43" s="423">
        <f>BK67+BK71+BK53+++++BK56+BK49+BK44</f>
        <v>440</v>
      </c>
      <c r="BL43" s="423"/>
      <c r="BM43" s="423"/>
      <c r="BN43" s="423">
        <f>BN67+BN71+BN53+++++BN56+BN49+BN44</f>
        <v>22</v>
      </c>
      <c r="BO43" s="426"/>
      <c r="BP43" s="425">
        <f>BP67+BP71+BP53+++++BP56+BP49+BP44</f>
        <v>496</v>
      </c>
      <c r="BQ43" s="423"/>
      <c r="BR43" s="423"/>
      <c r="BS43" s="423">
        <f>BS67+BS71+BS53+++++BS56+BS49+BS44</f>
        <v>308</v>
      </c>
      <c r="BT43" s="423"/>
      <c r="BU43" s="423"/>
      <c r="BV43" s="423">
        <f>BV67+BV71+BV53+++++BV56+BV49+BV44</f>
        <v>14</v>
      </c>
      <c r="BW43" s="426"/>
      <c r="BX43" s="430">
        <f>BX67+BX71+BX53+++++BX56+BX49+BX44</f>
        <v>618</v>
      </c>
      <c r="BY43" s="423"/>
      <c r="BZ43" s="423"/>
      <c r="CA43" s="423">
        <f>CA67+CA71+CA53+++++CA56+CA49+CA44</f>
        <v>342</v>
      </c>
      <c r="CB43" s="423"/>
      <c r="CC43" s="423"/>
      <c r="CD43" s="423">
        <f>CD67+CD71+CD53+++++CD56+CD49+CD44</f>
        <v>17</v>
      </c>
      <c r="CE43" s="426"/>
      <c r="CF43" s="425">
        <f>CF67+CF71+CF53+++++CF56+CF49+CF44</f>
        <v>342</v>
      </c>
      <c r="CG43" s="423"/>
      <c r="CH43" s="423"/>
      <c r="CI43" s="423">
        <f>CI67+CI71+CI53+++++CI56+CI49+CI44</f>
        <v>174</v>
      </c>
      <c r="CJ43" s="423"/>
      <c r="CK43" s="423"/>
      <c r="CL43" s="423">
        <f>CL67+CL71+CL53+++++CL56+CL49+CL44</f>
        <v>9</v>
      </c>
      <c r="CM43" s="426"/>
      <c r="CN43" s="430">
        <f>CN67+CN71+CN53+++++CN56+CN49+CN44</f>
        <v>416</v>
      </c>
      <c r="CO43" s="423"/>
      <c r="CP43" s="423"/>
      <c r="CQ43" s="423">
        <f>CQ67+CQ71+CQ53+++++CQ56+CQ49+CQ44</f>
        <v>264</v>
      </c>
      <c r="CR43" s="423"/>
      <c r="CS43" s="423"/>
      <c r="CT43" s="423">
        <f>CT67+CT71+CT53+++++CT56+CT49+CT44</f>
        <v>12</v>
      </c>
      <c r="CU43" s="424"/>
      <c r="CV43" s="425">
        <f>CV67+CV71+CV53+++++CV56+CV49+CV44</f>
        <v>436</v>
      </c>
      <c r="CW43" s="423"/>
      <c r="CX43" s="423"/>
      <c r="CY43" s="423">
        <f>CY67+CY71+CY53+++++CY56+CY49+CY44</f>
        <v>190</v>
      </c>
      <c r="CZ43" s="423"/>
      <c r="DA43" s="423"/>
      <c r="DB43" s="423">
        <f>DB67+DB71+DB53+++++DB56+DB49+DB44</f>
        <v>12</v>
      </c>
      <c r="DC43" s="426"/>
      <c r="DD43" s="430">
        <f>DD67+DD71+DD53+++++DD56+DD49+DD44</f>
        <v>530</v>
      </c>
      <c r="DE43" s="423"/>
      <c r="DF43" s="423"/>
      <c r="DG43" s="423">
        <f>DG67+DG71+DG53+++++DG56+DG49+DG44</f>
        <v>266</v>
      </c>
      <c r="DH43" s="423"/>
      <c r="DI43" s="423"/>
      <c r="DJ43" s="423">
        <f>DJ67+DJ71+DJ53+++++DJ56+DJ49+DJ44</f>
        <v>15</v>
      </c>
      <c r="DK43" s="426"/>
      <c r="DL43" s="425">
        <f>DL67+DL71+DL53+++++DL56+DL49+DL44</f>
        <v>222</v>
      </c>
      <c r="DM43" s="423"/>
      <c r="DN43" s="423"/>
      <c r="DO43" s="423">
        <f>DO67+DO71+DO53+++++DO56+DO49+DO44</f>
        <v>90</v>
      </c>
      <c r="DP43" s="423"/>
      <c r="DQ43" s="423"/>
      <c r="DR43" s="423">
        <f>DR67+DR71+DR53+++++DR56+DR49+DR44</f>
        <v>6</v>
      </c>
      <c r="DS43" s="426"/>
      <c r="DT43" s="430">
        <f>DT67+DT71+DT53+++++DT56+DT49+DT44</f>
        <v>0</v>
      </c>
      <c r="DU43" s="423"/>
      <c r="DV43" s="423"/>
      <c r="DW43" s="423">
        <f>DW67+DW71+DW53+++++DW56+DW49+DW44</f>
        <v>0</v>
      </c>
      <c r="DX43" s="423"/>
      <c r="DY43" s="423">
        <f>DY67+DY71+DY53+++++DY56+DY49+DY44</f>
        <v>0</v>
      </c>
      <c r="DZ43" s="424"/>
      <c r="EA43" s="425">
        <f>EA67+EA71+EA53+++++EA56+EA49+EA44</f>
        <v>131</v>
      </c>
      <c r="EB43" s="423"/>
      <c r="EC43" s="426"/>
      <c r="ED43" s="84">
        <f>EA43/$EE$38</f>
        <v>0.50384615384615383</v>
      </c>
      <c r="EE43" s="85">
        <f>(EE37-$EF$38)*35/100</f>
        <v>91</v>
      </c>
      <c r="EF43" s="85">
        <f>(EE37-$EF$38)*55/100</f>
        <v>143</v>
      </c>
      <c r="EG43" s="85" t="s">
        <v>136</v>
      </c>
      <c r="EH43" s="86"/>
      <c r="EI43" s="86"/>
      <c r="EJ43" s="86"/>
      <c r="EK43" s="86"/>
    </row>
    <row r="44" spans="1:141" s="87" customFormat="1" ht="142.5" customHeight="1" x14ac:dyDescent="0.45">
      <c r="A44" s="301" t="s">
        <v>137</v>
      </c>
      <c r="B44" s="302"/>
      <c r="C44" s="250"/>
      <c r="D44" s="427" t="s">
        <v>138</v>
      </c>
      <c r="E44" s="428"/>
      <c r="F44" s="428"/>
      <c r="G44" s="428"/>
      <c r="H44" s="428"/>
      <c r="I44" s="428"/>
      <c r="J44" s="428"/>
      <c r="K44" s="428"/>
      <c r="L44" s="428"/>
      <c r="M44" s="428"/>
      <c r="N44" s="428"/>
      <c r="O44" s="428"/>
      <c r="P44" s="428"/>
      <c r="Q44" s="428"/>
      <c r="R44" s="428"/>
      <c r="S44" s="428"/>
      <c r="T44" s="428"/>
      <c r="U44" s="428"/>
      <c r="V44" s="428"/>
      <c r="W44" s="428"/>
      <c r="X44" s="428"/>
      <c r="Y44" s="428"/>
      <c r="Z44" s="428"/>
      <c r="AA44" s="429"/>
      <c r="AB44" s="226"/>
      <c r="AC44" s="226"/>
      <c r="AD44" s="234"/>
      <c r="AE44" s="377"/>
      <c r="AF44" s="377"/>
      <c r="AG44" s="377"/>
      <c r="AH44" s="331"/>
      <c r="AI44" s="410">
        <f>SUM(AI45:AK48)</f>
        <v>432</v>
      </c>
      <c r="AJ44" s="406"/>
      <c r="AK44" s="406"/>
      <c r="AL44" s="406">
        <f>SUM(AL45:AN48)</f>
        <v>204</v>
      </c>
      <c r="AM44" s="406"/>
      <c r="AN44" s="406"/>
      <c r="AO44" s="406">
        <f>SUM(AO45:AQ48)</f>
        <v>108</v>
      </c>
      <c r="AP44" s="406"/>
      <c r="AQ44" s="406"/>
      <c r="AR44" s="406">
        <f>SUM(AR45:AT48)</f>
        <v>0</v>
      </c>
      <c r="AS44" s="406"/>
      <c r="AT44" s="406"/>
      <c r="AU44" s="406">
        <f>SUM(AU45:AW48)</f>
        <v>0</v>
      </c>
      <c r="AV44" s="406"/>
      <c r="AW44" s="406"/>
      <c r="AX44" s="406">
        <f>SUM(AX45:AY48)</f>
        <v>96</v>
      </c>
      <c r="AY44" s="407"/>
      <c r="AZ44" s="408">
        <f>SUM(AZ45:BB48)</f>
        <v>0</v>
      </c>
      <c r="BA44" s="406"/>
      <c r="BB44" s="406"/>
      <c r="BC44" s="406">
        <f>SUM(BC45:BE48)</f>
        <v>0</v>
      </c>
      <c r="BD44" s="406"/>
      <c r="BE44" s="406"/>
      <c r="BF44" s="406">
        <f>SUM(BF45:BG48)</f>
        <v>0</v>
      </c>
      <c r="BG44" s="409"/>
      <c r="BH44" s="410">
        <f>SUM(BH45:BJ48)</f>
        <v>144</v>
      </c>
      <c r="BI44" s="406"/>
      <c r="BJ44" s="406"/>
      <c r="BK44" s="406">
        <f>SUM(BK45:BM48)</f>
        <v>68</v>
      </c>
      <c r="BL44" s="406"/>
      <c r="BM44" s="406"/>
      <c r="BN44" s="406">
        <f>SUM(BN45:BO48)</f>
        <v>4</v>
      </c>
      <c r="BO44" s="409"/>
      <c r="BP44" s="408">
        <f>SUM(BP45:BR48)</f>
        <v>0</v>
      </c>
      <c r="BQ44" s="406"/>
      <c r="BR44" s="406"/>
      <c r="BS44" s="406">
        <f>SUM(BS45:BU48)</f>
        <v>0</v>
      </c>
      <c r="BT44" s="406"/>
      <c r="BU44" s="406"/>
      <c r="BV44" s="406">
        <f>SUM(BV45:BW48)</f>
        <v>0</v>
      </c>
      <c r="BW44" s="409"/>
      <c r="BX44" s="410">
        <f>SUM(BX45:BZ48)</f>
        <v>288</v>
      </c>
      <c r="BY44" s="406"/>
      <c r="BZ44" s="406"/>
      <c r="CA44" s="406">
        <f>SUM(CA45:CC48)</f>
        <v>136</v>
      </c>
      <c r="CB44" s="406"/>
      <c r="CC44" s="406"/>
      <c r="CD44" s="406">
        <f>SUM(CD45:CE48)</f>
        <v>8</v>
      </c>
      <c r="CE44" s="409"/>
      <c r="CF44" s="408">
        <f>SUM(CF45:CH48)</f>
        <v>0</v>
      </c>
      <c r="CG44" s="406"/>
      <c r="CH44" s="406"/>
      <c r="CI44" s="406">
        <f>SUM(CI45:CK48)</f>
        <v>0</v>
      </c>
      <c r="CJ44" s="406"/>
      <c r="CK44" s="406"/>
      <c r="CL44" s="406">
        <f>SUM(CL45:CM48)</f>
        <v>0</v>
      </c>
      <c r="CM44" s="409"/>
      <c r="CN44" s="410">
        <f>SUM(CN45:CP48)</f>
        <v>0</v>
      </c>
      <c r="CO44" s="406"/>
      <c r="CP44" s="406"/>
      <c r="CQ44" s="406">
        <f>SUM(CQ45:CS48)</f>
        <v>0</v>
      </c>
      <c r="CR44" s="406"/>
      <c r="CS44" s="406"/>
      <c r="CT44" s="406">
        <f>SUM(CT45:CU48)</f>
        <v>0</v>
      </c>
      <c r="CU44" s="407"/>
      <c r="CV44" s="408">
        <f>SUM(CV45:CX48)</f>
        <v>0</v>
      </c>
      <c r="CW44" s="406"/>
      <c r="CX44" s="406"/>
      <c r="CY44" s="406">
        <f>SUM(CY45:DA48)</f>
        <v>0</v>
      </c>
      <c r="CZ44" s="406"/>
      <c r="DA44" s="406"/>
      <c r="DB44" s="406">
        <f>SUM(DB45:DC48)</f>
        <v>0</v>
      </c>
      <c r="DC44" s="409"/>
      <c r="DD44" s="410">
        <f>SUM(DD45:DF48)</f>
        <v>0</v>
      </c>
      <c r="DE44" s="406"/>
      <c r="DF44" s="406"/>
      <c r="DG44" s="406">
        <f>SUM(DG45:DI48)</f>
        <v>0</v>
      </c>
      <c r="DH44" s="406"/>
      <c r="DI44" s="406"/>
      <c r="DJ44" s="406">
        <f>SUM(DJ45:DK48)</f>
        <v>0</v>
      </c>
      <c r="DK44" s="409"/>
      <c r="DL44" s="408">
        <f>SUM(DL45:DN48)</f>
        <v>0</v>
      </c>
      <c r="DM44" s="406"/>
      <c r="DN44" s="406"/>
      <c r="DO44" s="406">
        <f>SUM(DO45:DQ48)</f>
        <v>0</v>
      </c>
      <c r="DP44" s="406"/>
      <c r="DQ44" s="406"/>
      <c r="DR44" s="406">
        <f>SUM(DR45:DS48)</f>
        <v>0</v>
      </c>
      <c r="DS44" s="409"/>
      <c r="DT44" s="410">
        <f>SUM(DT45:DV48)</f>
        <v>0</v>
      </c>
      <c r="DU44" s="406"/>
      <c r="DV44" s="406"/>
      <c r="DW44" s="406">
        <f>SUM(DW45:DX48)</f>
        <v>0</v>
      </c>
      <c r="DX44" s="406"/>
      <c r="DY44" s="406">
        <f>SUM(DY45:DZ48)</f>
        <v>0</v>
      </c>
      <c r="DZ44" s="407"/>
      <c r="EA44" s="408">
        <f>SUM(EA45:EC48)</f>
        <v>12</v>
      </c>
      <c r="EB44" s="406"/>
      <c r="EC44" s="409"/>
      <c r="ED44" s="88"/>
      <c r="EE44" s="32"/>
      <c r="EF44" s="32"/>
      <c r="EG44" s="32"/>
      <c r="EH44" s="32"/>
      <c r="EI44" s="32"/>
      <c r="EJ44" s="32"/>
      <c r="EK44" s="32"/>
    </row>
    <row r="45" spans="1:141" s="91" customFormat="1" ht="142.5" customHeight="1" x14ac:dyDescent="0.45">
      <c r="A45" s="312" t="s">
        <v>139</v>
      </c>
      <c r="B45" s="313"/>
      <c r="C45" s="313"/>
      <c r="D45" s="314" t="s">
        <v>140</v>
      </c>
      <c r="E45" s="315"/>
      <c r="F45" s="315"/>
      <c r="G45" s="315"/>
      <c r="H45" s="315"/>
      <c r="I45" s="315"/>
      <c r="J45" s="315"/>
      <c r="K45" s="315"/>
      <c r="L45" s="315"/>
      <c r="M45" s="315"/>
      <c r="N45" s="315"/>
      <c r="O45" s="315"/>
      <c r="P45" s="315"/>
      <c r="Q45" s="315"/>
      <c r="R45" s="315"/>
      <c r="S45" s="315"/>
      <c r="T45" s="315"/>
      <c r="U45" s="315"/>
      <c r="V45" s="315"/>
      <c r="W45" s="315"/>
      <c r="X45" s="315"/>
      <c r="Y45" s="315"/>
      <c r="Z45" s="315"/>
      <c r="AA45" s="316"/>
      <c r="AB45" s="345" t="s">
        <v>141</v>
      </c>
      <c r="AC45" s="345"/>
      <c r="AD45" s="345"/>
      <c r="AE45" s="335"/>
      <c r="AF45" s="335"/>
      <c r="AG45" s="335"/>
      <c r="AH45" s="336"/>
      <c r="AI45" s="403">
        <v>72</v>
      </c>
      <c r="AJ45" s="401"/>
      <c r="AK45" s="401"/>
      <c r="AL45" s="401">
        <v>34</v>
      </c>
      <c r="AM45" s="401"/>
      <c r="AN45" s="401"/>
      <c r="AO45" s="401">
        <v>18</v>
      </c>
      <c r="AP45" s="401"/>
      <c r="AQ45" s="401"/>
      <c r="AR45" s="401"/>
      <c r="AS45" s="401"/>
      <c r="AT45" s="401"/>
      <c r="AU45" s="401"/>
      <c r="AV45" s="401"/>
      <c r="AW45" s="401"/>
      <c r="AX45" s="401">
        <v>16</v>
      </c>
      <c r="AY45" s="405"/>
      <c r="AZ45" s="404"/>
      <c r="BA45" s="401"/>
      <c r="BB45" s="401"/>
      <c r="BC45" s="401"/>
      <c r="BD45" s="401"/>
      <c r="BE45" s="401"/>
      <c r="BF45" s="401"/>
      <c r="BG45" s="402"/>
      <c r="BH45" s="403">
        <v>72</v>
      </c>
      <c r="BI45" s="401"/>
      <c r="BJ45" s="401"/>
      <c r="BK45" s="401">
        <v>34</v>
      </c>
      <c r="BL45" s="401"/>
      <c r="BM45" s="401"/>
      <c r="BN45" s="401">
        <v>2</v>
      </c>
      <c r="BO45" s="402"/>
      <c r="BP45" s="404"/>
      <c r="BQ45" s="401"/>
      <c r="BR45" s="401"/>
      <c r="BS45" s="401"/>
      <c r="BT45" s="401"/>
      <c r="BU45" s="401"/>
      <c r="BV45" s="401"/>
      <c r="BW45" s="402"/>
      <c r="BX45" s="403"/>
      <c r="BY45" s="401"/>
      <c r="BZ45" s="401"/>
      <c r="CA45" s="401"/>
      <c r="CB45" s="401"/>
      <c r="CC45" s="401"/>
      <c r="CD45" s="401"/>
      <c r="CE45" s="402"/>
      <c r="CF45" s="404"/>
      <c r="CG45" s="401"/>
      <c r="CH45" s="401"/>
      <c r="CI45" s="401"/>
      <c r="CJ45" s="401"/>
      <c r="CK45" s="401"/>
      <c r="CL45" s="401"/>
      <c r="CM45" s="402"/>
      <c r="CN45" s="403"/>
      <c r="CO45" s="401"/>
      <c r="CP45" s="401"/>
      <c r="CQ45" s="401"/>
      <c r="CR45" s="401"/>
      <c r="CS45" s="401"/>
      <c r="CT45" s="401"/>
      <c r="CU45" s="405"/>
      <c r="CV45" s="404"/>
      <c r="CW45" s="401"/>
      <c r="CX45" s="401"/>
      <c r="CY45" s="401"/>
      <c r="CZ45" s="401"/>
      <c r="DA45" s="401"/>
      <c r="DB45" s="401"/>
      <c r="DC45" s="402"/>
      <c r="DD45" s="403"/>
      <c r="DE45" s="401"/>
      <c r="DF45" s="401"/>
      <c r="DG45" s="401"/>
      <c r="DH45" s="401"/>
      <c r="DI45" s="401"/>
      <c r="DJ45" s="401"/>
      <c r="DK45" s="402"/>
      <c r="DL45" s="404"/>
      <c r="DM45" s="401"/>
      <c r="DN45" s="401"/>
      <c r="DO45" s="401"/>
      <c r="DP45" s="401"/>
      <c r="DQ45" s="401"/>
      <c r="DR45" s="401"/>
      <c r="DS45" s="402"/>
      <c r="DT45" s="403"/>
      <c r="DU45" s="401"/>
      <c r="DV45" s="401"/>
      <c r="DW45" s="401"/>
      <c r="DX45" s="401"/>
      <c r="DY45" s="401"/>
      <c r="DZ45" s="405"/>
      <c r="EA45" s="404">
        <v>2</v>
      </c>
      <c r="EB45" s="401"/>
      <c r="EC45" s="402"/>
      <c r="ED45" s="89" t="s">
        <v>142</v>
      </c>
      <c r="EE45" s="90"/>
      <c r="EF45" s="90"/>
      <c r="EG45" s="90"/>
      <c r="EH45" s="90"/>
      <c r="EI45" s="90"/>
      <c r="EJ45" s="90"/>
      <c r="EK45" s="90"/>
    </row>
    <row r="46" spans="1:141" s="91" customFormat="1" ht="142.5" customHeight="1" x14ac:dyDescent="0.45">
      <c r="A46" s="312" t="s">
        <v>143</v>
      </c>
      <c r="B46" s="313"/>
      <c r="C46" s="313"/>
      <c r="D46" s="314" t="s">
        <v>144</v>
      </c>
      <c r="E46" s="315"/>
      <c r="F46" s="315"/>
      <c r="G46" s="315"/>
      <c r="H46" s="315"/>
      <c r="I46" s="315"/>
      <c r="J46" s="315"/>
      <c r="K46" s="315"/>
      <c r="L46" s="315"/>
      <c r="M46" s="315"/>
      <c r="N46" s="315"/>
      <c r="O46" s="315"/>
      <c r="P46" s="315"/>
      <c r="Q46" s="315"/>
      <c r="R46" s="315"/>
      <c r="S46" s="315"/>
      <c r="T46" s="315"/>
      <c r="U46" s="315"/>
      <c r="V46" s="315"/>
      <c r="W46" s="315"/>
      <c r="X46" s="315"/>
      <c r="Y46" s="315"/>
      <c r="Z46" s="315"/>
      <c r="AA46" s="316"/>
      <c r="AB46" s="345"/>
      <c r="AC46" s="345"/>
      <c r="AD46" s="345"/>
      <c r="AE46" s="335" t="s">
        <v>145</v>
      </c>
      <c r="AF46" s="335"/>
      <c r="AG46" s="335"/>
      <c r="AH46" s="336"/>
      <c r="AI46" s="403">
        <f>BH46</f>
        <v>72</v>
      </c>
      <c r="AJ46" s="401"/>
      <c r="AK46" s="401"/>
      <c r="AL46" s="401">
        <f>BK46</f>
        <v>34</v>
      </c>
      <c r="AM46" s="401"/>
      <c r="AN46" s="401"/>
      <c r="AO46" s="401">
        <v>16</v>
      </c>
      <c r="AP46" s="401"/>
      <c r="AQ46" s="401"/>
      <c r="AR46" s="401"/>
      <c r="AS46" s="401"/>
      <c r="AT46" s="401"/>
      <c r="AU46" s="401"/>
      <c r="AV46" s="401"/>
      <c r="AW46" s="401"/>
      <c r="AX46" s="401">
        <v>18</v>
      </c>
      <c r="AY46" s="405"/>
      <c r="AZ46" s="404"/>
      <c r="BA46" s="401"/>
      <c r="BB46" s="401"/>
      <c r="BC46" s="401"/>
      <c r="BD46" s="401"/>
      <c r="BE46" s="401"/>
      <c r="BF46" s="401"/>
      <c r="BG46" s="402"/>
      <c r="BH46" s="403">
        <v>72</v>
      </c>
      <c r="BI46" s="401"/>
      <c r="BJ46" s="401"/>
      <c r="BK46" s="401">
        <v>34</v>
      </c>
      <c r="BL46" s="401"/>
      <c r="BM46" s="401"/>
      <c r="BN46" s="401">
        <v>2</v>
      </c>
      <c r="BO46" s="402"/>
      <c r="BP46" s="404"/>
      <c r="BQ46" s="401"/>
      <c r="BR46" s="401"/>
      <c r="BS46" s="401"/>
      <c r="BT46" s="401"/>
      <c r="BU46" s="401"/>
      <c r="BV46" s="401"/>
      <c r="BW46" s="402"/>
      <c r="BX46" s="403"/>
      <c r="BY46" s="401"/>
      <c r="BZ46" s="401"/>
      <c r="CA46" s="401"/>
      <c r="CB46" s="401"/>
      <c r="CC46" s="401"/>
      <c r="CD46" s="401"/>
      <c r="CE46" s="402"/>
      <c r="CF46" s="404"/>
      <c r="CG46" s="401"/>
      <c r="CH46" s="401"/>
      <c r="CI46" s="401"/>
      <c r="CJ46" s="401"/>
      <c r="CK46" s="401"/>
      <c r="CL46" s="401"/>
      <c r="CM46" s="402"/>
      <c r="CN46" s="403"/>
      <c r="CO46" s="401"/>
      <c r="CP46" s="401"/>
      <c r="CQ46" s="401"/>
      <c r="CR46" s="401"/>
      <c r="CS46" s="401"/>
      <c r="CT46" s="401"/>
      <c r="CU46" s="405"/>
      <c r="CV46" s="404"/>
      <c r="CW46" s="401"/>
      <c r="CX46" s="401"/>
      <c r="CY46" s="401"/>
      <c r="CZ46" s="401"/>
      <c r="DA46" s="401"/>
      <c r="DB46" s="401"/>
      <c r="DC46" s="402"/>
      <c r="DD46" s="403"/>
      <c r="DE46" s="401"/>
      <c r="DF46" s="401"/>
      <c r="DG46" s="401"/>
      <c r="DH46" s="401"/>
      <c r="DI46" s="401"/>
      <c r="DJ46" s="401"/>
      <c r="DK46" s="402"/>
      <c r="DL46" s="404"/>
      <c r="DM46" s="401"/>
      <c r="DN46" s="401"/>
      <c r="DO46" s="401"/>
      <c r="DP46" s="401"/>
      <c r="DQ46" s="401"/>
      <c r="DR46" s="401"/>
      <c r="DS46" s="402"/>
      <c r="DT46" s="403"/>
      <c r="DU46" s="401"/>
      <c r="DV46" s="401"/>
      <c r="DW46" s="401"/>
      <c r="DX46" s="401"/>
      <c r="DY46" s="401"/>
      <c r="DZ46" s="405"/>
      <c r="EA46" s="404">
        <f>BN46</f>
        <v>2</v>
      </c>
      <c r="EB46" s="401"/>
      <c r="EC46" s="402"/>
      <c r="ED46" s="89" t="s">
        <v>146</v>
      </c>
      <c r="EE46" s="90"/>
      <c r="EF46" s="90"/>
      <c r="EG46" s="90"/>
      <c r="EH46" s="90"/>
      <c r="EI46" s="90"/>
      <c r="EJ46" s="90"/>
      <c r="EK46" s="90"/>
    </row>
    <row r="47" spans="1:141" s="91" customFormat="1" ht="142.5" customHeight="1" x14ac:dyDescent="0.45">
      <c r="A47" s="312" t="s">
        <v>147</v>
      </c>
      <c r="B47" s="313"/>
      <c r="C47" s="313"/>
      <c r="D47" s="314" t="s">
        <v>148</v>
      </c>
      <c r="E47" s="315"/>
      <c r="F47" s="315"/>
      <c r="G47" s="315"/>
      <c r="H47" s="315"/>
      <c r="I47" s="315"/>
      <c r="J47" s="315"/>
      <c r="K47" s="315"/>
      <c r="L47" s="315"/>
      <c r="M47" s="315"/>
      <c r="N47" s="315"/>
      <c r="O47" s="315"/>
      <c r="P47" s="315"/>
      <c r="Q47" s="315"/>
      <c r="R47" s="315"/>
      <c r="S47" s="315"/>
      <c r="T47" s="315"/>
      <c r="U47" s="315"/>
      <c r="V47" s="315"/>
      <c r="W47" s="315"/>
      <c r="X47" s="315"/>
      <c r="Y47" s="315"/>
      <c r="Z47" s="315"/>
      <c r="AA47" s="316"/>
      <c r="AB47" s="345" t="s">
        <v>149</v>
      </c>
      <c r="AC47" s="345"/>
      <c r="AD47" s="345"/>
      <c r="AE47" s="335"/>
      <c r="AF47" s="335"/>
      <c r="AG47" s="335"/>
      <c r="AH47" s="336"/>
      <c r="AI47" s="403">
        <v>144</v>
      </c>
      <c r="AJ47" s="401"/>
      <c r="AK47" s="401"/>
      <c r="AL47" s="401">
        <v>60</v>
      </c>
      <c r="AM47" s="401"/>
      <c r="AN47" s="401"/>
      <c r="AO47" s="401">
        <v>34</v>
      </c>
      <c r="AP47" s="401"/>
      <c r="AQ47" s="401"/>
      <c r="AR47" s="401"/>
      <c r="AS47" s="401"/>
      <c r="AT47" s="401"/>
      <c r="AU47" s="401"/>
      <c r="AV47" s="401"/>
      <c r="AW47" s="401"/>
      <c r="AX47" s="401">
        <v>26</v>
      </c>
      <c r="AY47" s="405"/>
      <c r="AZ47" s="404"/>
      <c r="BA47" s="401"/>
      <c r="BB47" s="401"/>
      <c r="BC47" s="401"/>
      <c r="BD47" s="401"/>
      <c r="BE47" s="401"/>
      <c r="BF47" s="401"/>
      <c r="BG47" s="402"/>
      <c r="BH47" s="403"/>
      <c r="BI47" s="401"/>
      <c r="BJ47" s="401"/>
      <c r="BK47" s="401"/>
      <c r="BL47" s="401"/>
      <c r="BM47" s="401"/>
      <c r="BN47" s="401"/>
      <c r="BO47" s="402"/>
      <c r="BP47" s="404"/>
      <c r="BQ47" s="401"/>
      <c r="BR47" s="401"/>
      <c r="BS47" s="401"/>
      <c r="BT47" s="401"/>
      <c r="BU47" s="401"/>
      <c r="BV47" s="401"/>
      <c r="BW47" s="402"/>
      <c r="BX47" s="403">
        <v>144</v>
      </c>
      <c r="BY47" s="401"/>
      <c r="BZ47" s="401"/>
      <c r="CA47" s="401">
        <v>60</v>
      </c>
      <c r="CB47" s="401"/>
      <c r="CC47" s="401"/>
      <c r="CD47" s="401">
        <v>4</v>
      </c>
      <c r="CE47" s="402"/>
      <c r="CF47" s="404"/>
      <c r="CG47" s="401"/>
      <c r="CH47" s="401"/>
      <c r="CI47" s="401"/>
      <c r="CJ47" s="401"/>
      <c r="CK47" s="401"/>
      <c r="CL47" s="401"/>
      <c r="CM47" s="402"/>
      <c r="CN47" s="403"/>
      <c r="CO47" s="401"/>
      <c r="CP47" s="401"/>
      <c r="CQ47" s="401"/>
      <c r="CR47" s="401"/>
      <c r="CS47" s="401"/>
      <c r="CT47" s="401"/>
      <c r="CU47" s="405"/>
      <c r="CV47" s="404"/>
      <c r="CW47" s="401"/>
      <c r="CX47" s="401"/>
      <c r="CY47" s="401"/>
      <c r="CZ47" s="401"/>
      <c r="DA47" s="401"/>
      <c r="DB47" s="401"/>
      <c r="DC47" s="402"/>
      <c r="DD47" s="403"/>
      <c r="DE47" s="401"/>
      <c r="DF47" s="401"/>
      <c r="DG47" s="401"/>
      <c r="DH47" s="401"/>
      <c r="DI47" s="401"/>
      <c r="DJ47" s="401"/>
      <c r="DK47" s="402"/>
      <c r="DL47" s="404"/>
      <c r="DM47" s="401"/>
      <c r="DN47" s="401"/>
      <c r="DO47" s="401"/>
      <c r="DP47" s="401"/>
      <c r="DQ47" s="401"/>
      <c r="DR47" s="401"/>
      <c r="DS47" s="402"/>
      <c r="DT47" s="403"/>
      <c r="DU47" s="401"/>
      <c r="DV47" s="401"/>
      <c r="DW47" s="401"/>
      <c r="DX47" s="401"/>
      <c r="DY47" s="401"/>
      <c r="DZ47" s="405"/>
      <c r="EA47" s="404">
        <v>4</v>
      </c>
      <c r="EB47" s="401"/>
      <c r="EC47" s="402"/>
      <c r="ED47" s="89" t="s">
        <v>150</v>
      </c>
      <c r="EE47" s="90"/>
      <c r="EF47" s="90"/>
      <c r="EG47" s="90"/>
      <c r="EH47" s="90"/>
      <c r="EI47" s="90"/>
      <c r="EJ47" s="90"/>
      <c r="EK47" s="90"/>
    </row>
    <row r="48" spans="1:141" s="91" customFormat="1" ht="142.5" customHeight="1" x14ac:dyDescent="0.45">
      <c r="A48" s="312" t="s">
        <v>151</v>
      </c>
      <c r="B48" s="313"/>
      <c r="C48" s="313"/>
      <c r="D48" s="314" t="s">
        <v>152</v>
      </c>
      <c r="E48" s="315"/>
      <c r="F48" s="315"/>
      <c r="G48" s="315"/>
      <c r="H48" s="315"/>
      <c r="I48" s="315"/>
      <c r="J48" s="315"/>
      <c r="K48" s="315"/>
      <c r="L48" s="315"/>
      <c r="M48" s="315"/>
      <c r="N48" s="315"/>
      <c r="O48" s="315"/>
      <c r="P48" s="315"/>
      <c r="Q48" s="315"/>
      <c r="R48" s="315"/>
      <c r="S48" s="315"/>
      <c r="T48" s="315"/>
      <c r="U48" s="315"/>
      <c r="V48" s="315"/>
      <c r="W48" s="315"/>
      <c r="X48" s="315"/>
      <c r="Y48" s="315"/>
      <c r="Z48" s="315"/>
      <c r="AA48" s="316"/>
      <c r="AB48" s="345" t="s">
        <v>149</v>
      </c>
      <c r="AC48" s="345"/>
      <c r="AD48" s="345"/>
      <c r="AE48" s="335"/>
      <c r="AF48" s="335"/>
      <c r="AG48" s="335"/>
      <c r="AH48" s="336"/>
      <c r="AI48" s="403">
        <f>BX48</f>
        <v>144</v>
      </c>
      <c r="AJ48" s="401"/>
      <c r="AK48" s="401"/>
      <c r="AL48" s="401">
        <f>CA48</f>
        <v>76</v>
      </c>
      <c r="AM48" s="401"/>
      <c r="AN48" s="401"/>
      <c r="AO48" s="401">
        <v>40</v>
      </c>
      <c r="AP48" s="401"/>
      <c r="AQ48" s="401"/>
      <c r="AR48" s="401"/>
      <c r="AS48" s="401"/>
      <c r="AT48" s="401"/>
      <c r="AU48" s="401"/>
      <c r="AV48" s="401"/>
      <c r="AW48" s="401"/>
      <c r="AX48" s="401">
        <v>36</v>
      </c>
      <c r="AY48" s="405"/>
      <c r="AZ48" s="404"/>
      <c r="BA48" s="401"/>
      <c r="BB48" s="401"/>
      <c r="BC48" s="401"/>
      <c r="BD48" s="401"/>
      <c r="BE48" s="401"/>
      <c r="BF48" s="401"/>
      <c r="BG48" s="402"/>
      <c r="BH48" s="403"/>
      <c r="BI48" s="401"/>
      <c r="BJ48" s="401"/>
      <c r="BK48" s="401"/>
      <c r="BL48" s="401"/>
      <c r="BM48" s="401"/>
      <c r="BN48" s="401"/>
      <c r="BO48" s="402"/>
      <c r="BP48" s="404"/>
      <c r="BQ48" s="401"/>
      <c r="BR48" s="401"/>
      <c r="BS48" s="401"/>
      <c r="BT48" s="401"/>
      <c r="BU48" s="401"/>
      <c r="BV48" s="401"/>
      <c r="BW48" s="402"/>
      <c r="BX48" s="403">
        <v>144</v>
      </c>
      <c r="BY48" s="401"/>
      <c r="BZ48" s="401"/>
      <c r="CA48" s="401">
        <v>76</v>
      </c>
      <c r="CB48" s="401"/>
      <c r="CC48" s="401"/>
      <c r="CD48" s="401">
        <v>4</v>
      </c>
      <c r="CE48" s="402"/>
      <c r="CF48" s="404"/>
      <c r="CG48" s="401"/>
      <c r="CH48" s="401"/>
      <c r="CI48" s="401"/>
      <c r="CJ48" s="401"/>
      <c r="CK48" s="401"/>
      <c r="CL48" s="401"/>
      <c r="CM48" s="402"/>
      <c r="CN48" s="403"/>
      <c r="CO48" s="401"/>
      <c r="CP48" s="401"/>
      <c r="CQ48" s="401"/>
      <c r="CR48" s="401"/>
      <c r="CS48" s="401"/>
      <c r="CT48" s="401"/>
      <c r="CU48" s="405"/>
      <c r="CV48" s="404"/>
      <c r="CW48" s="401"/>
      <c r="CX48" s="401"/>
      <c r="CY48" s="401"/>
      <c r="CZ48" s="401"/>
      <c r="DA48" s="401"/>
      <c r="DB48" s="401"/>
      <c r="DC48" s="402"/>
      <c r="DD48" s="403"/>
      <c r="DE48" s="401"/>
      <c r="DF48" s="401"/>
      <c r="DG48" s="401"/>
      <c r="DH48" s="401"/>
      <c r="DI48" s="401"/>
      <c r="DJ48" s="401"/>
      <c r="DK48" s="402"/>
      <c r="DL48" s="404"/>
      <c r="DM48" s="401"/>
      <c r="DN48" s="401"/>
      <c r="DO48" s="401"/>
      <c r="DP48" s="401"/>
      <c r="DQ48" s="401"/>
      <c r="DR48" s="401"/>
      <c r="DS48" s="402"/>
      <c r="DT48" s="403"/>
      <c r="DU48" s="401"/>
      <c r="DV48" s="401"/>
      <c r="DW48" s="401"/>
      <c r="DX48" s="401"/>
      <c r="DY48" s="401"/>
      <c r="DZ48" s="405"/>
      <c r="EA48" s="404">
        <f>CD48</f>
        <v>4</v>
      </c>
      <c r="EB48" s="401"/>
      <c r="EC48" s="402"/>
      <c r="ED48" s="89" t="s">
        <v>153</v>
      </c>
      <c r="EE48" s="90"/>
      <c r="EF48" s="90"/>
      <c r="EG48" s="90"/>
      <c r="EH48" s="90"/>
      <c r="EI48" s="90"/>
      <c r="EJ48" s="90"/>
      <c r="EK48" s="90"/>
    </row>
    <row r="49" spans="1:141" s="87" customFormat="1" ht="142.5" customHeight="1" x14ac:dyDescent="0.45">
      <c r="A49" s="301" t="s">
        <v>154</v>
      </c>
      <c r="B49" s="302"/>
      <c r="C49" s="250"/>
      <c r="D49" s="303" t="s">
        <v>155</v>
      </c>
      <c r="E49" s="304"/>
      <c r="F49" s="304"/>
      <c r="G49" s="304"/>
      <c r="H49" s="304"/>
      <c r="I49" s="304"/>
      <c r="J49" s="304"/>
      <c r="K49" s="304"/>
      <c r="L49" s="304"/>
      <c r="M49" s="304"/>
      <c r="N49" s="304"/>
      <c r="O49" s="304"/>
      <c r="P49" s="304"/>
      <c r="Q49" s="304"/>
      <c r="R49" s="304"/>
      <c r="S49" s="304"/>
      <c r="T49" s="304"/>
      <c r="U49" s="304"/>
      <c r="V49" s="304"/>
      <c r="W49" s="304"/>
      <c r="X49" s="304"/>
      <c r="Y49" s="304"/>
      <c r="Z49" s="304"/>
      <c r="AA49" s="305"/>
      <c r="AB49" s="226"/>
      <c r="AC49" s="226"/>
      <c r="AD49" s="234"/>
      <c r="AE49" s="377"/>
      <c r="AF49" s="377"/>
      <c r="AG49" s="377"/>
      <c r="AH49" s="331"/>
      <c r="AI49" s="422">
        <f>SUM(AI50:AK52)</f>
        <v>1018</v>
      </c>
      <c r="AJ49" s="406"/>
      <c r="AK49" s="406"/>
      <c r="AL49" s="406">
        <f>SUM(AL50:AN52)</f>
        <v>616</v>
      </c>
      <c r="AM49" s="406"/>
      <c r="AN49" s="406"/>
      <c r="AO49" s="406">
        <f>SUM(AO50:AQ52)</f>
        <v>244</v>
      </c>
      <c r="AP49" s="406"/>
      <c r="AQ49" s="406"/>
      <c r="AR49" s="406">
        <f>SUM(AR50:AT52)</f>
        <v>70</v>
      </c>
      <c r="AS49" s="406"/>
      <c r="AT49" s="406"/>
      <c r="AU49" s="406">
        <f>SUM(AU50:AW52)</f>
        <v>302</v>
      </c>
      <c r="AV49" s="406"/>
      <c r="AW49" s="406"/>
      <c r="AX49" s="406">
        <f>SUM(AX50:AY52)</f>
        <v>0</v>
      </c>
      <c r="AY49" s="407"/>
      <c r="AZ49" s="408">
        <f>SUM(AZ50:BB52)</f>
        <v>496</v>
      </c>
      <c r="BA49" s="406"/>
      <c r="BB49" s="406"/>
      <c r="BC49" s="406">
        <f>SUM(BC50:BE52)</f>
        <v>284</v>
      </c>
      <c r="BD49" s="406"/>
      <c r="BE49" s="406"/>
      <c r="BF49" s="406">
        <f>SUM(BF50:BG52)</f>
        <v>15</v>
      </c>
      <c r="BG49" s="409"/>
      <c r="BH49" s="410">
        <f>SUM(BH50:BJ52)</f>
        <v>226</v>
      </c>
      <c r="BI49" s="406"/>
      <c r="BJ49" s="406"/>
      <c r="BK49" s="406">
        <f>SUM(BK50:BM52)</f>
        <v>142</v>
      </c>
      <c r="BL49" s="406"/>
      <c r="BM49" s="406"/>
      <c r="BN49" s="406">
        <f>SUM(BN50:BO52)</f>
        <v>6</v>
      </c>
      <c r="BO49" s="409"/>
      <c r="BP49" s="408">
        <f>SUM(BP50:BR52)</f>
        <v>296</v>
      </c>
      <c r="BQ49" s="406"/>
      <c r="BR49" s="406"/>
      <c r="BS49" s="406">
        <f>SUM(BS50:BU52)</f>
        <v>190</v>
      </c>
      <c r="BT49" s="406"/>
      <c r="BU49" s="406"/>
      <c r="BV49" s="406">
        <f>SUM(BV50:BW52)</f>
        <v>8</v>
      </c>
      <c r="BW49" s="409"/>
      <c r="BX49" s="410">
        <f>SUM(BX50:BZ52)</f>
        <v>0</v>
      </c>
      <c r="BY49" s="406"/>
      <c r="BZ49" s="406"/>
      <c r="CA49" s="406">
        <f>SUM(CA50:CC52)</f>
        <v>0</v>
      </c>
      <c r="CB49" s="406"/>
      <c r="CC49" s="406"/>
      <c r="CD49" s="406">
        <f>SUM(CD50:CE52)</f>
        <v>0</v>
      </c>
      <c r="CE49" s="409"/>
      <c r="CF49" s="408">
        <f>SUM(CF50:CH52)</f>
        <v>0</v>
      </c>
      <c r="CG49" s="406"/>
      <c r="CH49" s="406"/>
      <c r="CI49" s="406">
        <f>SUM(CI50:CK52)</f>
        <v>0</v>
      </c>
      <c r="CJ49" s="406"/>
      <c r="CK49" s="406"/>
      <c r="CL49" s="406">
        <f>SUM(CL50:CM52)</f>
        <v>0</v>
      </c>
      <c r="CM49" s="409"/>
      <c r="CN49" s="410">
        <f>SUM(CN50:CP52)</f>
        <v>0</v>
      </c>
      <c r="CO49" s="406"/>
      <c r="CP49" s="406"/>
      <c r="CQ49" s="406">
        <f>SUM(CQ50:CS52)</f>
        <v>0</v>
      </c>
      <c r="CR49" s="406"/>
      <c r="CS49" s="406"/>
      <c r="CT49" s="406">
        <f>SUM(CT50:CU52)</f>
        <v>0</v>
      </c>
      <c r="CU49" s="407"/>
      <c r="CV49" s="408">
        <f>SUM(CV50:CX52)</f>
        <v>0</v>
      </c>
      <c r="CW49" s="406"/>
      <c r="CX49" s="406"/>
      <c r="CY49" s="406">
        <f>SUM(CY50:DA52)</f>
        <v>0</v>
      </c>
      <c r="CZ49" s="406"/>
      <c r="DA49" s="406"/>
      <c r="DB49" s="406">
        <f>SUM(DB50:DC52)</f>
        <v>0</v>
      </c>
      <c r="DC49" s="409"/>
      <c r="DD49" s="410">
        <f>SUM(DD50:DF52)</f>
        <v>0</v>
      </c>
      <c r="DE49" s="406"/>
      <c r="DF49" s="406"/>
      <c r="DG49" s="406">
        <f>SUM(DG50:DI52)</f>
        <v>0</v>
      </c>
      <c r="DH49" s="406"/>
      <c r="DI49" s="406"/>
      <c r="DJ49" s="406">
        <f>SUM(DJ50:DK52)</f>
        <v>0</v>
      </c>
      <c r="DK49" s="409"/>
      <c r="DL49" s="408">
        <f>SUM(DL50:DN52)</f>
        <v>0</v>
      </c>
      <c r="DM49" s="406"/>
      <c r="DN49" s="406"/>
      <c r="DO49" s="406">
        <f>SUM(DO50:DQ52)</f>
        <v>0</v>
      </c>
      <c r="DP49" s="406"/>
      <c r="DQ49" s="406"/>
      <c r="DR49" s="406">
        <f>SUM(DR50:DS52)</f>
        <v>0</v>
      </c>
      <c r="DS49" s="409"/>
      <c r="DT49" s="410">
        <f>SUM(DT50:DV52)</f>
        <v>0</v>
      </c>
      <c r="DU49" s="406"/>
      <c r="DV49" s="406"/>
      <c r="DW49" s="406">
        <f>SUM(DW50:DX52)</f>
        <v>0</v>
      </c>
      <c r="DX49" s="406"/>
      <c r="DY49" s="406">
        <f>SUM(DY50:DZ52)</f>
        <v>0</v>
      </c>
      <c r="DZ49" s="407"/>
      <c r="EA49" s="408">
        <f>SUM(EA50:EC52)</f>
        <v>29</v>
      </c>
      <c r="EB49" s="406"/>
      <c r="EC49" s="409"/>
      <c r="ED49" s="92"/>
      <c r="EE49" s="93"/>
      <c r="EF49" s="93"/>
      <c r="EG49" s="93"/>
      <c r="EH49" s="93"/>
      <c r="EI49" s="93"/>
      <c r="EJ49" s="93"/>
      <c r="EK49" s="93"/>
    </row>
    <row r="50" spans="1:141" s="91" customFormat="1" ht="142.5" customHeight="1" x14ac:dyDescent="0.45">
      <c r="A50" s="312" t="s">
        <v>156</v>
      </c>
      <c r="B50" s="313"/>
      <c r="C50" s="313"/>
      <c r="D50" s="314" t="s">
        <v>157</v>
      </c>
      <c r="E50" s="315"/>
      <c r="F50" s="315"/>
      <c r="G50" s="315"/>
      <c r="H50" s="315"/>
      <c r="I50" s="315"/>
      <c r="J50" s="315"/>
      <c r="K50" s="315"/>
      <c r="L50" s="315"/>
      <c r="M50" s="315"/>
      <c r="N50" s="315"/>
      <c r="O50" s="315"/>
      <c r="P50" s="315"/>
      <c r="Q50" s="315"/>
      <c r="R50" s="315"/>
      <c r="S50" s="315"/>
      <c r="T50" s="315"/>
      <c r="U50" s="315"/>
      <c r="V50" s="315"/>
      <c r="W50" s="315"/>
      <c r="X50" s="315"/>
      <c r="Y50" s="315"/>
      <c r="Z50" s="315"/>
      <c r="AA50" s="316"/>
      <c r="AB50" s="345" t="s">
        <v>158</v>
      </c>
      <c r="AC50" s="345"/>
      <c r="AD50" s="345"/>
      <c r="AE50" s="335"/>
      <c r="AF50" s="335"/>
      <c r="AG50" s="335"/>
      <c r="AH50" s="336"/>
      <c r="AI50" s="403">
        <v>538</v>
      </c>
      <c r="AJ50" s="401"/>
      <c r="AK50" s="401"/>
      <c r="AL50" s="401">
        <v>326</v>
      </c>
      <c r="AM50" s="401"/>
      <c r="AN50" s="401"/>
      <c r="AO50" s="401">
        <v>108</v>
      </c>
      <c r="AP50" s="401"/>
      <c r="AQ50" s="401"/>
      <c r="AR50" s="401"/>
      <c r="AS50" s="401"/>
      <c r="AT50" s="401"/>
      <c r="AU50" s="401">
        <v>218</v>
      </c>
      <c r="AV50" s="401"/>
      <c r="AW50" s="401"/>
      <c r="AX50" s="401"/>
      <c r="AY50" s="405"/>
      <c r="AZ50" s="404">
        <v>198</v>
      </c>
      <c r="BA50" s="401"/>
      <c r="BB50" s="401"/>
      <c r="BC50" s="401">
        <v>100</v>
      </c>
      <c r="BD50" s="401"/>
      <c r="BE50" s="401"/>
      <c r="BF50" s="401">
        <v>6</v>
      </c>
      <c r="BG50" s="402"/>
      <c r="BH50" s="403">
        <v>136</v>
      </c>
      <c r="BI50" s="401"/>
      <c r="BJ50" s="401"/>
      <c r="BK50" s="401">
        <v>90</v>
      </c>
      <c r="BL50" s="401"/>
      <c r="BM50" s="401"/>
      <c r="BN50" s="401">
        <v>3</v>
      </c>
      <c r="BO50" s="402"/>
      <c r="BP50" s="404">
        <v>204</v>
      </c>
      <c r="BQ50" s="401"/>
      <c r="BR50" s="401"/>
      <c r="BS50" s="401">
        <v>136</v>
      </c>
      <c r="BT50" s="401"/>
      <c r="BU50" s="401"/>
      <c r="BV50" s="401">
        <v>5</v>
      </c>
      <c r="BW50" s="402"/>
      <c r="BX50" s="403"/>
      <c r="BY50" s="401"/>
      <c r="BZ50" s="401"/>
      <c r="CA50" s="401"/>
      <c r="CB50" s="401"/>
      <c r="CC50" s="401"/>
      <c r="CD50" s="401"/>
      <c r="CE50" s="402"/>
      <c r="CF50" s="404"/>
      <c r="CG50" s="401"/>
      <c r="CH50" s="401"/>
      <c r="CI50" s="401"/>
      <c r="CJ50" s="401"/>
      <c r="CK50" s="401"/>
      <c r="CL50" s="401"/>
      <c r="CM50" s="402"/>
      <c r="CN50" s="403"/>
      <c r="CO50" s="401"/>
      <c r="CP50" s="401"/>
      <c r="CQ50" s="401"/>
      <c r="CR50" s="401"/>
      <c r="CS50" s="401"/>
      <c r="CT50" s="401"/>
      <c r="CU50" s="405"/>
      <c r="CV50" s="404"/>
      <c r="CW50" s="401"/>
      <c r="CX50" s="401"/>
      <c r="CY50" s="401"/>
      <c r="CZ50" s="401"/>
      <c r="DA50" s="401"/>
      <c r="DB50" s="401"/>
      <c r="DC50" s="402"/>
      <c r="DD50" s="403"/>
      <c r="DE50" s="401"/>
      <c r="DF50" s="401"/>
      <c r="DG50" s="401"/>
      <c r="DH50" s="401"/>
      <c r="DI50" s="401"/>
      <c r="DJ50" s="401"/>
      <c r="DK50" s="402"/>
      <c r="DL50" s="404"/>
      <c r="DM50" s="401"/>
      <c r="DN50" s="401"/>
      <c r="DO50" s="401"/>
      <c r="DP50" s="401"/>
      <c r="DQ50" s="401"/>
      <c r="DR50" s="401"/>
      <c r="DS50" s="402"/>
      <c r="DT50" s="403"/>
      <c r="DU50" s="401"/>
      <c r="DV50" s="401"/>
      <c r="DW50" s="401"/>
      <c r="DX50" s="401"/>
      <c r="DY50" s="401"/>
      <c r="DZ50" s="405"/>
      <c r="EA50" s="404">
        <f>BF50+BN50+BV50+CD50</f>
        <v>14</v>
      </c>
      <c r="EB50" s="401"/>
      <c r="EC50" s="402"/>
      <c r="ED50" s="89" t="s">
        <v>159</v>
      </c>
      <c r="EE50" s="90"/>
      <c r="EF50" s="90"/>
      <c r="EG50" s="90"/>
      <c r="EH50" s="90"/>
      <c r="EI50" s="90"/>
      <c r="EJ50" s="90"/>
      <c r="EK50" s="90"/>
    </row>
    <row r="51" spans="1:141" s="91" customFormat="1" ht="142.5" customHeight="1" x14ac:dyDescent="0.45">
      <c r="A51" s="312" t="s">
        <v>160</v>
      </c>
      <c r="B51" s="313"/>
      <c r="C51" s="313"/>
      <c r="D51" s="314" t="s">
        <v>161</v>
      </c>
      <c r="E51" s="315"/>
      <c r="F51" s="315"/>
      <c r="G51" s="315"/>
      <c r="H51" s="315"/>
      <c r="I51" s="315"/>
      <c r="J51" s="315"/>
      <c r="K51" s="315"/>
      <c r="L51" s="315"/>
      <c r="M51" s="315"/>
      <c r="N51" s="315"/>
      <c r="O51" s="315"/>
      <c r="P51" s="315"/>
      <c r="Q51" s="315"/>
      <c r="R51" s="315"/>
      <c r="S51" s="315"/>
      <c r="T51" s="315"/>
      <c r="U51" s="315"/>
      <c r="V51" s="315"/>
      <c r="W51" s="315"/>
      <c r="X51" s="315"/>
      <c r="Y51" s="315"/>
      <c r="Z51" s="315"/>
      <c r="AA51" s="316"/>
      <c r="AB51" s="345" t="s">
        <v>158</v>
      </c>
      <c r="AC51" s="345"/>
      <c r="AD51" s="345"/>
      <c r="AE51" s="335"/>
      <c r="AF51" s="335"/>
      <c r="AG51" s="335"/>
      <c r="AH51" s="336"/>
      <c r="AI51" s="403">
        <f>AZ51+BH51+BP51</f>
        <v>380</v>
      </c>
      <c r="AJ51" s="401"/>
      <c r="AK51" s="401"/>
      <c r="AL51" s="401">
        <f>BC51+BK51+BS51</f>
        <v>224</v>
      </c>
      <c r="AM51" s="401"/>
      <c r="AN51" s="401"/>
      <c r="AO51" s="401">
        <v>100</v>
      </c>
      <c r="AP51" s="401"/>
      <c r="AQ51" s="401"/>
      <c r="AR51" s="401">
        <v>56</v>
      </c>
      <c r="AS51" s="401"/>
      <c r="AT51" s="401"/>
      <c r="AU51" s="401">
        <v>68</v>
      </c>
      <c r="AV51" s="401"/>
      <c r="AW51" s="401"/>
      <c r="AX51" s="401"/>
      <c r="AY51" s="405"/>
      <c r="AZ51" s="404">
        <v>198</v>
      </c>
      <c r="BA51" s="401"/>
      <c r="BB51" s="401"/>
      <c r="BC51" s="401">
        <v>118</v>
      </c>
      <c r="BD51" s="401"/>
      <c r="BE51" s="401"/>
      <c r="BF51" s="401">
        <v>6</v>
      </c>
      <c r="BG51" s="402"/>
      <c r="BH51" s="403">
        <v>90</v>
      </c>
      <c r="BI51" s="401"/>
      <c r="BJ51" s="401"/>
      <c r="BK51" s="401">
        <v>52</v>
      </c>
      <c r="BL51" s="401"/>
      <c r="BM51" s="401"/>
      <c r="BN51" s="401">
        <v>3</v>
      </c>
      <c r="BO51" s="402"/>
      <c r="BP51" s="404">
        <v>92</v>
      </c>
      <c r="BQ51" s="401"/>
      <c r="BR51" s="401"/>
      <c r="BS51" s="401">
        <v>54</v>
      </c>
      <c r="BT51" s="401"/>
      <c r="BU51" s="401"/>
      <c r="BV51" s="401">
        <v>3</v>
      </c>
      <c r="BW51" s="402"/>
      <c r="BX51" s="403"/>
      <c r="BY51" s="401"/>
      <c r="BZ51" s="401"/>
      <c r="CA51" s="401"/>
      <c r="CB51" s="401"/>
      <c r="CC51" s="401"/>
      <c r="CD51" s="401"/>
      <c r="CE51" s="402"/>
      <c r="CF51" s="404"/>
      <c r="CG51" s="401"/>
      <c r="CH51" s="401"/>
      <c r="CI51" s="401"/>
      <c r="CJ51" s="401"/>
      <c r="CK51" s="401"/>
      <c r="CL51" s="401"/>
      <c r="CM51" s="402"/>
      <c r="CN51" s="403"/>
      <c r="CO51" s="401"/>
      <c r="CP51" s="401"/>
      <c r="CQ51" s="401"/>
      <c r="CR51" s="401"/>
      <c r="CS51" s="401"/>
      <c r="CT51" s="401"/>
      <c r="CU51" s="405"/>
      <c r="CV51" s="404"/>
      <c r="CW51" s="401"/>
      <c r="CX51" s="401"/>
      <c r="CY51" s="401"/>
      <c r="CZ51" s="401"/>
      <c r="DA51" s="401"/>
      <c r="DB51" s="401"/>
      <c r="DC51" s="402"/>
      <c r="DD51" s="403"/>
      <c r="DE51" s="401"/>
      <c r="DF51" s="401"/>
      <c r="DG51" s="401"/>
      <c r="DH51" s="401"/>
      <c r="DI51" s="401"/>
      <c r="DJ51" s="401"/>
      <c r="DK51" s="402"/>
      <c r="DL51" s="404"/>
      <c r="DM51" s="401"/>
      <c r="DN51" s="401"/>
      <c r="DO51" s="401"/>
      <c r="DP51" s="401"/>
      <c r="DQ51" s="401"/>
      <c r="DR51" s="401"/>
      <c r="DS51" s="402"/>
      <c r="DT51" s="403"/>
      <c r="DU51" s="401"/>
      <c r="DV51" s="401"/>
      <c r="DW51" s="401"/>
      <c r="DX51" s="401"/>
      <c r="DY51" s="401"/>
      <c r="DZ51" s="405"/>
      <c r="EA51" s="404">
        <f>BF51+BN51+BV51</f>
        <v>12</v>
      </c>
      <c r="EB51" s="401"/>
      <c r="EC51" s="402"/>
      <c r="ED51" s="89" t="s">
        <v>162</v>
      </c>
      <c r="EE51" s="90"/>
      <c r="EF51" s="90"/>
      <c r="EG51" s="90"/>
      <c r="EH51" s="90"/>
      <c r="EI51" s="90"/>
      <c r="EJ51" s="90"/>
      <c r="EK51" s="90"/>
    </row>
    <row r="52" spans="1:141" s="91" customFormat="1" ht="142.5" customHeight="1" x14ac:dyDescent="0.45">
      <c r="A52" s="312" t="s">
        <v>163</v>
      </c>
      <c r="B52" s="313"/>
      <c r="C52" s="313"/>
      <c r="D52" s="314" t="s">
        <v>164</v>
      </c>
      <c r="E52" s="315"/>
      <c r="F52" s="315"/>
      <c r="G52" s="315"/>
      <c r="H52" s="315"/>
      <c r="I52" s="315"/>
      <c r="J52" s="315"/>
      <c r="K52" s="315"/>
      <c r="L52" s="315"/>
      <c r="M52" s="315"/>
      <c r="N52" s="315"/>
      <c r="O52" s="315"/>
      <c r="P52" s="315"/>
      <c r="Q52" s="315"/>
      <c r="R52" s="315"/>
      <c r="S52" s="315"/>
      <c r="T52" s="315"/>
      <c r="U52" s="315"/>
      <c r="V52" s="315"/>
      <c r="W52" s="315"/>
      <c r="X52" s="315"/>
      <c r="Y52" s="315"/>
      <c r="Z52" s="315"/>
      <c r="AA52" s="316"/>
      <c r="AB52" s="345" t="s">
        <v>165</v>
      </c>
      <c r="AC52" s="345"/>
      <c r="AD52" s="345"/>
      <c r="AE52" s="335"/>
      <c r="AF52" s="335"/>
      <c r="AG52" s="335"/>
      <c r="AH52" s="336"/>
      <c r="AI52" s="403">
        <f>AZ52</f>
        <v>100</v>
      </c>
      <c r="AJ52" s="401"/>
      <c r="AK52" s="401"/>
      <c r="AL52" s="401">
        <f>BC52</f>
        <v>66</v>
      </c>
      <c r="AM52" s="401"/>
      <c r="AN52" s="401"/>
      <c r="AO52" s="401">
        <v>36</v>
      </c>
      <c r="AP52" s="401"/>
      <c r="AQ52" s="401"/>
      <c r="AR52" s="401">
        <v>14</v>
      </c>
      <c r="AS52" s="401"/>
      <c r="AT52" s="401"/>
      <c r="AU52" s="401">
        <v>16</v>
      </c>
      <c r="AV52" s="401"/>
      <c r="AW52" s="401"/>
      <c r="AX52" s="401"/>
      <c r="AY52" s="405"/>
      <c r="AZ52" s="404">
        <v>100</v>
      </c>
      <c r="BA52" s="401"/>
      <c r="BB52" s="401"/>
      <c r="BC52" s="401">
        <v>66</v>
      </c>
      <c r="BD52" s="401"/>
      <c r="BE52" s="401"/>
      <c r="BF52" s="401">
        <v>3</v>
      </c>
      <c r="BG52" s="402"/>
      <c r="BH52" s="403"/>
      <c r="BI52" s="401"/>
      <c r="BJ52" s="401"/>
      <c r="BK52" s="401"/>
      <c r="BL52" s="401"/>
      <c r="BM52" s="401"/>
      <c r="BN52" s="401"/>
      <c r="BO52" s="402"/>
      <c r="BP52" s="404"/>
      <c r="BQ52" s="401"/>
      <c r="BR52" s="401"/>
      <c r="BS52" s="401"/>
      <c r="BT52" s="401"/>
      <c r="BU52" s="401"/>
      <c r="BV52" s="401"/>
      <c r="BW52" s="402"/>
      <c r="BX52" s="403"/>
      <c r="BY52" s="401"/>
      <c r="BZ52" s="401"/>
      <c r="CA52" s="401"/>
      <c r="CB52" s="401"/>
      <c r="CC52" s="401"/>
      <c r="CD52" s="401"/>
      <c r="CE52" s="402"/>
      <c r="CF52" s="404"/>
      <c r="CG52" s="401"/>
      <c r="CH52" s="401"/>
      <c r="CI52" s="401"/>
      <c r="CJ52" s="401"/>
      <c r="CK52" s="401"/>
      <c r="CL52" s="401"/>
      <c r="CM52" s="402"/>
      <c r="CN52" s="403"/>
      <c r="CO52" s="401"/>
      <c r="CP52" s="401"/>
      <c r="CQ52" s="401"/>
      <c r="CR52" s="401"/>
      <c r="CS52" s="401"/>
      <c r="CT52" s="401"/>
      <c r="CU52" s="405"/>
      <c r="CV52" s="404"/>
      <c r="CW52" s="401"/>
      <c r="CX52" s="401"/>
      <c r="CY52" s="401"/>
      <c r="CZ52" s="401"/>
      <c r="DA52" s="401"/>
      <c r="DB52" s="401"/>
      <c r="DC52" s="402"/>
      <c r="DD52" s="403"/>
      <c r="DE52" s="401"/>
      <c r="DF52" s="401"/>
      <c r="DG52" s="401"/>
      <c r="DH52" s="401"/>
      <c r="DI52" s="401"/>
      <c r="DJ52" s="401"/>
      <c r="DK52" s="402"/>
      <c r="DL52" s="404"/>
      <c r="DM52" s="401"/>
      <c r="DN52" s="401"/>
      <c r="DO52" s="401"/>
      <c r="DP52" s="401"/>
      <c r="DQ52" s="401"/>
      <c r="DR52" s="401"/>
      <c r="DS52" s="402"/>
      <c r="DT52" s="403"/>
      <c r="DU52" s="401"/>
      <c r="DV52" s="401"/>
      <c r="DW52" s="401"/>
      <c r="DX52" s="401"/>
      <c r="DY52" s="401"/>
      <c r="DZ52" s="405"/>
      <c r="EA52" s="404">
        <f>BF52</f>
        <v>3</v>
      </c>
      <c r="EB52" s="401"/>
      <c r="EC52" s="402"/>
      <c r="ED52" s="89" t="s">
        <v>162</v>
      </c>
      <c r="EE52" s="90"/>
      <c r="EF52" s="90"/>
      <c r="EG52" s="90"/>
      <c r="EH52" s="90"/>
      <c r="EI52" s="90"/>
      <c r="EJ52" s="90"/>
      <c r="EK52" s="90"/>
    </row>
    <row r="53" spans="1:141" s="94" customFormat="1" ht="142.5" customHeight="1" x14ac:dyDescent="0.45">
      <c r="A53" s="301" t="s">
        <v>166</v>
      </c>
      <c r="B53" s="302"/>
      <c r="C53" s="250"/>
      <c r="D53" s="303" t="s">
        <v>167</v>
      </c>
      <c r="E53" s="304"/>
      <c r="F53" s="304"/>
      <c r="G53" s="304"/>
      <c r="H53" s="304"/>
      <c r="I53" s="304"/>
      <c r="J53" s="304"/>
      <c r="K53" s="304"/>
      <c r="L53" s="304"/>
      <c r="M53" s="304"/>
      <c r="N53" s="304"/>
      <c r="O53" s="304"/>
      <c r="P53" s="304"/>
      <c r="Q53" s="304"/>
      <c r="R53" s="304"/>
      <c r="S53" s="304"/>
      <c r="T53" s="304"/>
      <c r="U53" s="304"/>
      <c r="V53" s="304"/>
      <c r="W53" s="304"/>
      <c r="X53" s="304"/>
      <c r="Y53" s="304"/>
      <c r="Z53" s="304"/>
      <c r="AA53" s="305"/>
      <c r="AB53" s="226"/>
      <c r="AC53" s="226"/>
      <c r="AD53" s="234"/>
      <c r="AE53" s="377"/>
      <c r="AF53" s="377"/>
      <c r="AG53" s="377"/>
      <c r="AH53" s="331"/>
      <c r="AI53" s="410">
        <f>SUM(AI54:AK55)</f>
        <v>592</v>
      </c>
      <c r="AJ53" s="406"/>
      <c r="AK53" s="406"/>
      <c r="AL53" s="406">
        <f>SUM(AL54:AN55)</f>
        <v>330</v>
      </c>
      <c r="AM53" s="406"/>
      <c r="AN53" s="406"/>
      <c r="AO53" s="406">
        <f>SUM(AO54:AQ55)</f>
        <v>90</v>
      </c>
      <c r="AP53" s="406"/>
      <c r="AQ53" s="406"/>
      <c r="AR53" s="406">
        <f>SUM(AR54:AT55)</f>
        <v>130</v>
      </c>
      <c r="AS53" s="406"/>
      <c r="AT53" s="406"/>
      <c r="AU53" s="406">
        <f>SUM(AU54:AW55)</f>
        <v>110</v>
      </c>
      <c r="AV53" s="406"/>
      <c r="AW53" s="406"/>
      <c r="AX53" s="406">
        <f>SUM(AX54:AY55)</f>
        <v>0</v>
      </c>
      <c r="AY53" s="407"/>
      <c r="AZ53" s="408">
        <f>SUM(AZ54:BB55)</f>
        <v>288</v>
      </c>
      <c r="BA53" s="406"/>
      <c r="BB53" s="406"/>
      <c r="BC53" s="406">
        <f>SUM(BC54:BE55)</f>
        <v>160</v>
      </c>
      <c r="BD53" s="406"/>
      <c r="BE53" s="406"/>
      <c r="BF53" s="406">
        <f>SUM(BF54:BG55)</f>
        <v>9</v>
      </c>
      <c r="BG53" s="409"/>
      <c r="BH53" s="410">
        <f>SUM(BH54:BJ55)</f>
        <v>304</v>
      </c>
      <c r="BI53" s="406"/>
      <c r="BJ53" s="406"/>
      <c r="BK53" s="406">
        <f>SUM(BK54:BM55)</f>
        <v>170</v>
      </c>
      <c r="BL53" s="406"/>
      <c r="BM53" s="406"/>
      <c r="BN53" s="406">
        <f>SUM(BN54:BO55)</f>
        <v>9</v>
      </c>
      <c r="BO53" s="409"/>
      <c r="BP53" s="408">
        <f>SUM(BP54:BR55)</f>
        <v>0</v>
      </c>
      <c r="BQ53" s="406"/>
      <c r="BR53" s="406"/>
      <c r="BS53" s="406">
        <f>SUM(BS54:BU55)</f>
        <v>0</v>
      </c>
      <c r="BT53" s="406"/>
      <c r="BU53" s="406"/>
      <c r="BV53" s="406">
        <f>SUM(BV54:BW55)</f>
        <v>0</v>
      </c>
      <c r="BW53" s="409"/>
      <c r="BX53" s="410">
        <f>SUM(BX54:BZ55)</f>
        <v>0</v>
      </c>
      <c r="BY53" s="406"/>
      <c r="BZ53" s="406"/>
      <c r="CA53" s="406">
        <f>SUM(CA54:CC55)</f>
        <v>0</v>
      </c>
      <c r="CB53" s="406"/>
      <c r="CC53" s="406"/>
      <c r="CD53" s="406">
        <f>SUM(CD54:CE55)</f>
        <v>0</v>
      </c>
      <c r="CE53" s="409"/>
      <c r="CF53" s="408">
        <f>SUM(CF54:CH55)</f>
        <v>0</v>
      </c>
      <c r="CG53" s="406"/>
      <c r="CH53" s="406"/>
      <c r="CI53" s="406">
        <f>SUM(CI54:CK55)</f>
        <v>0</v>
      </c>
      <c r="CJ53" s="406"/>
      <c r="CK53" s="406"/>
      <c r="CL53" s="406">
        <f>SUM(CL54:CM55)</f>
        <v>0</v>
      </c>
      <c r="CM53" s="409"/>
      <c r="CN53" s="410">
        <f>SUM(CN54:CP55)</f>
        <v>0</v>
      </c>
      <c r="CO53" s="406"/>
      <c r="CP53" s="406"/>
      <c r="CQ53" s="406">
        <f>SUM(CQ54:CS55)</f>
        <v>0</v>
      </c>
      <c r="CR53" s="406"/>
      <c r="CS53" s="406"/>
      <c r="CT53" s="406">
        <f>SUM(CT54:CU55)</f>
        <v>0</v>
      </c>
      <c r="CU53" s="407"/>
      <c r="CV53" s="408">
        <f>SUM(CV54:CX55)</f>
        <v>0</v>
      </c>
      <c r="CW53" s="406"/>
      <c r="CX53" s="406"/>
      <c r="CY53" s="406">
        <f>SUM(CY54:DA55)</f>
        <v>0</v>
      </c>
      <c r="CZ53" s="406"/>
      <c r="DA53" s="406"/>
      <c r="DB53" s="406">
        <f>SUM(DB54:DC55)</f>
        <v>0</v>
      </c>
      <c r="DC53" s="409"/>
      <c r="DD53" s="410">
        <f>SUM(DD54:DF55)</f>
        <v>0</v>
      </c>
      <c r="DE53" s="406"/>
      <c r="DF53" s="406"/>
      <c r="DG53" s="406">
        <f>SUM(DG54:DI55)</f>
        <v>0</v>
      </c>
      <c r="DH53" s="406"/>
      <c r="DI53" s="406"/>
      <c r="DJ53" s="406">
        <f>SUM(DJ54:DK55)</f>
        <v>0</v>
      </c>
      <c r="DK53" s="409"/>
      <c r="DL53" s="408">
        <f>SUM(DL54:DN55)</f>
        <v>0</v>
      </c>
      <c r="DM53" s="406"/>
      <c r="DN53" s="406"/>
      <c r="DO53" s="406">
        <f>SUM(DO54:DQ55)</f>
        <v>0</v>
      </c>
      <c r="DP53" s="406"/>
      <c r="DQ53" s="406"/>
      <c r="DR53" s="406">
        <f>SUM(DR54:DS55)</f>
        <v>0</v>
      </c>
      <c r="DS53" s="409"/>
      <c r="DT53" s="410">
        <f>SUM(DT54:DV55)</f>
        <v>0</v>
      </c>
      <c r="DU53" s="406"/>
      <c r="DV53" s="406"/>
      <c r="DW53" s="406">
        <f>SUM(DW54:DX55)</f>
        <v>0</v>
      </c>
      <c r="DX53" s="406"/>
      <c r="DY53" s="406">
        <f>SUM(DY54:DZ55)</f>
        <v>0</v>
      </c>
      <c r="DZ53" s="407"/>
      <c r="EA53" s="408">
        <f>SUM(EA54:EC55)</f>
        <v>18</v>
      </c>
      <c r="EB53" s="406"/>
      <c r="EC53" s="409"/>
      <c r="ED53" s="92" t="s">
        <v>168</v>
      </c>
      <c r="EE53" s="93"/>
      <c r="EF53" s="93"/>
      <c r="EG53" s="93"/>
      <c r="EH53" s="93"/>
      <c r="EI53" s="93"/>
      <c r="EJ53" s="93"/>
      <c r="EK53" s="93"/>
    </row>
    <row r="54" spans="1:141" s="91" customFormat="1" ht="142.5" customHeight="1" x14ac:dyDescent="0.45">
      <c r="A54" s="312" t="s">
        <v>169</v>
      </c>
      <c r="B54" s="313"/>
      <c r="C54" s="313"/>
      <c r="D54" s="314" t="s">
        <v>170</v>
      </c>
      <c r="E54" s="315"/>
      <c r="F54" s="315"/>
      <c r="G54" s="315"/>
      <c r="H54" s="315"/>
      <c r="I54" s="315"/>
      <c r="J54" s="315"/>
      <c r="K54" s="315"/>
      <c r="L54" s="315"/>
      <c r="M54" s="315"/>
      <c r="N54" s="315"/>
      <c r="O54" s="315"/>
      <c r="P54" s="315"/>
      <c r="Q54" s="315"/>
      <c r="R54" s="315"/>
      <c r="S54" s="315"/>
      <c r="T54" s="315"/>
      <c r="U54" s="315"/>
      <c r="V54" s="315"/>
      <c r="W54" s="315"/>
      <c r="X54" s="315"/>
      <c r="Y54" s="315"/>
      <c r="Z54" s="315"/>
      <c r="AA54" s="316"/>
      <c r="AB54" s="345" t="s">
        <v>141</v>
      </c>
      <c r="AC54" s="345"/>
      <c r="AD54" s="345"/>
      <c r="AE54" s="335" t="s">
        <v>165</v>
      </c>
      <c r="AF54" s="335"/>
      <c r="AG54" s="335"/>
      <c r="AH54" s="336"/>
      <c r="AI54" s="403">
        <f>AZ54+BH54</f>
        <v>288</v>
      </c>
      <c r="AJ54" s="401"/>
      <c r="AK54" s="401"/>
      <c r="AL54" s="401">
        <v>160</v>
      </c>
      <c r="AM54" s="401"/>
      <c r="AN54" s="401"/>
      <c r="AO54" s="401">
        <v>30</v>
      </c>
      <c r="AP54" s="401"/>
      <c r="AQ54" s="401"/>
      <c r="AR54" s="401">
        <v>130</v>
      </c>
      <c r="AS54" s="401"/>
      <c r="AT54" s="401"/>
      <c r="AU54" s="401"/>
      <c r="AV54" s="401"/>
      <c r="AW54" s="401"/>
      <c r="AX54" s="401"/>
      <c r="AY54" s="405"/>
      <c r="AZ54" s="404">
        <v>90</v>
      </c>
      <c r="BA54" s="401"/>
      <c r="BB54" s="401"/>
      <c r="BC54" s="401">
        <v>60</v>
      </c>
      <c r="BD54" s="401"/>
      <c r="BE54" s="401"/>
      <c r="BF54" s="401">
        <v>3</v>
      </c>
      <c r="BG54" s="402"/>
      <c r="BH54" s="403">
        <v>198</v>
      </c>
      <c r="BI54" s="401"/>
      <c r="BJ54" s="401"/>
      <c r="BK54" s="401">
        <v>100</v>
      </c>
      <c r="BL54" s="401"/>
      <c r="BM54" s="401"/>
      <c r="BN54" s="401">
        <v>6</v>
      </c>
      <c r="BO54" s="402"/>
      <c r="BP54" s="404"/>
      <c r="BQ54" s="401"/>
      <c r="BR54" s="401"/>
      <c r="BS54" s="401"/>
      <c r="BT54" s="401"/>
      <c r="BU54" s="401"/>
      <c r="BV54" s="401"/>
      <c r="BW54" s="402"/>
      <c r="BX54" s="403"/>
      <c r="BY54" s="401"/>
      <c r="BZ54" s="401"/>
      <c r="CA54" s="401"/>
      <c r="CB54" s="401"/>
      <c r="CC54" s="401"/>
      <c r="CD54" s="401"/>
      <c r="CE54" s="402"/>
      <c r="CF54" s="404"/>
      <c r="CG54" s="401"/>
      <c r="CH54" s="401"/>
      <c r="CI54" s="401"/>
      <c r="CJ54" s="401"/>
      <c r="CK54" s="401"/>
      <c r="CL54" s="401"/>
      <c r="CM54" s="402"/>
      <c r="CN54" s="403"/>
      <c r="CO54" s="401"/>
      <c r="CP54" s="401"/>
      <c r="CQ54" s="401"/>
      <c r="CR54" s="401"/>
      <c r="CS54" s="401"/>
      <c r="CT54" s="401"/>
      <c r="CU54" s="405"/>
      <c r="CV54" s="404"/>
      <c r="CW54" s="401"/>
      <c r="CX54" s="401"/>
      <c r="CY54" s="401"/>
      <c r="CZ54" s="401"/>
      <c r="DA54" s="401"/>
      <c r="DB54" s="401"/>
      <c r="DC54" s="402"/>
      <c r="DD54" s="403"/>
      <c r="DE54" s="401"/>
      <c r="DF54" s="401"/>
      <c r="DG54" s="401"/>
      <c r="DH54" s="401"/>
      <c r="DI54" s="401"/>
      <c r="DJ54" s="401"/>
      <c r="DK54" s="402"/>
      <c r="DL54" s="404"/>
      <c r="DM54" s="401"/>
      <c r="DN54" s="401"/>
      <c r="DO54" s="401"/>
      <c r="DP54" s="401"/>
      <c r="DQ54" s="401"/>
      <c r="DR54" s="401"/>
      <c r="DS54" s="402"/>
      <c r="DT54" s="403"/>
      <c r="DU54" s="401"/>
      <c r="DV54" s="401"/>
      <c r="DW54" s="401"/>
      <c r="DX54" s="401"/>
      <c r="DY54" s="401"/>
      <c r="DZ54" s="405"/>
      <c r="EA54" s="404">
        <f>BN54+BF54</f>
        <v>9</v>
      </c>
      <c r="EB54" s="401"/>
      <c r="EC54" s="402"/>
      <c r="ED54" s="89" t="s">
        <v>171</v>
      </c>
      <c r="EE54" s="90"/>
      <c r="EF54" s="90"/>
      <c r="EG54" s="90"/>
      <c r="EH54" s="90"/>
      <c r="EI54" s="90"/>
      <c r="EJ54" s="90"/>
      <c r="EK54" s="90"/>
    </row>
    <row r="55" spans="1:141" s="94" customFormat="1" ht="142.5" customHeight="1" x14ac:dyDescent="0.45">
      <c r="A55" s="400" t="s">
        <v>172</v>
      </c>
      <c r="B55" s="262"/>
      <c r="C55" s="262"/>
      <c r="D55" s="416" t="s">
        <v>173</v>
      </c>
      <c r="E55" s="417"/>
      <c r="F55" s="417"/>
      <c r="G55" s="417"/>
      <c r="H55" s="417"/>
      <c r="I55" s="417"/>
      <c r="J55" s="417"/>
      <c r="K55" s="417"/>
      <c r="L55" s="417"/>
      <c r="M55" s="417"/>
      <c r="N55" s="417"/>
      <c r="O55" s="417"/>
      <c r="P55" s="417"/>
      <c r="Q55" s="417"/>
      <c r="R55" s="417"/>
      <c r="S55" s="417"/>
      <c r="T55" s="417"/>
      <c r="U55" s="417"/>
      <c r="V55" s="417"/>
      <c r="W55" s="417"/>
      <c r="X55" s="417"/>
      <c r="Y55" s="417"/>
      <c r="Z55" s="417"/>
      <c r="AA55" s="418"/>
      <c r="AB55" s="222"/>
      <c r="AC55" s="222"/>
      <c r="AD55" s="222"/>
      <c r="AE55" s="419" t="s">
        <v>174</v>
      </c>
      <c r="AF55" s="420"/>
      <c r="AG55" s="420"/>
      <c r="AH55" s="421"/>
      <c r="AI55" s="413">
        <f>AZ55+BH55</f>
        <v>304</v>
      </c>
      <c r="AJ55" s="411"/>
      <c r="AK55" s="411"/>
      <c r="AL55" s="411">
        <f>BC55+BK55</f>
        <v>170</v>
      </c>
      <c r="AM55" s="411"/>
      <c r="AN55" s="411"/>
      <c r="AO55" s="411">
        <v>60</v>
      </c>
      <c r="AP55" s="411"/>
      <c r="AQ55" s="411"/>
      <c r="AR55" s="411"/>
      <c r="AS55" s="411"/>
      <c r="AT55" s="411"/>
      <c r="AU55" s="411">
        <v>110</v>
      </c>
      <c r="AV55" s="411"/>
      <c r="AW55" s="411"/>
      <c r="AX55" s="411"/>
      <c r="AY55" s="415"/>
      <c r="AZ55" s="414">
        <v>198</v>
      </c>
      <c r="BA55" s="411"/>
      <c r="BB55" s="411"/>
      <c r="BC55" s="411">
        <v>100</v>
      </c>
      <c r="BD55" s="411"/>
      <c r="BE55" s="411"/>
      <c r="BF55" s="411">
        <v>6</v>
      </c>
      <c r="BG55" s="412"/>
      <c r="BH55" s="413">
        <v>106</v>
      </c>
      <c r="BI55" s="411"/>
      <c r="BJ55" s="411"/>
      <c r="BK55" s="411">
        <v>70</v>
      </c>
      <c r="BL55" s="411"/>
      <c r="BM55" s="411"/>
      <c r="BN55" s="411">
        <v>3</v>
      </c>
      <c r="BO55" s="412"/>
      <c r="BP55" s="414"/>
      <c r="BQ55" s="411"/>
      <c r="BR55" s="411"/>
      <c r="BS55" s="411"/>
      <c r="BT55" s="411"/>
      <c r="BU55" s="411"/>
      <c r="BV55" s="411"/>
      <c r="BW55" s="412"/>
      <c r="BX55" s="413"/>
      <c r="BY55" s="411"/>
      <c r="BZ55" s="411"/>
      <c r="CA55" s="411"/>
      <c r="CB55" s="411"/>
      <c r="CC55" s="411"/>
      <c r="CD55" s="411"/>
      <c r="CE55" s="412"/>
      <c r="CF55" s="414"/>
      <c r="CG55" s="411"/>
      <c r="CH55" s="411"/>
      <c r="CI55" s="411"/>
      <c r="CJ55" s="411"/>
      <c r="CK55" s="411"/>
      <c r="CL55" s="411"/>
      <c r="CM55" s="412"/>
      <c r="CN55" s="413"/>
      <c r="CO55" s="411"/>
      <c r="CP55" s="411"/>
      <c r="CQ55" s="411"/>
      <c r="CR55" s="411"/>
      <c r="CS55" s="411"/>
      <c r="CT55" s="411"/>
      <c r="CU55" s="415"/>
      <c r="CV55" s="414"/>
      <c r="CW55" s="411"/>
      <c r="CX55" s="411"/>
      <c r="CY55" s="411"/>
      <c r="CZ55" s="411"/>
      <c r="DA55" s="411"/>
      <c r="DB55" s="411"/>
      <c r="DC55" s="412"/>
      <c r="DD55" s="413"/>
      <c r="DE55" s="411"/>
      <c r="DF55" s="411"/>
      <c r="DG55" s="411"/>
      <c r="DH55" s="411"/>
      <c r="DI55" s="411"/>
      <c r="DJ55" s="411"/>
      <c r="DK55" s="412"/>
      <c r="DL55" s="414"/>
      <c r="DM55" s="411"/>
      <c r="DN55" s="411"/>
      <c r="DO55" s="411"/>
      <c r="DP55" s="411"/>
      <c r="DQ55" s="411"/>
      <c r="DR55" s="411"/>
      <c r="DS55" s="412"/>
      <c r="DT55" s="413"/>
      <c r="DU55" s="411"/>
      <c r="DV55" s="411"/>
      <c r="DW55" s="411"/>
      <c r="DX55" s="411"/>
      <c r="DY55" s="411"/>
      <c r="DZ55" s="415"/>
      <c r="EA55" s="414">
        <f>BF55+BN55</f>
        <v>9</v>
      </c>
      <c r="EB55" s="411"/>
      <c r="EC55" s="412"/>
      <c r="ED55" s="95" t="s">
        <v>175</v>
      </c>
      <c r="EE55" s="96"/>
      <c r="EF55" s="96"/>
      <c r="EG55" s="96"/>
      <c r="EH55" s="96"/>
      <c r="EI55" s="96"/>
      <c r="EJ55" s="96"/>
      <c r="EK55" s="96"/>
    </row>
    <row r="56" spans="1:141" s="87" customFormat="1" ht="142.5" customHeight="1" x14ac:dyDescent="0.45">
      <c r="A56" s="301" t="s">
        <v>176</v>
      </c>
      <c r="B56" s="302"/>
      <c r="C56" s="250"/>
      <c r="D56" s="303" t="s">
        <v>177</v>
      </c>
      <c r="E56" s="304"/>
      <c r="F56" s="304"/>
      <c r="G56" s="304"/>
      <c r="H56" s="304"/>
      <c r="I56" s="304"/>
      <c r="J56" s="304"/>
      <c r="K56" s="304"/>
      <c r="L56" s="304"/>
      <c r="M56" s="304"/>
      <c r="N56" s="304"/>
      <c r="O56" s="304"/>
      <c r="P56" s="304"/>
      <c r="Q56" s="304"/>
      <c r="R56" s="304"/>
      <c r="S56" s="304"/>
      <c r="T56" s="304"/>
      <c r="U56" s="304"/>
      <c r="V56" s="304"/>
      <c r="W56" s="304"/>
      <c r="X56" s="304"/>
      <c r="Y56" s="304"/>
      <c r="Z56" s="304"/>
      <c r="AA56" s="305"/>
      <c r="AB56" s="226"/>
      <c r="AC56" s="226"/>
      <c r="AD56" s="234"/>
      <c r="AE56" s="377"/>
      <c r="AF56" s="377"/>
      <c r="AG56" s="377"/>
      <c r="AH56" s="331"/>
      <c r="AI56" s="410">
        <f>SUM(AI57:AK66)</f>
        <v>1312</v>
      </c>
      <c r="AJ56" s="406"/>
      <c r="AK56" s="406"/>
      <c r="AL56" s="406">
        <f>SUM(AL57:AN66)</f>
        <v>706</v>
      </c>
      <c r="AM56" s="406"/>
      <c r="AN56" s="406"/>
      <c r="AO56" s="406">
        <f>SUM(AO57:AQ66)</f>
        <v>372</v>
      </c>
      <c r="AP56" s="406"/>
      <c r="AQ56" s="406"/>
      <c r="AR56" s="406">
        <f>SUM(AR57:AT66)</f>
        <v>132</v>
      </c>
      <c r="AS56" s="406"/>
      <c r="AT56" s="406"/>
      <c r="AU56" s="406">
        <f>SUM(AU57:AW66)</f>
        <v>202</v>
      </c>
      <c r="AV56" s="406"/>
      <c r="AW56" s="406"/>
      <c r="AX56" s="406">
        <f>SUM(AX57:AY66)</f>
        <v>0</v>
      </c>
      <c r="AY56" s="407"/>
      <c r="AZ56" s="408">
        <f>SUM(AZ57:BB66)</f>
        <v>0</v>
      </c>
      <c r="BA56" s="406"/>
      <c r="BB56" s="406"/>
      <c r="BC56" s="406">
        <f>SUM(BC57:BE66)</f>
        <v>0</v>
      </c>
      <c r="BD56" s="406"/>
      <c r="BE56" s="406"/>
      <c r="BF56" s="406">
        <f>SUM(BF57:BG66)</f>
        <v>0</v>
      </c>
      <c r="BG56" s="409"/>
      <c r="BH56" s="410">
        <f>SUM(BH57:BJ66)</f>
        <v>90</v>
      </c>
      <c r="BI56" s="406"/>
      <c r="BJ56" s="406"/>
      <c r="BK56" s="406">
        <f>SUM(BK57:BM66)</f>
        <v>60</v>
      </c>
      <c r="BL56" s="406"/>
      <c r="BM56" s="406"/>
      <c r="BN56" s="406">
        <f>SUM(BN57:BO66)</f>
        <v>3</v>
      </c>
      <c r="BO56" s="409"/>
      <c r="BP56" s="408">
        <f>SUM(BP57:BR66)</f>
        <v>90</v>
      </c>
      <c r="BQ56" s="406"/>
      <c r="BR56" s="406"/>
      <c r="BS56" s="406">
        <f>SUM(BS57:BU66)</f>
        <v>50</v>
      </c>
      <c r="BT56" s="406"/>
      <c r="BU56" s="406"/>
      <c r="BV56" s="406">
        <f>SUM(BV57:BW66)</f>
        <v>3</v>
      </c>
      <c r="BW56" s="409"/>
      <c r="BX56" s="410">
        <f>SUM(BX57:BZ66)</f>
        <v>228</v>
      </c>
      <c r="BY56" s="406"/>
      <c r="BZ56" s="406"/>
      <c r="CA56" s="406">
        <f>SUM(CA57:CC66)</f>
        <v>138</v>
      </c>
      <c r="CB56" s="406"/>
      <c r="CC56" s="406"/>
      <c r="CD56" s="406">
        <f>SUM(CD57:CE66)</f>
        <v>6</v>
      </c>
      <c r="CE56" s="409"/>
      <c r="CF56" s="408">
        <f>SUM(CF57:CH66)</f>
        <v>252</v>
      </c>
      <c r="CG56" s="406"/>
      <c r="CH56" s="406"/>
      <c r="CI56" s="406">
        <f>SUM(CI57:CK66)</f>
        <v>114</v>
      </c>
      <c r="CJ56" s="406"/>
      <c r="CK56" s="406"/>
      <c r="CL56" s="406">
        <f>SUM(CL57:CM66)</f>
        <v>6</v>
      </c>
      <c r="CM56" s="409"/>
      <c r="CN56" s="410">
        <f>SUM(CN57:CP66)</f>
        <v>316</v>
      </c>
      <c r="CO56" s="406"/>
      <c r="CP56" s="406"/>
      <c r="CQ56" s="406">
        <f>SUM(CQ57:CS66)</f>
        <v>204</v>
      </c>
      <c r="CR56" s="406"/>
      <c r="CS56" s="406"/>
      <c r="CT56" s="406">
        <f>SUM(CT57:CU66)</f>
        <v>9</v>
      </c>
      <c r="CU56" s="407"/>
      <c r="CV56" s="408">
        <f>SUM(CV57:CX66)</f>
        <v>226</v>
      </c>
      <c r="CW56" s="406"/>
      <c r="CX56" s="406"/>
      <c r="CY56" s="406">
        <f>SUM(CY57:DA66)</f>
        <v>90</v>
      </c>
      <c r="CZ56" s="406"/>
      <c r="DA56" s="406"/>
      <c r="DB56" s="406">
        <f>SUM(DB57:DC66)</f>
        <v>6</v>
      </c>
      <c r="DC56" s="409"/>
      <c r="DD56" s="410">
        <f>SUM(DD57:DF66)</f>
        <v>110</v>
      </c>
      <c r="DE56" s="406"/>
      <c r="DF56" s="406"/>
      <c r="DG56" s="406">
        <f>SUM(DG57:DI66)</f>
        <v>50</v>
      </c>
      <c r="DH56" s="406"/>
      <c r="DI56" s="406"/>
      <c r="DJ56" s="406">
        <f>SUM(DJ57:DK66)</f>
        <v>3</v>
      </c>
      <c r="DK56" s="409"/>
      <c r="DL56" s="408">
        <f>SUM(DL57:DN66)</f>
        <v>0</v>
      </c>
      <c r="DM56" s="406"/>
      <c r="DN56" s="406"/>
      <c r="DO56" s="406">
        <f>SUM(DO57:DQ66)</f>
        <v>0</v>
      </c>
      <c r="DP56" s="406"/>
      <c r="DQ56" s="406"/>
      <c r="DR56" s="406">
        <f>SUM(DR57:DS66)</f>
        <v>0</v>
      </c>
      <c r="DS56" s="409"/>
      <c r="DT56" s="410">
        <f>SUM(DT57:DV66)</f>
        <v>0</v>
      </c>
      <c r="DU56" s="406"/>
      <c r="DV56" s="406"/>
      <c r="DW56" s="406">
        <f>SUM(DW57:DX66)</f>
        <v>0</v>
      </c>
      <c r="DX56" s="406"/>
      <c r="DY56" s="406">
        <f>SUM(DY57:DZ66)</f>
        <v>0</v>
      </c>
      <c r="DZ56" s="407"/>
      <c r="EA56" s="408">
        <f>SUM(EA57:EC66)</f>
        <v>36</v>
      </c>
      <c r="EB56" s="406"/>
      <c r="EC56" s="409"/>
      <c r="ED56" s="92"/>
      <c r="EE56" s="93"/>
      <c r="EF56" s="93"/>
      <c r="EG56" s="93"/>
      <c r="EH56" s="93"/>
      <c r="EI56" s="93"/>
      <c r="EJ56" s="93"/>
      <c r="EK56" s="93"/>
    </row>
    <row r="57" spans="1:141" s="91" customFormat="1" ht="142.5" customHeight="1" x14ac:dyDescent="0.45">
      <c r="A57" s="312" t="s">
        <v>178</v>
      </c>
      <c r="B57" s="313"/>
      <c r="C57" s="313"/>
      <c r="D57" s="314" t="s">
        <v>179</v>
      </c>
      <c r="E57" s="315"/>
      <c r="F57" s="315"/>
      <c r="G57" s="315"/>
      <c r="H57" s="315"/>
      <c r="I57" s="315"/>
      <c r="J57" s="315"/>
      <c r="K57" s="315"/>
      <c r="L57" s="315"/>
      <c r="M57" s="315"/>
      <c r="N57" s="315"/>
      <c r="O57" s="315"/>
      <c r="P57" s="315"/>
      <c r="Q57" s="315"/>
      <c r="R57" s="315"/>
      <c r="S57" s="315"/>
      <c r="T57" s="315"/>
      <c r="U57" s="315"/>
      <c r="V57" s="315"/>
      <c r="W57" s="315"/>
      <c r="X57" s="315"/>
      <c r="Y57" s="315"/>
      <c r="Z57" s="315"/>
      <c r="AA57" s="316"/>
      <c r="AB57" s="345" t="s">
        <v>180</v>
      </c>
      <c r="AC57" s="345"/>
      <c r="AD57" s="345"/>
      <c r="AE57" s="335" t="s">
        <v>141</v>
      </c>
      <c r="AF57" s="335"/>
      <c r="AG57" s="335"/>
      <c r="AH57" s="336"/>
      <c r="AI57" s="403">
        <f>BH57+BP57</f>
        <v>180</v>
      </c>
      <c r="AJ57" s="401"/>
      <c r="AK57" s="401"/>
      <c r="AL57" s="401">
        <f>BK57+BS57</f>
        <v>110</v>
      </c>
      <c r="AM57" s="401"/>
      <c r="AN57" s="401"/>
      <c r="AO57" s="401">
        <v>60</v>
      </c>
      <c r="AP57" s="401"/>
      <c r="AQ57" s="401"/>
      <c r="AR57" s="401">
        <v>20</v>
      </c>
      <c r="AS57" s="401"/>
      <c r="AT57" s="401"/>
      <c r="AU57" s="401">
        <v>30</v>
      </c>
      <c r="AV57" s="401"/>
      <c r="AW57" s="401"/>
      <c r="AX57" s="401"/>
      <c r="AY57" s="405"/>
      <c r="AZ57" s="404"/>
      <c r="BA57" s="401"/>
      <c r="BB57" s="401"/>
      <c r="BC57" s="401"/>
      <c r="BD57" s="401"/>
      <c r="BE57" s="401"/>
      <c r="BF57" s="401"/>
      <c r="BG57" s="402"/>
      <c r="BH57" s="403">
        <v>90</v>
      </c>
      <c r="BI57" s="401"/>
      <c r="BJ57" s="401"/>
      <c r="BK57" s="401">
        <v>60</v>
      </c>
      <c r="BL57" s="401"/>
      <c r="BM57" s="401"/>
      <c r="BN57" s="401">
        <v>3</v>
      </c>
      <c r="BO57" s="402"/>
      <c r="BP57" s="404">
        <v>90</v>
      </c>
      <c r="BQ57" s="401"/>
      <c r="BR57" s="401"/>
      <c r="BS57" s="401">
        <v>50</v>
      </c>
      <c r="BT57" s="401"/>
      <c r="BU57" s="401"/>
      <c r="BV57" s="401">
        <v>3</v>
      </c>
      <c r="BW57" s="402"/>
      <c r="BX57" s="403"/>
      <c r="BY57" s="401"/>
      <c r="BZ57" s="401"/>
      <c r="CA57" s="401"/>
      <c r="CB57" s="401"/>
      <c r="CC57" s="401"/>
      <c r="CD57" s="401"/>
      <c r="CE57" s="402"/>
      <c r="CF57" s="404"/>
      <c r="CG57" s="401"/>
      <c r="CH57" s="401"/>
      <c r="CI57" s="401"/>
      <c r="CJ57" s="401"/>
      <c r="CK57" s="401"/>
      <c r="CL57" s="401"/>
      <c r="CM57" s="402"/>
      <c r="CN57" s="403"/>
      <c r="CO57" s="401"/>
      <c r="CP57" s="401"/>
      <c r="CQ57" s="401"/>
      <c r="CR57" s="401"/>
      <c r="CS57" s="401"/>
      <c r="CT57" s="401"/>
      <c r="CU57" s="405"/>
      <c r="CV57" s="404"/>
      <c r="CW57" s="401"/>
      <c r="CX57" s="401"/>
      <c r="CY57" s="401"/>
      <c r="CZ57" s="401"/>
      <c r="DA57" s="401"/>
      <c r="DB57" s="401"/>
      <c r="DC57" s="402"/>
      <c r="DD57" s="403"/>
      <c r="DE57" s="401"/>
      <c r="DF57" s="401"/>
      <c r="DG57" s="401"/>
      <c r="DH57" s="401"/>
      <c r="DI57" s="401"/>
      <c r="DJ57" s="401"/>
      <c r="DK57" s="402"/>
      <c r="DL57" s="404"/>
      <c r="DM57" s="401"/>
      <c r="DN57" s="401"/>
      <c r="DO57" s="401"/>
      <c r="DP57" s="401"/>
      <c r="DQ57" s="401"/>
      <c r="DR57" s="401"/>
      <c r="DS57" s="402"/>
      <c r="DT57" s="403"/>
      <c r="DU57" s="401"/>
      <c r="DV57" s="401"/>
      <c r="DW57" s="401"/>
      <c r="DX57" s="401"/>
      <c r="DY57" s="401"/>
      <c r="DZ57" s="405"/>
      <c r="EA57" s="404">
        <f>BN57+BV57</f>
        <v>6</v>
      </c>
      <c r="EB57" s="401"/>
      <c r="EC57" s="402"/>
      <c r="ED57" s="89" t="s">
        <v>181</v>
      </c>
      <c r="EE57" s="90"/>
      <c r="EF57" s="90"/>
      <c r="EG57" s="90"/>
      <c r="EH57" s="90"/>
      <c r="EI57" s="90"/>
      <c r="EJ57" s="90"/>
      <c r="EK57" s="90"/>
    </row>
    <row r="58" spans="1:141" s="94" customFormat="1" ht="142.5" customHeight="1" x14ac:dyDescent="0.45">
      <c r="A58" s="400" t="s">
        <v>182</v>
      </c>
      <c r="B58" s="262"/>
      <c r="C58" s="262"/>
      <c r="D58" s="303" t="s">
        <v>183</v>
      </c>
      <c r="E58" s="304"/>
      <c r="F58" s="304"/>
      <c r="G58" s="304"/>
      <c r="H58" s="304"/>
      <c r="I58" s="304"/>
      <c r="J58" s="304"/>
      <c r="K58" s="304"/>
      <c r="L58" s="304"/>
      <c r="M58" s="304"/>
      <c r="N58" s="304"/>
      <c r="O58" s="304"/>
      <c r="P58" s="304"/>
      <c r="Q58" s="304"/>
      <c r="R58" s="304"/>
      <c r="S58" s="304"/>
      <c r="T58" s="304"/>
      <c r="U58" s="304"/>
      <c r="V58" s="304"/>
      <c r="W58" s="304"/>
      <c r="X58" s="304"/>
      <c r="Y58" s="304"/>
      <c r="Z58" s="304"/>
      <c r="AA58" s="305"/>
      <c r="AB58" s="226" t="s">
        <v>184</v>
      </c>
      <c r="AC58" s="226"/>
      <c r="AD58" s="234"/>
      <c r="AE58" s="377" t="s">
        <v>149</v>
      </c>
      <c r="AF58" s="377"/>
      <c r="AG58" s="377"/>
      <c r="AH58" s="331"/>
      <c r="AI58" s="332">
        <v>200</v>
      </c>
      <c r="AJ58" s="330"/>
      <c r="AK58" s="330"/>
      <c r="AL58" s="330">
        <v>122</v>
      </c>
      <c r="AM58" s="330"/>
      <c r="AN58" s="330"/>
      <c r="AO58" s="330">
        <v>66</v>
      </c>
      <c r="AP58" s="330"/>
      <c r="AQ58" s="330"/>
      <c r="AR58" s="330">
        <v>10</v>
      </c>
      <c r="AS58" s="330"/>
      <c r="AT58" s="330"/>
      <c r="AU58" s="330">
        <v>46</v>
      </c>
      <c r="AV58" s="330"/>
      <c r="AW58" s="330"/>
      <c r="AX58" s="330"/>
      <c r="AY58" s="334"/>
      <c r="AZ58" s="333"/>
      <c r="BA58" s="330"/>
      <c r="BB58" s="330"/>
      <c r="BC58" s="330"/>
      <c r="BD58" s="330"/>
      <c r="BE58" s="330"/>
      <c r="BF58" s="330"/>
      <c r="BG58" s="331"/>
      <c r="BH58" s="332"/>
      <c r="BI58" s="330"/>
      <c r="BJ58" s="330"/>
      <c r="BK58" s="330"/>
      <c r="BL58" s="330"/>
      <c r="BM58" s="330"/>
      <c r="BN58" s="330"/>
      <c r="BO58" s="331"/>
      <c r="BP58" s="333"/>
      <c r="BQ58" s="330"/>
      <c r="BR58" s="330"/>
      <c r="BS58" s="330"/>
      <c r="BT58" s="330"/>
      <c r="BU58" s="330"/>
      <c r="BV58" s="330"/>
      <c r="BW58" s="331"/>
      <c r="BX58" s="395">
        <v>90</v>
      </c>
      <c r="BY58" s="396"/>
      <c r="BZ58" s="396"/>
      <c r="CA58" s="396">
        <v>54</v>
      </c>
      <c r="CB58" s="396"/>
      <c r="CC58" s="396"/>
      <c r="CD58" s="396">
        <v>3</v>
      </c>
      <c r="CE58" s="397"/>
      <c r="CF58" s="399">
        <v>110</v>
      </c>
      <c r="CG58" s="396"/>
      <c r="CH58" s="396"/>
      <c r="CI58" s="396">
        <v>68</v>
      </c>
      <c r="CJ58" s="396"/>
      <c r="CK58" s="396"/>
      <c r="CL58" s="396">
        <v>2</v>
      </c>
      <c r="CM58" s="398"/>
      <c r="CN58" s="395"/>
      <c r="CO58" s="396"/>
      <c r="CP58" s="396"/>
      <c r="CQ58" s="396"/>
      <c r="CR58" s="396"/>
      <c r="CS58" s="396"/>
      <c r="CT58" s="396"/>
      <c r="CU58" s="397"/>
      <c r="CV58" s="333"/>
      <c r="CW58" s="330"/>
      <c r="CX58" s="330"/>
      <c r="CY58" s="330"/>
      <c r="CZ58" s="330"/>
      <c r="DA58" s="330"/>
      <c r="DB58" s="330"/>
      <c r="DC58" s="331"/>
      <c r="DD58" s="332"/>
      <c r="DE58" s="330"/>
      <c r="DF58" s="330"/>
      <c r="DG58" s="330"/>
      <c r="DH58" s="330"/>
      <c r="DI58" s="330"/>
      <c r="DJ58" s="330"/>
      <c r="DK58" s="331"/>
      <c r="DL58" s="333"/>
      <c r="DM58" s="330"/>
      <c r="DN58" s="330"/>
      <c r="DO58" s="330"/>
      <c r="DP58" s="330"/>
      <c r="DQ58" s="330"/>
      <c r="DR58" s="330"/>
      <c r="DS58" s="331"/>
      <c r="DT58" s="332"/>
      <c r="DU58" s="330"/>
      <c r="DV58" s="330"/>
      <c r="DW58" s="330"/>
      <c r="DX58" s="330"/>
      <c r="DY58" s="330"/>
      <c r="DZ58" s="334"/>
      <c r="EA58" s="333">
        <v>5</v>
      </c>
      <c r="EB58" s="330"/>
      <c r="EC58" s="331"/>
      <c r="ED58" s="97" t="s">
        <v>185</v>
      </c>
      <c r="EE58" s="32"/>
      <c r="EF58" s="93"/>
      <c r="EG58" s="93"/>
      <c r="EH58" s="93"/>
      <c r="EI58" s="93"/>
      <c r="EJ58" s="93"/>
      <c r="EK58" s="93"/>
    </row>
    <row r="59" spans="1:141" s="94" customFormat="1" ht="142.5" customHeight="1" x14ac:dyDescent="0.45">
      <c r="A59" s="301" t="s">
        <v>186</v>
      </c>
      <c r="B59" s="302"/>
      <c r="C59" s="262"/>
      <c r="D59" s="303" t="s">
        <v>187</v>
      </c>
      <c r="E59" s="304"/>
      <c r="F59" s="304"/>
      <c r="G59" s="304"/>
      <c r="H59" s="304"/>
      <c r="I59" s="304"/>
      <c r="J59" s="304"/>
      <c r="K59" s="304"/>
      <c r="L59" s="304"/>
      <c r="M59" s="304"/>
      <c r="N59" s="304"/>
      <c r="O59" s="304"/>
      <c r="P59" s="304"/>
      <c r="Q59" s="304"/>
      <c r="R59" s="304"/>
      <c r="S59" s="304"/>
      <c r="T59" s="304"/>
      <c r="U59" s="304"/>
      <c r="V59" s="304"/>
      <c r="W59" s="304"/>
      <c r="X59" s="304"/>
      <c r="Y59" s="304"/>
      <c r="Z59" s="304"/>
      <c r="AA59" s="305"/>
      <c r="AB59" s="226"/>
      <c r="AC59" s="226"/>
      <c r="AD59" s="234"/>
      <c r="AE59" s="377"/>
      <c r="AF59" s="377"/>
      <c r="AG59" s="377"/>
      <c r="AH59" s="331"/>
      <c r="AI59" s="332">
        <v>36</v>
      </c>
      <c r="AJ59" s="330"/>
      <c r="AK59" s="330"/>
      <c r="AL59" s="330"/>
      <c r="AM59" s="330"/>
      <c r="AN59" s="330"/>
      <c r="AO59" s="330"/>
      <c r="AP59" s="330"/>
      <c r="AQ59" s="330"/>
      <c r="AR59" s="330"/>
      <c r="AS59" s="330"/>
      <c r="AT59" s="330"/>
      <c r="AU59" s="330"/>
      <c r="AV59" s="330"/>
      <c r="AW59" s="330"/>
      <c r="AX59" s="330"/>
      <c r="AY59" s="334"/>
      <c r="AZ59" s="333"/>
      <c r="BA59" s="330"/>
      <c r="BB59" s="330"/>
      <c r="BC59" s="330"/>
      <c r="BD59" s="330"/>
      <c r="BE59" s="330"/>
      <c r="BF59" s="330"/>
      <c r="BG59" s="331"/>
      <c r="BH59" s="332"/>
      <c r="BI59" s="330"/>
      <c r="BJ59" s="330"/>
      <c r="BK59" s="330"/>
      <c r="BL59" s="330"/>
      <c r="BM59" s="330"/>
      <c r="BN59" s="330"/>
      <c r="BO59" s="331"/>
      <c r="BP59" s="333"/>
      <c r="BQ59" s="330"/>
      <c r="BR59" s="330"/>
      <c r="BS59" s="330"/>
      <c r="BT59" s="330"/>
      <c r="BU59" s="330"/>
      <c r="BV59" s="330"/>
      <c r="BW59" s="331"/>
      <c r="BX59" s="332"/>
      <c r="BY59" s="330"/>
      <c r="BZ59" s="330"/>
      <c r="CA59" s="330"/>
      <c r="CB59" s="330"/>
      <c r="CC59" s="330"/>
      <c r="CD59" s="330"/>
      <c r="CE59" s="331"/>
      <c r="CF59" s="386">
        <v>36</v>
      </c>
      <c r="CG59" s="381"/>
      <c r="CH59" s="381"/>
      <c r="CI59" s="381"/>
      <c r="CJ59" s="381"/>
      <c r="CK59" s="381"/>
      <c r="CL59" s="381">
        <v>1</v>
      </c>
      <c r="CM59" s="382"/>
      <c r="CN59" s="395"/>
      <c r="CO59" s="396"/>
      <c r="CP59" s="396"/>
      <c r="CQ59" s="396"/>
      <c r="CR59" s="396"/>
      <c r="CS59" s="396"/>
      <c r="CT59" s="396"/>
      <c r="CU59" s="397"/>
      <c r="CV59" s="333"/>
      <c r="CW59" s="330"/>
      <c r="CX59" s="330"/>
      <c r="CY59" s="330"/>
      <c r="CZ59" s="330"/>
      <c r="DA59" s="330"/>
      <c r="DB59" s="330"/>
      <c r="DC59" s="331"/>
      <c r="DD59" s="332"/>
      <c r="DE59" s="330"/>
      <c r="DF59" s="330"/>
      <c r="DG59" s="330"/>
      <c r="DH59" s="330"/>
      <c r="DI59" s="330"/>
      <c r="DJ59" s="330"/>
      <c r="DK59" s="331"/>
      <c r="DL59" s="333"/>
      <c r="DM59" s="330"/>
      <c r="DN59" s="330"/>
      <c r="DO59" s="330"/>
      <c r="DP59" s="330"/>
      <c r="DQ59" s="330"/>
      <c r="DR59" s="330"/>
      <c r="DS59" s="331"/>
      <c r="DT59" s="332"/>
      <c r="DU59" s="330"/>
      <c r="DV59" s="330"/>
      <c r="DW59" s="330"/>
      <c r="DX59" s="330"/>
      <c r="DY59" s="330"/>
      <c r="DZ59" s="334"/>
      <c r="EA59" s="333">
        <v>1</v>
      </c>
      <c r="EB59" s="330"/>
      <c r="EC59" s="331"/>
      <c r="ED59" s="97" t="s">
        <v>188</v>
      </c>
      <c r="EE59" s="32"/>
      <c r="EF59" s="93"/>
      <c r="EG59" s="93"/>
      <c r="EH59" s="93"/>
      <c r="EI59" s="93"/>
      <c r="EJ59" s="93"/>
      <c r="EK59" s="93"/>
    </row>
    <row r="60" spans="1:141" s="94" customFormat="1" ht="142.5" customHeight="1" x14ac:dyDescent="0.45">
      <c r="A60" s="301" t="s">
        <v>189</v>
      </c>
      <c r="B60" s="302"/>
      <c r="C60" s="262"/>
      <c r="D60" s="303" t="s">
        <v>190</v>
      </c>
      <c r="E60" s="304"/>
      <c r="F60" s="304"/>
      <c r="G60" s="304"/>
      <c r="H60" s="304"/>
      <c r="I60" s="304"/>
      <c r="J60" s="304"/>
      <c r="K60" s="304"/>
      <c r="L60" s="304"/>
      <c r="M60" s="304"/>
      <c r="N60" s="304"/>
      <c r="O60" s="304"/>
      <c r="P60" s="304"/>
      <c r="Q60" s="304"/>
      <c r="R60" s="304"/>
      <c r="S60" s="304"/>
      <c r="T60" s="304"/>
      <c r="U60" s="304"/>
      <c r="V60" s="304"/>
      <c r="W60" s="304"/>
      <c r="X60" s="304"/>
      <c r="Y60" s="304"/>
      <c r="Z60" s="304"/>
      <c r="AA60" s="305"/>
      <c r="AB60" s="226" t="s">
        <v>184</v>
      </c>
      <c r="AC60" s="226"/>
      <c r="AD60" s="234"/>
      <c r="AE60" s="377" t="s">
        <v>149</v>
      </c>
      <c r="AF60" s="377"/>
      <c r="AG60" s="377"/>
      <c r="AH60" s="331"/>
      <c r="AI60" s="332">
        <f>BX60+CF60</f>
        <v>208</v>
      </c>
      <c r="AJ60" s="330"/>
      <c r="AK60" s="330"/>
      <c r="AL60" s="330">
        <f>CA60+CI60</f>
        <v>130</v>
      </c>
      <c r="AM60" s="330"/>
      <c r="AN60" s="330"/>
      <c r="AO60" s="330">
        <v>58</v>
      </c>
      <c r="AP60" s="330"/>
      <c r="AQ60" s="330"/>
      <c r="AR60" s="330">
        <v>40</v>
      </c>
      <c r="AS60" s="330"/>
      <c r="AT60" s="330"/>
      <c r="AU60" s="330">
        <v>32</v>
      </c>
      <c r="AV60" s="330"/>
      <c r="AW60" s="330"/>
      <c r="AX60" s="330"/>
      <c r="AY60" s="334"/>
      <c r="AZ60" s="333"/>
      <c r="BA60" s="330"/>
      <c r="BB60" s="330"/>
      <c r="BC60" s="330"/>
      <c r="BD60" s="330"/>
      <c r="BE60" s="330"/>
      <c r="BF60" s="330"/>
      <c r="BG60" s="331"/>
      <c r="BH60" s="332"/>
      <c r="BI60" s="330"/>
      <c r="BJ60" s="330"/>
      <c r="BK60" s="330"/>
      <c r="BL60" s="330"/>
      <c r="BM60" s="330"/>
      <c r="BN60" s="330"/>
      <c r="BO60" s="331"/>
      <c r="BP60" s="333"/>
      <c r="BQ60" s="330"/>
      <c r="BR60" s="330"/>
      <c r="BS60" s="330"/>
      <c r="BT60" s="330"/>
      <c r="BU60" s="330"/>
      <c r="BV60" s="330"/>
      <c r="BW60" s="331"/>
      <c r="BX60" s="332">
        <v>138</v>
      </c>
      <c r="BY60" s="330"/>
      <c r="BZ60" s="330"/>
      <c r="CA60" s="330">
        <v>84</v>
      </c>
      <c r="CB60" s="330"/>
      <c r="CC60" s="330"/>
      <c r="CD60" s="330">
        <v>3</v>
      </c>
      <c r="CE60" s="331"/>
      <c r="CF60" s="333">
        <v>70</v>
      </c>
      <c r="CG60" s="330"/>
      <c r="CH60" s="330"/>
      <c r="CI60" s="330">
        <v>46</v>
      </c>
      <c r="CJ60" s="330"/>
      <c r="CK60" s="330"/>
      <c r="CL60" s="330">
        <v>2</v>
      </c>
      <c r="CM60" s="331"/>
      <c r="CN60" s="332"/>
      <c r="CO60" s="330"/>
      <c r="CP60" s="330"/>
      <c r="CQ60" s="330"/>
      <c r="CR60" s="330"/>
      <c r="CS60" s="330"/>
      <c r="CT60" s="330"/>
      <c r="CU60" s="334"/>
      <c r="CV60" s="333"/>
      <c r="CW60" s="330"/>
      <c r="CX60" s="330"/>
      <c r="CY60" s="330"/>
      <c r="CZ60" s="330"/>
      <c r="DA60" s="330"/>
      <c r="DB60" s="330"/>
      <c r="DC60" s="331"/>
      <c r="DD60" s="332"/>
      <c r="DE60" s="330"/>
      <c r="DF60" s="330"/>
      <c r="DG60" s="330"/>
      <c r="DH60" s="330"/>
      <c r="DI60" s="330"/>
      <c r="DJ60" s="330"/>
      <c r="DK60" s="331"/>
      <c r="DL60" s="333"/>
      <c r="DM60" s="330"/>
      <c r="DN60" s="330"/>
      <c r="DO60" s="330"/>
      <c r="DP60" s="330"/>
      <c r="DQ60" s="330"/>
      <c r="DR60" s="330"/>
      <c r="DS60" s="331"/>
      <c r="DT60" s="332"/>
      <c r="DU60" s="330"/>
      <c r="DV60" s="330"/>
      <c r="DW60" s="330"/>
      <c r="DX60" s="330"/>
      <c r="DY60" s="330"/>
      <c r="DZ60" s="334"/>
      <c r="EA60" s="333">
        <f>CD60+CL60</f>
        <v>5</v>
      </c>
      <c r="EB60" s="330"/>
      <c r="EC60" s="331"/>
      <c r="ED60" s="95" t="s">
        <v>191</v>
      </c>
      <c r="EE60" s="32"/>
      <c r="EF60" s="93"/>
      <c r="EG60" s="93"/>
      <c r="EH60" s="93"/>
      <c r="EI60" s="93"/>
      <c r="EJ60" s="93"/>
      <c r="EK60" s="93"/>
    </row>
    <row r="61" spans="1:141" s="94" customFormat="1" ht="142.5" customHeight="1" x14ac:dyDescent="0.45">
      <c r="A61" s="301" t="s">
        <v>192</v>
      </c>
      <c r="B61" s="302"/>
      <c r="C61" s="262"/>
      <c r="D61" s="303" t="s">
        <v>193</v>
      </c>
      <c r="E61" s="304"/>
      <c r="F61" s="304"/>
      <c r="G61" s="304"/>
      <c r="H61" s="304"/>
      <c r="I61" s="304"/>
      <c r="J61" s="304"/>
      <c r="K61" s="304"/>
      <c r="L61" s="304"/>
      <c r="M61" s="304"/>
      <c r="N61" s="304"/>
      <c r="O61" s="304"/>
      <c r="P61" s="304"/>
      <c r="Q61" s="304"/>
      <c r="R61" s="304"/>
      <c r="S61" s="304"/>
      <c r="T61" s="304"/>
      <c r="U61" s="304"/>
      <c r="V61" s="304"/>
      <c r="W61" s="304"/>
      <c r="X61" s="304"/>
      <c r="Y61" s="304"/>
      <c r="Z61" s="304"/>
      <c r="AA61" s="305"/>
      <c r="AB61" s="226"/>
      <c r="AC61" s="226"/>
      <c r="AD61" s="234"/>
      <c r="AE61" s="377"/>
      <c r="AF61" s="377"/>
      <c r="AG61" s="377"/>
      <c r="AH61" s="331"/>
      <c r="AI61" s="332">
        <v>36</v>
      </c>
      <c r="AJ61" s="330"/>
      <c r="AK61" s="330"/>
      <c r="AL61" s="330"/>
      <c r="AM61" s="330"/>
      <c r="AN61" s="330"/>
      <c r="AO61" s="330"/>
      <c r="AP61" s="330"/>
      <c r="AQ61" s="330"/>
      <c r="AR61" s="330"/>
      <c r="AS61" s="330"/>
      <c r="AT61" s="330"/>
      <c r="AU61" s="330"/>
      <c r="AV61" s="330"/>
      <c r="AW61" s="330"/>
      <c r="AX61" s="330"/>
      <c r="AY61" s="334"/>
      <c r="AZ61" s="333"/>
      <c r="BA61" s="330"/>
      <c r="BB61" s="330"/>
      <c r="BC61" s="330"/>
      <c r="BD61" s="330"/>
      <c r="BE61" s="330"/>
      <c r="BF61" s="330"/>
      <c r="BG61" s="331"/>
      <c r="BH61" s="332"/>
      <c r="BI61" s="330"/>
      <c r="BJ61" s="330"/>
      <c r="BK61" s="330"/>
      <c r="BL61" s="330"/>
      <c r="BM61" s="330"/>
      <c r="BN61" s="330"/>
      <c r="BO61" s="331"/>
      <c r="BP61" s="333"/>
      <c r="BQ61" s="330"/>
      <c r="BR61" s="330"/>
      <c r="BS61" s="330"/>
      <c r="BT61" s="330"/>
      <c r="BU61" s="330"/>
      <c r="BV61" s="330"/>
      <c r="BW61" s="331"/>
      <c r="BX61" s="332"/>
      <c r="BY61" s="330"/>
      <c r="BZ61" s="330"/>
      <c r="CA61" s="330"/>
      <c r="CB61" s="330"/>
      <c r="CC61" s="330"/>
      <c r="CD61" s="330"/>
      <c r="CE61" s="331"/>
      <c r="CF61" s="333">
        <v>36</v>
      </c>
      <c r="CG61" s="330"/>
      <c r="CH61" s="330"/>
      <c r="CI61" s="330"/>
      <c r="CJ61" s="330"/>
      <c r="CK61" s="330"/>
      <c r="CL61" s="330">
        <v>1</v>
      </c>
      <c r="CM61" s="331"/>
      <c r="CN61" s="332"/>
      <c r="CO61" s="330"/>
      <c r="CP61" s="330"/>
      <c r="CQ61" s="330"/>
      <c r="CR61" s="330"/>
      <c r="CS61" s="330"/>
      <c r="CT61" s="330"/>
      <c r="CU61" s="334"/>
      <c r="CV61" s="333"/>
      <c r="CW61" s="330"/>
      <c r="CX61" s="330"/>
      <c r="CY61" s="330"/>
      <c r="CZ61" s="330"/>
      <c r="DA61" s="330"/>
      <c r="DB61" s="330"/>
      <c r="DC61" s="331"/>
      <c r="DD61" s="332"/>
      <c r="DE61" s="330"/>
      <c r="DF61" s="330"/>
      <c r="DG61" s="330"/>
      <c r="DH61" s="330"/>
      <c r="DI61" s="330"/>
      <c r="DJ61" s="330"/>
      <c r="DK61" s="331"/>
      <c r="DL61" s="333"/>
      <c r="DM61" s="330"/>
      <c r="DN61" s="330"/>
      <c r="DO61" s="330"/>
      <c r="DP61" s="330"/>
      <c r="DQ61" s="330"/>
      <c r="DR61" s="330"/>
      <c r="DS61" s="331"/>
      <c r="DT61" s="332"/>
      <c r="DU61" s="330"/>
      <c r="DV61" s="330"/>
      <c r="DW61" s="330"/>
      <c r="DX61" s="330"/>
      <c r="DY61" s="330"/>
      <c r="DZ61" s="334"/>
      <c r="EA61" s="333">
        <f>CL61</f>
        <v>1</v>
      </c>
      <c r="EB61" s="330"/>
      <c r="EC61" s="331"/>
      <c r="ED61" s="95" t="s">
        <v>194</v>
      </c>
      <c r="EE61" s="32"/>
      <c r="EF61" s="93"/>
      <c r="EG61" s="93"/>
      <c r="EH61" s="93"/>
      <c r="EI61" s="93"/>
      <c r="EJ61" s="93"/>
      <c r="EK61" s="93"/>
    </row>
    <row r="62" spans="1:141" s="91" customFormat="1" ht="142.5" customHeight="1" x14ac:dyDescent="0.45">
      <c r="A62" s="387" t="s">
        <v>195</v>
      </c>
      <c r="B62" s="388"/>
      <c r="C62" s="388"/>
      <c r="D62" s="389" t="s">
        <v>196</v>
      </c>
      <c r="E62" s="390"/>
      <c r="F62" s="390"/>
      <c r="G62" s="390"/>
      <c r="H62" s="390"/>
      <c r="I62" s="390"/>
      <c r="J62" s="390"/>
      <c r="K62" s="390"/>
      <c r="L62" s="390"/>
      <c r="M62" s="390"/>
      <c r="N62" s="390"/>
      <c r="O62" s="390"/>
      <c r="P62" s="390"/>
      <c r="Q62" s="390"/>
      <c r="R62" s="390"/>
      <c r="S62" s="390"/>
      <c r="T62" s="390"/>
      <c r="U62" s="390"/>
      <c r="V62" s="390"/>
      <c r="W62" s="390"/>
      <c r="X62" s="390"/>
      <c r="Y62" s="390"/>
      <c r="Z62" s="390"/>
      <c r="AA62" s="391"/>
      <c r="AB62" s="392"/>
      <c r="AC62" s="392"/>
      <c r="AD62" s="392"/>
      <c r="AE62" s="393">
        <v>6</v>
      </c>
      <c r="AF62" s="393"/>
      <c r="AG62" s="393"/>
      <c r="AH62" s="394"/>
      <c r="AI62" s="384">
        <v>96</v>
      </c>
      <c r="AJ62" s="378"/>
      <c r="AK62" s="378"/>
      <c r="AL62" s="378">
        <v>64</v>
      </c>
      <c r="AM62" s="378"/>
      <c r="AN62" s="378"/>
      <c r="AO62" s="378">
        <v>32</v>
      </c>
      <c r="AP62" s="378"/>
      <c r="AQ62" s="378"/>
      <c r="AR62" s="378">
        <v>32</v>
      </c>
      <c r="AS62" s="378"/>
      <c r="AT62" s="378"/>
      <c r="AU62" s="378"/>
      <c r="AV62" s="378"/>
      <c r="AW62" s="378"/>
      <c r="AX62" s="378"/>
      <c r="AY62" s="379"/>
      <c r="AZ62" s="385"/>
      <c r="BA62" s="378"/>
      <c r="BB62" s="378"/>
      <c r="BC62" s="378"/>
      <c r="BD62" s="378"/>
      <c r="BE62" s="378"/>
      <c r="BF62" s="378"/>
      <c r="BG62" s="383"/>
      <c r="BH62" s="384"/>
      <c r="BI62" s="378"/>
      <c r="BJ62" s="378"/>
      <c r="BK62" s="378"/>
      <c r="BL62" s="378"/>
      <c r="BM62" s="378"/>
      <c r="BN62" s="378"/>
      <c r="BO62" s="383"/>
      <c r="BP62" s="385"/>
      <c r="BQ62" s="378"/>
      <c r="BR62" s="378"/>
      <c r="BS62" s="378"/>
      <c r="BT62" s="378"/>
      <c r="BU62" s="378"/>
      <c r="BV62" s="378"/>
      <c r="BW62" s="383"/>
      <c r="BX62" s="384"/>
      <c r="BY62" s="378"/>
      <c r="BZ62" s="378"/>
      <c r="CA62" s="378"/>
      <c r="CB62" s="378"/>
      <c r="CC62" s="378"/>
      <c r="CD62" s="378"/>
      <c r="CE62" s="383"/>
      <c r="CF62" s="385"/>
      <c r="CG62" s="378"/>
      <c r="CH62" s="378"/>
      <c r="CI62" s="378"/>
      <c r="CJ62" s="378"/>
      <c r="CK62" s="378"/>
      <c r="CL62" s="378"/>
      <c r="CM62" s="383"/>
      <c r="CN62" s="386">
        <v>96</v>
      </c>
      <c r="CO62" s="381"/>
      <c r="CP62" s="381"/>
      <c r="CQ62" s="381">
        <v>64</v>
      </c>
      <c r="CR62" s="381"/>
      <c r="CS62" s="381"/>
      <c r="CT62" s="381">
        <v>3</v>
      </c>
      <c r="CU62" s="382"/>
      <c r="CV62" s="385"/>
      <c r="CW62" s="378"/>
      <c r="CX62" s="378"/>
      <c r="CY62" s="378"/>
      <c r="CZ62" s="378"/>
      <c r="DA62" s="378"/>
      <c r="DB62" s="378"/>
      <c r="DC62" s="383"/>
      <c r="DD62" s="384"/>
      <c r="DE62" s="378"/>
      <c r="DF62" s="378"/>
      <c r="DG62" s="378"/>
      <c r="DH62" s="378"/>
      <c r="DI62" s="378"/>
      <c r="DJ62" s="378"/>
      <c r="DK62" s="383"/>
      <c r="DL62" s="385"/>
      <c r="DM62" s="378"/>
      <c r="DN62" s="378"/>
      <c r="DO62" s="378"/>
      <c r="DP62" s="378"/>
      <c r="DQ62" s="378"/>
      <c r="DR62" s="378"/>
      <c r="DS62" s="383"/>
      <c r="DT62" s="384"/>
      <c r="DU62" s="378"/>
      <c r="DV62" s="378"/>
      <c r="DW62" s="378"/>
      <c r="DX62" s="378"/>
      <c r="DY62" s="378"/>
      <c r="DZ62" s="379"/>
      <c r="EA62" s="380">
        <v>3</v>
      </c>
      <c r="EB62" s="381"/>
      <c r="EC62" s="382"/>
      <c r="ED62" s="97" t="s">
        <v>197</v>
      </c>
      <c r="EE62" s="90"/>
      <c r="EF62" s="90"/>
      <c r="EG62" s="90"/>
      <c r="EH62" s="90"/>
      <c r="EI62" s="90"/>
      <c r="EJ62" s="90"/>
      <c r="EK62" s="90"/>
    </row>
    <row r="63" spans="1:141" s="94" customFormat="1" ht="142.5" customHeight="1" x14ac:dyDescent="0.45">
      <c r="A63" s="301" t="s">
        <v>198</v>
      </c>
      <c r="B63" s="302"/>
      <c r="C63" s="250"/>
      <c r="D63" s="303" t="s">
        <v>199</v>
      </c>
      <c r="E63" s="304"/>
      <c r="F63" s="304"/>
      <c r="G63" s="304"/>
      <c r="H63" s="304"/>
      <c r="I63" s="304"/>
      <c r="J63" s="304"/>
      <c r="K63" s="304"/>
      <c r="L63" s="304"/>
      <c r="M63" s="304"/>
      <c r="N63" s="304"/>
      <c r="O63" s="304"/>
      <c r="P63" s="304"/>
      <c r="Q63" s="304"/>
      <c r="R63" s="304"/>
      <c r="S63" s="304"/>
      <c r="T63" s="304"/>
      <c r="U63" s="304"/>
      <c r="V63" s="304"/>
      <c r="W63" s="304"/>
      <c r="X63" s="304"/>
      <c r="Y63" s="304"/>
      <c r="Z63" s="304"/>
      <c r="AA63" s="305"/>
      <c r="AB63" s="226" t="s">
        <v>200</v>
      </c>
      <c r="AC63" s="226"/>
      <c r="AD63" s="234"/>
      <c r="AE63" s="377" t="s">
        <v>201</v>
      </c>
      <c r="AF63" s="377"/>
      <c r="AG63" s="377"/>
      <c r="AH63" s="331"/>
      <c r="AI63" s="332">
        <v>200</v>
      </c>
      <c r="AJ63" s="330"/>
      <c r="AK63" s="330"/>
      <c r="AL63" s="330">
        <v>120</v>
      </c>
      <c r="AM63" s="330"/>
      <c r="AN63" s="330"/>
      <c r="AO63" s="330">
        <v>80</v>
      </c>
      <c r="AP63" s="330"/>
      <c r="AQ63" s="330"/>
      <c r="AR63" s="330">
        <v>10</v>
      </c>
      <c r="AS63" s="330"/>
      <c r="AT63" s="330"/>
      <c r="AU63" s="330">
        <v>30</v>
      </c>
      <c r="AV63" s="330"/>
      <c r="AW63" s="330"/>
      <c r="AX63" s="330"/>
      <c r="AY63" s="334"/>
      <c r="AZ63" s="333"/>
      <c r="BA63" s="330"/>
      <c r="BB63" s="330"/>
      <c r="BC63" s="330"/>
      <c r="BD63" s="330"/>
      <c r="BE63" s="330"/>
      <c r="BF63" s="330"/>
      <c r="BG63" s="331"/>
      <c r="BH63" s="332"/>
      <c r="BI63" s="330"/>
      <c r="BJ63" s="330"/>
      <c r="BK63" s="330"/>
      <c r="BL63" s="330"/>
      <c r="BM63" s="330"/>
      <c r="BN63" s="330"/>
      <c r="BO63" s="331"/>
      <c r="BP63" s="333"/>
      <c r="BQ63" s="330"/>
      <c r="BR63" s="330"/>
      <c r="BS63" s="330"/>
      <c r="BT63" s="330"/>
      <c r="BU63" s="330"/>
      <c r="BV63" s="330"/>
      <c r="BW63" s="331"/>
      <c r="BX63" s="332"/>
      <c r="BY63" s="330"/>
      <c r="BZ63" s="330"/>
      <c r="CA63" s="330"/>
      <c r="CB63" s="330"/>
      <c r="CC63" s="330"/>
      <c r="CD63" s="330"/>
      <c r="CE63" s="331"/>
      <c r="CF63" s="333"/>
      <c r="CG63" s="330"/>
      <c r="CH63" s="330"/>
      <c r="CI63" s="330"/>
      <c r="CJ63" s="330"/>
      <c r="CK63" s="330"/>
      <c r="CL63" s="330"/>
      <c r="CM63" s="331"/>
      <c r="CN63" s="332">
        <v>120</v>
      </c>
      <c r="CO63" s="330"/>
      <c r="CP63" s="330"/>
      <c r="CQ63" s="330">
        <v>80</v>
      </c>
      <c r="CR63" s="330"/>
      <c r="CS63" s="330"/>
      <c r="CT63" s="330">
        <v>3</v>
      </c>
      <c r="CU63" s="334"/>
      <c r="CV63" s="333">
        <v>80</v>
      </c>
      <c r="CW63" s="330"/>
      <c r="CX63" s="330"/>
      <c r="CY63" s="330">
        <v>40</v>
      </c>
      <c r="CZ63" s="330"/>
      <c r="DA63" s="330"/>
      <c r="DB63" s="330">
        <v>2</v>
      </c>
      <c r="DC63" s="331"/>
      <c r="DD63" s="332"/>
      <c r="DE63" s="330"/>
      <c r="DF63" s="330"/>
      <c r="DG63" s="330"/>
      <c r="DH63" s="330"/>
      <c r="DI63" s="330"/>
      <c r="DJ63" s="330"/>
      <c r="DK63" s="331"/>
      <c r="DL63" s="333"/>
      <c r="DM63" s="330"/>
      <c r="DN63" s="330"/>
      <c r="DO63" s="330"/>
      <c r="DP63" s="330"/>
      <c r="DQ63" s="330"/>
      <c r="DR63" s="330"/>
      <c r="DS63" s="331"/>
      <c r="DT63" s="332"/>
      <c r="DU63" s="330"/>
      <c r="DV63" s="330"/>
      <c r="DW63" s="330"/>
      <c r="DX63" s="330"/>
      <c r="DY63" s="330"/>
      <c r="DZ63" s="334"/>
      <c r="EA63" s="333">
        <v>5</v>
      </c>
      <c r="EB63" s="330"/>
      <c r="EC63" s="331"/>
      <c r="ED63" s="92" t="s">
        <v>202</v>
      </c>
      <c r="EE63" s="32"/>
      <c r="EF63" s="93"/>
      <c r="EG63" s="93"/>
      <c r="EH63" s="93"/>
      <c r="EI63" s="93"/>
      <c r="EJ63" s="93"/>
      <c r="EK63" s="93"/>
    </row>
    <row r="64" spans="1:141" s="94" customFormat="1" ht="142.5" customHeight="1" x14ac:dyDescent="0.45">
      <c r="A64" s="301" t="s">
        <v>203</v>
      </c>
      <c r="B64" s="302"/>
      <c r="C64" s="250"/>
      <c r="D64" s="303" t="s">
        <v>204</v>
      </c>
      <c r="E64" s="304"/>
      <c r="F64" s="304"/>
      <c r="G64" s="304"/>
      <c r="H64" s="304"/>
      <c r="I64" s="304"/>
      <c r="J64" s="304"/>
      <c r="K64" s="304"/>
      <c r="L64" s="304"/>
      <c r="M64" s="304"/>
      <c r="N64" s="304"/>
      <c r="O64" s="304"/>
      <c r="P64" s="304"/>
      <c r="Q64" s="304"/>
      <c r="R64" s="304"/>
      <c r="S64" s="304"/>
      <c r="T64" s="304"/>
      <c r="U64" s="304"/>
      <c r="V64" s="304"/>
      <c r="W64" s="304"/>
      <c r="X64" s="304"/>
      <c r="Y64" s="304"/>
      <c r="Z64" s="304"/>
      <c r="AA64" s="305"/>
      <c r="AB64" s="226"/>
      <c r="AC64" s="226"/>
      <c r="AD64" s="234"/>
      <c r="AE64" s="377"/>
      <c r="AF64" s="377"/>
      <c r="AG64" s="377"/>
      <c r="AH64" s="331"/>
      <c r="AI64" s="332">
        <v>36</v>
      </c>
      <c r="AJ64" s="330"/>
      <c r="AK64" s="330"/>
      <c r="AL64" s="330"/>
      <c r="AM64" s="330"/>
      <c r="AN64" s="330"/>
      <c r="AO64" s="330"/>
      <c r="AP64" s="330"/>
      <c r="AQ64" s="330"/>
      <c r="AR64" s="330"/>
      <c r="AS64" s="330"/>
      <c r="AT64" s="330"/>
      <c r="AU64" s="330"/>
      <c r="AV64" s="330"/>
      <c r="AW64" s="330"/>
      <c r="AX64" s="330"/>
      <c r="AY64" s="334"/>
      <c r="AZ64" s="333"/>
      <c r="BA64" s="330"/>
      <c r="BB64" s="330"/>
      <c r="BC64" s="330"/>
      <c r="BD64" s="330"/>
      <c r="BE64" s="330"/>
      <c r="BF64" s="330"/>
      <c r="BG64" s="331"/>
      <c r="BH64" s="332"/>
      <c r="BI64" s="330"/>
      <c r="BJ64" s="330"/>
      <c r="BK64" s="330"/>
      <c r="BL64" s="330"/>
      <c r="BM64" s="330"/>
      <c r="BN64" s="330"/>
      <c r="BO64" s="331"/>
      <c r="BP64" s="333"/>
      <c r="BQ64" s="330"/>
      <c r="BR64" s="330"/>
      <c r="BS64" s="330"/>
      <c r="BT64" s="330"/>
      <c r="BU64" s="330"/>
      <c r="BV64" s="330"/>
      <c r="BW64" s="331"/>
      <c r="BX64" s="332"/>
      <c r="BY64" s="330"/>
      <c r="BZ64" s="330"/>
      <c r="CA64" s="330"/>
      <c r="CB64" s="330"/>
      <c r="CC64" s="330"/>
      <c r="CD64" s="330"/>
      <c r="CE64" s="331"/>
      <c r="CF64" s="333"/>
      <c r="CG64" s="330"/>
      <c r="CH64" s="330"/>
      <c r="CI64" s="330"/>
      <c r="CJ64" s="330"/>
      <c r="CK64" s="330"/>
      <c r="CL64" s="330"/>
      <c r="CM64" s="331"/>
      <c r="CN64" s="332"/>
      <c r="CO64" s="330"/>
      <c r="CP64" s="330"/>
      <c r="CQ64" s="330"/>
      <c r="CR64" s="330"/>
      <c r="CS64" s="330"/>
      <c r="CT64" s="330"/>
      <c r="CU64" s="334"/>
      <c r="CV64" s="333">
        <v>36</v>
      </c>
      <c r="CW64" s="330"/>
      <c r="CX64" s="330"/>
      <c r="CY64" s="330"/>
      <c r="CZ64" s="330"/>
      <c r="DA64" s="330"/>
      <c r="DB64" s="330">
        <v>1</v>
      </c>
      <c r="DC64" s="331"/>
      <c r="DD64" s="332"/>
      <c r="DE64" s="330"/>
      <c r="DF64" s="330"/>
      <c r="DG64" s="330"/>
      <c r="DH64" s="330"/>
      <c r="DI64" s="330"/>
      <c r="DJ64" s="330"/>
      <c r="DK64" s="331"/>
      <c r="DL64" s="333"/>
      <c r="DM64" s="330"/>
      <c r="DN64" s="330"/>
      <c r="DO64" s="330"/>
      <c r="DP64" s="330"/>
      <c r="DQ64" s="330"/>
      <c r="DR64" s="330"/>
      <c r="DS64" s="331"/>
      <c r="DT64" s="332"/>
      <c r="DU64" s="330"/>
      <c r="DV64" s="330"/>
      <c r="DW64" s="330"/>
      <c r="DX64" s="330"/>
      <c r="DY64" s="330"/>
      <c r="DZ64" s="334"/>
      <c r="EA64" s="333">
        <v>1</v>
      </c>
      <c r="EB64" s="330"/>
      <c r="EC64" s="331"/>
      <c r="ED64" s="92" t="s">
        <v>205</v>
      </c>
      <c r="EE64" s="32"/>
      <c r="EF64" s="93"/>
      <c r="EG64" s="93"/>
      <c r="EH64" s="93"/>
      <c r="EI64" s="93"/>
      <c r="EJ64" s="93"/>
      <c r="EK64" s="93"/>
    </row>
    <row r="65" spans="1:142" s="94" customFormat="1" ht="142.5" customHeight="1" x14ac:dyDescent="0.45">
      <c r="A65" s="301" t="s">
        <v>206</v>
      </c>
      <c r="B65" s="302"/>
      <c r="C65" s="250"/>
      <c r="D65" s="303" t="s">
        <v>207</v>
      </c>
      <c r="E65" s="304"/>
      <c r="F65" s="304"/>
      <c r="G65" s="304"/>
      <c r="H65" s="304"/>
      <c r="I65" s="304"/>
      <c r="J65" s="304"/>
      <c r="K65" s="304"/>
      <c r="L65" s="304"/>
      <c r="M65" s="304"/>
      <c r="N65" s="304"/>
      <c r="O65" s="304"/>
      <c r="P65" s="304"/>
      <c r="Q65" s="304"/>
      <c r="R65" s="304"/>
      <c r="S65" s="304"/>
      <c r="T65" s="304"/>
      <c r="U65" s="304"/>
      <c r="V65" s="304"/>
      <c r="W65" s="304"/>
      <c r="X65" s="304"/>
      <c r="Y65" s="304"/>
      <c r="Z65" s="304"/>
      <c r="AA65" s="305"/>
      <c r="AB65" s="226"/>
      <c r="AC65" s="226"/>
      <c r="AD65" s="234"/>
      <c r="AE65" s="377" t="s">
        <v>201</v>
      </c>
      <c r="AF65" s="377"/>
      <c r="AG65" s="377"/>
      <c r="AH65" s="331"/>
      <c r="AI65" s="332">
        <f>CN65</f>
        <v>100</v>
      </c>
      <c r="AJ65" s="330"/>
      <c r="AK65" s="330"/>
      <c r="AL65" s="330">
        <f>CQ65</f>
        <v>60</v>
      </c>
      <c r="AM65" s="330"/>
      <c r="AN65" s="330"/>
      <c r="AO65" s="330">
        <v>24</v>
      </c>
      <c r="AP65" s="330"/>
      <c r="AQ65" s="330"/>
      <c r="AR65" s="330">
        <v>14</v>
      </c>
      <c r="AS65" s="330"/>
      <c r="AT65" s="330"/>
      <c r="AU65" s="330">
        <v>22</v>
      </c>
      <c r="AV65" s="330"/>
      <c r="AW65" s="330"/>
      <c r="AX65" s="330"/>
      <c r="AY65" s="334"/>
      <c r="AZ65" s="333"/>
      <c r="BA65" s="330"/>
      <c r="BB65" s="330"/>
      <c r="BC65" s="330"/>
      <c r="BD65" s="330"/>
      <c r="BE65" s="330"/>
      <c r="BF65" s="330"/>
      <c r="BG65" s="331"/>
      <c r="BH65" s="332"/>
      <c r="BI65" s="330"/>
      <c r="BJ65" s="330"/>
      <c r="BK65" s="330"/>
      <c r="BL65" s="330"/>
      <c r="BM65" s="330"/>
      <c r="BN65" s="330"/>
      <c r="BO65" s="331"/>
      <c r="BP65" s="333"/>
      <c r="BQ65" s="330"/>
      <c r="BR65" s="330"/>
      <c r="BS65" s="330"/>
      <c r="BT65" s="330"/>
      <c r="BU65" s="330"/>
      <c r="BV65" s="330"/>
      <c r="BW65" s="331"/>
      <c r="BX65" s="332"/>
      <c r="BY65" s="330"/>
      <c r="BZ65" s="330"/>
      <c r="CA65" s="330"/>
      <c r="CB65" s="330"/>
      <c r="CC65" s="330"/>
      <c r="CD65" s="330"/>
      <c r="CE65" s="331"/>
      <c r="CF65" s="333"/>
      <c r="CG65" s="330"/>
      <c r="CH65" s="330"/>
      <c r="CI65" s="330"/>
      <c r="CJ65" s="330"/>
      <c r="CK65" s="330"/>
      <c r="CL65" s="330"/>
      <c r="CM65" s="331"/>
      <c r="CN65" s="332">
        <v>100</v>
      </c>
      <c r="CO65" s="330"/>
      <c r="CP65" s="330"/>
      <c r="CQ65" s="330">
        <v>60</v>
      </c>
      <c r="CR65" s="330"/>
      <c r="CS65" s="330"/>
      <c r="CT65" s="330">
        <v>3</v>
      </c>
      <c r="CU65" s="334"/>
      <c r="CV65" s="333"/>
      <c r="CW65" s="330"/>
      <c r="CX65" s="330"/>
      <c r="CY65" s="330"/>
      <c r="CZ65" s="330"/>
      <c r="DA65" s="330"/>
      <c r="DB65" s="330"/>
      <c r="DC65" s="331"/>
      <c r="DD65" s="332"/>
      <c r="DE65" s="330"/>
      <c r="DF65" s="330"/>
      <c r="DG65" s="330"/>
      <c r="DH65" s="330"/>
      <c r="DI65" s="330"/>
      <c r="DJ65" s="330"/>
      <c r="DK65" s="331"/>
      <c r="DL65" s="333"/>
      <c r="DM65" s="330"/>
      <c r="DN65" s="330"/>
      <c r="DO65" s="330"/>
      <c r="DP65" s="330"/>
      <c r="DQ65" s="330"/>
      <c r="DR65" s="330"/>
      <c r="DS65" s="331"/>
      <c r="DT65" s="332"/>
      <c r="DU65" s="330"/>
      <c r="DV65" s="330"/>
      <c r="DW65" s="330"/>
      <c r="DX65" s="330"/>
      <c r="DY65" s="330"/>
      <c r="DZ65" s="334"/>
      <c r="EA65" s="333">
        <f>DB65+DJ65+CT65</f>
        <v>3</v>
      </c>
      <c r="EB65" s="330"/>
      <c r="EC65" s="331"/>
      <c r="ED65" s="92" t="s">
        <v>208</v>
      </c>
      <c r="EE65" s="32"/>
      <c r="EF65" s="93"/>
      <c r="EG65" s="93"/>
      <c r="EH65" s="93"/>
      <c r="EI65" s="93"/>
      <c r="EJ65" s="93"/>
      <c r="EK65" s="93"/>
    </row>
    <row r="66" spans="1:142" s="94" customFormat="1" ht="142.5" customHeight="1" x14ac:dyDescent="0.45">
      <c r="A66" s="301" t="s">
        <v>209</v>
      </c>
      <c r="B66" s="302"/>
      <c r="C66" s="250"/>
      <c r="D66" s="303" t="s">
        <v>210</v>
      </c>
      <c r="E66" s="304"/>
      <c r="F66" s="304"/>
      <c r="G66" s="304"/>
      <c r="H66" s="304"/>
      <c r="I66" s="304"/>
      <c r="J66" s="304"/>
      <c r="K66" s="304"/>
      <c r="L66" s="304"/>
      <c r="M66" s="304"/>
      <c r="N66" s="304"/>
      <c r="O66" s="304"/>
      <c r="P66" s="304"/>
      <c r="Q66" s="304"/>
      <c r="R66" s="304"/>
      <c r="S66" s="304"/>
      <c r="T66" s="304"/>
      <c r="U66" s="304"/>
      <c r="V66" s="304"/>
      <c r="W66" s="304"/>
      <c r="X66" s="304"/>
      <c r="Y66" s="304"/>
      <c r="Z66" s="304"/>
      <c r="AA66" s="305"/>
      <c r="AB66" s="226" t="s">
        <v>211</v>
      </c>
      <c r="AC66" s="226"/>
      <c r="AD66" s="234"/>
      <c r="AE66" s="377" t="s">
        <v>200</v>
      </c>
      <c r="AF66" s="377"/>
      <c r="AG66" s="377"/>
      <c r="AH66" s="331"/>
      <c r="AI66" s="332">
        <f>CV66+DD66</f>
        <v>220</v>
      </c>
      <c r="AJ66" s="330"/>
      <c r="AK66" s="330"/>
      <c r="AL66" s="330">
        <f>CY66+DG66</f>
        <v>100</v>
      </c>
      <c r="AM66" s="330"/>
      <c r="AN66" s="330"/>
      <c r="AO66" s="330">
        <v>52</v>
      </c>
      <c r="AP66" s="330"/>
      <c r="AQ66" s="330"/>
      <c r="AR66" s="330">
        <v>6</v>
      </c>
      <c r="AS66" s="330"/>
      <c r="AT66" s="330"/>
      <c r="AU66" s="330">
        <v>42</v>
      </c>
      <c r="AV66" s="330"/>
      <c r="AW66" s="330"/>
      <c r="AX66" s="330"/>
      <c r="AY66" s="334"/>
      <c r="AZ66" s="333"/>
      <c r="BA66" s="330"/>
      <c r="BB66" s="330"/>
      <c r="BC66" s="330"/>
      <c r="BD66" s="330"/>
      <c r="BE66" s="330"/>
      <c r="BF66" s="330"/>
      <c r="BG66" s="331"/>
      <c r="BH66" s="332"/>
      <c r="BI66" s="330"/>
      <c r="BJ66" s="330"/>
      <c r="BK66" s="330"/>
      <c r="BL66" s="330"/>
      <c r="BM66" s="330"/>
      <c r="BN66" s="330"/>
      <c r="BO66" s="331"/>
      <c r="BP66" s="333"/>
      <c r="BQ66" s="330"/>
      <c r="BR66" s="330"/>
      <c r="BS66" s="330"/>
      <c r="BT66" s="330"/>
      <c r="BU66" s="330"/>
      <c r="BV66" s="330"/>
      <c r="BW66" s="331"/>
      <c r="BX66" s="332"/>
      <c r="BY66" s="330"/>
      <c r="BZ66" s="330"/>
      <c r="CA66" s="330"/>
      <c r="CB66" s="330"/>
      <c r="CC66" s="330"/>
      <c r="CD66" s="330"/>
      <c r="CE66" s="331"/>
      <c r="CF66" s="333"/>
      <c r="CG66" s="330"/>
      <c r="CH66" s="330"/>
      <c r="CI66" s="330"/>
      <c r="CJ66" s="330"/>
      <c r="CK66" s="330"/>
      <c r="CL66" s="330"/>
      <c r="CM66" s="331"/>
      <c r="CN66" s="332"/>
      <c r="CO66" s="330"/>
      <c r="CP66" s="330"/>
      <c r="CQ66" s="330"/>
      <c r="CR66" s="330"/>
      <c r="CS66" s="330"/>
      <c r="CT66" s="330"/>
      <c r="CU66" s="334"/>
      <c r="CV66" s="333">
        <v>110</v>
      </c>
      <c r="CW66" s="330"/>
      <c r="CX66" s="330"/>
      <c r="CY66" s="330">
        <v>50</v>
      </c>
      <c r="CZ66" s="330"/>
      <c r="DA66" s="330"/>
      <c r="DB66" s="330">
        <v>3</v>
      </c>
      <c r="DC66" s="331"/>
      <c r="DD66" s="332">
        <v>110</v>
      </c>
      <c r="DE66" s="330"/>
      <c r="DF66" s="330"/>
      <c r="DG66" s="330">
        <v>50</v>
      </c>
      <c r="DH66" s="330"/>
      <c r="DI66" s="330"/>
      <c r="DJ66" s="330">
        <v>3</v>
      </c>
      <c r="DK66" s="331"/>
      <c r="DL66" s="333"/>
      <c r="DM66" s="330"/>
      <c r="DN66" s="330"/>
      <c r="DO66" s="330"/>
      <c r="DP66" s="330"/>
      <c r="DQ66" s="330"/>
      <c r="DR66" s="330"/>
      <c r="DS66" s="331"/>
      <c r="DT66" s="332"/>
      <c r="DU66" s="330"/>
      <c r="DV66" s="330"/>
      <c r="DW66" s="330"/>
      <c r="DX66" s="330"/>
      <c r="DY66" s="330"/>
      <c r="DZ66" s="334"/>
      <c r="EA66" s="333">
        <f>DB66+DJ66</f>
        <v>6</v>
      </c>
      <c r="EB66" s="330"/>
      <c r="EC66" s="331"/>
      <c r="ED66" s="92" t="s">
        <v>212</v>
      </c>
      <c r="EE66" s="32"/>
      <c r="EF66" s="93"/>
      <c r="EG66" s="93"/>
      <c r="EH66" s="93"/>
      <c r="EI66" s="93"/>
      <c r="EJ66" s="93"/>
      <c r="EK66" s="93"/>
    </row>
    <row r="67" spans="1:142" s="87" customFormat="1" ht="142.5" customHeight="1" x14ac:dyDescent="0.45">
      <c r="A67" s="301" t="s">
        <v>213</v>
      </c>
      <c r="B67" s="302"/>
      <c r="C67" s="250"/>
      <c r="D67" s="303" t="s">
        <v>214</v>
      </c>
      <c r="E67" s="304"/>
      <c r="F67" s="304"/>
      <c r="G67" s="304"/>
      <c r="H67" s="304"/>
      <c r="I67" s="304"/>
      <c r="J67" s="304"/>
      <c r="K67" s="304"/>
      <c r="L67" s="304"/>
      <c r="M67" s="304"/>
      <c r="N67" s="304"/>
      <c r="O67" s="304"/>
      <c r="P67" s="304"/>
      <c r="Q67" s="304"/>
      <c r="R67" s="304"/>
      <c r="S67" s="304"/>
      <c r="T67" s="304"/>
      <c r="U67" s="304"/>
      <c r="V67" s="304"/>
      <c r="W67" s="304"/>
      <c r="X67" s="304"/>
      <c r="Y67" s="304"/>
      <c r="Z67" s="304"/>
      <c r="AA67" s="305"/>
      <c r="AB67" s="226"/>
      <c r="AC67" s="226"/>
      <c r="AD67" s="234"/>
      <c r="AE67" s="377"/>
      <c r="AF67" s="377"/>
      <c r="AG67" s="377"/>
      <c r="AH67" s="331"/>
      <c r="AI67" s="332">
        <f>SUM(AI68:AK70)</f>
        <v>532</v>
      </c>
      <c r="AJ67" s="330"/>
      <c r="AK67" s="330"/>
      <c r="AL67" s="330">
        <f>SUM(AL68:AN70)</f>
        <v>256</v>
      </c>
      <c r="AM67" s="330"/>
      <c r="AN67" s="330"/>
      <c r="AO67" s="330">
        <f>SUM(AO68:AQ70)</f>
        <v>136</v>
      </c>
      <c r="AP67" s="330"/>
      <c r="AQ67" s="330"/>
      <c r="AR67" s="330">
        <f>SUM(AR68:AT70)</f>
        <v>10</v>
      </c>
      <c r="AS67" s="330"/>
      <c r="AT67" s="330"/>
      <c r="AU67" s="330">
        <f>SUM(AU68:AW70)</f>
        <v>110</v>
      </c>
      <c r="AV67" s="330"/>
      <c r="AW67" s="330"/>
      <c r="AX67" s="330">
        <f>SUM(AX68:AY70)</f>
        <v>0</v>
      </c>
      <c r="AY67" s="334"/>
      <c r="AZ67" s="333">
        <f>SUM(AZ68:BB70)</f>
        <v>0</v>
      </c>
      <c r="BA67" s="330"/>
      <c r="BB67" s="330"/>
      <c r="BC67" s="330">
        <f>SUM(BC68:BE70)</f>
        <v>0</v>
      </c>
      <c r="BD67" s="330"/>
      <c r="BE67" s="330"/>
      <c r="BF67" s="330">
        <f>SUM(BF68:BG70)</f>
        <v>0</v>
      </c>
      <c r="BG67" s="331"/>
      <c r="BH67" s="332">
        <f>SUM(BH68:BJ70)</f>
        <v>0</v>
      </c>
      <c r="BI67" s="330"/>
      <c r="BJ67" s="330"/>
      <c r="BK67" s="330">
        <f>SUM(BK68:BM70)</f>
        <v>0</v>
      </c>
      <c r="BL67" s="330"/>
      <c r="BM67" s="330"/>
      <c r="BN67" s="330">
        <f>SUM(BN68:BO70)</f>
        <v>0</v>
      </c>
      <c r="BO67" s="331"/>
      <c r="BP67" s="333">
        <f>SUM(BP68:BR70)</f>
        <v>0</v>
      </c>
      <c r="BQ67" s="330"/>
      <c r="BR67" s="330"/>
      <c r="BS67" s="330">
        <f>SUM(BS68:BU70)</f>
        <v>0</v>
      </c>
      <c r="BT67" s="330"/>
      <c r="BU67" s="330"/>
      <c r="BV67" s="330">
        <f>SUM(BV68:BW70)</f>
        <v>0</v>
      </c>
      <c r="BW67" s="331"/>
      <c r="BX67" s="332">
        <f>SUM(BX68:BZ70)</f>
        <v>0</v>
      </c>
      <c r="BY67" s="330"/>
      <c r="BZ67" s="330"/>
      <c r="CA67" s="330">
        <f>SUM(CA68:CC70)</f>
        <v>0</v>
      </c>
      <c r="CB67" s="330"/>
      <c r="CC67" s="330"/>
      <c r="CD67" s="330">
        <f>SUM(CD68:CE70)</f>
        <v>0</v>
      </c>
      <c r="CE67" s="331"/>
      <c r="CF67" s="333">
        <f>SUM(CF68:CH70)</f>
        <v>0</v>
      </c>
      <c r="CG67" s="330"/>
      <c r="CH67" s="330"/>
      <c r="CI67" s="330">
        <f>SUM(CI68:CK70)</f>
        <v>0</v>
      </c>
      <c r="CJ67" s="330"/>
      <c r="CK67" s="330"/>
      <c r="CL67" s="330">
        <f>SUM(CL68:CM70)</f>
        <v>0</v>
      </c>
      <c r="CM67" s="331"/>
      <c r="CN67" s="332">
        <f>SUM(CN68:CP70)</f>
        <v>0</v>
      </c>
      <c r="CO67" s="330"/>
      <c r="CP67" s="330"/>
      <c r="CQ67" s="330">
        <f>SUM(CQ68:CS70)</f>
        <v>0</v>
      </c>
      <c r="CR67" s="330"/>
      <c r="CS67" s="330"/>
      <c r="CT67" s="330">
        <f>SUM(CT68:CU70)</f>
        <v>0</v>
      </c>
      <c r="CU67" s="334"/>
      <c r="CV67" s="333">
        <f>SUM(CV68:CX70)</f>
        <v>110</v>
      </c>
      <c r="CW67" s="330"/>
      <c r="CX67" s="330"/>
      <c r="CY67" s="330">
        <f>SUM(CY68:DA70)</f>
        <v>50</v>
      </c>
      <c r="CZ67" s="330"/>
      <c r="DA67" s="330"/>
      <c r="DB67" s="330">
        <f>SUM(DB68:DC70)</f>
        <v>3</v>
      </c>
      <c r="DC67" s="331"/>
      <c r="DD67" s="332">
        <f>SUM(DD68:DF70)</f>
        <v>200</v>
      </c>
      <c r="DE67" s="330"/>
      <c r="DF67" s="330"/>
      <c r="DG67" s="330">
        <f>SUM(DG68:DI70)</f>
        <v>116</v>
      </c>
      <c r="DH67" s="330"/>
      <c r="DI67" s="330"/>
      <c r="DJ67" s="330">
        <f>SUM(DJ68:DK70)</f>
        <v>6</v>
      </c>
      <c r="DK67" s="331"/>
      <c r="DL67" s="333">
        <f>SUM(DL68:DN70)</f>
        <v>222</v>
      </c>
      <c r="DM67" s="330"/>
      <c r="DN67" s="330"/>
      <c r="DO67" s="330">
        <f>SUM(DO68:DQ70)</f>
        <v>90</v>
      </c>
      <c r="DP67" s="330"/>
      <c r="DQ67" s="330"/>
      <c r="DR67" s="330">
        <f>SUM(DR68:DS70)</f>
        <v>6</v>
      </c>
      <c r="DS67" s="331"/>
      <c r="DT67" s="332">
        <f>SUM(DT68:DV70)</f>
        <v>0</v>
      </c>
      <c r="DU67" s="330"/>
      <c r="DV67" s="330"/>
      <c r="DW67" s="330">
        <f>SUM(DW68:DX70)</f>
        <v>0</v>
      </c>
      <c r="DX67" s="330"/>
      <c r="DY67" s="330">
        <f>SUM(DY68:DZ70)</f>
        <v>0</v>
      </c>
      <c r="DZ67" s="334"/>
      <c r="EA67" s="333">
        <f>SUM(EA68:EC70)</f>
        <v>15</v>
      </c>
      <c r="EB67" s="330"/>
      <c r="EC67" s="331"/>
      <c r="ED67" s="92"/>
      <c r="EE67" s="32"/>
      <c r="EF67" s="93"/>
      <c r="EG67" s="93"/>
      <c r="EH67" s="93"/>
      <c r="EI67" s="93"/>
      <c r="EJ67" s="93"/>
      <c r="EK67" s="93"/>
    </row>
    <row r="68" spans="1:142" s="94" customFormat="1" ht="142.5" customHeight="1" x14ac:dyDescent="0.45">
      <c r="A68" s="301" t="s">
        <v>215</v>
      </c>
      <c r="B68" s="302"/>
      <c r="C68" s="250"/>
      <c r="D68" s="303" t="s">
        <v>216</v>
      </c>
      <c r="E68" s="304"/>
      <c r="F68" s="304"/>
      <c r="G68" s="304"/>
      <c r="H68" s="304"/>
      <c r="I68" s="304"/>
      <c r="J68" s="304"/>
      <c r="K68" s="304"/>
      <c r="L68" s="304"/>
      <c r="M68" s="304"/>
      <c r="N68" s="304"/>
      <c r="O68" s="304"/>
      <c r="P68" s="304"/>
      <c r="Q68" s="304"/>
      <c r="R68" s="304"/>
      <c r="S68" s="304"/>
      <c r="T68" s="304"/>
      <c r="U68" s="304"/>
      <c r="V68" s="304"/>
      <c r="W68" s="304"/>
      <c r="X68" s="304"/>
      <c r="Y68" s="304"/>
      <c r="Z68" s="304"/>
      <c r="AA68" s="305"/>
      <c r="AB68" s="226" t="s">
        <v>217</v>
      </c>
      <c r="AC68" s="226"/>
      <c r="AD68" s="234"/>
      <c r="AE68" s="377" t="s">
        <v>200</v>
      </c>
      <c r="AF68" s="377"/>
      <c r="AG68" s="377"/>
      <c r="AH68" s="331"/>
      <c r="AI68" s="332">
        <f>CV68+DD68+DL68</f>
        <v>316</v>
      </c>
      <c r="AJ68" s="330"/>
      <c r="AK68" s="330"/>
      <c r="AL68" s="330">
        <f>CY68+DG68+DO68</f>
        <v>152</v>
      </c>
      <c r="AM68" s="330"/>
      <c r="AN68" s="330"/>
      <c r="AO68" s="330">
        <v>82</v>
      </c>
      <c r="AP68" s="330"/>
      <c r="AQ68" s="330"/>
      <c r="AR68" s="330">
        <v>10</v>
      </c>
      <c r="AS68" s="330"/>
      <c r="AT68" s="330"/>
      <c r="AU68" s="330">
        <v>60</v>
      </c>
      <c r="AV68" s="330"/>
      <c r="AW68" s="330"/>
      <c r="AX68" s="330"/>
      <c r="AY68" s="334"/>
      <c r="AZ68" s="333"/>
      <c r="BA68" s="330"/>
      <c r="BB68" s="330"/>
      <c r="BC68" s="330"/>
      <c r="BD68" s="330"/>
      <c r="BE68" s="330"/>
      <c r="BF68" s="330"/>
      <c r="BG68" s="331"/>
      <c r="BH68" s="332"/>
      <c r="BI68" s="330"/>
      <c r="BJ68" s="330"/>
      <c r="BK68" s="330"/>
      <c r="BL68" s="330"/>
      <c r="BM68" s="330"/>
      <c r="BN68" s="330"/>
      <c r="BO68" s="331"/>
      <c r="BP68" s="333"/>
      <c r="BQ68" s="330"/>
      <c r="BR68" s="330"/>
      <c r="BS68" s="330"/>
      <c r="BT68" s="330"/>
      <c r="BU68" s="330"/>
      <c r="BV68" s="330"/>
      <c r="BW68" s="331"/>
      <c r="BX68" s="332"/>
      <c r="BY68" s="330"/>
      <c r="BZ68" s="330"/>
      <c r="CA68" s="330"/>
      <c r="CB68" s="330"/>
      <c r="CC68" s="330"/>
      <c r="CD68" s="330"/>
      <c r="CE68" s="331"/>
      <c r="CF68" s="333"/>
      <c r="CG68" s="330"/>
      <c r="CH68" s="330"/>
      <c r="CI68" s="330"/>
      <c r="CJ68" s="330"/>
      <c r="CK68" s="330"/>
      <c r="CL68" s="330"/>
      <c r="CM68" s="331"/>
      <c r="CN68" s="332"/>
      <c r="CO68" s="330"/>
      <c r="CP68" s="330"/>
      <c r="CQ68" s="330"/>
      <c r="CR68" s="330"/>
      <c r="CS68" s="330"/>
      <c r="CT68" s="330"/>
      <c r="CU68" s="334"/>
      <c r="CV68" s="333">
        <v>110</v>
      </c>
      <c r="CW68" s="330"/>
      <c r="CX68" s="330"/>
      <c r="CY68" s="330">
        <v>50</v>
      </c>
      <c r="CZ68" s="330"/>
      <c r="DA68" s="330"/>
      <c r="DB68" s="330">
        <v>3</v>
      </c>
      <c r="DC68" s="331"/>
      <c r="DD68" s="332">
        <v>110</v>
      </c>
      <c r="DE68" s="330"/>
      <c r="DF68" s="330"/>
      <c r="DG68" s="330">
        <v>64</v>
      </c>
      <c r="DH68" s="330"/>
      <c r="DI68" s="330"/>
      <c r="DJ68" s="330">
        <v>3</v>
      </c>
      <c r="DK68" s="331"/>
      <c r="DL68" s="333">
        <v>96</v>
      </c>
      <c r="DM68" s="330"/>
      <c r="DN68" s="330"/>
      <c r="DO68" s="330">
        <v>38</v>
      </c>
      <c r="DP68" s="330"/>
      <c r="DQ68" s="330"/>
      <c r="DR68" s="330">
        <v>2</v>
      </c>
      <c r="DS68" s="331"/>
      <c r="DT68" s="332"/>
      <c r="DU68" s="330"/>
      <c r="DV68" s="330"/>
      <c r="DW68" s="330"/>
      <c r="DX68" s="330"/>
      <c r="DY68" s="330"/>
      <c r="DZ68" s="334"/>
      <c r="EA68" s="333">
        <f>DB68+DJ68+DR68</f>
        <v>8</v>
      </c>
      <c r="EB68" s="330"/>
      <c r="EC68" s="331"/>
      <c r="ED68" s="92" t="s">
        <v>218</v>
      </c>
      <c r="EE68" s="93"/>
      <c r="EF68" s="93"/>
      <c r="EG68" s="93"/>
      <c r="EH68" s="93"/>
      <c r="EI68" s="93"/>
      <c r="EJ68" s="93"/>
      <c r="EK68" s="93"/>
    </row>
    <row r="69" spans="1:142" s="94" customFormat="1" ht="142.5" customHeight="1" x14ac:dyDescent="0.45">
      <c r="A69" s="301" t="s">
        <v>219</v>
      </c>
      <c r="B69" s="302"/>
      <c r="C69" s="250"/>
      <c r="D69" s="303" t="s">
        <v>220</v>
      </c>
      <c r="E69" s="304"/>
      <c r="F69" s="304"/>
      <c r="G69" s="304"/>
      <c r="H69" s="304"/>
      <c r="I69" s="304"/>
      <c r="J69" s="304"/>
      <c r="K69" s="304"/>
      <c r="L69" s="304"/>
      <c r="M69" s="304"/>
      <c r="N69" s="304"/>
      <c r="O69" s="304"/>
      <c r="P69" s="304"/>
      <c r="Q69" s="304"/>
      <c r="R69" s="304"/>
      <c r="S69" s="304"/>
      <c r="T69" s="304"/>
      <c r="U69" s="304"/>
      <c r="V69" s="304"/>
      <c r="W69" s="304"/>
      <c r="X69" s="304"/>
      <c r="Y69" s="304"/>
      <c r="Z69" s="304"/>
      <c r="AA69" s="305"/>
      <c r="AB69" s="226"/>
      <c r="AC69" s="226"/>
      <c r="AD69" s="234"/>
      <c r="AE69" s="377"/>
      <c r="AF69" s="377"/>
      <c r="AG69" s="377"/>
      <c r="AH69" s="331"/>
      <c r="AI69" s="332">
        <v>36</v>
      </c>
      <c r="AJ69" s="330"/>
      <c r="AK69" s="330"/>
      <c r="AL69" s="330"/>
      <c r="AM69" s="330"/>
      <c r="AN69" s="330"/>
      <c r="AO69" s="330"/>
      <c r="AP69" s="330"/>
      <c r="AQ69" s="330"/>
      <c r="AR69" s="330"/>
      <c r="AS69" s="330"/>
      <c r="AT69" s="330"/>
      <c r="AU69" s="330"/>
      <c r="AV69" s="330"/>
      <c r="AW69" s="330"/>
      <c r="AX69" s="330"/>
      <c r="AY69" s="334"/>
      <c r="AZ69" s="333"/>
      <c r="BA69" s="330"/>
      <c r="BB69" s="330"/>
      <c r="BC69" s="330"/>
      <c r="BD69" s="330"/>
      <c r="BE69" s="330"/>
      <c r="BF69" s="330"/>
      <c r="BG69" s="331"/>
      <c r="BH69" s="332"/>
      <c r="BI69" s="330"/>
      <c r="BJ69" s="330"/>
      <c r="BK69" s="330"/>
      <c r="BL69" s="330"/>
      <c r="BM69" s="330"/>
      <c r="BN69" s="330"/>
      <c r="BO69" s="331"/>
      <c r="BP69" s="333"/>
      <c r="BQ69" s="330"/>
      <c r="BR69" s="330"/>
      <c r="BS69" s="330"/>
      <c r="BT69" s="330"/>
      <c r="BU69" s="330"/>
      <c r="BV69" s="330"/>
      <c r="BW69" s="331"/>
      <c r="BX69" s="332"/>
      <c r="BY69" s="330"/>
      <c r="BZ69" s="330"/>
      <c r="CA69" s="330"/>
      <c r="CB69" s="330"/>
      <c r="CC69" s="330"/>
      <c r="CD69" s="330"/>
      <c r="CE69" s="331"/>
      <c r="CF69" s="333"/>
      <c r="CG69" s="330"/>
      <c r="CH69" s="330"/>
      <c r="CI69" s="330"/>
      <c r="CJ69" s="330"/>
      <c r="CK69" s="330"/>
      <c r="CL69" s="330"/>
      <c r="CM69" s="331"/>
      <c r="CN69" s="332"/>
      <c r="CO69" s="330"/>
      <c r="CP69" s="330"/>
      <c r="CQ69" s="330"/>
      <c r="CR69" s="330"/>
      <c r="CS69" s="330"/>
      <c r="CT69" s="330"/>
      <c r="CU69" s="334"/>
      <c r="CV69" s="333"/>
      <c r="CW69" s="330"/>
      <c r="CX69" s="330"/>
      <c r="CY69" s="330"/>
      <c r="CZ69" s="330"/>
      <c r="DA69" s="330"/>
      <c r="DB69" s="330"/>
      <c r="DC69" s="331"/>
      <c r="DD69" s="332"/>
      <c r="DE69" s="330"/>
      <c r="DF69" s="330"/>
      <c r="DG69" s="330"/>
      <c r="DH69" s="330"/>
      <c r="DI69" s="330"/>
      <c r="DJ69" s="330"/>
      <c r="DK69" s="331"/>
      <c r="DL69" s="333">
        <v>36</v>
      </c>
      <c r="DM69" s="330"/>
      <c r="DN69" s="330"/>
      <c r="DO69" s="330"/>
      <c r="DP69" s="330"/>
      <c r="DQ69" s="330"/>
      <c r="DR69" s="330">
        <v>1</v>
      </c>
      <c r="DS69" s="331"/>
      <c r="DT69" s="332"/>
      <c r="DU69" s="330"/>
      <c r="DV69" s="330"/>
      <c r="DW69" s="330"/>
      <c r="DX69" s="330"/>
      <c r="DY69" s="330"/>
      <c r="DZ69" s="334"/>
      <c r="EA69" s="333">
        <f>DR69</f>
        <v>1</v>
      </c>
      <c r="EB69" s="330"/>
      <c r="EC69" s="331"/>
      <c r="ED69" s="92" t="s">
        <v>221</v>
      </c>
      <c r="EE69" s="93"/>
      <c r="EF69" s="93"/>
      <c r="EG69" s="93"/>
      <c r="EH69" s="93"/>
      <c r="EI69" s="93"/>
      <c r="EJ69" s="93"/>
      <c r="EK69" s="93"/>
    </row>
    <row r="70" spans="1:142" s="94" customFormat="1" ht="142.5" customHeight="1" x14ac:dyDescent="0.45">
      <c r="A70" s="301" t="s">
        <v>222</v>
      </c>
      <c r="B70" s="302"/>
      <c r="C70" s="250"/>
      <c r="D70" s="303" t="s">
        <v>223</v>
      </c>
      <c r="E70" s="304"/>
      <c r="F70" s="304"/>
      <c r="G70" s="304"/>
      <c r="H70" s="304"/>
      <c r="I70" s="304"/>
      <c r="J70" s="304"/>
      <c r="K70" s="304"/>
      <c r="L70" s="304"/>
      <c r="M70" s="304"/>
      <c r="N70" s="304"/>
      <c r="O70" s="304"/>
      <c r="P70" s="304"/>
      <c r="Q70" s="304"/>
      <c r="R70" s="304"/>
      <c r="S70" s="304"/>
      <c r="T70" s="304"/>
      <c r="U70" s="304"/>
      <c r="V70" s="304"/>
      <c r="W70" s="304"/>
      <c r="X70" s="304"/>
      <c r="Y70" s="304"/>
      <c r="Z70" s="304"/>
      <c r="AA70" s="305"/>
      <c r="AB70" s="226" t="s">
        <v>217</v>
      </c>
      <c r="AC70" s="226"/>
      <c r="AD70" s="234"/>
      <c r="AE70" s="377"/>
      <c r="AF70" s="377"/>
      <c r="AG70" s="377"/>
      <c r="AH70" s="331"/>
      <c r="AI70" s="332">
        <f>DD70+DL70</f>
        <v>180</v>
      </c>
      <c r="AJ70" s="330"/>
      <c r="AK70" s="330"/>
      <c r="AL70" s="330">
        <f>DG70+DO70</f>
        <v>104</v>
      </c>
      <c r="AM70" s="330"/>
      <c r="AN70" s="330"/>
      <c r="AO70" s="330">
        <v>54</v>
      </c>
      <c r="AP70" s="330"/>
      <c r="AQ70" s="330"/>
      <c r="AR70" s="330"/>
      <c r="AS70" s="330"/>
      <c r="AT70" s="330"/>
      <c r="AU70" s="330">
        <v>50</v>
      </c>
      <c r="AV70" s="330"/>
      <c r="AW70" s="330"/>
      <c r="AX70" s="330"/>
      <c r="AY70" s="334"/>
      <c r="AZ70" s="333"/>
      <c r="BA70" s="330"/>
      <c r="BB70" s="330"/>
      <c r="BC70" s="330"/>
      <c r="BD70" s="330"/>
      <c r="BE70" s="330"/>
      <c r="BF70" s="330"/>
      <c r="BG70" s="331"/>
      <c r="BH70" s="332"/>
      <c r="BI70" s="330"/>
      <c r="BJ70" s="330"/>
      <c r="BK70" s="330"/>
      <c r="BL70" s="330"/>
      <c r="BM70" s="330"/>
      <c r="BN70" s="330"/>
      <c r="BO70" s="331"/>
      <c r="BP70" s="333"/>
      <c r="BQ70" s="330"/>
      <c r="BR70" s="330"/>
      <c r="BS70" s="330"/>
      <c r="BT70" s="330"/>
      <c r="BU70" s="330"/>
      <c r="BV70" s="330"/>
      <c r="BW70" s="331"/>
      <c r="BX70" s="332"/>
      <c r="BY70" s="330"/>
      <c r="BZ70" s="330"/>
      <c r="CA70" s="330"/>
      <c r="CB70" s="330"/>
      <c r="CC70" s="330"/>
      <c r="CD70" s="330"/>
      <c r="CE70" s="331"/>
      <c r="CF70" s="333"/>
      <c r="CG70" s="330"/>
      <c r="CH70" s="330"/>
      <c r="CI70" s="330"/>
      <c r="CJ70" s="330"/>
      <c r="CK70" s="330"/>
      <c r="CL70" s="330"/>
      <c r="CM70" s="331"/>
      <c r="CN70" s="332"/>
      <c r="CO70" s="330"/>
      <c r="CP70" s="330"/>
      <c r="CQ70" s="330"/>
      <c r="CR70" s="330"/>
      <c r="CS70" s="330"/>
      <c r="CT70" s="330"/>
      <c r="CU70" s="334"/>
      <c r="CV70" s="333"/>
      <c r="CW70" s="330"/>
      <c r="CX70" s="330"/>
      <c r="CY70" s="330"/>
      <c r="CZ70" s="330"/>
      <c r="DA70" s="330"/>
      <c r="DB70" s="330"/>
      <c r="DC70" s="331"/>
      <c r="DD70" s="332">
        <v>90</v>
      </c>
      <c r="DE70" s="330"/>
      <c r="DF70" s="330"/>
      <c r="DG70" s="330">
        <v>52</v>
      </c>
      <c r="DH70" s="330"/>
      <c r="DI70" s="330"/>
      <c r="DJ70" s="330">
        <v>3</v>
      </c>
      <c r="DK70" s="331"/>
      <c r="DL70" s="333">
        <v>90</v>
      </c>
      <c r="DM70" s="330"/>
      <c r="DN70" s="330"/>
      <c r="DO70" s="330">
        <v>52</v>
      </c>
      <c r="DP70" s="330"/>
      <c r="DQ70" s="330"/>
      <c r="DR70" s="330">
        <v>3</v>
      </c>
      <c r="DS70" s="331"/>
      <c r="DT70" s="332"/>
      <c r="DU70" s="330"/>
      <c r="DV70" s="330"/>
      <c r="DW70" s="330"/>
      <c r="DX70" s="330"/>
      <c r="DY70" s="330"/>
      <c r="DZ70" s="334"/>
      <c r="EA70" s="333">
        <f>DJ70+DR70</f>
        <v>6</v>
      </c>
      <c r="EB70" s="330"/>
      <c r="EC70" s="331"/>
      <c r="ED70" s="92" t="s">
        <v>224</v>
      </c>
      <c r="EE70" s="93"/>
      <c r="EF70" s="93"/>
      <c r="EG70" s="93"/>
      <c r="EH70" s="93"/>
      <c r="EI70" s="93"/>
      <c r="EJ70" s="93"/>
      <c r="EK70" s="93"/>
    </row>
    <row r="71" spans="1:142" s="87" customFormat="1" ht="142.5" customHeight="1" x14ac:dyDescent="0.45">
      <c r="A71" s="301" t="s">
        <v>225</v>
      </c>
      <c r="B71" s="302"/>
      <c r="C71" s="250"/>
      <c r="D71" s="303" t="s">
        <v>226</v>
      </c>
      <c r="E71" s="304"/>
      <c r="F71" s="304"/>
      <c r="G71" s="304"/>
      <c r="H71" s="304"/>
      <c r="I71" s="304"/>
      <c r="J71" s="304"/>
      <c r="K71" s="304"/>
      <c r="L71" s="304"/>
      <c r="M71" s="304"/>
      <c r="N71" s="304"/>
      <c r="O71" s="304"/>
      <c r="P71" s="304"/>
      <c r="Q71" s="304"/>
      <c r="R71" s="304"/>
      <c r="S71" s="304"/>
      <c r="T71" s="304"/>
      <c r="U71" s="304"/>
      <c r="V71" s="304"/>
      <c r="W71" s="304"/>
      <c r="X71" s="304"/>
      <c r="Y71" s="304"/>
      <c r="Z71" s="304"/>
      <c r="AA71" s="305"/>
      <c r="AB71" s="234"/>
      <c r="AC71" s="234"/>
      <c r="AD71" s="234"/>
      <c r="AE71" s="330"/>
      <c r="AF71" s="330"/>
      <c r="AG71" s="330"/>
      <c r="AH71" s="331"/>
      <c r="AI71" s="332">
        <f>SUM(AI72:AK74)</f>
        <v>722</v>
      </c>
      <c r="AJ71" s="330"/>
      <c r="AK71" s="330"/>
      <c r="AL71" s="330">
        <f>SUM(AL72:AN74)</f>
        <v>406</v>
      </c>
      <c r="AM71" s="330"/>
      <c r="AN71" s="330"/>
      <c r="AO71" s="330">
        <f>SUM(AO72:AQ74)</f>
        <v>30</v>
      </c>
      <c r="AP71" s="330"/>
      <c r="AQ71" s="330"/>
      <c r="AR71" s="330">
        <f>SUM(AR72:AT74)</f>
        <v>0</v>
      </c>
      <c r="AS71" s="330"/>
      <c r="AT71" s="330"/>
      <c r="AU71" s="330">
        <f>SUM(AU72:AW74)</f>
        <v>356</v>
      </c>
      <c r="AV71" s="330"/>
      <c r="AW71" s="330"/>
      <c r="AX71" s="330">
        <f>SUM(AX72:AY74)</f>
        <v>20</v>
      </c>
      <c r="AY71" s="334"/>
      <c r="AZ71" s="333">
        <f>SUM(AZ72:BB74)</f>
        <v>0</v>
      </c>
      <c r="BA71" s="330"/>
      <c r="BB71" s="330"/>
      <c r="BC71" s="330">
        <f>SUM(BC72:BE74)</f>
        <v>0</v>
      </c>
      <c r="BD71" s="330"/>
      <c r="BE71" s="330"/>
      <c r="BF71" s="330">
        <f>SUM(BF72:BG74)</f>
        <v>0</v>
      </c>
      <c r="BG71" s="331"/>
      <c r="BH71" s="332">
        <f>SUM(BH72:BJ74)</f>
        <v>0</v>
      </c>
      <c r="BI71" s="330"/>
      <c r="BJ71" s="330"/>
      <c r="BK71" s="330">
        <f>SUM(BK72:BM74)</f>
        <v>0</v>
      </c>
      <c r="BL71" s="330"/>
      <c r="BM71" s="330"/>
      <c r="BN71" s="330">
        <f>SUM(BN72:BO74)</f>
        <v>0</v>
      </c>
      <c r="BO71" s="331"/>
      <c r="BP71" s="333">
        <f>SUM(BP72:BR74)</f>
        <v>110</v>
      </c>
      <c r="BQ71" s="330"/>
      <c r="BR71" s="330"/>
      <c r="BS71" s="330">
        <f>SUM(BS72:BU74)</f>
        <v>68</v>
      </c>
      <c r="BT71" s="330"/>
      <c r="BU71" s="330"/>
      <c r="BV71" s="330">
        <f>SUM(BV72:BW74)</f>
        <v>3</v>
      </c>
      <c r="BW71" s="331"/>
      <c r="BX71" s="332">
        <f>SUM(BX72:BZ74)</f>
        <v>102</v>
      </c>
      <c r="BY71" s="330"/>
      <c r="BZ71" s="330"/>
      <c r="CA71" s="330">
        <f>SUM(CA72:CC74)</f>
        <v>68</v>
      </c>
      <c r="CB71" s="330"/>
      <c r="CC71" s="330"/>
      <c r="CD71" s="330">
        <f>SUM(CD72:CE74)</f>
        <v>3</v>
      </c>
      <c r="CE71" s="331"/>
      <c r="CF71" s="333">
        <f>SUM(CF72:CH74)</f>
        <v>90</v>
      </c>
      <c r="CG71" s="330"/>
      <c r="CH71" s="330"/>
      <c r="CI71" s="330">
        <f>SUM(CI72:CK74)</f>
        <v>60</v>
      </c>
      <c r="CJ71" s="330"/>
      <c r="CK71" s="330"/>
      <c r="CL71" s="330">
        <f>SUM(CL72:CM74)</f>
        <v>3</v>
      </c>
      <c r="CM71" s="331"/>
      <c r="CN71" s="332">
        <f>SUM(CN72:CP74)</f>
        <v>100</v>
      </c>
      <c r="CO71" s="330"/>
      <c r="CP71" s="330"/>
      <c r="CQ71" s="330">
        <f>SUM(CQ72:CS74)</f>
        <v>60</v>
      </c>
      <c r="CR71" s="330"/>
      <c r="CS71" s="330"/>
      <c r="CT71" s="330">
        <f>SUM(CT72:CU74)</f>
        <v>3</v>
      </c>
      <c r="CU71" s="334"/>
      <c r="CV71" s="333">
        <f>SUM(CV72:CX74)</f>
        <v>100</v>
      </c>
      <c r="CW71" s="330"/>
      <c r="CX71" s="330"/>
      <c r="CY71" s="330">
        <f>SUM(CY72:DA74)</f>
        <v>50</v>
      </c>
      <c r="CZ71" s="330"/>
      <c r="DA71" s="330"/>
      <c r="DB71" s="330">
        <f>SUM(DB72:DC74)</f>
        <v>3</v>
      </c>
      <c r="DC71" s="331"/>
      <c r="DD71" s="332">
        <f>SUM(DD72:DF74)</f>
        <v>220</v>
      </c>
      <c r="DE71" s="330"/>
      <c r="DF71" s="330"/>
      <c r="DG71" s="330">
        <f>SUM(DG72:DI74)</f>
        <v>100</v>
      </c>
      <c r="DH71" s="330"/>
      <c r="DI71" s="330"/>
      <c r="DJ71" s="330">
        <f>SUM(DJ72:DK74)</f>
        <v>6</v>
      </c>
      <c r="DK71" s="331"/>
      <c r="DL71" s="333">
        <f>SUM(DL72:DN74)</f>
        <v>0</v>
      </c>
      <c r="DM71" s="330"/>
      <c r="DN71" s="330"/>
      <c r="DO71" s="330">
        <f>SUM(DO72:DQ74)</f>
        <v>0</v>
      </c>
      <c r="DP71" s="330"/>
      <c r="DQ71" s="330"/>
      <c r="DR71" s="330">
        <f>SUM(DR72:DS74)</f>
        <v>0</v>
      </c>
      <c r="DS71" s="331"/>
      <c r="DT71" s="332">
        <f>SUM(DT72:DV74)</f>
        <v>0</v>
      </c>
      <c r="DU71" s="330"/>
      <c r="DV71" s="330"/>
      <c r="DW71" s="330">
        <f>SUM(DW72:DX74)</f>
        <v>0</v>
      </c>
      <c r="DX71" s="330"/>
      <c r="DY71" s="330">
        <f>SUM(DY72:DZ74)</f>
        <v>0</v>
      </c>
      <c r="DZ71" s="334"/>
      <c r="EA71" s="333">
        <f>SUM(EA72:EC74)</f>
        <v>21</v>
      </c>
      <c r="EB71" s="330"/>
      <c r="EC71" s="331"/>
      <c r="ED71" s="92"/>
      <c r="EE71" s="93"/>
      <c r="EF71" s="93"/>
      <c r="EG71" s="93"/>
      <c r="EH71" s="93"/>
      <c r="EI71" s="93"/>
      <c r="EJ71" s="93"/>
      <c r="EK71" s="93"/>
    </row>
    <row r="72" spans="1:142" s="94" customFormat="1" ht="142.5" customHeight="1" x14ac:dyDescent="0.45">
      <c r="A72" s="301" t="s">
        <v>227</v>
      </c>
      <c r="B72" s="302"/>
      <c r="C72" s="250"/>
      <c r="D72" s="303" t="s">
        <v>228</v>
      </c>
      <c r="E72" s="304"/>
      <c r="F72" s="304"/>
      <c r="G72" s="304"/>
      <c r="H72" s="304"/>
      <c r="I72" s="304"/>
      <c r="J72" s="304"/>
      <c r="K72" s="304"/>
      <c r="L72" s="304"/>
      <c r="M72" s="304"/>
      <c r="N72" s="304"/>
      <c r="O72" s="304"/>
      <c r="P72" s="304"/>
      <c r="Q72" s="304"/>
      <c r="R72" s="304"/>
      <c r="S72" s="304"/>
      <c r="T72" s="304"/>
      <c r="U72" s="304"/>
      <c r="V72" s="304"/>
      <c r="W72" s="304"/>
      <c r="X72" s="304"/>
      <c r="Y72" s="304"/>
      <c r="Z72" s="304"/>
      <c r="AA72" s="305"/>
      <c r="AB72" s="234" t="s">
        <v>149</v>
      </c>
      <c r="AC72" s="234"/>
      <c r="AD72" s="234"/>
      <c r="AE72" s="330" t="s">
        <v>180</v>
      </c>
      <c r="AF72" s="330"/>
      <c r="AG72" s="330"/>
      <c r="AH72" s="331"/>
      <c r="AI72" s="332">
        <f>BP72+BX72</f>
        <v>212</v>
      </c>
      <c r="AJ72" s="330"/>
      <c r="AK72" s="330"/>
      <c r="AL72" s="330">
        <f>BS72+CA72</f>
        <v>136</v>
      </c>
      <c r="AM72" s="330"/>
      <c r="AN72" s="330"/>
      <c r="AO72" s="330"/>
      <c r="AP72" s="330"/>
      <c r="AQ72" s="330"/>
      <c r="AR72" s="330"/>
      <c r="AS72" s="330"/>
      <c r="AT72" s="330"/>
      <c r="AU72" s="330">
        <v>136</v>
      </c>
      <c r="AV72" s="330"/>
      <c r="AW72" s="330"/>
      <c r="AX72" s="330"/>
      <c r="AY72" s="334"/>
      <c r="AZ72" s="333"/>
      <c r="BA72" s="330"/>
      <c r="BB72" s="330"/>
      <c r="BC72" s="330"/>
      <c r="BD72" s="330"/>
      <c r="BE72" s="330"/>
      <c r="BF72" s="330"/>
      <c r="BG72" s="331"/>
      <c r="BH72" s="332"/>
      <c r="BI72" s="330"/>
      <c r="BJ72" s="330"/>
      <c r="BK72" s="330"/>
      <c r="BL72" s="330"/>
      <c r="BM72" s="330"/>
      <c r="BN72" s="330"/>
      <c r="BO72" s="331"/>
      <c r="BP72" s="333">
        <v>110</v>
      </c>
      <c r="BQ72" s="330"/>
      <c r="BR72" s="330"/>
      <c r="BS72" s="330">
        <v>68</v>
      </c>
      <c r="BT72" s="330"/>
      <c r="BU72" s="330"/>
      <c r="BV72" s="330">
        <v>3</v>
      </c>
      <c r="BW72" s="331"/>
      <c r="BX72" s="332">
        <v>102</v>
      </c>
      <c r="BY72" s="330"/>
      <c r="BZ72" s="330"/>
      <c r="CA72" s="330">
        <v>68</v>
      </c>
      <c r="CB72" s="330"/>
      <c r="CC72" s="330"/>
      <c r="CD72" s="330">
        <v>3</v>
      </c>
      <c r="CE72" s="331"/>
      <c r="CF72" s="333"/>
      <c r="CG72" s="330"/>
      <c r="CH72" s="330"/>
      <c r="CI72" s="330"/>
      <c r="CJ72" s="330"/>
      <c r="CK72" s="330"/>
      <c r="CL72" s="330"/>
      <c r="CM72" s="331"/>
      <c r="CN72" s="332"/>
      <c r="CO72" s="330"/>
      <c r="CP72" s="330"/>
      <c r="CQ72" s="330"/>
      <c r="CR72" s="330"/>
      <c r="CS72" s="330"/>
      <c r="CT72" s="330"/>
      <c r="CU72" s="334"/>
      <c r="CV72" s="333"/>
      <c r="CW72" s="330"/>
      <c r="CX72" s="330"/>
      <c r="CY72" s="330"/>
      <c r="CZ72" s="330"/>
      <c r="DA72" s="330"/>
      <c r="DB72" s="330"/>
      <c r="DC72" s="331"/>
      <c r="DD72" s="332"/>
      <c r="DE72" s="330"/>
      <c r="DF72" s="330"/>
      <c r="DG72" s="330"/>
      <c r="DH72" s="330"/>
      <c r="DI72" s="330"/>
      <c r="DJ72" s="330"/>
      <c r="DK72" s="331"/>
      <c r="DL72" s="333"/>
      <c r="DM72" s="330"/>
      <c r="DN72" s="330"/>
      <c r="DO72" s="330"/>
      <c r="DP72" s="330"/>
      <c r="DQ72" s="330"/>
      <c r="DR72" s="330"/>
      <c r="DS72" s="331"/>
      <c r="DT72" s="332"/>
      <c r="DU72" s="330"/>
      <c r="DV72" s="330"/>
      <c r="DW72" s="330"/>
      <c r="DX72" s="330"/>
      <c r="DY72" s="330"/>
      <c r="DZ72" s="334"/>
      <c r="EA72" s="333">
        <f>BV72+CD72</f>
        <v>6</v>
      </c>
      <c r="EB72" s="330"/>
      <c r="EC72" s="331"/>
      <c r="ED72" s="92" t="s">
        <v>229</v>
      </c>
      <c r="EE72" s="93"/>
      <c r="EF72" s="93"/>
      <c r="EG72" s="93"/>
      <c r="EH72" s="93"/>
      <c r="EI72" s="93"/>
      <c r="EJ72" s="93"/>
      <c r="EK72" s="93"/>
    </row>
    <row r="73" spans="1:142" s="98" customFormat="1" ht="142.5" customHeight="1" x14ac:dyDescent="0.45">
      <c r="A73" s="301" t="s">
        <v>230</v>
      </c>
      <c r="B73" s="302"/>
      <c r="C73" s="250"/>
      <c r="D73" s="303" t="s">
        <v>231</v>
      </c>
      <c r="E73" s="304"/>
      <c r="F73" s="304"/>
      <c r="G73" s="304"/>
      <c r="H73" s="304"/>
      <c r="I73" s="304"/>
      <c r="J73" s="304"/>
      <c r="K73" s="304"/>
      <c r="L73" s="304"/>
      <c r="M73" s="304"/>
      <c r="N73" s="304"/>
      <c r="O73" s="304"/>
      <c r="P73" s="304"/>
      <c r="Q73" s="304"/>
      <c r="R73" s="304"/>
      <c r="S73" s="304"/>
      <c r="T73" s="304"/>
      <c r="U73" s="304"/>
      <c r="V73" s="304"/>
      <c r="W73" s="304"/>
      <c r="X73" s="304"/>
      <c r="Y73" s="304"/>
      <c r="Z73" s="304"/>
      <c r="AA73" s="305"/>
      <c r="AB73" s="234" t="s">
        <v>232</v>
      </c>
      <c r="AC73" s="234"/>
      <c r="AD73" s="234"/>
      <c r="AE73" s="330" t="s">
        <v>233</v>
      </c>
      <c r="AF73" s="330"/>
      <c r="AG73" s="330"/>
      <c r="AH73" s="331"/>
      <c r="AI73" s="332">
        <f>CF73+CN73+CV73+DD73</f>
        <v>400</v>
      </c>
      <c r="AJ73" s="330"/>
      <c r="AK73" s="330"/>
      <c r="AL73" s="330">
        <f>CI73+CQ73+CY73+DG73</f>
        <v>220</v>
      </c>
      <c r="AM73" s="330"/>
      <c r="AN73" s="330"/>
      <c r="AO73" s="330"/>
      <c r="AP73" s="330"/>
      <c r="AQ73" s="330"/>
      <c r="AR73" s="330"/>
      <c r="AS73" s="330"/>
      <c r="AT73" s="330"/>
      <c r="AU73" s="330">
        <f>AL73</f>
        <v>220</v>
      </c>
      <c r="AV73" s="330"/>
      <c r="AW73" s="330"/>
      <c r="AX73" s="330"/>
      <c r="AY73" s="334"/>
      <c r="AZ73" s="333"/>
      <c r="BA73" s="330"/>
      <c r="BB73" s="330"/>
      <c r="BC73" s="330"/>
      <c r="BD73" s="330"/>
      <c r="BE73" s="330"/>
      <c r="BF73" s="330"/>
      <c r="BG73" s="331"/>
      <c r="BH73" s="332"/>
      <c r="BI73" s="330"/>
      <c r="BJ73" s="330"/>
      <c r="BK73" s="330"/>
      <c r="BL73" s="330"/>
      <c r="BM73" s="330"/>
      <c r="BN73" s="330"/>
      <c r="BO73" s="331"/>
      <c r="BP73" s="333"/>
      <c r="BQ73" s="330"/>
      <c r="BR73" s="330"/>
      <c r="BS73" s="330"/>
      <c r="BT73" s="330"/>
      <c r="BU73" s="330"/>
      <c r="BV73" s="330"/>
      <c r="BW73" s="331"/>
      <c r="BX73" s="332"/>
      <c r="BY73" s="330"/>
      <c r="BZ73" s="330"/>
      <c r="CA73" s="330"/>
      <c r="CB73" s="330"/>
      <c r="CC73" s="330"/>
      <c r="CD73" s="330"/>
      <c r="CE73" s="331"/>
      <c r="CF73" s="333">
        <v>90</v>
      </c>
      <c r="CG73" s="330"/>
      <c r="CH73" s="330"/>
      <c r="CI73" s="330">
        <v>60</v>
      </c>
      <c r="CJ73" s="330"/>
      <c r="CK73" s="330"/>
      <c r="CL73" s="330">
        <v>3</v>
      </c>
      <c r="CM73" s="331"/>
      <c r="CN73" s="332">
        <v>100</v>
      </c>
      <c r="CO73" s="330"/>
      <c r="CP73" s="330"/>
      <c r="CQ73" s="330">
        <v>60</v>
      </c>
      <c r="CR73" s="330"/>
      <c r="CS73" s="330"/>
      <c r="CT73" s="330">
        <v>3</v>
      </c>
      <c r="CU73" s="334"/>
      <c r="CV73" s="333">
        <v>100</v>
      </c>
      <c r="CW73" s="330"/>
      <c r="CX73" s="330"/>
      <c r="CY73" s="330">
        <v>50</v>
      </c>
      <c r="CZ73" s="330"/>
      <c r="DA73" s="330"/>
      <c r="DB73" s="330">
        <v>3</v>
      </c>
      <c r="DC73" s="331"/>
      <c r="DD73" s="332">
        <v>110</v>
      </c>
      <c r="DE73" s="330"/>
      <c r="DF73" s="330"/>
      <c r="DG73" s="330">
        <v>50</v>
      </c>
      <c r="DH73" s="330"/>
      <c r="DI73" s="330"/>
      <c r="DJ73" s="330">
        <v>3</v>
      </c>
      <c r="DK73" s="331"/>
      <c r="DL73" s="333"/>
      <c r="DM73" s="330"/>
      <c r="DN73" s="330"/>
      <c r="DO73" s="330"/>
      <c r="DP73" s="330"/>
      <c r="DQ73" s="330"/>
      <c r="DR73" s="330"/>
      <c r="DS73" s="331"/>
      <c r="DT73" s="332"/>
      <c r="DU73" s="330"/>
      <c r="DV73" s="330"/>
      <c r="DW73" s="330"/>
      <c r="DX73" s="330"/>
      <c r="DY73" s="330"/>
      <c r="DZ73" s="334"/>
      <c r="EA73" s="333">
        <f>CL73+CT73+DB73+DJ73</f>
        <v>12</v>
      </c>
      <c r="EB73" s="330"/>
      <c r="EC73" s="331"/>
      <c r="ED73" s="92" t="s">
        <v>234</v>
      </c>
      <c r="EE73" s="93"/>
      <c r="EF73" s="93"/>
      <c r="EG73" s="93"/>
      <c r="EH73" s="93"/>
      <c r="EI73" s="93"/>
      <c r="EJ73" s="93"/>
      <c r="EK73" s="93"/>
    </row>
    <row r="74" spans="1:142" s="94" customFormat="1" ht="142.5" customHeight="1" x14ac:dyDescent="0.45">
      <c r="A74" s="301" t="s">
        <v>235</v>
      </c>
      <c r="B74" s="302"/>
      <c r="C74" s="250"/>
      <c r="D74" s="303" t="s">
        <v>236</v>
      </c>
      <c r="E74" s="304"/>
      <c r="F74" s="304"/>
      <c r="G74" s="304"/>
      <c r="H74" s="304"/>
      <c r="I74" s="304"/>
      <c r="J74" s="304"/>
      <c r="K74" s="304"/>
      <c r="L74" s="304"/>
      <c r="M74" s="304"/>
      <c r="N74" s="304"/>
      <c r="O74" s="304"/>
      <c r="P74" s="304"/>
      <c r="Q74" s="304"/>
      <c r="R74" s="304"/>
      <c r="S74" s="304"/>
      <c r="T74" s="304"/>
      <c r="U74" s="304"/>
      <c r="V74" s="304"/>
      <c r="W74" s="304"/>
      <c r="X74" s="304"/>
      <c r="Y74" s="304"/>
      <c r="Z74" s="304"/>
      <c r="AA74" s="305"/>
      <c r="AB74" s="234"/>
      <c r="AC74" s="234"/>
      <c r="AD74" s="234"/>
      <c r="AE74" s="330" t="s">
        <v>211</v>
      </c>
      <c r="AF74" s="330"/>
      <c r="AG74" s="330"/>
      <c r="AH74" s="331"/>
      <c r="AI74" s="332">
        <f>DD74</f>
        <v>110</v>
      </c>
      <c r="AJ74" s="330"/>
      <c r="AK74" s="330"/>
      <c r="AL74" s="330">
        <f>DG74</f>
        <v>50</v>
      </c>
      <c r="AM74" s="330"/>
      <c r="AN74" s="330"/>
      <c r="AO74" s="330">
        <v>30</v>
      </c>
      <c r="AP74" s="330"/>
      <c r="AQ74" s="330"/>
      <c r="AR74" s="330"/>
      <c r="AS74" s="330"/>
      <c r="AT74" s="330"/>
      <c r="AU74" s="330"/>
      <c r="AV74" s="330"/>
      <c r="AW74" s="330"/>
      <c r="AX74" s="330">
        <v>20</v>
      </c>
      <c r="AY74" s="334"/>
      <c r="AZ74" s="333"/>
      <c r="BA74" s="330"/>
      <c r="BB74" s="330"/>
      <c r="BC74" s="330"/>
      <c r="BD74" s="330"/>
      <c r="BE74" s="330"/>
      <c r="BF74" s="330"/>
      <c r="BG74" s="331"/>
      <c r="BH74" s="332"/>
      <c r="BI74" s="330"/>
      <c r="BJ74" s="330"/>
      <c r="BK74" s="330"/>
      <c r="BL74" s="330"/>
      <c r="BM74" s="330"/>
      <c r="BN74" s="330"/>
      <c r="BO74" s="331"/>
      <c r="BP74" s="333"/>
      <c r="BQ74" s="330"/>
      <c r="BR74" s="330"/>
      <c r="BS74" s="330"/>
      <c r="BT74" s="330"/>
      <c r="BU74" s="330"/>
      <c r="BV74" s="330"/>
      <c r="BW74" s="331"/>
      <c r="BX74" s="332"/>
      <c r="BY74" s="330"/>
      <c r="BZ74" s="330"/>
      <c r="CA74" s="330"/>
      <c r="CB74" s="330"/>
      <c r="CC74" s="330"/>
      <c r="CD74" s="330"/>
      <c r="CE74" s="331"/>
      <c r="CF74" s="333"/>
      <c r="CG74" s="330"/>
      <c r="CH74" s="330"/>
      <c r="CI74" s="330"/>
      <c r="CJ74" s="330"/>
      <c r="CK74" s="330"/>
      <c r="CL74" s="330"/>
      <c r="CM74" s="331"/>
      <c r="CN74" s="332"/>
      <c r="CO74" s="330"/>
      <c r="CP74" s="330"/>
      <c r="CQ74" s="330"/>
      <c r="CR74" s="330"/>
      <c r="CS74" s="330"/>
      <c r="CT74" s="330"/>
      <c r="CU74" s="334"/>
      <c r="CV74" s="333"/>
      <c r="CW74" s="330"/>
      <c r="CX74" s="330"/>
      <c r="CY74" s="330"/>
      <c r="CZ74" s="330"/>
      <c r="DA74" s="330"/>
      <c r="DB74" s="330"/>
      <c r="DC74" s="331"/>
      <c r="DD74" s="332">
        <v>110</v>
      </c>
      <c r="DE74" s="330"/>
      <c r="DF74" s="330"/>
      <c r="DG74" s="330">
        <v>50</v>
      </c>
      <c r="DH74" s="330"/>
      <c r="DI74" s="330"/>
      <c r="DJ74" s="330">
        <v>3</v>
      </c>
      <c r="DK74" s="331"/>
      <c r="DL74" s="333"/>
      <c r="DM74" s="330"/>
      <c r="DN74" s="330"/>
      <c r="DO74" s="330"/>
      <c r="DP74" s="330"/>
      <c r="DQ74" s="330"/>
      <c r="DR74" s="330"/>
      <c r="DS74" s="331"/>
      <c r="DT74" s="332"/>
      <c r="DU74" s="330"/>
      <c r="DV74" s="330"/>
      <c r="DW74" s="330"/>
      <c r="DX74" s="330"/>
      <c r="DY74" s="330"/>
      <c r="DZ74" s="334"/>
      <c r="EA74" s="333">
        <f>DJ74</f>
        <v>3</v>
      </c>
      <c r="EB74" s="330"/>
      <c r="EC74" s="331"/>
      <c r="ED74" s="92" t="s">
        <v>237</v>
      </c>
      <c r="EE74" s="93"/>
      <c r="EF74" s="93"/>
      <c r="EG74" s="93"/>
      <c r="EH74" s="93"/>
      <c r="EI74" s="93"/>
      <c r="EJ74" s="93"/>
      <c r="EK74" s="93"/>
    </row>
    <row r="75" spans="1:142" s="87" customFormat="1" ht="142.5" customHeight="1" x14ac:dyDescent="0.45">
      <c r="A75" s="323" t="s">
        <v>238</v>
      </c>
      <c r="B75" s="324"/>
      <c r="C75" s="325"/>
      <c r="D75" s="326" t="s">
        <v>239</v>
      </c>
      <c r="E75" s="374"/>
      <c r="F75" s="374"/>
      <c r="G75" s="374"/>
      <c r="H75" s="374"/>
      <c r="I75" s="374"/>
      <c r="J75" s="374"/>
      <c r="K75" s="374"/>
      <c r="L75" s="374"/>
      <c r="M75" s="374"/>
      <c r="N75" s="374"/>
      <c r="O75" s="374"/>
      <c r="P75" s="374"/>
      <c r="Q75" s="374"/>
      <c r="R75" s="374"/>
      <c r="S75" s="374"/>
      <c r="T75" s="374"/>
      <c r="U75" s="374"/>
      <c r="V75" s="374"/>
      <c r="W75" s="374"/>
      <c r="X75" s="374"/>
      <c r="Y75" s="374"/>
      <c r="Z75" s="374"/>
      <c r="AA75" s="375"/>
      <c r="AB75" s="376"/>
      <c r="AC75" s="376"/>
      <c r="AD75" s="376"/>
      <c r="AE75" s="369"/>
      <c r="AF75" s="369"/>
      <c r="AG75" s="369"/>
      <c r="AH75" s="370"/>
      <c r="AI75" s="371">
        <f>AI120+AI117+AI114+AI100+AI95+AI91+AI76+AI81+AI84+AI103+AI110</f>
        <v>4336</v>
      </c>
      <c r="AJ75" s="369"/>
      <c r="AK75" s="369"/>
      <c r="AL75" s="369">
        <f>AL120+AL117+AL114+AL100+AL95+AL91+AL76+AL81+AL84+AL103+AL110</f>
        <v>2460</v>
      </c>
      <c r="AM75" s="369"/>
      <c r="AN75" s="369"/>
      <c r="AO75" s="369">
        <f>AO120+AO117+AO114+AO100+AO95+AO91+AO76+AO81+AO84+AO103+AO110</f>
        <v>1200</v>
      </c>
      <c r="AP75" s="369"/>
      <c r="AQ75" s="369"/>
      <c r="AR75" s="369">
        <f>AR120+AR117+AR114+AR100+AR95+AR91+AR76+AR81+AR84+AR103+AR110</f>
        <v>96</v>
      </c>
      <c r="AS75" s="369"/>
      <c r="AT75" s="369"/>
      <c r="AU75" s="369">
        <f>AU120+AU117+AU114+AU100+AU95+AU91+AU76+AU81+AU84+AU103+AU110</f>
        <v>1122</v>
      </c>
      <c r="AV75" s="369"/>
      <c r="AW75" s="369"/>
      <c r="AX75" s="369">
        <f>AX120+AX117+AX114+AX100+AX95+AX91+AX76+AX81+AX84+AX103+AX110</f>
        <v>42</v>
      </c>
      <c r="AY75" s="373"/>
      <c r="AZ75" s="372">
        <f>AZ120+AZ117+AZ114+AZ100+AZ95+AZ91+AZ76+AZ81+AZ84+AZ103+AZ110</f>
        <v>196</v>
      </c>
      <c r="BA75" s="369"/>
      <c r="BB75" s="369"/>
      <c r="BC75" s="369">
        <f>BC120+BC117+BC114+BC100+BC95+BC91+BC76+BC81+BC84+BC103+BC110</f>
        <v>102</v>
      </c>
      <c r="BD75" s="369"/>
      <c r="BE75" s="369"/>
      <c r="BF75" s="369">
        <f>BF120+BF117+BF114+BF100+BF95+BF91+BF76+BF81+BF84+BF103+BF110</f>
        <v>5</v>
      </c>
      <c r="BG75" s="370"/>
      <c r="BH75" s="371">
        <f>BH120+BH117+BH114+BH100+BH95+BH91+BH76+BH81+BH84+BH103+BH110</f>
        <v>252</v>
      </c>
      <c r="BI75" s="369"/>
      <c r="BJ75" s="369"/>
      <c r="BK75" s="369">
        <f>BK120+BK117+BK114+BK100+BK95+BK91+BK76+BK81+BK84+BK103+BK110</f>
        <v>144</v>
      </c>
      <c r="BL75" s="369"/>
      <c r="BM75" s="369"/>
      <c r="BN75" s="369">
        <f>BN120+BN117+BN114+BN100+BN95+BN91+BN76+BN81+BN84+BN103+BN110</f>
        <v>8</v>
      </c>
      <c r="BO75" s="370"/>
      <c r="BP75" s="372">
        <f>BP120+BP117+BP114+BP100+BP95+BP91+BP76+BP81+BP84+BP103+BP110</f>
        <v>388</v>
      </c>
      <c r="BQ75" s="369"/>
      <c r="BR75" s="369"/>
      <c r="BS75" s="369">
        <f>BS120+BS117+BS114+BS100+BS95+BS91+BS76+BS81+BS84+BS103+BS110</f>
        <v>220</v>
      </c>
      <c r="BT75" s="369"/>
      <c r="BU75" s="369"/>
      <c r="BV75" s="369">
        <f>BV120+BV117+BV114+BV100+BV95+BV91+BV76+BV81+BV84+BV103+BV110</f>
        <v>12</v>
      </c>
      <c r="BW75" s="370"/>
      <c r="BX75" s="371">
        <f>BX120+BX117+BX114+BX100+BX95+BX91+BX76+BX81+BX84+BX103+BX110</f>
        <v>400</v>
      </c>
      <c r="BY75" s="369"/>
      <c r="BZ75" s="369"/>
      <c r="CA75" s="369">
        <f>CA120+CA117+CA114+CA100+CA95+CA91+CA76+CA81+CA84+CA103+CA110</f>
        <v>204</v>
      </c>
      <c r="CB75" s="369"/>
      <c r="CC75" s="369"/>
      <c r="CD75" s="369">
        <f>CD120+CD117+CD114+CD100+CD95+CD91+CD76+CD81+CD84+CD103+CD110</f>
        <v>12</v>
      </c>
      <c r="CE75" s="370"/>
      <c r="CF75" s="372">
        <f>CF120+CF117+CF114+CF100+CF95+CF91+CF76+CF81+CF84+CF103+CF110</f>
        <v>522</v>
      </c>
      <c r="CG75" s="369"/>
      <c r="CH75" s="369"/>
      <c r="CI75" s="369">
        <f>CI120+CI117+CI114+CI100+CI95+CI91+CI76+CI81+CI84+CI103+CI110</f>
        <v>314</v>
      </c>
      <c r="CJ75" s="369"/>
      <c r="CK75" s="369"/>
      <c r="CL75" s="369">
        <f>CL120+CL117+CL114+CL100+CL95+CL91+CL76+CL81+CL84+CL103+CL110</f>
        <v>17</v>
      </c>
      <c r="CM75" s="370"/>
      <c r="CN75" s="371">
        <f>CN120+CN117+CN114+CN100+CN95+CN91+CN76+CN81+CN84+CN103+CN110</f>
        <v>642</v>
      </c>
      <c r="CO75" s="369"/>
      <c r="CP75" s="369"/>
      <c r="CQ75" s="369">
        <f>CQ120+CQ117+CQ114+CQ100+CQ95+CQ91+CQ76+CQ81+CQ84+CQ103+CQ110</f>
        <v>358</v>
      </c>
      <c r="CR75" s="369"/>
      <c r="CS75" s="369"/>
      <c r="CT75" s="369">
        <f>CT120+CT117+CT114+CT100+CT95+CT91+CT76+CT81+CT84+CT103+CT110</f>
        <v>18</v>
      </c>
      <c r="CU75" s="373"/>
      <c r="CV75" s="372">
        <f>CV120+CV117+CV114+CV100+CV95+CV91+CV76+CV81+CV84+CV103+CV110</f>
        <v>530</v>
      </c>
      <c r="CW75" s="369"/>
      <c r="CX75" s="369"/>
      <c r="CY75" s="369">
        <f>CY120+CY117+CY114+CY100+CY95+CY91+CY76+CY81+CY84+CY103+CY110</f>
        <v>310</v>
      </c>
      <c r="CZ75" s="369"/>
      <c r="DA75" s="369"/>
      <c r="DB75" s="369">
        <f>DB120+DB117+DB114+DB100+DB95+DB91+DB76+DB81+DB84+DB103+DB110</f>
        <v>15</v>
      </c>
      <c r="DC75" s="370"/>
      <c r="DD75" s="371">
        <f>DD120+DD117+DD114+DD100+DD95+DD91+DD76+DD81+DD84+DD103+DD110</f>
        <v>448</v>
      </c>
      <c r="DE75" s="369"/>
      <c r="DF75" s="369"/>
      <c r="DG75" s="369">
        <f>DG120+DG117+DG114+DG100+DG95+DG91+DG76+DG81+DG84+DG103+DG110</f>
        <v>252</v>
      </c>
      <c r="DH75" s="369"/>
      <c r="DI75" s="369"/>
      <c r="DJ75" s="369">
        <f>DJ120+DJ117+DJ114+DJ100+DJ95+DJ91+DJ76+DJ81+DJ84+DJ103+DJ110</f>
        <v>12</v>
      </c>
      <c r="DK75" s="370"/>
      <c r="DL75" s="372">
        <f>DL120+DL117+DL114+DL100+DL95+DL91+DL76+DL81+DL84+DL103+DL110</f>
        <v>688</v>
      </c>
      <c r="DM75" s="369"/>
      <c r="DN75" s="369"/>
      <c r="DO75" s="369">
        <f>DO120+DO117+DO114+DO100+DO95+DO91+DO76+DO81+DO84+DO103+DO110</f>
        <v>396</v>
      </c>
      <c r="DP75" s="369"/>
      <c r="DQ75" s="369"/>
      <c r="DR75" s="369">
        <f>DR120+DR117+DR114+DR100+DR95+DR91+DR76+DR81+DR84+DR103+DR110</f>
        <v>21</v>
      </c>
      <c r="DS75" s="370"/>
      <c r="DT75" s="371">
        <f>DT120+DT117+DT114+DT100+DT95+DT91+DT76+DT81+DT84+DT103+DT110</f>
        <v>270</v>
      </c>
      <c r="DU75" s="369"/>
      <c r="DV75" s="369"/>
      <c r="DW75" s="369">
        <f>DW120+DW117+DW114+DW100+DW95+DW91+DW76+DW81+DW84+DW103+DW110</f>
        <v>160</v>
      </c>
      <c r="DX75" s="369"/>
      <c r="DY75" s="369">
        <f>DY120+DY117+DY114+DY100+DY95+DY91+DY76+DY81+DY84+DY103+DY110</f>
        <v>9</v>
      </c>
      <c r="DZ75" s="373"/>
      <c r="EA75" s="372">
        <f>EA120+EA117+EA114+EA100+EA95+EA91+EA76+EA81+EA84+EA103+EA110</f>
        <v>129</v>
      </c>
      <c r="EB75" s="369"/>
      <c r="EC75" s="370"/>
      <c r="ED75" s="99">
        <f>EA75/$EE$38</f>
        <v>0.49615384615384617</v>
      </c>
      <c r="EE75" s="100">
        <f>(EE37-$EF$38)*65/100</f>
        <v>169</v>
      </c>
      <c r="EF75" s="100">
        <f>(EE37-EF38)*45/100</f>
        <v>117</v>
      </c>
      <c r="EG75" s="100" t="s">
        <v>240</v>
      </c>
      <c r="EH75" s="101"/>
      <c r="EI75" s="96"/>
      <c r="EJ75" s="96"/>
      <c r="EK75" s="96"/>
    </row>
    <row r="76" spans="1:142" s="94" customFormat="1" ht="142.5" customHeight="1" x14ac:dyDescent="0.45">
      <c r="A76" s="368" t="s">
        <v>241</v>
      </c>
      <c r="B76" s="250"/>
      <c r="C76" s="250"/>
      <c r="D76" s="303" t="s">
        <v>242</v>
      </c>
      <c r="E76" s="304"/>
      <c r="F76" s="304"/>
      <c r="G76" s="304"/>
      <c r="H76" s="304"/>
      <c r="I76" s="304"/>
      <c r="J76" s="304"/>
      <c r="K76" s="304"/>
      <c r="L76" s="304"/>
      <c r="M76" s="304"/>
      <c r="N76" s="304"/>
      <c r="O76" s="304"/>
      <c r="P76" s="304"/>
      <c r="Q76" s="304"/>
      <c r="R76" s="304"/>
      <c r="S76" s="304"/>
      <c r="T76" s="304"/>
      <c r="U76" s="304"/>
      <c r="V76" s="304"/>
      <c r="W76" s="304"/>
      <c r="X76" s="304"/>
      <c r="Y76" s="304"/>
      <c r="Z76" s="304"/>
      <c r="AA76" s="305"/>
      <c r="AB76" s="234"/>
      <c r="AC76" s="234"/>
      <c r="AD76" s="234"/>
      <c r="AE76" s="330"/>
      <c r="AF76" s="330"/>
      <c r="AG76" s="330"/>
      <c r="AH76" s="331"/>
      <c r="AI76" s="332">
        <f>SUM(AI77:AK80)</f>
        <v>288</v>
      </c>
      <c r="AJ76" s="330"/>
      <c r="AK76" s="330"/>
      <c r="AL76" s="330">
        <f>SUM(AL77:AN80)</f>
        <v>136</v>
      </c>
      <c r="AM76" s="330"/>
      <c r="AN76" s="330"/>
      <c r="AO76" s="330">
        <f>SUM(AO77:AQ80)</f>
        <v>72</v>
      </c>
      <c r="AP76" s="330"/>
      <c r="AQ76" s="330"/>
      <c r="AR76" s="330">
        <f>SUM(AR77:AT80)</f>
        <v>0</v>
      </c>
      <c r="AS76" s="330"/>
      <c r="AT76" s="330"/>
      <c r="AU76" s="330">
        <f>SUM(AU77:AW80)</f>
        <v>64</v>
      </c>
      <c r="AV76" s="330"/>
      <c r="AW76" s="330"/>
      <c r="AX76" s="330">
        <f>SUM(AX77:AY80)</f>
        <v>0</v>
      </c>
      <c r="AY76" s="334"/>
      <c r="AZ76" s="333">
        <f>SUM(AZ77:BB80)</f>
        <v>72</v>
      </c>
      <c r="BA76" s="330"/>
      <c r="BB76" s="330"/>
      <c r="BC76" s="330">
        <f>SUM(BC77:BE80)</f>
        <v>34</v>
      </c>
      <c r="BD76" s="330"/>
      <c r="BE76" s="330"/>
      <c r="BF76" s="330">
        <f>SUM(BF77:BG80)</f>
        <v>2</v>
      </c>
      <c r="BG76" s="331"/>
      <c r="BH76" s="332">
        <f>SUM(BH77:BJ80)</f>
        <v>72</v>
      </c>
      <c r="BI76" s="330"/>
      <c r="BJ76" s="330"/>
      <c r="BK76" s="330">
        <f>SUM(BK77:BM80)</f>
        <v>34</v>
      </c>
      <c r="BL76" s="330"/>
      <c r="BM76" s="330"/>
      <c r="BN76" s="330">
        <f>SUM(BN77:BO80)</f>
        <v>2</v>
      </c>
      <c r="BO76" s="331"/>
      <c r="BP76" s="333">
        <f>SUM(BP77:BR80)</f>
        <v>0</v>
      </c>
      <c r="BQ76" s="330"/>
      <c r="BR76" s="330"/>
      <c r="BS76" s="330">
        <f>SUM(BS77:BU80)</f>
        <v>0</v>
      </c>
      <c r="BT76" s="330"/>
      <c r="BU76" s="330"/>
      <c r="BV76" s="330">
        <f>SUM(BV77:BW80)</f>
        <v>0</v>
      </c>
      <c r="BW76" s="331"/>
      <c r="BX76" s="332">
        <f>SUM(BX77:BZ80)</f>
        <v>72</v>
      </c>
      <c r="BY76" s="330"/>
      <c r="BZ76" s="330"/>
      <c r="CA76" s="330">
        <f>SUM(CA77:CC80)</f>
        <v>34</v>
      </c>
      <c r="CB76" s="330"/>
      <c r="CC76" s="330"/>
      <c r="CD76" s="330">
        <f>SUM(CD77:CE80)</f>
        <v>2</v>
      </c>
      <c r="CE76" s="331"/>
      <c r="CF76" s="333">
        <f>SUM(CF77:CH80)</f>
        <v>72</v>
      </c>
      <c r="CG76" s="330"/>
      <c r="CH76" s="330"/>
      <c r="CI76" s="330">
        <f>SUM(CI77:CK80)</f>
        <v>34</v>
      </c>
      <c r="CJ76" s="330"/>
      <c r="CK76" s="330"/>
      <c r="CL76" s="330">
        <f>SUM(CL77:CM80)</f>
        <v>2</v>
      </c>
      <c r="CM76" s="331"/>
      <c r="CN76" s="332">
        <f>SUM(CN77:CP80)</f>
        <v>0</v>
      </c>
      <c r="CO76" s="330"/>
      <c r="CP76" s="330"/>
      <c r="CQ76" s="330">
        <f>SUM(CQ77:CS80)</f>
        <v>0</v>
      </c>
      <c r="CR76" s="330"/>
      <c r="CS76" s="330"/>
      <c r="CT76" s="330">
        <f>SUM(CT77:CU80)</f>
        <v>0</v>
      </c>
      <c r="CU76" s="334"/>
      <c r="CV76" s="333">
        <f>SUM(CV77:CX80)</f>
        <v>0</v>
      </c>
      <c r="CW76" s="330"/>
      <c r="CX76" s="330"/>
      <c r="CY76" s="330">
        <f>SUM(CY77:DA80)</f>
        <v>0</v>
      </c>
      <c r="CZ76" s="330"/>
      <c r="DA76" s="330"/>
      <c r="DB76" s="330">
        <f>SUM(DB77:DC80)</f>
        <v>0</v>
      </c>
      <c r="DC76" s="331"/>
      <c r="DD76" s="332">
        <f>SUM(DD77:DF80)</f>
        <v>0</v>
      </c>
      <c r="DE76" s="330"/>
      <c r="DF76" s="330"/>
      <c r="DG76" s="330">
        <f>SUM(DG77:DI80)</f>
        <v>0</v>
      </c>
      <c r="DH76" s="330"/>
      <c r="DI76" s="330"/>
      <c r="DJ76" s="330">
        <f>SUM(DJ77:DK80)</f>
        <v>0</v>
      </c>
      <c r="DK76" s="331"/>
      <c r="DL76" s="333">
        <f>SUM(DL77:DN80)</f>
        <v>0</v>
      </c>
      <c r="DM76" s="330"/>
      <c r="DN76" s="330"/>
      <c r="DO76" s="330">
        <f>SUM(DO77:DQ80)</f>
        <v>0</v>
      </c>
      <c r="DP76" s="330"/>
      <c r="DQ76" s="330"/>
      <c r="DR76" s="330">
        <f>SUM(DR77:DS80)</f>
        <v>0</v>
      </c>
      <c r="DS76" s="331"/>
      <c r="DT76" s="332">
        <f>SUM(DT77:DV80)</f>
        <v>0</v>
      </c>
      <c r="DU76" s="330"/>
      <c r="DV76" s="330"/>
      <c r="DW76" s="330">
        <f>SUM(DW77:DX80)</f>
        <v>0</v>
      </c>
      <c r="DX76" s="330"/>
      <c r="DY76" s="330">
        <f>SUM(DY77:DZ80)</f>
        <v>0</v>
      </c>
      <c r="DZ76" s="334"/>
      <c r="EA76" s="333">
        <f>SUM(EA77:EC80)</f>
        <v>8</v>
      </c>
      <c r="EB76" s="330"/>
      <c r="EC76" s="331"/>
      <c r="ED76" s="92"/>
      <c r="EE76" s="93"/>
      <c r="EF76" s="93"/>
      <c r="EG76" s="93"/>
      <c r="EH76" s="93"/>
      <c r="EI76" s="93"/>
      <c r="EJ76" s="93"/>
      <c r="EK76" s="93"/>
      <c r="EL76" s="102"/>
    </row>
    <row r="77" spans="1:142" s="91" customFormat="1" ht="142.5" customHeight="1" x14ac:dyDescent="0.45">
      <c r="A77" s="312" t="s">
        <v>243</v>
      </c>
      <c r="B77" s="313"/>
      <c r="C77" s="313"/>
      <c r="D77" s="314" t="s">
        <v>244</v>
      </c>
      <c r="E77" s="315"/>
      <c r="F77" s="315"/>
      <c r="G77" s="315"/>
      <c r="H77" s="315"/>
      <c r="I77" s="315"/>
      <c r="J77" s="315"/>
      <c r="K77" s="315"/>
      <c r="L77" s="315"/>
      <c r="M77" s="315"/>
      <c r="N77" s="315"/>
      <c r="O77" s="315"/>
      <c r="P77" s="315"/>
      <c r="Q77" s="315"/>
      <c r="R77" s="315"/>
      <c r="S77" s="315"/>
      <c r="T77" s="315"/>
      <c r="U77" s="315"/>
      <c r="V77" s="315"/>
      <c r="W77" s="315"/>
      <c r="X77" s="315"/>
      <c r="Y77" s="315"/>
      <c r="Z77" s="315"/>
      <c r="AA77" s="316"/>
      <c r="AB77" s="345"/>
      <c r="AC77" s="345"/>
      <c r="AD77" s="345"/>
      <c r="AE77" s="335">
        <v>1</v>
      </c>
      <c r="AF77" s="335"/>
      <c r="AG77" s="335"/>
      <c r="AH77" s="336"/>
      <c r="AI77" s="337">
        <v>72</v>
      </c>
      <c r="AJ77" s="335"/>
      <c r="AK77" s="335"/>
      <c r="AL77" s="335">
        <v>34</v>
      </c>
      <c r="AM77" s="335"/>
      <c r="AN77" s="335"/>
      <c r="AO77" s="335">
        <v>18</v>
      </c>
      <c r="AP77" s="335"/>
      <c r="AQ77" s="335"/>
      <c r="AR77" s="335"/>
      <c r="AS77" s="335"/>
      <c r="AT77" s="335"/>
      <c r="AU77" s="335">
        <v>16</v>
      </c>
      <c r="AV77" s="335"/>
      <c r="AW77" s="335"/>
      <c r="AX77" s="335"/>
      <c r="AY77" s="339"/>
      <c r="AZ77" s="338">
        <v>72</v>
      </c>
      <c r="BA77" s="335"/>
      <c r="BB77" s="335"/>
      <c r="BC77" s="335">
        <v>34</v>
      </c>
      <c r="BD77" s="335"/>
      <c r="BE77" s="335"/>
      <c r="BF77" s="335">
        <v>2</v>
      </c>
      <c r="BG77" s="336"/>
      <c r="BH77" s="337"/>
      <c r="BI77" s="335"/>
      <c r="BJ77" s="335"/>
      <c r="BK77" s="335"/>
      <c r="BL77" s="335"/>
      <c r="BM77" s="335"/>
      <c r="BN77" s="335"/>
      <c r="BO77" s="336"/>
      <c r="BP77" s="338"/>
      <c r="BQ77" s="335"/>
      <c r="BR77" s="335"/>
      <c r="BS77" s="335"/>
      <c r="BT77" s="335"/>
      <c r="BU77" s="335"/>
      <c r="BV77" s="335"/>
      <c r="BW77" s="336"/>
      <c r="BX77" s="337"/>
      <c r="BY77" s="335"/>
      <c r="BZ77" s="335"/>
      <c r="CA77" s="335"/>
      <c r="CB77" s="335"/>
      <c r="CC77" s="335"/>
      <c r="CD77" s="335"/>
      <c r="CE77" s="336"/>
      <c r="CF77" s="338"/>
      <c r="CG77" s="335"/>
      <c r="CH77" s="335"/>
      <c r="CI77" s="335"/>
      <c r="CJ77" s="335"/>
      <c r="CK77" s="335"/>
      <c r="CL77" s="335"/>
      <c r="CM77" s="336"/>
      <c r="CN77" s="337"/>
      <c r="CO77" s="335"/>
      <c r="CP77" s="335"/>
      <c r="CQ77" s="335"/>
      <c r="CR77" s="335"/>
      <c r="CS77" s="335"/>
      <c r="CT77" s="335"/>
      <c r="CU77" s="339"/>
      <c r="CV77" s="338"/>
      <c r="CW77" s="335"/>
      <c r="CX77" s="335"/>
      <c r="CY77" s="335"/>
      <c r="CZ77" s="335"/>
      <c r="DA77" s="335"/>
      <c r="DB77" s="335"/>
      <c r="DC77" s="336"/>
      <c r="DD77" s="337"/>
      <c r="DE77" s="335"/>
      <c r="DF77" s="335"/>
      <c r="DG77" s="335"/>
      <c r="DH77" s="335"/>
      <c r="DI77" s="335"/>
      <c r="DJ77" s="335"/>
      <c r="DK77" s="336"/>
      <c r="DL77" s="338"/>
      <c r="DM77" s="335"/>
      <c r="DN77" s="335"/>
      <c r="DO77" s="335"/>
      <c r="DP77" s="335"/>
      <c r="DQ77" s="335"/>
      <c r="DR77" s="335"/>
      <c r="DS77" s="336"/>
      <c r="DT77" s="337"/>
      <c r="DU77" s="335"/>
      <c r="DV77" s="335"/>
      <c r="DW77" s="335"/>
      <c r="DX77" s="335"/>
      <c r="DY77" s="335"/>
      <c r="DZ77" s="339"/>
      <c r="EA77" s="338">
        <v>2</v>
      </c>
      <c r="EB77" s="335"/>
      <c r="EC77" s="336"/>
      <c r="ED77" s="89" t="s">
        <v>245</v>
      </c>
      <c r="EE77" s="90"/>
      <c r="EF77" s="90"/>
      <c r="EG77" s="90"/>
      <c r="EH77" s="90"/>
      <c r="EI77" s="90"/>
      <c r="EJ77" s="90"/>
      <c r="EK77" s="90"/>
    </row>
    <row r="78" spans="1:142" s="91" customFormat="1" ht="142.5" customHeight="1" x14ac:dyDescent="0.45">
      <c r="A78" s="312" t="s">
        <v>246</v>
      </c>
      <c r="B78" s="313"/>
      <c r="C78" s="313"/>
      <c r="D78" s="314" t="s">
        <v>247</v>
      </c>
      <c r="E78" s="315"/>
      <c r="F78" s="315"/>
      <c r="G78" s="315"/>
      <c r="H78" s="315"/>
      <c r="I78" s="315"/>
      <c r="J78" s="315"/>
      <c r="K78" s="315"/>
      <c r="L78" s="315"/>
      <c r="M78" s="315"/>
      <c r="N78" s="315"/>
      <c r="O78" s="315"/>
      <c r="P78" s="315"/>
      <c r="Q78" s="315"/>
      <c r="R78" s="315"/>
      <c r="S78" s="315"/>
      <c r="T78" s="315"/>
      <c r="U78" s="315"/>
      <c r="V78" s="315"/>
      <c r="W78" s="315"/>
      <c r="X78" s="315"/>
      <c r="Y78" s="315"/>
      <c r="Z78" s="315"/>
      <c r="AA78" s="316"/>
      <c r="AB78" s="345"/>
      <c r="AC78" s="345"/>
      <c r="AD78" s="345"/>
      <c r="AE78" s="335">
        <v>2</v>
      </c>
      <c r="AF78" s="335"/>
      <c r="AG78" s="335"/>
      <c r="AH78" s="336"/>
      <c r="AI78" s="337">
        <v>72</v>
      </c>
      <c r="AJ78" s="335"/>
      <c r="AK78" s="335"/>
      <c r="AL78" s="335">
        <v>34</v>
      </c>
      <c r="AM78" s="335"/>
      <c r="AN78" s="335"/>
      <c r="AO78" s="335">
        <v>18</v>
      </c>
      <c r="AP78" s="335"/>
      <c r="AQ78" s="335"/>
      <c r="AR78" s="335"/>
      <c r="AS78" s="335"/>
      <c r="AT78" s="335"/>
      <c r="AU78" s="335">
        <v>16</v>
      </c>
      <c r="AV78" s="335"/>
      <c r="AW78" s="335"/>
      <c r="AX78" s="335"/>
      <c r="AY78" s="339"/>
      <c r="AZ78" s="338"/>
      <c r="BA78" s="335"/>
      <c r="BB78" s="335"/>
      <c r="BC78" s="335"/>
      <c r="BD78" s="335"/>
      <c r="BE78" s="335"/>
      <c r="BF78" s="335"/>
      <c r="BG78" s="336"/>
      <c r="BH78" s="338">
        <v>72</v>
      </c>
      <c r="BI78" s="335"/>
      <c r="BJ78" s="335"/>
      <c r="BK78" s="335">
        <v>34</v>
      </c>
      <c r="BL78" s="335"/>
      <c r="BM78" s="335"/>
      <c r="BN78" s="335">
        <v>2</v>
      </c>
      <c r="BO78" s="336"/>
      <c r="BP78" s="338"/>
      <c r="BQ78" s="335"/>
      <c r="BR78" s="335"/>
      <c r="BS78" s="335"/>
      <c r="BT78" s="335"/>
      <c r="BU78" s="335"/>
      <c r="BV78" s="335"/>
      <c r="BW78" s="336"/>
      <c r="BX78" s="337"/>
      <c r="BY78" s="335"/>
      <c r="BZ78" s="335"/>
      <c r="CA78" s="335"/>
      <c r="CB78" s="335"/>
      <c r="CC78" s="335"/>
      <c r="CD78" s="335"/>
      <c r="CE78" s="336"/>
      <c r="CF78" s="338"/>
      <c r="CG78" s="335"/>
      <c r="CH78" s="335"/>
      <c r="CI78" s="335"/>
      <c r="CJ78" s="335"/>
      <c r="CK78" s="335"/>
      <c r="CL78" s="335"/>
      <c r="CM78" s="336"/>
      <c r="CN78" s="337"/>
      <c r="CO78" s="335"/>
      <c r="CP78" s="335"/>
      <c r="CQ78" s="335"/>
      <c r="CR78" s="335"/>
      <c r="CS78" s="335"/>
      <c r="CT78" s="335"/>
      <c r="CU78" s="339"/>
      <c r="CV78" s="338"/>
      <c r="CW78" s="335"/>
      <c r="CX78" s="335"/>
      <c r="CY78" s="335"/>
      <c r="CZ78" s="335"/>
      <c r="DA78" s="335"/>
      <c r="DB78" s="335"/>
      <c r="DC78" s="336"/>
      <c r="DD78" s="337"/>
      <c r="DE78" s="335"/>
      <c r="DF78" s="335"/>
      <c r="DG78" s="335"/>
      <c r="DH78" s="335"/>
      <c r="DI78" s="335"/>
      <c r="DJ78" s="335"/>
      <c r="DK78" s="336"/>
      <c r="DL78" s="338"/>
      <c r="DM78" s="335"/>
      <c r="DN78" s="335"/>
      <c r="DO78" s="335"/>
      <c r="DP78" s="335"/>
      <c r="DQ78" s="335"/>
      <c r="DR78" s="335"/>
      <c r="DS78" s="336"/>
      <c r="DT78" s="337"/>
      <c r="DU78" s="335"/>
      <c r="DV78" s="335"/>
      <c r="DW78" s="335"/>
      <c r="DX78" s="335"/>
      <c r="DY78" s="335"/>
      <c r="DZ78" s="339"/>
      <c r="EA78" s="338">
        <v>2</v>
      </c>
      <c r="EB78" s="335"/>
      <c r="EC78" s="336"/>
      <c r="ED78" s="89" t="s">
        <v>248</v>
      </c>
      <c r="EE78" s="90"/>
      <c r="EF78" s="90"/>
      <c r="EG78" s="90"/>
      <c r="EH78" s="90"/>
      <c r="EI78" s="90"/>
      <c r="EJ78" s="90"/>
      <c r="EK78" s="90"/>
    </row>
    <row r="79" spans="1:142" s="91" customFormat="1" ht="142.5" customHeight="1" x14ac:dyDescent="0.45">
      <c r="A79" s="312" t="s">
        <v>249</v>
      </c>
      <c r="B79" s="313"/>
      <c r="C79" s="313"/>
      <c r="D79" s="314" t="s">
        <v>250</v>
      </c>
      <c r="E79" s="315"/>
      <c r="F79" s="315"/>
      <c r="G79" s="315"/>
      <c r="H79" s="315"/>
      <c r="I79" s="315"/>
      <c r="J79" s="315"/>
      <c r="K79" s="315"/>
      <c r="L79" s="315"/>
      <c r="M79" s="315"/>
      <c r="N79" s="315"/>
      <c r="O79" s="315"/>
      <c r="P79" s="315"/>
      <c r="Q79" s="315"/>
      <c r="R79" s="315"/>
      <c r="S79" s="315"/>
      <c r="T79" s="315"/>
      <c r="U79" s="315"/>
      <c r="V79" s="315"/>
      <c r="W79" s="315"/>
      <c r="X79" s="315"/>
      <c r="Y79" s="315"/>
      <c r="Z79" s="315"/>
      <c r="AA79" s="316"/>
      <c r="AB79" s="345"/>
      <c r="AC79" s="345"/>
      <c r="AD79" s="345"/>
      <c r="AE79" s="335" t="s">
        <v>149</v>
      </c>
      <c r="AF79" s="335"/>
      <c r="AG79" s="335"/>
      <c r="AH79" s="336"/>
      <c r="AI79" s="337">
        <f>BX79</f>
        <v>72</v>
      </c>
      <c r="AJ79" s="335"/>
      <c r="AK79" s="335"/>
      <c r="AL79" s="335">
        <f>CA79</f>
        <v>34</v>
      </c>
      <c r="AM79" s="335"/>
      <c r="AN79" s="335"/>
      <c r="AO79" s="335">
        <v>18</v>
      </c>
      <c r="AP79" s="335"/>
      <c r="AQ79" s="335"/>
      <c r="AR79" s="335"/>
      <c r="AS79" s="335"/>
      <c r="AT79" s="335"/>
      <c r="AU79" s="335">
        <v>16</v>
      </c>
      <c r="AV79" s="335"/>
      <c r="AW79" s="335"/>
      <c r="AX79" s="335"/>
      <c r="AY79" s="339"/>
      <c r="AZ79" s="338"/>
      <c r="BA79" s="335"/>
      <c r="BB79" s="335"/>
      <c r="BC79" s="335"/>
      <c r="BD79" s="335"/>
      <c r="BE79" s="335"/>
      <c r="BF79" s="335"/>
      <c r="BG79" s="336"/>
      <c r="BH79" s="337"/>
      <c r="BI79" s="335"/>
      <c r="BJ79" s="335"/>
      <c r="BK79" s="335"/>
      <c r="BL79" s="335"/>
      <c r="BM79" s="335"/>
      <c r="BN79" s="335"/>
      <c r="BO79" s="336"/>
      <c r="BP79" s="338"/>
      <c r="BQ79" s="335"/>
      <c r="BR79" s="335"/>
      <c r="BS79" s="335"/>
      <c r="BT79" s="335"/>
      <c r="BU79" s="335"/>
      <c r="BV79" s="335"/>
      <c r="BW79" s="336"/>
      <c r="BX79" s="337">
        <v>72</v>
      </c>
      <c r="BY79" s="335"/>
      <c r="BZ79" s="335"/>
      <c r="CA79" s="335">
        <v>34</v>
      </c>
      <c r="CB79" s="335"/>
      <c r="CC79" s="335"/>
      <c r="CD79" s="335">
        <v>2</v>
      </c>
      <c r="CE79" s="336"/>
      <c r="CF79" s="338"/>
      <c r="CG79" s="335"/>
      <c r="CH79" s="335"/>
      <c r="CI79" s="335"/>
      <c r="CJ79" s="335"/>
      <c r="CK79" s="335"/>
      <c r="CL79" s="335"/>
      <c r="CM79" s="336"/>
      <c r="CN79" s="337"/>
      <c r="CO79" s="335"/>
      <c r="CP79" s="335"/>
      <c r="CQ79" s="335"/>
      <c r="CR79" s="335"/>
      <c r="CS79" s="335"/>
      <c r="CT79" s="335"/>
      <c r="CU79" s="339"/>
      <c r="CV79" s="338"/>
      <c r="CW79" s="335"/>
      <c r="CX79" s="335"/>
      <c r="CY79" s="335"/>
      <c r="CZ79" s="335"/>
      <c r="DA79" s="335"/>
      <c r="DB79" s="335"/>
      <c r="DC79" s="336"/>
      <c r="DD79" s="337"/>
      <c r="DE79" s="335"/>
      <c r="DF79" s="335"/>
      <c r="DG79" s="335"/>
      <c r="DH79" s="335"/>
      <c r="DI79" s="335"/>
      <c r="DJ79" s="335"/>
      <c r="DK79" s="336"/>
      <c r="DL79" s="338"/>
      <c r="DM79" s="335"/>
      <c r="DN79" s="335"/>
      <c r="DO79" s="335"/>
      <c r="DP79" s="335"/>
      <c r="DQ79" s="335"/>
      <c r="DR79" s="335"/>
      <c r="DS79" s="336"/>
      <c r="DT79" s="337"/>
      <c r="DU79" s="335"/>
      <c r="DV79" s="335"/>
      <c r="DW79" s="335"/>
      <c r="DX79" s="335"/>
      <c r="DY79" s="335"/>
      <c r="DZ79" s="339"/>
      <c r="EA79" s="338">
        <f>CD79</f>
        <v>2</v>
      </c>
      <c r="EB79" s="335"/>
      <c r="EC79" s="336"/>
      <c r="ED79" s="89" t="s">
        <v>251</v>
      </c>
      <c r="EE79" s="90"/>
      <c r="EF79" s="90"/>
      <c r="EG79" s="90"/>
      <c r="EH79" s="90"/>
      <c r="EI79" s="90"/>
      <c r="EJ79" s="90"/>
      <c r="EK79" s="90"/>
    </row>
    <row r="80" spans="1:142" s="91" customFormat="1" ht="142.5" customHeight="1" x14ac:dyDescent="0.45">
      <c r="A80" s="312" t="s">
        <v>252</v>
      </c>
      <c r="B80" s="313"/>
      <c r="C80" s="313"/>
      <c r="D80" s="314" t="s">
        <v>253</v>
      </c>
      <c r="E80" s="315"/>
      <c r="F80" s="315"/>
      <c r="G80" s="315"/>
      <c r="H80" s="315"/>
      <c r="I80" s="315"/>
      <c r="J80" s="315"/>
      <c r="K80" s="315"/>
      <c r="L80" s="315"/>
      <c r="M80" s="315"/>
      <c r="N80" s="315"/>
      <c r="O80" s="315"/>
      <c r="P80" s="315"/>
      <c r="Q80" s="315"/>
      <c r="R80" s="315"/>
      <c r="S80" s="315"/>
      <c r="T80" s="315"/>
      <c r="U80" s="315"/>
      <c r="V80" s="315"/>
      <c r="W80" s="315"/>
      <c r="X80" s="315"/>
      <c r="Y80" s="315"/>
      <c r="Z80" s="315"/>
      <c r="AA80" s="316"/>
      <c r="AB80" s="345"/>
      <c r="AC80" s="345"/>
      <c r="AD80" s="345"/>
      <c r="AE80" s="335" t="s">
        <v>184</v>
      </c>
      <c r="AF80" s="335"/>
      <c r="AG80" s="335"/>
      <c r="AH80" s="336"/>
      <c r="AI80" s="337">
        <f>CF80</f>
        <v>72</v>
      </c>
      <c r="AJ80" s="335"/>
      <c r="AK80" s="335"/>
      <c r="AL80" s="335">
        <f>CI80</f>
        <v>34</v>
      </c>
      <c r="AM80" s="335"/>
      <c r="AN80" s="335"/>
      <c r="AO80" s="335">
        <v>18</v>
      </c>
      <c r="AP80" s="335"/>
      <c r="AQ80" s="335"/>
      <c r="AR80" s="335"/>
      <c r="AS80" s="335"/>
      <c r="AT80" s="335"/>
      <c r="AU80" s="335">
        <v>16</v>
      </c>
      <c r="AV80" s="335"/>
      <c r="AW80" s="335"/>
      <c r="AX80" s="335"/>
      <c r="AY80" s="339"/>
      <c r="AZ80" s="338"/>
      <c r="BA80" s="335"/>
      <c r="BB80" s="335"/>
      <c r="BC80" s="335"/>
      <c r="BD80" s="335"/>
      <c r="BE80" s="335"/>
      <c r="BF80" s="335"/>
      <c r="BG80" s="336"/>
      <c r="BH80" s="337"/>
      <c r="BI80" s="335"/>
      <c r="BJ80" s="335"/>
      <c r="BK80" s="335"/>
      <c r="BL80" s="335"/>
      <c r="BM80" s="335"/>
      <c r="BN80" s="335"/>
      <c r="BO80" s="336"/>
      <c r="BP80" s="338"/>
      <c r="BQ80" s="335"/>
      <c r="BR80" s="335"/>
      <c r="BS80" s="335"/>
      <c r="BT80" s="335"/>
      <c r="BU80" s="335"/>
      <c r="BV80" s="335"/>
      <c r="BW80" s="336"/>
      <c r="BX80" s="337"/>
      <c r="BY80" s="335"/>
      <c r="BZ80" s="335"/>
      <c r="CA80" s="335"/>
      <c r="CB80" s="335"/>
      <c r="CC80" s="335"/>
      <c r="CD80" s="335"/>
      <c r="CE80" s="336"/>
      <c r="CF80" s="338">
        <v>72</v>
      </c>
      <c r="CG80" s="335"/>
      <c r="CH80" s="335"/>
      <c r="CI80" s="335">
        <v>34</v>
      </c>
      <c r="CJ80" s="335"/>
      <c r="CK80" s="335"/>
      <c r="CL80" s="335">
        <v>2</v>
      </c>
      <c r="CM80" s="336"/>
      <c r="CN80" s="337"/>
      <c r="CO80" s="335"/>
      <c r="CP80" s="335"/>
      <c r="CQ80" s="335"/>
      <c r="CR80" s="335"/>
      <c r="CS80" s="335"/>
      <c r="CT80" s="335"/>
      <c r="CU80" s="339"/>
      <c r="CV80" s="338"/>
      <c r="CW80" s="335"/>
      <c r="CX80" s="335"/>
      <c r="CY80" s="335"/>
      <c r="CZ80" s="335"/>
      <c r="DA80" s="335"/>
      <c r="DB80" s="335"/>
      <c r="DC80" s="336"/>
      <c r="DD80" s="337"/>
      <c r="DE80" s="335"/>
      <c r="DF80" s="335"/>
      <c r="DG80" s="335"/>
      <c r="DH80" s="335"/>
      <c r="DI80" s="335"/>
      <c r="DJ80" s="335"/>
      <c r="DK80" s="336"/>
      <c r="DL80" s="338"/>
      <c r="DM80" s="335"/>
      <c r="DN80" s="335"/>
      <c r="DO80" s="335"/>
      <c r="DP80" s="335"/>
      <c r="DQ80" s="335"/>
      <c r="DR80" s="335"/>
      <c r="DS80" s="336"/>
      <c r="DT80" s="337"/>
      <c r="DU80" s="335"/>
      <c r="DV80" s="335"/>
      <c r="DW80" s="335"/>
      <c r="DX80" s="335"/>
      <c r="DY80" s="335"/>
      <c r="DZ80" s="339"/>
      <c r="EA80" s="338">
        <f>CL80</f>
        <v>2</v>
      </c>
      <c r="EB80" s="335"/>
      <c r="EC80" s="336"/>
      <c r="ED80" s="89" t="s">
        <v>254</v>
      </c>
      <c r="EE80" s="90"/>
      <c r="EF80" s="90"/>
      <c r="EG80" s="90"/>
      <c r="EH80" s="90"/>
      <c r="EI80" s="90"/>
      <c r="EJ80" s="90"/>
      <c r="EK80" s="90" t="s">
        <v>255</v>
      </c>
    </row>
    <row r="81" spans="1:141" s="105" customFormat="1" ht="142.5" customHeight="1" x14ac:dyDescent="0.45">
      <c r="A81" s="366" t="s">
        <v>256</v>
      </c>
      <c r="B81" s="367"/>
      <c r="C81" s="353"/>
      <c r="D81" s="354" t="s">
        <v>257</v>
      </c>
      <c r="E81" s="355"/>
      <c r="F81" s="355"/>
      <c r="G81" s="355"/>
      <c r="H81" s="355"/>
      <c r="I81" s="355"/>
      <c r="J81" s="355"/>
      <c r="K81" s="355"/>
      <c r="L81" s="355"/>
      <c r="M81" s="355"/>
      <c r="N81" s="355"/>
      <c r="O81" s="355"/>
      <c r="P81" s="355"/>
      <c r="Q81" s="355"/>
      <c r="R81" s="355"/>
      <c r="S81" s="355"/>
      <c r="T81" s="355"/>
      <c r="U81" s="355"/>
      <c r="V81" s="355"/>
      <c r="W81" s="355"/>
      <c r="X81" s="355"/>
      <c r="Y81" s="355"/>
      <c r="Z81" s="355"/>
      <c r="AA81" s="356"/>
      <c r="AB81" s="357"/>
      <c r="AC81" s="357"/>
      <c r="AD81" s="357"/>
      <c r="AE81" s="347" t="s">
        <v>165</v>
      </c>
      <c r="AF81" s="347"/>
      <c r="AG81" s="347"/>
      <c r="AH81" s="350"/>
      <c r="AI81" s="351">
        <f>SUM(AI82:AK83)</f>
        <v>124</v>
      </c>
      <c r="AJ81" s="347"/>
      <c r="AK81" s="347"/>
      <c r="AL81" s="347">
        <f>SUM(AL82:AN83)</f>
        <v>68</v>
      </c>
      <c r="AM81" s="347"/>
      <c r="AN81" s="347"/>
      <c r="AO81" s="347">
        <f>SUM(AO82:AQ83)</f>
        <v>38</v>
      </c>
      <c r="AP81" s="347"/>
      <c r="AQ81" s="347"/>
      <c r="AR81" s="347">
        <f>SUM(AR82:AT83)</f>
        <v>0</v>
      </c>
      <c r="AS81" s="347"/>
      <c r="AT81" s="347"/>
      <c r="AU81" s="347">
        <f>SUM(AU82:AW83)</f>
        <v>12</v>
      </c>
      <c r="AV81" s="347"/>
      <c r="AW81" s="347"/>
      <c r="AX81" s="347">
        <f>SUM(AX82:AY83)</f>
        <v>18</v>
      </c>
      <c r="AY81" s="348"/>
      <c r="AZ81" s="349">
        <f>SUM(AZ82:BB83)</f>
        <v>124</v>
      </c>
      <c r="BA81" s="347"/>
      <c r="BB81" s="347"/>
      <c r="BC81" s="347">
        <f>SUM(BC82:BE83)</f>
        <v>68</v>
      </c>
      <c r="BD81" s="347"/>
      <c r="BE81" s="347"/>
      <c r="BF81" s="347">
        <f>SUM(BF82:BG83)</f>
        <v>3</v>
      </c>
      <c r="BG81" s="350"/>
      <c r="BH81" s="351">
        <f>SUM(BH82:BJ83)</f>
        <v>0</v>
      </c>
      <c r="BI81" s="347"/>
      <c r="BJ81" s="347"/>
      <c r="BK81" s="347">
        <f>SUM(BK82:BM83)</f>
        <v>0</v>
      </c>
      <c r="BL81" s="347"/>
      <c r="BM81" s="347"/>
      <c r="BN81" s="347">
        <f>SUM(BN82:BO83)</f>
        <v>0</v>
      </c>
      <c r="BO81" s="350"/>
      <c r="BP81" s="349">
        <f>SUM(BP82:BR83)</f>
        <v>0</v>
      </c>
      <c r="BQ81" s="347"/>
      <c r="BR81" s="347"/>
      <c r="BS81" s="347">
        <f>SUM(BS82:BU83)</f>
        <v>0</v>
      </c>
      <c r="BT81" s="347"/>
      <c r="BU81" s="347"/>
      <c r="BV81" s="347">
        <f>SUM(BV82:BW83)</f>
        <v>0</v>
      </c>
      <c r="BW81" s="350"/>
      <c r="BX81" s="351">
        <f>SUM(BX82:BZ83)</f>
        <v>0</v>
      </c>
      <c r="BY81" s="347"/>
      <c r="BZ81" s="347"/>
      <c r="CA81" s="347">
        <f>SUM(CA82:CC83)</f>
        <v>0</v>
      </c>
      <c r="CB81" s="347"/>
      <c r="CC81" s="347"/>
      <c r="CD81" s="347">
        <f>SUM(CD82:CE83)</f>
        <v>0</v>
      </c>
      <c r="CE81" s="350"/>
      <c r="CF81" s="349">
        <f>SUM(CF82:CH83)</f>
        <v>0</v>
      </c>
      <c r="CG81" s="347"/>
      <c r="CH81" s="347"/>
      <c r="CI81" s="347">
        <f>SUM(CI82:CK83)</f>
        <v>0</v>
      </c>
      <c r="CJ81" s="347"/>
      <c r="CK81" s="347"/>
      <c r="CL81" s="347">
        <f>SUM(CL82:CM83)</f>
        <v>0</v>
      </c>
      <c r="CM81" s="350"/>
      <c r="CN81" s="351">
        <f>SUM(CN82:CP83)</f>
        <v>0</v>
      </c>
      <c r="CO81" s="347"/>
      <c r="CP81" s="347"/>
      <c r="CQ81" s="347">
        <f>SUM(CQ82:CS83)</f>
        <v>0</v>
      </c>
      <c r="CR81" s="347"/>
      <c r="CS81" s="347"/>
      <c r="CT81" s="347">
        <f>SUM(CT82:CU83)</f>
        <v>0</v>
      </c>
      <c r="CU81" s="348"/>
      <c r="CV81" s="349">
        <f>SUM(CV82:CX83)</f>
        <v>0</v>
      </c>
      <c r="CW81" s="347"/>
      <c r="CX81" s="347"/>
      <c r="CY81" s="347">
        <f>SUM(CY82:DA83)</f>
        <v>0</v>
      </c>
      <c r="CZ81" s="347"/>
      <c r="DA81" s="347"/>
      <c r="DB81" s="347">
        <f>SUM(DB82:DC83)</f>
        <v>0</v>
      </c>
      <c r="DC81" s="350"/>
      <c r="DD81" s="351">
        <f>SUM(DD82:DF83)</f>
        <v>0</v>
      </c>
      <c r="DE81" s="347"/>
      <c r="DF81" s="347"/>
      <c r="DG81" s="347">
        <f>SUM(DG82:DI83)</f>
        <v>0</v>
      </c>
      <c r="DH81" s="347"/>
      <c r="DI81" s="347"/>
      <c r="DJ81" s="347">
        <f>SUM(DJ82:DK83)</f>
        <v>0</v>
      </c>
      <c r="DK81" s="350"/>
      <c r="DL81" s="349">
        <f>SUM(DL82:DN83)</f>
        <v>0</v>
      </c>
      <c r="DM81" s="347"/>
      <c r="DN81" s="347"/>
      <c r="DO81" s="347">
        <f>SUM(DO82:DQ83)</f>
        <v>0</v>
      </c>
      <c r="DP81" s="347"/>
      <c r="DQ81" s="347"/>
      <c r="DR81" s="347">
        <f>SUM(DR82:DS83)</f>
        <v>0</v>
      </c>
      <c r="DS81" s="350"/>
      <c r="DT81" s="351">
        <f>SUM(DT82:DV83)</f>
        <v>0</v>
      </c>
      <c r="DU81" s="347"/>
      <c r="DV81" s="347"/>
      <c r="DW81" s="347">
        <f>SUM(DW82:DX83)</f>
        <v>0</v>
      </c>
      <c r="DX81" s="347"/>
      <c r="DY81" s="347">
        <f>SUM(DY82:DZ83)</f>
        <v>0</v>
      </c>
      <c r="DZ81" s="348"/>
      <c r="EA81" s="349">
        <f>SUM(EA82:EC83)</f>
        <v>3</v>
      </c>
      <c r="EB81" s="347"/>
      <c r="EC81" s="350"/>
      <c r="ED81" s="103"/>
      <c r="EE81" s="104"/>
      <c r="EF81" s="104"/>
      <c r="EG81" s="104"/>
      <c r="EH81" s="104"/>
      <c r="EI81" s="104"/>
      <c r="EJ81" s="104"/>
      <c r="EK81" s="104"/>
    </row>
    <row r="82" spans="1:141" s="91" customFormat="1" ht="142.5" customHeight="1" x14ac:dyDescent="0.45">
      <c r="A82" s="312" t="s">
        <v>258</v>
      </c>
      <c r="B82" s="313"/>
      <c r="C82" s="313"/>
      <c r="D82" s="314" t="s">
        <v>259</v>
      </c>
      <c r="E82" s="315"/>
      <c r="F82" s="315"/>
      <c r="G82" s="315"/>
      <c r="H82" s="315"/>
      <c r="I82" s="315"/>
      <c r="J82" s="315"/>
      <c r="K82" s="315"/>
      <c r="L82" s="315"/>
      <c r="M82" s="315"/>
      <c r="N82" s="315"/>
      <c r="O82" s="315"/>
      <c r="P82" s="315"/>
      <c r="Q82" s="315"/>
      <c r="R82" s="315"/>
      <c r="S82" s="315"/>
      <c r="T82" s="315"/>
      <c r="U82" s="315"/>
      <c r="V82" s="315"/>
      <c r="W82" s="315"/>
      <c r="X82" s="315"/>
      <c r="Y82" s="315"/>
      <c r="Z82" s="315"/>
      <c r="AA82" s="316"/>
      <c r="AB82" s="345"/>
      <c r="AC82" s="345"/>
      <c r="AD82" s="345"/>
      <c r="AE82" s="335"/>
      <c r="AF82" s="335"/>
      <c r="AG82" s="335"/>
      <c r="AH82" s="336"/>
      <c r="AI82" s="337">
        <v>52</v>
      </c>
      <c r="AJ82" s="335"/>
      <c r="AK82" s="335"/>
      <c r="AL82" s="335">
        <v>34</v>
      </c>
      <c r="AM82" s="335"/>
      <c r="AN82" s="335"/>
      <c r="AO82" s="335">
        <v>22</v>
      </c>
      <c r="AP82" s="335"/>
      <c r="AQ82" s="335"/>
      <c r="AR82" s="335"/>
      <c r="AS82" s="335"/>
      <c r="AT82" s="335"/>
      <c r="AU82" s="335">
        <v>12</v>
      </c>
      <c r="AV82" s="335"/>
      <c r="AW82" s="335"/>
      <c r="AX82" s="335"/>
      <c r="AY82" s="339"/>
      <c r="AZ82" s="338">
        <v>52</v>
      </c>
      <c r="BA82" s="335"/>
      <c r="BB82" s="335"/>
      <c r="BC82" s="335">
        <v>34</v>
      </c>
      <c r="BD82" s="335"/>
      <c r="BE82" s="335"/>
      <c r="BF82" s="341">
        <v>1</v>
      </c>
      <c r="BG82" s="342"/>
      <c r="BH82" s="337"/>
      <c r="BI82" s="335"/>
      <c r="BJ82" s="335"/>
      <c r="BK82" s="335"/>
      <c r="BL82" s="335"/>
      <c r="BM82" s="335"/>
      <c r="BN82" s="335"/>
      <c r="BO82" s="336"/>
      <c r="BP82" s="338"/>
      <c r="BQ82" s="335"/>
      <c r="BR82" s="335"/>
      <c r="BS82" s="335"/>
      <c r="BT82" s="335"/>
      <c r="BU82" s="335"/>
      <c r="BV82" s="335"/>
      <c r="BW82" s="336"/>
      <c r="BX82" s="337"/>
      <c r="BY82" s="335"/>
      <c r="BZ82" s="335"/>
      <c r="CA82" s="335"/>
      <c r="CB82" s="335"/>
      <c r="CC82" s="335"/>
      <c r="CD82" s="335"/>
      <c r="CE82" s="336"/>
      <c r="CF82" s="338"/>
      <c r="CG82" s="335"/>
      <c r="CH82" s="335"/>
      <c r="CI82" s="335"/>
      <c r="CJ82" s="335"/>
      <c r="CK82" s="335"/>
      <c r="CL82" s="335"/>
      <c r="CM82" s="336"/>
      <c r="CN82" s="337"/>
      <c r="CO82" s="335"/>
      <c r="CP82" s="335"/>
      <c r="CQ82" s="335"/>
      <c r="CR82" s="335"/>
      <c r="CS82" s="335"/>
      <c r="CT82" s="335"/>
      <c r="CU82" s="339"/>
      <c r="CV82" s="338"/>
      <c r="CW82" s="335"/>
      <c r="CX82" s="335"/>
      <c r="CY82" s="335"/>
      <c r="CZ82" s="335"/>
      <c r="DA82" s="335"/>
      <c r="DB82" s="335"/>
      <c r="DC82" s="336"/>
      <c r="DD82" s="337"/>
      <c r="DE82" s="335"/>
      <c r="DF82" s="335"/>
      <c r="DG82" s="335"/>
      <c r="DH82" s="335"/>
      <c r="DI82" s="335"/>
      <c r="DJ82" s="335"/>
      <c r="DK82" s="336"/>
      <c r="DL82" s="338"/>
      <c r="DM82" s="335"/>
      <c r="DN82" s="335"/>
      <c r="DO82" s="335"/>
      <c r="DP82" s="335"/>
      <c r="DQ82" s="335"/>
      <c r="DR82" s="335"/>
      <c r="DS82" s="336"/>
      <c r="DT82" s="337"/>
      <c r="DU82" s="335"/>
      <c r="DV82" s="335"/>
      <c r="DW82" s="335"/>
      <c r="DX82" s="335"/>
      <c r="DY82" s="335"/>
      <c r="DZ82" s="339"/>
      <c r="EA82" s="340">
        <v>1</v>
      </c>
      <c r="EB82" s="341"/>
      <c r="EC82" s="342"/>
      <c r="ED82" s="89" t="s">
        <v>260</v>
      </c>
      <c r="EE82" s="90"/>
      <c r="EF82" s="90"/>
      <c r="EG82" s="90"/>
      <c r="EH82" s="90"/>
      <c r="EI82" s="90"/>
      <c r="EJ82" s="90"/>
      <c r="EK82" s="90"/>
    </row>
    <row r="83" spans="1:141" s="91" customFormat="1" ht="142.5" customHeight="1" x14ac:dyDescent="0.45">
      <c r="A83" s="312" t="s">
        <v>261</v>
      </c>
      <c r="B83" s="313"/>
      <c r="C83" s="313"/>
      <c r="D83" s="314" t="s">
        <v>262</v>
      </c>
      <c r="E83" s="315"/>
      <c r="F83" s="315"/>
      <c r="G83" s="315"/>
      <c r="H83" s="315"/>
      <c r="I83" s="315"/>
      <c r="J83" s="315"/>
      <c r="K83" s="315"/>
      <c r="L83" s="315"/>
      <c r="M83" s="315"/>
      <c r="N83" s="315"/>
      <c r="O83" s="315"/>
      <c r="P83" s="315"/>
      <c r="Q83" s="315"/>
      <c r="R83" s="315"/>
      <c r="S83" s="315"/>
      <c r="T83" s="315"/>
      <c r="U83" s="315"/>
      <c r="V83" s="315"/>
      <c r="W83" s="315"/>
      <c r="X83" s="315"/>
      <c r="Y83" s="315"/>
      <c r="Z83" s="315"/>
      <c r="AA83" s="316"/>
      <c r="AB83" s="345"/>
      <c r="AC83" s="345"/>
      <c r="AD83" s="345"/>
      <c r="AE83" s="335"/>
      <c r="AF83" s="335"/>
      <c r="AG83" s="335"/>
      <c r="AH83" s="336"/>
      <c r="AI83" s="337">
        <v>72</v>
      </c>
      <c r="AJ83" s="335"/>
      <c r="AK83" s="335"/>
      <c r="AL83" s="335">
        <v>34</v>
      </c>
      <c r="AM83" s="335"/>
      <c r="AN83" s="335"/>
      <c r="AO83" s="335">
        <v>16</v>
      </c>
      <c r="AP83" s="335"/>
      <c r="AQ83" s="335"/>
      <c r="AR83" s="335"/>
      <c r="AS83" s="335"/>
      <c r="AT83" s="335"/>
      <c r="AU83" s="335"/>
      <c r="AV83" s="335"/>
      <c r="AW83" s="335"/>
      <c r="AX83" s="335">
        <v>18</v>
      </c>
      <c r="AY83" s="339"/>
      <c r="AZ83" s="338">
        <v>72</v>
      </c>
      <c r="BA83" s="335"/>
      <c r="BB83" s="335"/>
      <c r="BC83" s="335">
        <v>34</v>
      </c>
      <c r="BD83" s="335"/>
      <c r="BE83" s="335"/>
      <c r="BF83" s="341">
        <v>2</v>
      </c>
      <c r="BG83" s="342"/>
      <c r="BH83" s="337"/>
      <c r="BI83" s="335"/>
      <c r="BJ83" s="335"/>
      <c r="BK83" s="335"/>
      <c r="BL83" s="335"/>
      <c r="BM83" s="335"/>
      <c r="BN83" s="335"/>
      <c r="BO83" s="336"/>
      <c r="BP83" s="338"/>
      <c r="BQ83" s="335"/>
      <c r="BR83" s="335"/>
      <c r="BS83" s="335"/>
      <c r="BT83" s="335"/>
      <c r="BU83" s="335"/>
      <c r="BV83" s="335"/>
      <c r="BW83" s="336"/>
      <c r="BX83" s="337"/>
      <c r="BY83" s="335"/>
      <c r="BZ83" s="335"/>
      <c r="CA83" s="335"/>
      <c r="CB83" s="335"/>
      <c r="CC83" s="335"/>
      <c r="CD83" s="335"/>
      <c r="CE83" s="336"/>
      <c r="CF83" s="338"/>
      <c r="CG83" s="335"/>
      <c r="CH83" s="335"/>
      <c r="CI83" s="335"/>
      <c r="CJ83" s="335"/>
      <c r="CK83" s="335"/>
      <c r="CL83" s="335"/>
      <c r="CM83" s="336"/>
      <c r="CN83" s="337"/>
      <c r="CO83" s="335"/>
      <c r="CP83" s="335"/>
      <c r="CQ83" s="335"/>
      <c r="CR83" s="335"/>
      <c r="CS83" s="335"/>
      <c r="CT83" s="335"/>
      <c r="CU83" s="339"/>
      <c r="CV83" s="338"/>
      <c r="CW83" s="335"/>
      <c r="CX83" s="335"/>
      <c r="CY83" s="335"/>
      <c r="CZ83" s="335"/>
      <c r="DA83" s="335"/>
      <c r="DB83" s="335"/>
      <c r="DC83" s="336"/>
      <c r="DD83" s="337"/>
      <c r="DE83" s="335"/>
      <c r="DF83" s="335"/>
      <c r="DG83" s="335"/>
      <c r="DH83" s="335"/>
      <c r="DI83" s="335"/>
      <c r="DJ83" s="335"/>
      <c r="DK83" s="336"/>
      <c r="DL83" s="338"/>
      <c r="DM83" s="335"/>
      <c r="DN83" s="335"/>
      <c r="DO83" s="335"/>
      <c r="DP83" s="335"/>
      <c r="DQ83" s="335"/>
      <c r="DR83" s="335"/>
      <c r="DS83" s="336"/>
      <c r="DT83" s="337"/>
      <c r="DU83" s="335"/>
      <c r="DV83" s="335"/>
      <c r="DW83" s="335"/>
      <c r="DX83" s="335"/>
      <c r="DY83" s="335"/>
      <c r="DZ83" s="339"/>
      <c r="EA83" s="340">
        <v>2</v>
      </c>
      <c r="EB83" s="341"/>
      <c r="EC83" s="342"/>
      <c r="ED83" s="89" t="s">
        <v>263</v>
      </c>
      <c r="EE83" s="90"/>
      <c r="EF83" s="90"/>
      <c r="EG83" s="90"/>
      <c r="EH83" s="90"/>
      <c r="EI83" s="90"/>
      <c r="EJ83" s="90"/>
      <c r="EK83" s="90"/>
    </row>
    <row r="84" spans="1:141" s="87" customFormat="1" ht="142.5" customHeight="1" x14ac:dyDescent="0.45">
      <c r="A84" s="301" t="s">
        <v>264</v>
      </c>
      <c r="B84" s="302"/>
      <c r="C84" s="250"/>
      <c r="D84" s="303" t="s">
        <v>265</v>
      </c>
      <c r="E84" s="304"/>
      <c r="F84" s="304"/>
      <c r="G84" s="304"/>
      <c r="H84" s="304"/>
      <c r="I84" s="304"/>
      <c r="J84" s="304"/>
      <c r="K84" s="304"/>
      <c r="L84" s="304"/>
      <c r="M84" s="304"/>
      <c r="N84" s="304"/>
      <c r="O84" s="304"/>
      <c r="P84" s="304"/>
      <c r="Q84" s="304"/>
      <c r="R84" s="304"/>
      <c r="S84" s="304"/>
      <c r="T84" s="304"/>
      <c r="U84" s="304"/>
      <c r="V84" s="304"/>
      <c r="W84" s="304"/>
      <c r="X84" s="304"/>
      <c r="Y84" s="304"/>
      <c r="Z84" s="304"/>
      <c r="AA84" s="305"/>
      <c r="AB84" s="234"/>
      <c r="AC84" s="234"/>
      <c r="AD84" s="234"/>
      <c r="AE84" s="330"/>
      <c r="AF84" s="330"/>
      <c r="AG84" s="330"/>
      <c r="AH84" s="331"/>
      <c r="AI84" s="332">
        <f>SUM(AI85:AK90)</f>
        <v>658</v>
      </c>
      <c r="AJ84" s="330"/>
      <c r="AK84" s="330"/>
      <c r="AL84" s="330">
        <f>SUM(AL85:AN90)</f>
        <v>320</v>
      </c>
      <c r="AM84" s="330"/>
      <c r="AN84" s="330"/>
      <c r="AO84" s="330">
        <f>SUM(AO85:AQ90)</f>
        <v>164</v>
      </c>
      <c r="AP84" s="330"/>
      <c r="AQ84" s="330"/>
      <c r="AR84" s="330">
        <f>SUM(AR85:AT90)</f>
        <v>26</v>
      </c>
      <c r="AS84" s="330"/>
      <c r="AT84" s="330"/>
      <c r="AU84" s="330">
        <f>SUM(AU85:AW90)</f>
        <v>130</v>
      </c>
      <c r="AV84" s="330"/>
      <c r="AW84" s="330"/>
      <c r="AX84" s="330">
        <f>SUM(AX85:AY90)</f>
        <v>0</v>
      </c>
      <c r="AY84" s="334"/>
      <c r="AZ84" s="333">
        <f>SUM(AZ85:BB90)</f>
        <v>0</v>
      </c>
      <c r="BA84" s="330"/>
      <c r="BB84" s="330"/>
      <c r="BC84" s="330">
        <f>SUM(BC85:BE90)</f>
        <v>0</v>
      </c>
      <c r="BD84" s="330"/>
      <c r="BE84" s="330"/>
      <c r="BF84" s="330">
        <f>SUM(BF85:BG90)</f>
        <v>0</v>
      </c>
      <c r="BG84" s="331"/>
      <c r="BH84" s="332">
        <f>SUM(BH85:BJ90)</f>
        <v>0</v>
      </c>
      <c r="BI84" s="330"/>
      <c r="BJ84" s="330"/>
      <c r="BK84" s="330">
        <f>SUM(BK85:BM90)</f>
        <v>0</v>
      </c>
      <c r="BL84" s="330"/>
      <c r="BM84" s="330"/>
      <c r="BN84" s="330">
        <f>SUM(BN85:BO90)</f>
        <v>0</v>
      </c>
      <c r="BO84" s="331"/>
      <c r="BP84" s="333">
        <f>SUM(BP85:BR90)</f>
        <v>198</v>
      </c>
      <c r="BQ84" s="330"/>
      <c r="BR84" s="330"/>
      <c r="BS84" s="330">
        <f>SUM(BS85:BU90)</f>
        <v>100</v>
      </c>
      <c r="BT84" s="330"/>
      <c r="BU84" s="330"/>
      <c r="BV84" s="330">
        <f>SUM(BV85:BW90)</f>
        <v>6</v>
      </c>
      <c r="BW84" s="331"/>
      <c r="BX84" s="332">
        <f>SUM(BX85:BZ90)</f>
        <v>126</v>
      </c>
      <c r="BY84" s="330"/>
      <c r="BZ84" s="330"/>
      <c r="CA84" s="330">
        <f>SUM(CA85:CC90)</f>
        <v>60</v>
      </c>
      <c r="CB84" s="330"/>
      <c r="CC84" s="330"/>
      <c r="CD84" s="330">
        <f>SUM(CD85:CE90)</f>
        <v>4</v>
      </c>
      <c r="CE84" s="331"/>
      <c r="CF84" s="333">
        <f>SUM(CF85:CH90)</f>
        <v>90</v>
      </c>
      <c r="CG84" s="330"/>
      <c r="CH84" s="330"/>
      <c r="CI84" s="330">
        <f>SUM(CI85:CK90)</f>
        <v>56</v>
      </c>
      <c r="CJ84" s="330"/>
      <c r="CK84" s="330"/>
      <c r="CL84" s="330">
        <f>SUM(CL85:CM90)</f>
        <v>3</v>
      </c>
      <c r="CM84" s="331"/>
      <c r="CN84" s="332">
        <f>SUM(CN85:CP90)</f>
        <v>118</v>
      </c>
      <c r="CO84" s="330"/>
      <c r="CP84" s="330"/>
      <c r="CQ84" s="330">
        <f>SUM(CQ85:CS90)</f>
        <v>54</v>
      </c>
      <c r="CR84" s="330"/>
      <c r="CS84" s="330"/>
      <c r="CT84" s="330">
        <f>SUM(CT85:CU90)</f>
        <v>3</v>
      </c>
      <c r="CU84" s="334"/>
      <c r="CV84" s="333">
        <f>SUM(CV85:CX90)</f>
        <v>126</v>
      </c>
      <c r="CW84" s="330"/>
      <c r="CX84" s="330"/>
      <c r="CY84" s="330">
        <f>SUM(CY85:DA90)</f>
        <v>50</v>
      </c>
      <c r="CZ84" s="330"/>
      <c r="DA84" s="330"/>
      <c r="DB84" s="330">
        <f>SUM(DB85:DC90)</f>
        <v>3</v>
      </c>
      <c r="DC84" s="331"/>
      <c r="DD84" s="332">
        <f>SUM(DD85:DF90)</f>
        <v>0</v>
      </c>
      <c r="DE84" s="330"/>
      <c r="DF84" s="330"/>
      <c r="DG84" s="330">
        <f>SUM(DG85:DI90)</f>
        <v>0</v>
      </c>
      <c r="DH84" s="330"/>
      <c r="DI84" s="330"/>
      <c r="DJ84" s="330">
        <f>SUM(DJ85:DK90)</f>
        <v>0</v>
      </c>
      <c r="DK84" s="331"/>
      <c r="DL84" s="333">
        <f>SUM(DL85:DN90)</f>
        <v>0</v>
      </c>
      <c r="DM84" s="330"/>
      <c r="DN84" s="330"/>
      <c r="DO84" s="330">
        <f>SUM(DO85:DQ90)</f>
        <v>0</v>
      </c>
      <c r="DP84" s="330"/>
      <c r="DQ84" s="330"/>
      <c r="DR84" s="330">
        <f>SUM(DR85:DS90)</f>
        <v>0</v>
      </c>
      <c r="DS84" s="331"/>
      <c r="DT84" s="332">
        <f>SUM(DT85:DV90)</f>
        <v>0</v>
      </c>
      <c r="DU84" s="330"/>
      <c r="DV84" s="330"/>
      <c r="DW84" s="330">
        <f>SUM(DW85:DX90)</f>
        <v>0</v>
      </c>
      <c r="DX84" s="330"/>
      <c r="DY84" s="330">
        <f>SUM(DY85:DZ90)</f>
        <v>0</v>
      </c>
      <c r="DZ84" s="334"/>
      <c r="EA84" s="333">
        <f>SUM(EA85:EC90)</f>
        <v>19</v>
      </c>
      <c r="EB84" s="330"/>
      <c r="EC84" s="331"/>
      <c r="ED84" s="92"/>
      <c r="EE84" s="93"/>
      <c r="EF84" s="93"/>
      <c r="EG84" s="93"/>
      <c r="EH84" s="93"/>
      <c r="EI84" s="93"/>
      <c r="EJ84" s="93"/>
      <c r="EK84" s="93"/>
    </row>
    <row r="85" spans="1:141" s="94" customFormat="1" ht="142.5" customHeight="1" x14ac:dyDescent="0.45">
      <c r="A85" s="301" t="s">
        <v>266</v>
      </c>
      <c r="B85" s="302"/>
      <c r="C85" s="250"/>
      <c r="D85" s="303" t="s">
        <v>267</v>
      </c>
      <c r="E85" s="304"/>
      <c r="F85" s="304"/>
      <c r="G85" s="304"/>
      <c r="H85" s="304"/>
      <c r="I85" s="304"/>
      <c r="J85" s="304"/>
      <c r="K85" s="304"/>
      <c r="L85" s="304"/>
      <c r="M85" s="304"/>
      <c r="N85" s="304"/>
      <c r="O85" s="304"/>
      <c r="P85" s="304"/>
      <c r="Q85" s="304"/>
      <c r="R85" s="304"/>
      <c r="S85" s="304"/>
      <c r="T85" s="304"/>
      <c r="U85" s="304"/>
      <c r="V85" s="304"/>
      <c r="W85" s="304"/>
      <c r="X85" s="304"/>
      <c r="Y85" s="304"/>
      <c r="Z85" s="304"/>
      <c r="AA85" s="305"/>
      <c r="AB85" s="234" t="s">
        <v>149</v>
      </c>
      <c r="AC85" s="234"/>
      <c r="AD85" s="234"/>
      <c r="AE85" s="330" t="s">
        <v>180</v>
      </c>
      <c r="AF85" s="330"/>
      <c r="AG85" s="330"/>
      <c r="AH85" s="331"/>
      <c r="AI85" s="332">
        <f>BP85+BX85</f>
        <v>288</v>
      </c>
      <c r="AJ85" s="330"/>
      <c r="AK85" s="330"/>
      <c r="AL85" s="330">
        <f>BS85+CA85</f>
        <v>160</v>
      </c>
      <c r="AM85" s="330"/>
      <c r="AN85" s="330"/>
      <c r="AO85" s="330">
        <v>80</v>
      </c>
      <c r="AP85" s="330"/>
      <c r="AQ85" s="330"/>
      <c r="AR85" s="330">
        <v>8</v>
      </c>
      <c r="AS85" s="330"/>
      <c r="AT85" s="330"/>
      <c r="AU85" s="330">
        <v>72</v>
      </c>
      <c r="AV85" s="330"/>
      <c r="AW85" s="330"/>
      <c r="AX85" s="330"/>
      <c r="AY85" s="334"/>
      <c r="AZ85" s="333"/>
      <c r="BA85" s="330"/>
      <c r="BB85" s="330"/>
      <c r="BC85" s="330"/>
      <c r="BD85" s="330"/>
      <c r="BE85" s="330"/>
      <c r="BF85" s="330"/>
      <c r="BG85" s="331"/>
      <c r="BH85" s="332"/>
      <c r="BI85" s="330"/>
      <c r="BJ85" s="330"/>
      <c r="BK85" s="330"/>
      <c r="BL85" s="330"/>
      <c r="BM85" s="330"/>
      <c r="BN85" s="330"/>
      <c r="BO85" s="331"/>
      <c r="BP85" s="333">
        <v>198</v>
      </c>
      <c r="BQ85" s="330"/>
      <c r="BR85" s="330"/>
      <c r="BS85" s="330">
        <v>100</v>
      </c>
      <c r="BT85" s="330"/>
      <c r="BU85" s="330"/>
      <c r="BV85" s="330">
        <v>6</v>
      </c>
      <c r="BW85" s="331"/>
      <c r="BX85" s="332">
        <v>90</v>
      </c>
      <c r="BY85" s="330"/>
      <c r="BZ85" s="330"/>
      <c r="CA85" s="330">
        <v>60</v>
      </c>
      <c r="CB85" s="330"/>
      <c r="CC85" s="330"/>
      <c r="CD85" s="330">
        <v>3</v>
      </c>
      <c r="CE85" s="331"/>
      <c r="CF85" s="333"/>
      <c r="CG85" s="330"/>
      <c r="CH85" s="330"/>
      <c r="CI85" s="330"/>
      <c r="CJ85" s="330"/>
      <c r="CK85" s="330"/>
      <c r="CL85" s="330"/>
      <c r="CM85" s="331"/>
      <c r="CN85" s="332"/>
      <c r="CO85" s="330"/>
      <c r="CP85" s="330"/>
      <c r="CQ85" s="330"/>
      <c r="CR85" s="330"/>
      <c r="CS85" s="330"/>
      <c r="CT85" s="330"/>
      <c r="CU85" s="334"/>
      <c r="CV85" s="333"/>
      <c r="CW85" s="330"/>
      <c r="CX85" s="330"/>
      <c r="CY85" s="330"/>
      <c r="CZ85" s="330"/>
      <c r="DA85" s="330"/>
      <c r="DB85" s="330"/>
      <c r="DC85" s="331"/>
      <c r="DD85" s="332"/>
      <c r="DE85" s="330"/>
      <c r="DF85" s="330"/>
      <c r="DG85" s="330"/>
      <c r="DH85" s="330"/>
      <c r="DI85" s="330"/>
      <c r="DJ85" s="330"/>
      <c r="DK85" s="331"/>
      <c r="DL85" s="333"/>
      <c r="DM85" s="330"/>
      <c r="DN85" s="330"/>
      <c r="DO85" s="330"/>
      <c r="DP85" s="330"/>
      <c r="DQ85" s="330"/>
      <c r="DR85" s="330"/>
      <c r="DS85" s="331"/>
      <c r="DT85" s="332"/>
      <c r="DU85" s="330"/>
      <c r="DV85" s="330"/>
      <c r="DW85" s="330"/>
      <c r="DX85" s="330"/>
      <c r="DY85" s="330"/>
      <c r="DZ85" s="334"/>
      <c r="EA85" s="333">
        <v>9</v>
      </c>
      <c r="EB85" s="330"/>
      <c r="EC85" s="331"/>
      <c r="ED85" s="92" t="s">
        <v>268</v>
      </c>
      <c r="EE85" s="93"/>
      <c r="EF85" s="93"/>
      <c r="EG85" s="93"/>
      <c r="EH85" s="93"/>
      <c r="EI85" s="93"/>
      <c r="EJ85" s="93"/>
      <c r="EK85" s="93"/>
    </row>
    <row r="86" spans="1:141" s="94" customFormat="1" ht="142.5" customHeight="1" x14ac:dyDescent="0.45">
      <c r="A86" s="301" t="s">
        <v>269</v>
      </c>
      <c r="B86" s="302"/>
      <c r="C86" s="262"/>
      <c r="D86" s="363" t="s">
        <v>270</v>
      </c>
      <c r="E86" s="364"/>
      <c r="F86" s="364"/>
      <c r="G86" s="364"/>
      <c r="H86" s="364"/>
      <c r="I86" s="364"/>
      <c r="J86" s="364"/>
      <c r="K86" s="364"/>
      <c r="L86" s="364"/>
      <c r="M86" s="364"/>
      <c r="N86" s="364"/>
      <c r="O86" s="364"/>
      <c r="P86" s="364"/>
      <c r="Q86" s="364"/>
      <c r="R86" s="364"/>
      <c r="S86" s="364"/>
      <c r="T86" s="364"/>
      <c r="U86" s="364"/>
      <c r="V86" s="364"/>
      <c r="W86" s="364"/>
      <c r="X86" s="364"/>
      <c r="Y86" s="364"/>
      <c r="Z86" s="364"/>
      <c r="AA86" s="365"/>
      <c r="AB86" s="222"/>
      <c r="AC86" s="222"/>
      <c r="AD86" s="222"/>
      <c r="AE86" s="358"/>
      <c r="AF86" s="358"/>
      <c r="AG86" s="358"/>
      <c r="AH86" s="361"/>
      <c r="AI86" s="362">
        <v>36</v>
      </c>
      <c r="AJ86" s="358"/>
      <c r="AK86" s="358"/>
      <c r="AL86" s="358"/>
      <c r="AM86" s="358"/>
      <c r="AN86" s="358"/>
      <c r="AO86" s="358"/>
      <c r="AP86" s="358"/>
      <c r="AQ86" s="358"/>
      <c r="AR86" s="358"/>
      <c r="AS86" s="358"/>
      <c r="AT86" s="358"/>
      <c r="AU86" s="358"/>
      <c r="AV86" s="358"/>
      <c r="AW86" s="358"/>
      <c r="AX86" s="358"/>
      <c r="AY86" s="359"/>
      <c r="AZ86" s="360"/>
      <c r="BA86" s="358"/>
      <c r="BB86" s="358"/>
      <c r="BC86" s="358"/>
      <c r="BD86" s="358"/>
      <c r="BE86" s="358"/>
      <c r="BF86" s="358"/>
      <c r="BG86" s="361"/>
      <c r="BH86" s="362"/>
      <c r="BI86" s="358"/>
      <c r="BJ86" s="358"/>
      <c r="BK86" s="358"/>
      <c r="BL86" s="358"/>
      <c r="BM86" s="358"/>
      <c r="BN86" s="358"/>
      <c r="BO86" s="361"/>
      <c r="BP86" s="360"/>
      <c r="BQ86" s="358"/>
      <c r="BR86" s="358"/>
      <c r="BS86" s="358"/>
      <c r="BT86" s="358"/>
      <c r="BU86" s="358"/>
      <c r="BV86" s="358"/>
      <c r="BW86" s="361"/>
      <c r="BX86" s="362">
        <v>36</v>
      </c>
      <c r="BY86" s="358"/>
      <c r="BZ86" s="358"/>
      <c r="CA86" s="358"/>
      <c r="CB86" s="358"/>
      <c r="CC86" s="358"/>
      <c r="CD86" s="358">
        <v>1</v>
      </c>
      <c r="CE86" s="361"/>
      <c r="CF86" s="360"/>
      <c r="CG86" s="358"/>
      <c r="CH86" s="358"/>
      <c r="CI86" s="358"/>
      <c r="CJ86" s="358"/>
      <c r="CK86" s="358"/>
      <c r="CL86" s="358"/>
      <c r="CM86" s="361"/>
      <c r="CN86" s="362"/>
      <c r="CO86" s="358"/>
      <c r="CP86" s="358"/>
      <c r="CQ86" s="358"/>
      <c r="CR86" s="358"/>
      <c r="CS86" s="358"/>
      <c r="CT86" s="358"/>
      <c r="CU86" s="359"/>
      <c r="CV86" s="360"/>
      <c r="CW86" s="358"/>
      <c r="CX86" s="358"/>
      <c r="CY86" s="358"/>
      <c r="CZ86" s="358"/>
      <c r="DA86" s="358"/>
      <c r="DB86" s="358"/>
      <c r="DC86" s="361"/>
      <c r="DD86" s="362"/>
      <c r="DE86" s="358"/>
      <c r="DF86" s="358"/>
      <c r="DG86" s="358"/>
      <c r="DH86" s="358"/>
      <c r="DI86" s="358"/>
      <c r="DJ86" s="358"/>
      <c r="DK86" s="361"/>
      <c r="DL86" s="360"/>
      <c r="DM86" s="358"/>
      <c r="DN86" s="358"/>
      <c r="DO86" s="358"/>
      <c r="DP86" s="358"/>
      <c r="DQ86" s="358"/>
      <c r="DR86" s="358"/>
      <c r="DS86" s="361"/>
      <c r="DT86" s="362"/>
      <c r="DU86" s="358"/>
      <c r="DV86" s="358"/>
      <c r="DW86" s="358"/>
      <c r="DX86" s="358"/>
      <c r="DY86" s="358"/>
      <c r="DZ86" s="359"/>
      <c r="EA86" s="360">
        <v>1</v>
      </c>
      <c r="EB86" s="358"/>
      <c r="EC86" s="361"/>
      <c r="ED86" s="95" t="s">
        <v>271</v>
      </c>
      <c r="EE86" s="96"/>
      <c r="EF86" s="96"/>
      <c r="EG86" s="96"/>
      <c r="EH86" s="96"/>
      <c r="EI86" s="96"/>
      <c r="EJ86" s="96"/>
      <c r="EK86" s="96"/>
    </row>
    <row r="87" spans="1:141" s="94" customFormat="1" ht="142.5" customHeight="1" x14ac:dyDescent="0.45">
      <c r="A87" s="301" t="s">
        <v>272</v>
      </c>
      <c r="B87" s="302"/>
      <c r="C87" s="250"/>
      <c r="D87" s="303" t="s">
        <v>273</v>
      </c>
      <c r="E87" s="304"/>
      <c r="F87" s="304"/>
      <c r="G87" s="304"/>
      <c r="H87" s="304"/>
      <c r="I87" s="304"/>
      <c r="J87" s="304"/>
      <c r="K87" s="304"/>
      <c r="L87" s="304"/>
      <c r="M87" s="304"/>
      <c r="N87" s="304"/>
      <c r="O87" s="304"/>
      <c r="P87" s="304"/>
      <c r="Q87" s="304"/>
      <c r="R87" s="304"/>
      <c r="S87" s="304"/>
      <c r="T87" s="304"/>
      <c r="U87" s="304"/>
      <c r="V87" s="304"/>
      <c r="W87" s="304"/>
      <c r="X87" s="304"/>
      <c r="Y87" s="304"/>
      <c r="Z87" s="304"/>
      <c r="AA87" s="305"/>
      <c r="AB87" s="234" t="s">
        <v>201</v>
      </c>
      <c r="AC87" s="234"/>
      <c r="AD87" s="234"/>
      <c r="AE87" s="330" t="s">
        <v>184</v>
      </c>
      <c r="AF87" s="330"/>
      <c r="AG87" s="330"/>
      <c r="AH87" s="331"/>
      <c r="AI87" s="332">
        <f>CF87+CN87</f>
        <v>172</v>
      </c>
      <c r="AJ87" s="330"/>
      <c r="AK87" s="330"/>
      <c r="AL87" s="330">
        <f>CI87+CQ87</f>
        <v>110</v>
      </c>
      <c r="AM87" s="330"/>
      <c r="AN87" s="330"/>
      <c r="AO87" s="330">
        <v>58</v>
      </c>
      <c r="AP87" s="330"/>
      <c r="AQ87" s="330"/>
      <c r="AR87" s="330">
        <v>8</v>
      </c>
      <c r="AS87" s="330"/>
      <c r="AT87" s="330"/>
      <c r="AU87" s="330">
        <v>44</v>
      </c>
      <c r="AV87" s="330"/>
      <c r="AW87" s="330"/>
      <c r="AX87" s="330"/>
      <c r="AY87" s="334"/>
      <c r="AZ87" s="333"/>
      <c r="BA87" s="330"/>
      <c r="BB87" s="330"/>
      <c r="BC87" s="330"/>
      <c r="BD87" s="330"/>
      <c r="BE87" s="330"/>
      <c r="BF87" s="330"/>
      <c r="BG87" s="331"/>
      <c r="BH87" s="332"/>
      <c r="BI87" s="330"/>
      <c r="BJ87" s="330"/>
      <c r="BK87" s="330"/>
      <c r="BL87" s="330"/>
      <c r="BM87" s="330"/>
      <c r="BN87" s="330"/>
      <c r="BO87" s="331"/>
      <c r="BP87" s="333"/>
      <c r="BQ87" s="330"/>
      <c r="BR87" s="330"/>
      <c r="BS87" s="330"/>
      <c r="BT87" s="330"/>
      <c r="BU87" s="330"/>
      <c r="BV87" s="330"/>
      <c r="BW87" s="331"/>
      <c r="BX87" s="332"/>
      <c r="BY87" s="330"/>
      <c r="BZ87" s="330"/>
      <c r="CA87" s="330"/>
      <c r="CB87" s="330"/>
      <c r="CC87" s="330"/>
      <c r="CD87" s="330"/>
      <c r="CE87" s="331"/>
      <c r="CF87" s="333">
        <v>90</v>
      </c>
      <c r="CG87" s="330"/>
      <c r="CH87" s="330"/>
      <c r="CI87" s="330">
        <v>56</v>
      </c>
      <c r="CJ87" s="330"/>
      <c r="CK87" s="330"/>
      <c r="CL87" s="330">
        <v>3</v>
      </c>
      <c r="CM87" s="331"/>
      <c r="CN87" s="332">
        <v>82</v>
      </c>
      <c r="CO87" s="330"/>
      <c r="CP87" s="330"/>
      <c r="CQ87" s="330">
        <v>54</v>
      </c>
      <c r="CR87" s="330"/>
      <c r="CS87" s="330"/>
      <c r="CT87" s="330">
        <v>2</v>
      </c>
      <c r="CU87" s="334"/>
      <c r="CV87" s="333"/>
      <c r="CW87" s="330"/>
      <c r="CX87" s="330"/>
      <c r="CY87" s="330"/>
      <c r="CZ87" s="330"/>
      <c r="DA87" s="330"/>
      <c r="DB87" s="330"/>
      <c r="DC87" s="331"/>
      <c r="DD87" s="332"/>
      <c r="DE87" s="330"/>
      <c r="DF87" s="330"/>
      <c r="DG87" s="330"/>
      <c r="DH87" s="330"/>
      <c r="DI87" s="330"/>
      <c r="DJ87" s="330"/>
      <c r="DK87" s="331"/>
      <c r="DL87" s="333"/>
      <c r="DM87" s="330"/>
      <c r="DN87" s="330"/>
      <c r="DO87" s="330"/>
      <c r="DP87" s="330"/>
      <c r="DQ87" s="330"/>
      <c r="DR87" s="330"/>
      <c r="DS87" s="331"/>
      <c r="DT87" s="332"/>
      <c r="DU87" s="330"/>
      <c r="DV87" s="330"/>
      <c r="DW87" s="330"/>
      <c r="DX87" s="330"/>
      <c r="DY87" s="330"/>
      <c r="DZ87" s="334"/>
      <c r="EA87" s="333">
        <f>CL87+CT87</f>
        <v>5</v>
      </c>
      <c r="EB87" s="330"/>
      <c r="EC87" s="331"/>
      <c r="ED87" s="92" t="s">
        <v>274</v>
      </c>
      <c r="EE87" s="93"/>
      <c r="EF87" s="93"/>
      <c r="EG87" s="93"/>
      <c r="EH87" s="93"/>
      <c r="EI87" s="93"/>
      <c r="EJ87" s="93"/>
      <c r="EK87" s="93"/>
    </row>
    <row r="88" spans="1:141" s="94" customFormat="1" ht="142.5" customHeight="1" x14ac:dyDescent="0.45">
      <c r="A88" s="301" t="s">
        <v>275</v>
      </c>
      <c r="B88" s="302"/>
      <c r="C88" s="250"/>
      <c r="D88" s="303" t="s">
        <v>276</v>
      </c>
      <c r="E88" s="304"/>
      <c r="F88" s="304"/>
      <c r="G88" s="304"/>
      <c r="H88" s="304"/>
      <c r="I88" s="304"/>
      <c r="J88" s="304"/>
      <c r="K88" s="304"/>
      <c r="L88" s="304"/>
      <c r="M88" s="304"/>
      <c r="N88" s="304"/>
      <c r="O88" s="304"/>
      <c r="P88" s="304"/>
      <c r="Q88" s="304"/>
      <c r="R88" s="304"/>
      <c r="S88" s="304"/>
      <c r="T88" s="304"/>
      <c r="U88" s="304"/>
      <c r="V88" s="304"/>
      <c r="W88" s="304"/>
      <c r="X88" s="304"/>
      <c r="Y88" s="304"/>
      <c r="Z88" s="304"/>
      <c r="AA88" s="305"/>
      <c r="AB88" s="234"/>
      <c r="AC88" s="234"/>
      <c r="AD88" s="234"/>
      <c r="AE88" s="330"/>
      <c r="AF88" s="330"/>
      <c r="AG88" s="330"/>
      <c r="AH88" s="331"/>
      <c r="AI88" s="332">
        <v>36</v>
      </c>
      <c r="AJ88" s="330"/>
      <c r="AK88" s="330"/>
      <c r="AL88" s="330"/>
      <c r="AM88" s="330"/>
      <c r="AN88" s="330"/>
      <c r="AO88" s="330"/>
      <c r="AP88" s="330"/>
      <c r="AQ88" s="330"/>
      <c r="AR88" s="330"/>
      <c r="AS88" s="330"/>
      <c r="AT88" s="330"/>
      <c r="AU88" s="330"/>
      <c r="AV88" s="330"/>
      <c r="AW88" s="330"/>
      <c r="AX88" s="330"/>
      <c r="AY88" s="334"/>
      <c r="AZ88" s="333"/>
      <c r="BA88" s="330"/>
      <c r="BB88" s="330"/>
      <c r="BC88" s="330"/>
      <c r="BD88" s="330"/>
      <c r="BE88" s="330"/>
      <c r="BF88" s="330"/>
      <c r="BG88" s="331"/>
      <c r="BH88" s="332"/>
      <c r="BI88" s="330"/>
      <c r="BJ88" s="330"/>
      <c r="BK88" s="330"/>
      <c r="BL88" s="330"/>
      <c r="BM88" s="330"/>
      <c r="BN88" s="330"/>
      <c r="BO88" s="331"/>
      <c r="BP88" s="333"/>
      <c r="BQ88" s="330"/>
      <c r="BR88" s="330"/>
      <c r="BS88" s="330"/>
      <c r="BT88" s="330"/>
      <c r="BU88" s="330"/>
      <c r="BV88" s="330"/>
      <c r="BW88" s="331"/>
      <c r="BX88" s="332"/>
      <c r="BY88" s="330"/>
      <c r="BZ88" s="330"/>
      <c r="CA88" s="330"/>
      <c r="CB88" s="330"/>
      <c r="CC88" s="330"/>
      <c r="CD88" s="330"/>
      <c r="CE88" s="331"/>
      <c r="CF88" s="333"/>
      <c r="CG88" s="330"/>
      <c r="CH88" s="330"/>
      <c r="CI88" s="330"/>
      <c r="CJ88" s="330"/>
      <c r="CK88" s="330"/>
      <c r="CL88" s="330"/>
      <c r="CM88" s="331"/>
      <c r="CN88" s="332">
        <v>36</v>
      </c>
      <c r="CO88" s="330"/>
      <c r="CP88" s="330"/>
      <c r="CQ88" s="330"/>
      <c r="CR88" s="330"/>
      <c r="CS88" s="330"/>
      <c r="CT88" s="330">
        <v>1</v>
      </c>
      <c r="CU88" s="334"/>
      <c r="CV88" s="333"/>
      <c r="CW88" s="330"/>
      <c r="CX88" s="330"/>
      <c r="CY88" s="330"/>
      <c r="CZ88" s="330"/>
      <c r="DA88" s="330"/>
      <c r="DB88" s="330"/>
      <c r="DC88" s="331"/>
      <c r="DD88" s="332"/>
      <c r="DE88" s="330"/>
      <c r="DF88" s="330"/>
      <c r="DG88" s="330"/>
      <c r="DH88" s="330"/>
      <c r="DI88" s="330"/>
      <c r="DJ88" s="330"/>
      <c r="DK88" s="331"/>
      <c r="DL88" s="333"/>
      <c r="DM88" s="330"/>
      <c r="DN88" s="330"/>
      <c r="DO88" s="330"/>
      <c r="DP88" s="330"/>
      <c r="DQ88" s="330"/>
      <c r="DR88" s="330"/>
      <c r="DS88" s="331"/>
      <c r="DT88" s="332"/>
      <c r="DU88" s="330"/>
      <c r="DV88" s="330"/>
      <c r="DW88" s="330"/>
      <c r="DX88" s="330"/>
      <c r="DY88" s="330"/>
      <c r="DZ88" s="334"/>
      <c r="EA88" s="333">
        <f>CT88</f>
        <v>1</v>
      </c>
      <c r="EB88" s="330"/>
      <c r="EC88" s="331"/>
      <c r="ED88" s="92" t="s">
        <v>277</v>
      </c>
      <c r="EE88" s="93"/>
      <c r="EF88" s="93"/>
      <c r="EG88" s="93"/>
      <c r="EH88" s="93"/>
      <c r="EI88" s="93"/>
      <c r="EJ88" s="93"/>
      <c r="EK88" s="93"/>
    </row>
    <row r="89" spans="1:141" s="94" customFormat="1" ht="142.5" customHeight="1" x14ac:dyDescent="0.45">
      <c r="A89" s="301" t="s">
        <v>278</v>
      </c>
      <c r="B89" s="302"/>
      <c r="C89" s="250"/>
      <c r="D89" s="303" t="s">
        <v>279</v>
      </c>
      <c r="E89" s="304"/>
      <c r="F89" s="304"/>
      <c r="G89" s="304"/>
      <c r="H89" s="304"/>
      <c r="I89" s="304"/>
      <c r="J89" s="304"/>
      <c r="K89" s="304"/>
      <c r="L89" s="304"/>
      <c r="M89" s="304"/>
      <c r="N89" s="304"/>
      <c r="O89" s="304"/>
      <c r="P89" s="304"/>
      <c r="Q89" s="304"/>
      <c r="R89" s="304"/>
      <c r="S89" s="304"/>
      <c r="T89" s="304"/>
      <c r="U89" s="304"/>
      <c r="V89" s="304"/>
      <c r="W89" s="304"/>
      <c r="X89" s="304"/>
      <c r="Y89" s="304"/>
      <c r="Z89" s="304"/>
      <c r="AA89" s="305"/>
      <c r="AB89" s="234"/>
      <c r="AC89" s="234"/>
      <c r="AD89" s="234"/>
      <c r="AE89" s="330" t="s">
        <v>200</v>
      </c>
      <c r="AF89" s="330"/>
      <c r="AG89" s="330"/>
      <c r="AH89" s="331"/>
      <c r="AI89" s="332">
        <f>CV89</f>
        <v>90</v>
      </c>
      <c r="AJ89" s="330"/>
      <c r="AK89" s="330"/>
      <c r="AL89" s="330">
        <f>CY89</f>
        <v>50</v>
      </c>
      <c r="AM89" s="330"/>
      <c r="AN89" s="330"/>
      <c r="AO89" s="330">
        <v>26</v>
      </c>
      <c r="AP89" s="330"/>
      <c r="AQ89" s="330"/>
      <c r="AR89" s="330">
        <v>10</v>
      </c>
      <c r="AS89" s="330"/>
      <c r="AT89" s="330"/>
      <c r="AU89" s="330">
        <v>14</v>
      </c>
      <c r="AV89" s="330"/>
      <c r="AW89" s="330"/>
      <c r="AX89" s="330"/>
      <c r="AY89" s="334"/>
      <c r="AZ89" s="333"/>
      <c r="BA89" s="330"/>
      <c r="BB89" s="330"/>
      <c r="BC89" s="330"/>
      <c r="BD89" s="330"/>
      <c r="BE89" s="330"/>
      <c r="BF89" s="330"/>
      <c r="BG89" s="331"/>
      <c r="BH89" s="332"/>
      <c r="BI89" s="330"/>
      <c r="BJ89" s="330"/>
      <c r="BK89" s="330"/>
      <c r="BL89" s="330"/>
      <c r="BM89" s="330"/>
      <c r="BN89" s="330"/>
      <c r="BO89" s="331"/>
      <c r="BP89" s="333"/>
      <c r="BQ89" s="330"/>
      <c r="BR89" s="330"/>
      <c r="BS89" s="330"/>
      <c r="BT89" s="330"/>
      <c r="BU89" s="330"/>
      <c r="BV89" s="330"/>
      <c r="BW89" s="331"/>
      <c r="BX89" s="332"/>
      <c r="BY89" s="330"/>
      <c r="BZ89" s="330"/>
      <c r="CA89" s="330"/>
      <c r="CB89" s="330"/>
      <c r="CC89" s="330"/>
      <c r="CD89" s="330"/>
      <c r="CE89" s="331"/>
      <c r="CF89" s="333"/>
      <c r="CG89" s="330"/>
      <c r="CH89" s="330"/>
      <c r="CI89" s="330"/>
      <c r="CJ89" s="330"/>
      <c r="CK89" s="330"/>
      <c r="CL89" s="330"/>
      <c r="CM89" s="331"/>
      <c r="CN89" s="332"/>
      <c r="CO89" s="330"/>
      <c r="CP89" s="330"/>
      <c r="CQ89" s="330"/>
      <c r="CR89" s="330"/>
      <c r="CS89" s="330"/>
      <c r="CT89" s="330"/>
      <c r="CU89" s="334"/>
      <c r="CV89" s="333">
        <v>90</v>
      </c>
      <c r="CW89" s="330"/>
      <c r="CX89" s="330"/>
      <c r="CY89" s="330">
        <v>50</v>
      </c>
      <c r="CZ89" s="330"/>
      <c r="DA89" s="330"/>
      <c r="DB89" s="330">
        <v>2</v>
      </c>
      <c r="DC89" s="331"/>
      <c r="DD89" s="332"/>
      <c r="DE89" s="330"/>
      <c r="DF89" s="330"/>
      <c r="DG89" s="330"/>
      <c r="DH89" s="330"/>
      <c r="DI89" s="330"/>
      <c r="DJ89" s="330"/>
      <c r="DK89" s="331"/>
      <c r="DL89" s="333"/>
      <c r="DM89" s="330"/>
      <c r="DN89" s="330"/>
      <c r="DO89" s="330"/>
      <c r="DP89" s="330"/>
      <c r="DQ89" s="330"/>
      <c r="DR89" s="330"/>
      <c r="DS89" s="331"/>
      <c r="DT89" s="332"/>
      <c r="DU89" s="330"/>
      <c r="DV89" s="330"/>
      <c r="DW89" s="330"/>
      <c r="DX89" s="330"/>
      <c r="DY89" s="330"/>
      <c r="DZ89" s="334"/>
      <c r="EA89" s="333">
        <f>BV89+CD89+DB89</f>
        <v>2</v>
      </c>
      <c r="EB89" s="330"/>
      <c r="EC89" s="331"/>
      <c r="ED89" s="92" t="s">
        <v>280</v>
      </c>
      <c r="EE89" s="93"/>
      <c r="EF89" s="93"/>
      <c r="EG89" s="93"/>
      <c r="EH89" s="93"/>
      <c r="EI89" s="93"/>
      <c r="EJ89" s="93"/>
      <c r="EK89" s="93"/>
    </row>
    <row r="90" spans="1:141" s="94" customFormat="1" ht="142.5" customHeight="1" x14ac:dyDescent="0.45">
      <c r="A90" s="301" t="s">
        <v>281</v>
      </c>
      <c r="B90" s="302"/>
      <c r="C90" s="250"/>
      <c r="D90" s="303" t="s">
        <v>282</v>
      </c>
      <c r="E90" s="304"/>
      <c r="F90" s="304"/>
      <c r="G90" s="304"/>
      <c r="H90" s="304"/>
      <c r="I90" s="304"/>
      <c r="J90" s="304"/>
      <c r="K90" s="304"/>
      <c r="L90" s="304"/>
      <c r="M90" s="304"/>
      <c r="N90" s="304"/>
      <c r="O90" s="304"/>
      <c r="P90" s="304"/>
      <c r="Q90" s="304"/>
      <c r="R90" s="304"/>
      <c r="S90" s="304"/>
      <c r="T90" s="304"/>
      <c r="U90" s="304"/>
      <c r="V90" s="304"/>
      <c r="W90" s="304"/>
      <c r="X90" s="304"/>
      <c r="Y90" s="304"/>
      <c r="Z90" s="304"/>
      <c r="AA90" s="305"/>
      <c r="AB90" s="234"/>
      <c r="AC90" s="234"/>
      <c r="AD90" s="234"/>
      <c r="AE90" s="330"/>
      <c r="AF90" s="330"/>
      <c r="AG90" s="330"/>
      <c r="AH90" s="331"/>
      <c r="AI90" s="332">
        <v>36</v>
      </c>
      <c r="AJ90" s="330"/>
      <c r="AK90" s="330"/>
      <c r="AL90" s="330"/>
      <c r="AM90" s="330"/>
      <c r="AN90" s="330"/>
      <c r="AO90" s="330"/>
      <c r="AP90" s="330"/>
      <c r="AQ90" s="330"/>
      <c r="AR90" s="330"/>
      <c r="AS90" s="330"/>
      <c r="AT90" s="330"/>
      <c r="AU90" s="330"/>
      <c r="AV90" s="330"/>
      <c r="AW90" s="330"/>
      <c r="AX90" s="330"/>
      <c r="AY90" s="334"/>
      <c r="AZ90" s="333"/>
      <c r="BA90" s="330"/>
      <c r="BB90" s="330"/>
      <c r="BC90" s="330"/>
      <c r="BD90" s="330"/>
      <c r="BE90" s="330"/>
      <c r="BF90" s="330"/>
      <c r="BG90" s="331"/>
      <c r="BH90" s="332"/>
      <c r="BI90" s="330"/>
      <c r="BJ90" s="330"/>
      <c r="BK90" s="330"/>
      <c r="BL90" s="330"/>
      <c r="BM90" s="330"/>
      <c r="BN90" s="330"/>
      <c r="BO90" s="331"/>
      <c r="BP90" s="333"/>
      <c r="BQ90" s="330"/>
      <c r="BR90" s="330"/>
      <c r="BS90" s="330"/>
      <c r="BT90" s="330"/>
      <c r="BU90" s="330"/>
      <c r="BV90" s="330"/>
      <c r="BW90" s="331"/>
      <c r="BX90" s="332"/>
      <c r="BY90" s="330"/>
      <c r="BZ90" s="330"/>
      <c r="CA90" s="330"/>
      <c r="CB90" s="330"/>
      <c r="CC90" s="330"/>
      <c r="CD90" s="330"/>
      <c r="CE90" s="331"/>
      <c r="CF90" s="333"/>
      <c r="CG90" s="330"/>
      <c r="CH90" s="330"/>
      <c r="CI90" s="330"/>
      <c r="CJ90" s="330"/>
      <c r="CK90" s="330"/>
      <c r="CL90" s="330"/>
      <c r="CM90" s="331"/>
      <c r="CN90" s="332"/>
      <c r="CO90" s="330"/>
      <c r="CP90" s="330"/>
      <c r="CQ90" s="330"/>
      <c r="CR90" s="330"/>
      <c r="CS90" s="330"/>
      <c r="CT90" s="330"/>
      <c r="CU90" s="334"/>
      <c r="CV90" s="333">
        <v>36</v>
      </c>
      <c r="CW90" s="330"/>
      <c r="CX90" s="330"/>
      <c r="CY90" s="330"/>
      <c r="CZ90" s="330"/>
      <c r="DA90" s="330"/>
      <c r="DB90" s="330">
        <v>1</v>
      </c>
      <c r="DC90" s="331"/>
      <c r="DD90" s="332"/>
      <c r="DE90" s="330"/>
      <c r="DF90" s="330"/>
      <c r="DG90" s="330"/>
      <c r="DH90" s="330"/>
      <c r="DI90" s="330"/>
      <c r="DJ90" s="330"/>
      <c r="DK90" s="331"/>
      <c r="DL90" s="333"/>
      <c r="DM90" s="330"/>
      <c r="DN90" s="330"/>
      <c r="DO90" s="330"/>
      <c r="DP90" s="330"/>
      <c r="DQ90" s="330"/>
      <c r="DR90" s="330"/>
      <c r="DS90" s="331"/>
      <c r="DT90" s="332"/>
      <c r="DU90" s="330"/>
      <c r="DV90" s="330"/>
      <c r="DW90" s="330"/>
      <c r="DX90" s="330"/>
      <c r="DY90" s="330"/>
      <c r="DZ90" s="334"/>
      <c r="EA90" s="333">
        <f>DB90</f>
        <v>1</v>
      </c>
      <c r="EB90" s="330"/>
      <c r="EC90" s="331"/>
      <c r="ED90" s="92" t="s">
        <v>283</v>
      </c>
      <c r="EE90" s="93"/>
      <c r="EF90" s="93"/>
      <c r="EG90" s="93"/>
      <c r="EH90" s="93"/>
      <c r="EI90" s="93"/>
      <c r="EJ90" s="93"/>
      <c r="EK90" s="93"/>
    </row>
    <row r="91" spans="1:141" s="87" customFormat="1" ht="142.5" customHeight="1" x14ac:dyDescent="0.45">
      <c r="A91" s="301" t="s">
        <v>284</v>
      </c>
      <c r="B91" s="302"/>
      <c r="C91" s="250"/>
      <c r="D91" s="303" t="s">
        <v>285</v>
      </c>
      <c r="E91" s="304"/>
      <c r="F91" s="304"/>
      <c r="G91" s="304"/>
      <c r="H91" s="304"/>
      <c r="I91" s="304"/>
      <c r="J91" s="304"/>
      <c r="K91" s="304"/>
      <c r="L91" s="304"/>
      <c r="M91" s="304"/>
      <c r="N91" s="304"/>
      <c r="O91" s="304"/>
      <c r="P91" s="304"/>
      <c r="Q91" s="304"/>
      <c r="R91" s="304"/>
      <c r="S91" s="304"/>
      <c r="T91" s="304"/>
      <c r="U91" s="304"/>
      <c r="V91" s="304"/>
      <c r="W91" s="304"/>
      <c r="X91" s="304"/>
      <c r="Y91" s="304"/>
      <c r="Z91" s="304"/>
      <c r="AA91" s="305"/>
      <c r="AB91" s="234"/>
      <c r="AC91" s="234"/>
      <c r="AD91" s="234"/>
      <c r="AE91" s="330"/>
      <c r="AF91" s="330"/>
      <c r="AG91" s="330"/>
      <c r="AH91" s="331"/>
      <c r="AI91" s="332">
        <f>SUM(AI92:AK94)</f>
        <v>360</v>
      </c>
      <c r="AJ91" s="330"/>
      <c r="AK91" s="330"/>
      <c r="AL91" s="330">
        <f>SUM(AL92:AN94)</f>
        <v>226</v>
      </c>
      <c r="AM91" s="330"/>
      <c r="AN91" s="330"/>
      <c r="AO91" s="330">
        <f>SUM(AO92:AQ94)</f>
        <v>126</v>
      </c>
      <c r="AP91" s="330"/>
      <c r="AQ91" s="330"/>
      <c r="AR91" s="330">
        <f>SUM(AR92:AT94)</f>
        <v>0</v>
      </c>
      <c r="AS91" s="330"/>
      <c r="AT91" s="330"/>
      <c r="AU91" s="330">
        <f>SUM(AU92:AW94)</f>
        <v>100</v>
      </c>
      <c r="AV91" s="330"/>
      <c r="AW91" s="330"/>
      <c r="AX91" s="330">
        <f>SUM(AX92:AY94)</f>
        <v>0</v>
      </c>
      <c r="AY91" s="334"/>
      <c r="AZ91" s="333">
        <f>SUM(AZ92:BB94)</f>
        <v>0</v>
      </c>
      <c r="BA91" s="330"/>
      <c r="BB91" s="330"/>
      <c r="BC91" s="330">
        <f>SUM(BC92:BE94)</f>
        <v>0</v>
      </c>
      <c r="BD91" s="330"/>
      <c r="BE91" s="330"/>
      <c r="BF91" s="330">
        <f>SUM(BF92:BG94)</f>
        <v>0</v>
      </c>
      <c r="BG91" s="331"/>
      <c r="BH91" s="332">
        <f>SUM(BH92:BJ94)</f>
        <v>0</v>
      </c>
      <c r="BI91" s="330"/>
      <c r="BJ91" s="330"/>
      <c r="BK91" s="330">
        <f>SUM(BK92:BM94)</f>
        <v>0</v>
      </c>
      <c r="BL91" s="330"/>
      <c r="BM91" s="330"/>
      <c r="BN91" s="330">
        <f>SUM(BN92:BO94)</f>
        <v>0</v>
      </c>
      <c r="BO91" s="331"/>
      <c r="BP91" s="333">
        <f>SUM(BP92:BR94)</f>
        <v>0</v>
      </c>
      <c r="BQ91" s="330"/>
      <c r="BR91" s="330"/>
      <c r="BS91" s="330">
        <f>SUM(BS92:BU94)</f>
        <v>0</v>
      </c>
      <c r="BT91" s="330"/>
      <c r="BU91" s="330"/>
      <c r="BV91" s="330">
        <f>SUM(BV92:BW94)</f>
        <v>0</v>
      </c>
      <c r="BW91" s="331"/>
      <c r="BX91" s="332">
        <f>SUM(BX92:BZ94)</f>
        <v>0</v>
      </c>
      <c r="BY91" s="330"/>
      <c r="BZ91" s="330"/>
      <c r="CA91" s="330">
        <f>SUM(CA92:CC94)</f>
        <v>0</v>
      </c>
      <c r="CB91" s="330"/>
      <c r="CC91" s="330"/>
      <c r="CD91" s="330">
        <f>SUM(CD92:CE94)</f>
        <v>0</v>
      </c>
      <c r="CE91" s="331"/>
      <c r="CF91" s="333">
        <f>SUM(CF92:CH94)</f>
        <v>270</v>
      </c>
      <c r="CG91" s="330"/>
      <c r="CH91" s="330"/>
      <c r="CI91" s="330">
        <f>SUM(CI92:CK94)</f>
        <v>166</v>
      </c>
      <c r="CJ91" s="330"/>
      <c r="CK91" s="330"/>
      <c r="CL91" s="330">
        <f>SUM(CL92:CM94)</f>
        <v>9</v>
      </c>
      <c r="CM91" s="331"/>
      <c r="CN91" s="332">
        <f>SUM(CN92:CP94)</f>
        <v>90</v>
      </c>
      <c r="CO91" s="330"/>
      <c r="CP91" s="330"/>
      <c r="CQ91" s="330">
        <f>SUM(CQ92:CS94)</f>
        <v>60</v>
      </c>
      <c r="CR91" s="330"/>
      <c r="CS91" s="330"/>
      <c r="CT91" s="330">
        <f>SUM(CT92:CU94)</f>
        <v>3</v>
      </c>
      <c r="CU91" s="334"/>
      <c r="CV91" s="333">
        <f>SUM(CV92:CX94)</f>
        <v>0</v>
      </c>
      <c r="CW91" s="330"/>
      <c r="CX91" s="330"/>
      <c r="CY91" s="330">
        <f>SUM(CY92:DA94)</f>
        <v>0</v>
      </c>
      <c r="CZ91" s="330"/>
      <c r="DA91" s="330"/>
      <c r="DB91" s="330">
        <f>SUM(DB92:DC94)</f>
        <v>0</v>
      </c>
      <c r="DC91" s="331"/>
      <c r="DD91" s="332">
        <f>SUM(DD92:DF94)</f>
        <v>0</v>
      </c>
      <c r="DE91" s="330"/>
      <c r="DF91" s="330"/>
      <c r="DG91" s="330">
        <f>SUM(DG92:DI94)</f>
        <v>0</v>
      </c>
      <c r="DH91" s="330"/>
      <c r="DI91" s="330"/>
      <c r="DJ91" s="330">
        <f>SUM(DJ92:DK94)</f>
        <v>0</v>
      </c>
      <c r="DK91" s="331"/>
      <c r="DL91" s="333">
        <f>SUM(DL92:DN94)</f>
        <v>0</v>
      </c>
      <c r="DM91" s="330"/>
      <c r="DN91" s="330"/>
      <c r="DO91" s="330">
        <f>SUM(DO92:DQ94)</f>
        <v>0</v>
      </c>
      <c r="DP91" s="330"/>
      <c r="DQ91" s="330"/>
      <c r="DR91" s="330">
        <f>SUM(DR92:DS94)</f>
        <v>0</v>
      </c>
      <c r="DS91" s="331"/>
      <c r="DT91" s="332">
        <f>SUM(DT92:DV94)</f>
        <v>0</v>
      </c>
      <c r="DU91" s="330"/>
      <c r="DV91" s="330"/>
      <c r="DW91" s="330">
        <f>SUM(DW92:DX94)</f>
        <v>0</v>
      </c>
      <c r="DX91" s="330"/>
      <c r="DY91" s="330">
        <f>SUM(DY92:DZ94)</f>
        <v>0</v>
      </c>
      <c r="DZ91" s="334"/>
      <c r="EA91" s="333">
        <f>SUM(EA92:EC94)</f>
        <v>12</v>
      </c>
      <c r="EB91" s="330"/>
      <c r="EC91" s="331"/>
      <c r="ED91" s="92"/>
      <c r="EE91" s="93"/>
      <c r="EF91" s="93"/>
      <c r="EG91" s="93"/>
      <c r="EH91" s="93"/>
      <c r="EI91" s="93"/>
      <c r="EJ91" s="93"/>
      <c r="EK91" s="93"/>
    </row>
    <row r="92" spans="1:141" s="94" customFormat="1" ht="142.5" customHeight="1" x14ac:dyDescent="0.45">
      <c r="A92" s="301" t="s">
        <v>286</v>
      </c>
      <c r="B92" s="302"/>
      <c r="C92" s="250"/>
      <c r="D92" s="303" t="s">
        <v>287</v>
      </c>
      <c r="E92" s="304"/>
      <c r="F92" s="304"/>
      <c r="G92" s="304"/>
      <c r="H92" s="304"/>
      <c r="I92" s="304"/>
      <c r="J92" s="304"/>
      <c r="K92" s="304"/>
      <c r="L92" s="304"/>
      <c r="M92" s="304"/>
      <c r="N92" s="304"/>
      <c r="O92" s="304"/>
      <c r="P92" s="304"/>
      <c r="Q92" s="304"/>
      <c r="R92" s="304"/>
      <c r="S92" s="304"/>
      <c r="T92" s="304"/>
      <c r="U92" s="304"/>
      <c r="V92" s="304"/>
      <c r="W92" s="304"/>
      <c r="X92" s="304"/>
      <c r="Y92" s="304"/>
      <c r="Z92" s="304"/>
      <c r="AA92" s="305"/>
      <c r="AB92" s="234"/>
      <c r="AC92" s="234"/>
      <c r="AD92" s="234"/>
      <c r="AE92" s="330" t="s">
        <v>184</v>
      </c>
      <c r="AF92" s="330"/>
      <c r="AG92" s="330"/>
      <c r="AH92" s="331"/>
      <c r="AI92" s="332">
        <f>CF92</f>
        <v>90</v>
      </c>
      <c r="AJ92" s="330"/>
      <c r="AK92" s="330"/>
      <c r="AL92" s="330">
        <f>CI92</f>
        <v>56</v>
      </c>
      <c r="AM92" s="330"/>
      <c r="AN92" s="330"/>
      <c r="AO92" s="330">
        <v>30</v>
      </c>
      <c r="AP92" s="330"/>
      <c r="AQ92" s="330"/>
      <c r="AR92" s="330"/>
      <c r="AS92" s="330"/>
      <c r="AT92" s="330"/>
      <c r="AU92" s="330">
        <v>26</v>
      </c>
      <c r="AV92" s="330"/>
      <c r="AW92" s="330"/>
      <c r="AX92" s="330"/>
      <c r="AY92" s="334"/>
      <c r="AZ92" s="333"/>
      <c r="BA92" s="330"/>
      <c r="BB92" s="330"/>
      <c r="BC92" s="330"/>
      <c r="BD92" s="330"/>
      <c r="BE92" s="330"/>
      <c r="BF92" s="330"/>
      <c r="BG92" s="331"/>
      <c r="BH92" s="332"/>
      <c r="BI92" s="330"/>
      <c r="BJ92" s="330"/>
      <c r="BK92" s="330"/>
      <c r="BL92" s="330"/>
      <c r="BM92" s="330"/>
      <c r="BN92" s="330"/>
      <c r="BO92" s="331"/>
      <c r="BP92" s="333"/>
      <c r="BQ92" s="330"/>
      <c r="BR92" s="330"/>
      <c r="BS92" s="330"/>
      <c r="BT92" s="330"/>
      <c r="BU92" s="330"/>
      <c r="BV92" s="330"/>
      <c r="BW92" s="331"/>
      <c r="BX92" s="332"/>
      <c r="BY92" s="330"/>
      <c r="BZ92" s="330"/>
      <c r="CA92" s="330"/>
      <c r="CB92" s="330"/>
      <c r="CC92" s="330"/>
      <c r="CD92" s="330"/>
      <c r="CE92" s="331"/>
      <c r="CF92" s="333">
        <v>90</v>
      </c>
      <c r="CG92" s="330"/>
      <c r="CH92" s="330"/>
      <c r="CI92" s="330">
        <v>56</v>
      </c>
      <c r="CJ92" s="330"/>
      <c r="CK92" s="330"/>
      <c r="CL92" s="330">
        <v>3</v>
      </c>
      <c r="CM92" s="331"/>
      <c r="CN92" s="332"/>
      <c r="CO92" s="330"/>
      <c r="CP92" s="330"/>
      <c r="CQ92" s="330"/>
      <c r="CR92" s="330"/>
      <c r="CS92" s="330"/>
      <c r="CT92" s="330"/>
      <c r="CU92" s="334"/>
      <c r="CV92" s="333"/>
      <c r="CW92" s="330"/>
      <c r="CX92" s="330"/>
      <c r="CY92" s="330"/>
      <c r="CZ92" s="330"/>
      <c r="DA92" s="330"/>
      <c r="DB92" s="330"/>
      <c r="DC92" s="331"/>
      <c r="DD92" s="332"/>
      <c r="DE92" s="330"/>
      <c r="DF92" s="330"/>
      <c r="DG92" s="330"/>
      <c r="DH92" s="330"/>
      <c r="DI92" s="330"/>
      <c r="DJ92" s="330"/>
      <c r="DK92" s="331"/>
      <c r="DL92" s="333"/>
      <c r="DM92" s="330"/>
      <c r="DN92" s="330"/>
      <c r="DO92" s="330"/>
      <c r="DP92" s="330"/>
      <c r="DQ92" s="330"/>
      <c r="DR92" s="330"/>
      <c r="DS92" s="331"/>
      <c r="DT92" s="332"/>
      <c r="DU92" s="330"/>
      <c r="DV92" s="330"/>
      <c r="DW92" s="330"/>
      <c r="DX92" s="330"/>
      <c r="DY92" s="330"/>
      <c r="DZ92" s="334"/>
      <c r="EA92" s="333">
        <f>CL92</f>
        <v>3</v>
      </c>
      <c r="EB92" s="330"/>
      <c r="EC92" s="331"/>
      <c r="ED92" s="92" t="s">
        <v>288</v>
      </c>
      <c r="EE92" s="93"/>
      <c r="EF92" s="93"/>
      <c r="EG92" s="93"/>
      <c r="EH92" s="93"/>
      <c r="EI92" s="93"/>
      <c r="EJ92" s="93"/>
      <c r="EK92" s="93"/>
    </row>
    <row r="93" spans="1:141" s="94" customFormat="1" ht="142.5" customHeight="1" x14ac:dyDescent="0.45">
      <c r="A93" s="301" t="s">
        <v>289</v>
      </c>
      <c r="B93" s="302"/>
      <c r="C93" s="250"/>
      <c r="D93" s="303" t="s">
        <v>290</v>
      </c>
      <c r="E93" s="304"/>
      <c r="F93" s="304"/>
      <c r="G93" s="304"/>
      <c r="H93" s="304"/>
      <c r="I93" s="304"/>
      <c r="J93" s="304"/>
      <c r="K93" s="304"/>
      <c r="L93" s="304"/>
      <c r="M93" s="304"/>
      <c r="N93" s="304"/>
      <c r="O93" s="304"/>
      <c r="P93" s="304"/>
      <c r="Q93" s="304"/>
      <c r="R93" s="304"/>
      <c r="S93" s="304"/>
      <c r="T93" s="304"/>
      <c r="U93" s="304"/>
      <c r="V93" s="304"/>
      <c r="W93" s="304"/>
      <c r="X93" s="304"/>
      <c r="Y93" s="304"/>
      <c r="Z93" s="304"/>
      <c r="AA93" s="305"/>
      <c r="AB93" s="234"/>
      <c r="AC93" s="234"/>
      <c r="AD93" s="234"/>
      <c r="AE93" s="330" t="s">
        <v>184</v>
      </c>
      <c r="AF93" s="330"/>
      <c r="AG93" s="330"/>
      <c r="AH93" s="331"/>
      <c r="AI93" s="332">
        <f>CF93</f>
        <v>90</v>
      </c>
      <c r="AJ93" s="330"/>
      <c r="AK93" s="330"/>
      <c r="AL93" s="330">
        <f>CI93</f>
        <v>56</v>
      </c>
      <c r="AM93" s="330"/>
      <c r="AN93" s="330"/>
      <c r="AO93" s="330">
        <v>30</v>
      </c>
      <c r="AP93" s="330"/>
      <c r="AQ93" s="330"/>
      <c r="AR93" s="330"/>
      <c r="AS93" s="330"/>
      <c r="AT93" s="330"/>
      <c r="AU93" s="330">
        <v>26</v>
      </c>
      <c r="AV93" s="330"/>
      <c r="AW93" s="330"/>
      <c r="AX93" s="330"/>
      <c r="AY93" s="334"/>
      <c r="AZ93" s="333"/>
      <c r="BA93" s="330"/>
      <c r="BB93" s="330"/>
      <c r="BC93" s="330"/>
      <c r="BD93" s="330"/>
      <c r="BE93" s="330"/>
      <c r="BF93" s="330"/>
      <c r="BG93" s="331"/>
      <c r="BH93" s="332"/>
      <c r="BI93" s="330"/>
      <c r="BJ93" s="330"/>
      <c r="BK93" s="330"/>
      <c r="BL93" s="330"/>
      <c r="BM93" s="330"/>
      <c r="BN93" s="330"/>
      <c r="BO93" s="331"/>
      <c r="BP93" s="333"/>
      <c r="BQ93" s="330"/>
      <c r="BR93" s="330"/>
      <c r="BS93" s="330"/>
      <c r="BT93" s="330"/>
      <c r="BU93" s="330"/>
      <c r="BV93" s="330"/>
      <c r="BW93" s="331"/>
      <c r="BX93" s="332"/>
      <c r="BY93" s="330"/>
      <c r="BZ93" s="330"/>
      <c r="CA93" s="330"/>
      <c r="CB93" s="330"/>
      <c r="CC93" s="330"/>
      <c r="CD93" s="330"/>
      <c r="CE93" s="331"/>
      <c r="CF93" s="333">
        <v>90</v>
      </c>
      <c r="CG93" s="330"/>
      <c r="CH93" s="330"/>
      <c r="CI93" s="330">
        <v>56</v>
      </c>
      <c r="CJ93" s="330"/>
      <c r="CK93" s="330"/>
      <c r="CL93" s="330">
        <v>3</v>
      </c>
      <c r="CM93" s="331"/>
      <c r="CN93" s="332"/>
      <c r="CO93" s="330"/>
      <c r="CP93" s="330"/>
      <c r="CQ93" s="330"/>
      <c r="CR93" s="330"/>
      <c r="CS93" s="330"/>
      <c r="CT93" s="330"/>
      <c r="CU93" s="334"/>
      <c r="CV93" s="333"/>
      <c r="CW93" s="330"/>
      <c r="CX93" s="330"/>
      <c r="CY93" s="330"/>
      <c r="CZ93" s="330"/>
      <c r="DA93" s="330"/>
      <c r="DB93" s="330"/>
      <c r="DC93" s="331"/>
      <c r="DD93" s="332"/>
      <c r="DE93" s="330"/>
      <c r="DF93" s="330"/>
      <c r="DG93" s="330"/>
      <c r="DH93" s="330"/>
      <c r="DI93" s="330"/>
      <c r="DJ93" s="330"/>
      <c r="DK93" s="331"/>
      <c r="DL93" s="333"/>
      <c r="DM93" s="330"/>
      <c r="DN93" s="330"/>
      <c r="DO93" s="330"/>
      <c r="DP93" s="330"/>
      <c r="DQ93" s="330"/>
      <c r="DR93" s="330"/>
      <c r="DS93" s="331"/>
      <c r="DT93" s="332"/>
      <c r="DU93" s="330"/>
      <c r="DV93" s="330"/>
      <c r="DW93" s="330"/>
      <c r="DX93" s="330"/>
      <c r="DY93" s="330"/>
      <c r="DZ93" s="334"/>
      <c r="EA93" s="333">
        <f>CL93</f>
        <v>3</v>
      </c>
      <c r="EB93" s="330"/>
      <c r="EC93" s="331"/>
      <c r="ED93" s="92" t="s">
        <v>291</v>
      </c>
      <c r="EE93" s="93"/>
      <c r="EF93" s="93"/>
      <c r="EG93" s="93"/>
      <c r="EH93" s="93"/>
      <c r="EI93" s="93"/>
      <c r="EJ93" s="93"/>
      <c r="EK93" s="93"/>
    </row>
    <row r="94" spans="1:141" s="94" customFormat="1" ht="142.5" customHeight="1" x14ac:dyDescent="0.45">
      <c r="A94" s="301" t="s">
        <v>292</v>
      </c>
      <c r="B94" s="302"/>
      <c r="C94" s="250"/>
      <c r="D94" s="303" t="s">
        <v>293</v>
      </c>
      <c r="E94" s="304"/>
      <c r="F94" s="304"/>
      <c r="G94" s="304"/>
      <c r="H94" s="304"/>
      <c r="I94" s="304"/>
      <c r="J94" s="304"/>
      <c r="K94" s="304"/>
      <c r="L94" s="304"/>
      <c r="M94" s="304"/>
      <c r="N94" s="304"/>
      <c r="O94" s="304"/>
      <c r="P94" s="304"/>
      <c r="Q94" s="304"/>
      <c r="R94" s="304"/>
      <c r="S94" s="304"/>
      <c r="T94" s="304"/>
      <c r="U94" s="304"/>
      <c r="V94" s="304"/>
      <c r="W94" s="304"/>
      <c r="X94" s="304"/>
      <c r="Y94" s="304"/>
      <c r="Z94" s="304"/>
      <c r="AA94" s="305"/>
      <c r="AB94" s="234"/>
      <c r="AC94" s="234"/>
      <c r="AD94" s="234"/>
      <c r="AE94" s="330" t="s">
        <v>294</v>
      </c>
      <c r="AF94" s="330"/>
      <c r="AG94" s="330"/>
      <c r="AH94" s="331"/>
      <c r="AI94" s="332">
        <f>CF94+CN94</f>
        <v>180</v>
      </c>
      <c r="AJ94" s="330"/>
      <c r="AK94" s="330"/>
      <c r="AL94" s="330">
        <f>CQ94+CI94</f>
        <v>114</v>
      </c>
      <c r="AM94" s="330"/>
      <c r="AN94" s="330"/>
      <c r="AO94" s="330">
        <v>66</v>
      </c>
      <c r="AP94" s="330"/>
      <c r="AQ94" s="330"/>
      <c r="AR94" s="330"/>
      <c r="AS94" s="330"/>
      <c r="AT94" s="330"/>
      <c r="AU94" s="330">
        <v>48</v>
      </c>
      <c r="AV94" s="330"/>
      <c r="AW94" s="330"/>
      <c r="AX94" s="330"/>
      <c r="AY94" s="334"/>
      <c r="AZ94" s="333"/>
      <c r="BA94" s="330"/>
      <c r="BB94" s="330"/>
      <c r="BC94" s="330"/>
      <c r="BD94" s="330"/>
      <c r="BE94" s="330"/>
      <c r="BF94" s="330"/>
      <c r="BG94" s="331"/>
      <c r="BH94" s="332"/>
      <c r="BI94" s="330"/>
      <c r="BJ94" s="330"/>
      <c r="BK94" s="330"/>
      <c r="BL94" s="330"/>
      <c r="BM94" s="330"/>
      <c r="BN94" s="330"/>
      <c r="BO94" s="331"/>
      <c r="BP94" s="333"/>
      <c r="BQ94" s="330"/>
      <c r="BR94" s="330"/>
      <c r="BS94" s="330"/>
      <c r="BT94" s="330"/>
      <c r="BU94" s="330"/>
      <c r="BV94" s="330"/>
      <c r="BW94" s="331"/>
      <c r="BX94" s="332"/>
      <c r="BY94" s="330"/>
      <c r="BZ94" s="330"/>
      <c r="CA94" s="330"/>
      <c r="CB94" s="330"/>
      <c r="CC94" s="330"/>
      <c r="CD94" s="330"/>
      <c r="CE94" s="331"/>
      <c r="CF94" s="333">
        <v>90</v>
      </c>
      <c r="CG94" s="330"/>
      <c r="CH94" s="330"/>
      <c r="CI94" s="330">
        <v>54</v>
      </c>
      <c r="CJ94" s="330"/>
      <c r="CK94" s="330"/>
      <c r="CL94" s="330">
        <v>3</v>
      </c>
      <c r="CM94" s="331"/>
      <c r="CN94" s="332">
        <v>90</v>
      </c>
      <c r="CO94" s="330"/>
      <c r="CP94" s="330"/>
      <c r="CQ94" s="330">
        <v>60</v>
      </c>
      <c r="CR94" s="330"/>
      <c r="CS94" s="330"/>
      <c r="CT94" s="330">
        <v>3</v>
      </c>
      <c r="CU94" s="334"/>
      <c r="CV94" s="333"/>
      <c r="CW94" s="330"/>
      <c r="CX94" s="330"/>
      <c r="CY94" s="330"/>
      <c r="CZ94" s="330"/>
      <c r="DA94" s="330"/>
      <c r="DB94" s="330"/>
      <c r="DC94" s="331"/>
      <c r="DD94" s="332"/>
      <c r="DE94" s="330"/>
      <c r="DF94" s="330"/>
      <c r="DG94" s="330"/>
      <c r="DH94" s="330"/>
      <c r="DI94" s="330"/>
      <c r="DJ94" s="330"/>
      <c r="DK94" s="331"/>
      <c r="DL94" s="333"/>
      <c r="DM94" s="330"/>
      <c r="DN94" s="330"/>
      <c r="DO94" s="330"/>
      <c r="DP94" s="330"/>
      <c r="DQ94" s="330"/>
      <c r="DR94" s="330"/>
      <c r="DS94" s="331"/>
      <c r="DT94" s="332"/>
      <c r="DU94" s="330"/>
      <c r="DV94" s="330"/>
      <c r="DW94" s="330"/>
      <c r="DX94" s="330"/>
      <c r="DY94" s="330"/>
      <c r="DZ94" s="334"/>
      <c r="EA94" s="333">
        <f>CL94+CT94</f>
        <v>6</v>
      </c>
      <c r="EB94" s="330"/>
      <c r="EC94" s="331"/>
      <c r="ED94" s="92" t="s">
        <v>295</v>
      </c>
      <c r="EE94" s="93"/>
      <c r="EF94" s="93"/>
      <c r="EG94" s="93"/>
      <c r="EH94" s="93"/>
      <c r="EI94" s="93"/>
      <c r="EJ94" s="93"/>
      <c r="EK94" s="93"/>
    </row>
    <row r="95" spans="1:141" s="87" customFormat="1" ht="142.5" customHeight="1" x14ac:dyDescent="0.45">
      <c r="A95" s="301" t="s">
        <v>296</v>
      </c>
      <c r="B95" s="302"/>
      <c r="C95" s="250"/>
      <c r="D95" s="303" t="s">
        <v>297</v>
      </c>
      <c r="E95" s="304"/>
      <c r="F95" s="304"/>
      <c r="G95" s="304"/>
      <c r="H95" s="304"/>
      <c r="I95" s="304"/>
      <c r="J95" s="304"/>
      <c r="K95" s="304"/>
      <c r="L95" s="304"/>
      <c r="M95" s="304"/>
      <c r="N95" s="304"/>
      <c r="O95" s="304"/>
      <c r="P95" s="304"/>
      <c r="Q95" s="304"/>
      <c r="R95" s="304"/>
      <c r="S95" s="304"/>
      <c r="T95" s="304"/>
      <c r="U95" s="304"/>
      <c r="V95" s="304"/>
      <c r="W95" s="304"/>
      <c r="X95" s="304"/>
      <c r="Y95" s="304"/>
      <c r="Z95" s="304"/>
      <c r="AA95" s="305"/>
      <c r="AB95" s="234"/>
      <c r="AC95" s="234"/>
      <c r="AD95" s="234"/>
      <c r="AE95" s="330"/>
      <c r="AF95" s="330"/>
      <c r="AG95" s="330"/>
      <c r="AH95" s="331"/>
      <c r="AI95" s="332">
        <f>SUM(AI96:AK99)</f>
        <v>498</v>
      </c>
      <c r="AJ95" s="330"/>
      <c r="AK95" s="330"/>
      <c r="AL95" s="330">
        <f>SUM(AL96:AN99)</f>
        <v>312</v>
      </c>
      <c r="AM95" s="330"/>
      <c r="AN95" s="330"/>
      <c r="AO95" s="330">
        <f>SUM(AO96:AQ99)</f>
        <v>160</v>
      </c>
      <c r="AP95" s="330"/>
      <c r="AQ95" s="330"/>
      <c r="AR95" s="330">
        <f>SUM(AR96:AT99)</f>
        <v>38</v>
      </c>
      <c r="AS95" s="330"/>
      <c r="AT95" s="330"/>
      <c r="AU95" s="330">
        <f>SUM(AU96:AW99)</f>
        <v>114</v>
      </c>
      <c r="AV95" s="330"/>
      <c r="AW95" s="330"/>
      <c r="AX95" s="330">
        <f>SUM(AX96:AY99)</f>
        <v>0</v>
      </c>
      <c r="AY95" s="334"/>
      <c r="AZ95" s="333">
        <f>SUM(AZ96:BB99)</f>
        <v>0</v>
      </c>
      <c r="BA95" s="330"/>
      <c r="BB95" s="330"/>
      <c r="BC95" s="330">
        <f>SUM(BC96:BE99)</f>
        <v>0</v>
      </c>
      <c r="BD95" s="330"/>
      <c r="BE95" s="330"/>
      <c r="BF95" s="330">
        <f>SUM(BF96:BG99)</f>
        <v>0</v>
      </c>
      <c r="BG95" s="331"/>
      <c r="BH95" s="332">
        <f>SUM(BH96:BJ99)</f>
        <v>90</v>
      </c>
      <c r="BI95" s="330"/>
      <c r="BJ95" s="330"/>
      <c r="BK95" s="330">
        <f>SUM(BK96:BM99)</f>
        <v>50</v>
      </c>
      <c r="BL95" s="330"/>
      <c r="BM95" s="330"/>
      <c r="BN95" s="330">
        <f>SUM(BN96:BO99)</f>
        <v>3</v>
      </c>
      <c r="BO95" s="331"/>
      <c r="BP95" s="333">
        <f>SUM(BP96:BR99)</f>
        <v>100</v>
      </c>
      <c r="BQ95" s="330"/>
      <c r="BR95" s="330"/>
      <c r="BS95" s="330">
        <f>SUM(BS96:BU99)</f>
        <v>60</v>
      </c>
      <c r="BT95" s="330"/>
      <c r="BU95" s="330"/>
      <c r="BV95" s="330">
        <f>SUM(BV96:BW99)</f>
        <v>3</v>
      </c>
      <c r="BW95" s="331"/>
      <c r="BX95" s="332">
        <f>SUM(BX96:BZ99)</f>
        <v>0</v>
      </c>
      <c r="BY95" s="330"/>
      <c r="BZ95" s="330"/>
      <c r="CA95" s="330">
        <f>SUM(CA96:CC99)</f>
        <v>0</v>
      </c>
      <c r="CB95" s="330"/>
      <c r="CC95" s="330"/>
      <c r="CD95" s="330">
        <f>SUM(CD96:CE99)</f>
        <v>0</v>
      </c>
      <c r="CE95" s="331"/>
      <c r="CF95" s="333">
        <f>SUM(CF96:CH99)</f>
        <v>0</v>
      </c>
      <c r="CG95" s="330"/>
      <c r="CH95" s="330"/>
      <c r="CI95" s="330">
        <f>SUM(CI96:CK99)</f>
        <v>0</v>
      </c>
      <c r="CJ95" s="330"/>
      <c r="CK95" s="330"/>
      <c r="CL95" s="330">
        <f>SUM(CL96:CM99)</f>
        <v>0</v>
      </c>
      <c r="CM95" s="331"/>
      <c r="CN95" s="332">
        <f>SUM(CN96:CP99)</f>
        <v>106</v>
      </c>
      <c r="CO95" s="330"/>
      <c r="CP95" s="330"/>
      <c r="CQ95" s="330">
        <f>SUM(CQ96:CS99)</f>
        <v>70</v>
      </c>
      <c r="CR95" s="330"/>
      <c r="CS95" s="330"/>
      <c r="CT95" s="330">
        <f>SUM(CT96:CU99)</f>
        <v>3</v>
      </c>
      <c r="CU95" s="334"/>
      <c r="CV95" s="333">
        <f>SUM(CV96:CX99)</f>
        <v>202</v>
      </c>
      <c r="CW95" s="330"/>
      <c r="CX95" s="330"/>
      <c r="CY95" s="330">
        <f>SUM(CY96:DA99)</f>
        <v>132</v>
      </c>
      <c r="CZ95" s="330"/>
      <c r="DA95" s="330"/>
      <c r="DB95" s="330">
        <f>SUM(DB96:DC99)</f>
        <v>6</v>
      </c>
      <c r="DC95" s="331"/>
      <c r="DD95" s="332">
        <f>SUM(DD96:DF99)</f>
        <v>0</v>
      </c>
      <c r="DE95" s="330"/>
      <c r="DF95" s="330"/>
      <c r="DG95" s="330">
        <f>SUM(DG96:DI99)</f>
        <v>0</v>
      </c>
      <c r="DH95" s="330"/>
      <c r="DI95" s="330"/>
      <c r="DJ95" s="330">
        <f>SUM(DJ96:DK99)</f>
        <v>0</v>
      </c>
      <c r="DK95" s="331"/>
      <c r="DL95" s="333">
        <f>SUM(DL96:DN99)</f>
        <v>0</v>
      </c>
      <c r="DM95" s="330"/>
      <c r="DN95" s="330"/>
      <c r="DO95" s="330">
        <f>SUM(DO96:DQ99)</f>
        <v>0</v>
      </c>
      <c r="DP95" s="330"/>
      <c r="DQ95" s="330"/>
      <c r="DR95" s="330">
        <f>SUM(DR96:DS99)</f>
        <v>0</v>
      </c>
      <c r="DS95" s="331"/>
      <c r="DT95" s="332">
        <f>SUM(DT96:DV99)</f>
        <v>0</v>
      </c>
      <c r="DU95" s="330"/>
      <c r="DV95" s="330"/>
      <c r="DW95" s="330">
        <f>SUM(DW96:DX99)</f>
        <v>0</v>
      </c>
      <c r="DX95" s="330"/>
      <c r="DY95" s="330">
        <f>SUM(DY96:DZ99)</f>
        <v>0</v>
      </c>
      <c r="DZ95" s="334"/>
      <c r="EA95" s="333">
        <f>SUM(EA96:EC99)</f>
        <v>15</v>
      </c>
      <c r="EB95" s="330"/>
      <c r="EC95" s="331"/>
      <c r="ED95" s="92"/>
      <c r="EE95" s="93"/>
      <c r="EF95" s="93"/>
      <c r="EG95" s="93"/>
      <c r="EH95" s="93"/>
      <c r="EI95" s="93"/>
      <c r="EJ95" s="93"/>
      <c r="EK95" s="93"/>
    </row>
    <row r="96" spans="1:141" s="94" customFormat="1" ht="142.5" customHeight="1" x14ac:dyDescent="0.45">
      <c r="A96" s="301" t="s">
        <v>298</v>
      </c>
      <c r="B96" s="302"/>
      <c r="C96" s="250"/>
      <c r="D96" s="303" t="s">
        <v>299</v>
      </c>
      <c r="E96" s="304"/>
      <c r="F96" s="304"/>
      <c r="G96" s="304"/>
      <c r="H96" s="304"/>
      <c r="I96" s="304"/>
      <c r="J96" s="304"/>
      <c r="K96" s="304"/>
      <c r="L96" s="304"/>
      <c r="M96" s="304"/>
      <c r="N96" s="304"/>
      <c r="O96" s="304"/>
      <c r="P96" s="304"/>
      <c r="Q96" s="304"/>
      <c r="R96" s="304"/>
      <c r="S96" s="304"/>
      <c r="T96" s="304"/>
      <c r="U96" s="304"/>
      <c r="V96" s="304"/>
      <c r="W96" s="304"/>
      <c r="X96" s="304"/>
      <c r="Y96" s="304"/>
      <c r="Z96" s="304"/>
      <c r="AA96" s="305"/>
      <c r="AB96" s="234" t="s">
        <v>180</v>
      </c>
      <c r="AC96" s="234"/>
      <c r="AD96" s="234"/>
      <c r="AE96" s="330" t="s">
        <v>141</v>
      </c>
      <c r="AF96" s="330"/>
      <c r="AG96" s="330"/>
      <c r="AH96" s="331"/>
      <c r="AI96" s="332">
        <f>BH96+BP96</f>
        <v>190</v>
      </c>
      <c r="AJ96" s="330"/>
      <c r="AK96" s="330"/>
      <c r="AL96" s="330">
        <f>BK96+BS96</f>
        <v>110</v>
      </c>
      <c r="AM96" s="330"/>
      <c r="AN96" s="330"/>
      <c r="AO96" s="330">
        <v>70</v>
      </c>
      <c r="AP96" s="330"/>
      <c r="AQ96" s="330"/>
      <c r="AR96" s="330">
        <v>10</v>
      </c>
      <c r="AS96" s="330"/>
      <c r="AT96" s="330"/>
      <c r="AU96" s="330">
        <v>30</v>
      </c>
      <c r="AV96" s="330"/>
      <c r="AW96" s="330"/>
      <c r="AX96" s="330"/>
      <c r="AY96" s="334"/>
      <c r="AZ96" s="333"/>
      <c r="BA96" s="330"/>
      <c r="BB96" s="330"/>
      <c r="BC96" s="330"/>
      <c r="BD96" s="330"/>
      <c r="BE96" s="330"/>
      <c r="BF96" s="330"/>
      <c r="BG96" s="331"/>
      <c r="BH96" s="332">
        <v>90</v>
      </c>
      <c r="BI96" s="330"/>
      <c r="BJ96" s="330"/>
      <c r="BK96" s="330">
        <v>50</v>
      </c>
      <c r="BL96" s="330"/>
      <c r="BM96" s="330"/>
      <c r="BN96" s="330">
        <v>3</v>
      </c>
      <c r="BO96" s="331"/>
      <c r="BP96" s="333">
        <v>100</v>
      </c>
      <c r="BQ96" s="330"/>
      <c r="BR96" s="330"/>
      <c r="BS96" s="330">
        <v>60</v>
      </c>
      <c r="BT96" s="330"/>
      <c r="BU96" s="330"/>
      <c r="BV96" s="330">
        <v>3</v>
      </c>
      <c r="BW96" s="331"/>
      <c r="BX96" s="332"/>
      <c r="BY96" s="330"/>
      <c r="BZ96" s="330"/>
      <c r="CA96" s="330"/>
      <c r="CB96" s="330"/>
      <c r="CC96" s="330"/>
      <c r="CD96" s="330"/>
      <c r="CE96" s="331"/>
      <c r="CF96" s="333"/>
      <c r="CG96" s="330"/>
      <c r="CH96" s="330"/>
      <c r="CI96" s="330"/>
      <c r="CJ96" s="330"/>
      <c r="CK96" s="330"/>
      <c r="CL96" s="330"/>
      <c r="CM96" s="331"/>
      <c r="CN96" s="332"/>
      <c r="CO96" s="330"/>
      <c r="CP96" s="330"/>
      <c r="CQ96" s="330"/>
      <c r="CR96" s="330"/>
      <c r="CS96" s="330"/>
      <c r="CT96" s="330"/>
      <c r="CU96" s="334"/>
      <c r="CV96" s="333"/>
      <c r="CW96" s="330"/>
      <c r="CX96" s="330"/>
      <c r="CY96" s="330"/>
      <c r="CZ96" s="330"/>
      <c r="DA96" s="330"/>
      <c r="DB96" s="330"/>
      <c r="DC96" s="331"/>
      <c r="DD96" s="332"/>
      <c r="DE96" s="330"/>
      <c r="DF96" s="330"/>
      <c r="DG96" s="330"/>
      <c r="DH96" s="330"/>
      <c r="DI96" s="330"/>
      <c r="DJ96" s="330"/>
      <c r="DK96" s="331"/>
      <c r="DL96" s="333"/>
      <c r="DM96" s="330"/>
      <c r="DN96" s="330"/>
      <c r="DO96" s="330"/>
      <c r="DP96" s="330"/>
      <c r="DQ96" s="330"/>
      <c r="DR96" s="330"/>
      <c r="DS96" s="331"/>
      <c r="DT96" s="332"/>
      <c r="DU96" s="330"/>
      <c r="DV96" s="330"/>
      <c r="DW96" s="330"/>
      <c r="DX96" s="330"/>
      <c r="DY96" s="330"/>
      <c r="DZ96" s="334"/>
      <c r="EA96" s="333">
        <f>BN96+BV96</f>
        <v>6</v>
      </c>
      <c r="EB96" s="330"/>
      <c r="EC96" s="331"/>
      <c r="ED96" s="92" t="s">
        <v>300</v>
      </c>
      <c r="EE96" s="93"/>
      <c r="EF96" s="93"/>
      <c r="EG96" s="93"/>
      <c r="EH96" s="93"/>
      <c r="EI96" s="93"/>
      <c r="EJ96" s="93"/>
      <c r="EK96" s="93"/>
    </row>
    <row r="97" spans="1:141" s="94" customFormat="1" ht="142.5" customHeight="1" x14ac:dyDescent="0.45">
      <c r="A97" s="301" t="s">
        <v>301</v>
      </c>
      <c r="B97" s="302"/>
      <c r="C97" s="250"/>
      <c r="D97" s="303" t="s">
        <v>302</v>
      </c>
      <c r="E97" s="304"/>
      <c r="F97" s="304"/>
      <c r="G97" s="304"/>
      <c r="H97" s="304"/>
      <c r="I97" s="304"/>
      <c r="J97" s="304"/>
      <c r="K97" s="304"/>
      <c r="L97" s="304"/>
      <c r="M97" s="304"/>
      <c r="N97" s="304"/>
      <c r="O97" s="304"/>
      <c r="P97" s="304"/>
      <c r="Q97" s="304"/>
      <c r="R97" s="304"/>
      <c r="S97" s="304"/>
      <c r="T97" s="304"/>
      <c r="U97" s="304"/>
      <c r="V97" s="304"/>
      <c r="W97" s="304"/>
      <c r="X97" s="304"/>
      <c r="Y97" s="304"/>
      <c r="Z97" s="304"/>
      <c r="AA97" s="305"/>
      <c r="AB97" s="234"/>
      <c r="AC97" s="234"/>
      <c r="AD97" s="234"/>
      <c r="AE97" s="330" t="s">
        <v>201</v>
      </c>
      <c r="AF97" s="330"/>
      <c r="AG97" s="330"/>
      <c r="AH97" s="331"/>
      <c r="AI97" s="332">
        <f>CN97</f>
        <v>106</v>
      </c>
      <c r="AJ97" s="330"/>
      <c r="AK97" s="330"/>
      <c r="AL97" s="330">
        <f>CQ97</f>
        <v>70</v>
      </c>
      <c r="AM97" s="330"/>
      <c r="AN97" s="330"/>
      <c r="AO97" s="330">
        <v>30</v>
      </c>
      <c r="AP97" s="330"/>
      <c r="AQ97" s="330"/>
      <c r="AR97" s="330">
        <v>10</v>
      </c>
      <c r="AS97" s="330"/>
      <c r="AT97" s="330"/>
      <c r="AU97" s="330">
        <v>30</v>
      </c>
      <c r="AV97" s="330"/>
      <c r="AW97" s="330"/>
      <c r="AX97" s="330"/>
      <c r="AY97" s="334"/>
      <c r="AZ97" s="333"/>
      <c r="BA97" s="330"/>
      <c r="BB97" s="330"/>
      <c r="BC97" s="330"/>
      <c r="BD97" s="330"/>
      <c r="BE97" s="330"/>
      <c r="BF97" s="330"/>
      <c r="BG97" s="331"/>
      <c r="BH97" s="332"/>
      <c r="BI97" s="330"/>
      <c r="BJ97" s="330"/>
      <c r="BK97" s="330"/>
      <c r="BL97" s="330"/>
      <c r="BM97" s="330"/>
      <c r="BN97" s="330"/>
      <c r="BO97" s="331"/>
      <c r="BP97" s="333"/>
      <c r="BQ97" s="330"/>
      <c r="BR97" s="330"/>
      <c r="BS97" s="330"/>
      <c r="BT97" s="330"/>
      <c r="BU97" s="330"/>
      <c r="BV97" s="330"/>
      <c r="BW97" s="331"/>
      <c r="BX97" s="332"/>
      <c r="BY97" s="330"/>
      <c r="BZ97" s="330"/>
      <c r="CA97" s="330"/>
      <c r="CB97" s="330"/>
      <c r="CC97" s="330"/>
      <c r="CD97" s="330"/>
      <c r="CE97" s="331"/>
      <c r="CF97" s="333"/>
      <c r="CG97" s="330"/>
      <c r="CH97" s="330"/>
      <c r="CI97" s="330"/>
      <c r="CJ97" s="330"/>
      <c r="CK97" s="330"/>
      <c r="CL97" s="330"/>
      <c r="CM97" s="331"/>
      <c r="CN97" s="332">
        <v>106</v>
      </c>
      <c r="CO97" s="330"/>
      <c r="CP97" s="330"/>
      <c r="CQ97" s="330">
        <v>70</v>
      </c>
      <c r="CR97" s="330"/>
      <c r="CS97" s="330"/>
      <c r="CT97" s="330">
        <v>3</v>
      </c>
      <c r="CU97" s="334"/>
      <c r="CV97" s="333"/>
      <c r="CW97" s="330"/>
      <c r="CX97" s="330"/>
      <c r="CY97" s="330"/>
      <c r="CZ97" s="330"/>
      <c r="DA97" s="330"/>
      <c r="DB97" s="330"/>
      <c r="DC97" s="331"/>
      <c r="DD97" s="332"/>
      <c r="DE97" s="330"/>
      <c r="DF97" s="330"/>
      <c r="DG97" s="330"/>
      <c r="DH97" s="330"/>
      <c r="DI97" s="330"/>
      <c r="DJ97" s="330"/>
      <c r="DK97" s="331"/>
      <c r="DL97" s="333"/>
      <c r="DM97" s="330"/>
      <c r="DN97" s="330"/>
      <c r="DO97" s="330"/>
      <c r="DP97" s="330"/>
      <c r="DQ97" s="330"/>
      <c r="DR97" s="330"/>
      <c r="DS97" s="331"/>
      <c r="DT97" s="332"/>
      <c r="DU97" s="330"/>
      <c r="DV97" s="330"/>
      <c r="DW97" s="330"/>
      <c r="DX97" s="330"/>
      <c r="DY97" s="330"/>
      <c r="DZ97" s="334"/>
      <c r="EA97" s="333">
        <f>CT97</f>
        <v>3</v>
      </c>
      <c r="EB97" s="330"/>
      <c r="EC97" s="331"/>
      <c r="ED97" s="92" t="s">
        <v>303</v>
      </c>
      <c r="EE97" s="93"/>
      <c r="EF97" s="93"/>
      <c r="EG97" s="93"/>
      <c r="EH97" s="93"/>
      <c r="EI97" s="93"/>
      <c r="EJ97" s="93"/>
      <c r="EK97" s="93"/>
    </row>
    <row r="98" spans="1:141" s="94" customFormat="1" ht="142.5" customHeight="1" x14ac:dyDescent="0.45">
      <c r="A98" s="301" t="s">
        <v>304</v>
      </c>
      <c r="B98" s="302"/>
      <c r="C98" s="250"/>
      <c r="D98" s="303" t="s">
        <v>305</v>
      </c>
      <c r="E98" s="304"/>
      <c r="F98" s="304"/>
      <c r="G98" s="304"/>
      <c r="H98" s="304"/>
      <c r="I98" s="304"/>
      <c r="J98" s="304"/>
      <c r="K98" s="304"/>
      <c r="L98" s="304"/>
      <c r="M98" s="304"/>
      <c r="N98" s="304"/>
      <c r="O98" s="304"/>
      <c r="P98" s="304"/>
      <c r="Q98" s="304"/>
      <c r="R98" s="304"/>
      <c r="S98" s="304"/>
      <c r="T98" s="304"/>
      <c r="U98" s="304"/>
      <c r="V98" s="304"/>
      <c r="W98" s="304"/>
      <c r="X98" s="304"/>
      <c r="Y98" s="304"/>
      <c r="Z98" s="304"/>
      <c r="AA98" s="305"/>
      <c r="AB98" s="234" t="s">
        <v>200</v>
      </c>
      <c r="AC98" s="234"/>
      <c r="AD98" s="234"/>
      <c r="AE98" s="330"/>
      <c r="AF98" s="330"/>
      <c r="AG98" s="330"/>
      <c r="AH98" s="331"/>
      <c r="AI98" s="332">
        <f>CN98+CV98</f>
        <v>100</v>
      </c>
      <c r="AJ98" s="330"/>
      <c r="AK98" s="330"/>
      <c r="AL98" s="330">
        <f>CQ98+CY98</f>
        <v>64</v>
      </c>
      <c r="AM98" s="330"/>
      <c r="AN98" s="330"/>
      <c r="AO98" s="330">
        <v>30</v>
      </c>
      <c r="AP98" s="330"/>
      <c r="AQ98" s="330"/>
      <c r="AR98" s="330">
        <v>10</v>
      </c>
      <c r="AS98" s="330"/>
      <c r="AT98" s="330"/>
      <c r="AU98" s="330">
        <v>24</v>
      </c>
      <c r="AV98" s="330"/>
      <c r="AW98" s="330"/>
      <c r="AX98" s="330"/>
      <c r="AY98" s="334"/>
      <c r="AZ98" s="333"/>
      <c r="BA98" s="330"/>
      <c r="BB98" s="330"/>
      <c r="BC98" s="330"/>
      <c r="BD98" s="330"/>
      <c r="BE98" s="330"/>
      <c r="BF98" s="330"/>
      <c r="BG98" s="331"/>
      <c r="BH98" s="332"/>
      <c r="BI98" s="330"/>
      <c r="BJ98" s="330"/>
      <c r="BK98" s="330"/>
      <c r="BL98" s="330"/>
      <c r="BM98" s="330"/>
      <c r="BN98" s="330"/>
      <c r="BO98" s="331"/>
      <c r="BP98" s="333"/>
      <c r="BQ98" s="330"/>
      <c r="BR98" s="330"/>
      <c r="BS98" s="330"/>
      <c r="BT98" s="330"/>
      <c r="BU98" s="330"/>
      <c r="BV98" s="330"/>
      <c r="BW98" s="331"/>
      <c r="BX98" s="332"/>
      <c r="BY98" s="330"/>
      <c r="BZ98" s="330"/>
      <c r="CA98" s="330"/>
      <c r="CB98" s="330"/>
      <c r="CC98" s="330"/>
      <c r="CD98" s="330"/>
      <c r="CE98" s="331"/>
      <c r="CF98" s="333"/>
      <c r="CG98" s="330"/>
      <c r="CH98" s="330"/>
      <c r="CI98" s="330"/>
      <c r="CJ98" s="330"/>
      <c r="CK98" s="330"/>
      <c r="CL98" s="330"/>
      <c r="CM98" s="331"/>
      <c r="CN98" s="332"/>
      <c r="CO98" s="330"/>
      <c r="CP98" s="330"/>
      <c r="CQ98" s="330"/>
      <c r="CR98" s="330"/>
      <c r="CS98" s="330"/>
      <c r="CT98" s="330"/>
      <c r="CU98" s="334"/>
      <c r="CV98" s="333">
        <v>100</v>
      </c>
      <c r="CW98" s="330"/>
      <c r="CX98" s="330"/>
      <c r="CY98" s="330">
        <v>64</v>
      </c>
      <c r="CZ98" s="330"/>
      <c r="DA98" s="330"/>
      <c r="DB98" s="330">
        <v>3</v>
      </c>
      <c r="DC98" s="331"/>
      <c r="DD98" s="332"/>
      <c r="DE98" s="330"/>
      <c r="DF98" s="330"/>
      <c r="DG98" s="330"/>
      <c r="DH98" s="330"/>
      <c r="DI98" s="330"/>
      <c r="DJ98" s="330"/>
      <c r="DK98" s="331"/>
      <c r="DL98" s="333"/>
      <c r="DM98" s="330"/>
      <c r="DN98" s="330"/>
      <c r="DO98" s="330"/>
      <c r="DP98" s="330"/>
      <c r="DQ98" s="330"/>
      <c r="DR98" s="330"/>
      <c r="DS98" s="331"/>
      <c r="DT98" s="332"/>
      <c r="DU98" s="330"/>
      <c r="DV98" s="330"/>
      <c r="DW98" s="330"/>
      <c r="DX98" s="330"/>
      <c r="DY98" s="330"/>
      <c r="DZ98" s="334"/>
      <c r="EA98" s="333">
        <f>CT98+DB98</f>
        <v>3</v>
      </c>
      <c r="EB98" s="330"/>
      <c r="EC98" s="331"/>
      <c r="ED98" s="92" t="s">
        <v>306</v>
      </c>
      <c r="EE98" s="93"/>
      <c r="EF98" s="93"/>
      <c r="EG98" s="93"/>
      <c r="EH98" s="93"/>
      <c r="EI98" s="93"/>
      <c r="EJ98" s="93"/>
      <c r="EK98" s="93"/>
    </row>
    <row r="99" spans="1:141" s="94" customFormat="1" ht="142.5" customHeight="1" x14ac:dyDescent="0.45">
      <c r="A99" s="301" t="s">
        <v>307</v>
      </c>
      <c r="B99" s="302"/>
      <c r="C99" s="250"/>
      <c r="D99" s="303" t="s">
        <v>308</v>
      </c>
      <c r="E99" s="304"/>
      <c r="F99" s="304"/>
      <c r="G99" s="304"/>
      <c r="H99" s="304"/>
      <c r="I99" s="304"/>
      <c r="J99" s="304"/>
      <c r="K99" s="304"/>
      <c r="L99" s="304"/>
      <c r="M99" s="304"/>
      <c r="N99" s="304"/>
      <c r="O99" s="304"/>
      <c r="P99" s="304"/>
      <c r="Q99" s="304"/>
      <c r="R99" s="304"/>
      <c r="S99" s="304"/>
      <c r="T99" s="304"/>
      <c r="U99" s="304"/>
      <c r="V99" s="304"/>
      <c r="W99" s="304"/>
      <c r="X99" s="304"/>
      <c r="Y99" s="304"/>
      <c r="Z99" s="304"/>
      <c r="AA99" s="305"/>
      <c r="AB99" s="234"/>
      <c r="AC99" s="234"/>
      <c r="AD99" s="234"/>
      <c r="AE99" s="330" t="s">
        <v>200</v>
      </c>
      <c r="AF99" s="330"/>
      <c r="AG99" s="330"/>
      <c r="AH99" s="331"/>
      <c r="AI99" s="332">
        <f>CV99</f>
        <v>102</v>
      </c>
      <c r="AJ99" s="330"/>
      <c r="AK99" s="330"/>
      <c r="AL99" s="330">
        <f>CY99</f>
        <v>68</v>
      </c>
      <c r="AM99" s="330"/>
      <c r="AN99" s="330"/>
      <c r="AO99" s="330">
        <v>30</v>
      </c>
      <c r="AP99" s="330"/>
      <c r="AQ99" s="330"/>
      <c r="AR99" s="330">
        <v>8</v>
      </c>
      <c r="AS99" s="330"/>
      <c r="AT99" s="330"/>
      <c r="AU99" s="330">
        <v>30</v>
      </c>
      <c r="AV99" s="330"/>
      <c r="AW99" s="330"/>
      <c r="AX99" s="330"/>
      <c r="AY99" s="334"/>
      <c r="AZ99" s="333"/>
      <c r="BA99" s="330"/>
      <c r="BB99" s="330"/>
      <c r="BC99" s="330"/>
      <c r="BD99" s="330"/>
      <c r="BE99" s="330"/>
      <c r="BF99" s="330"/>
      <c r="BG99" s="331"/>
      <c r="BH99" s="332"/>
      <c r="BI99" s="330"/>
      <c r="BJ99" s="330"/>
      <c r="BK99" s="330"/>
      <c r="BL99" s="330"/>
      <c r="BM99" s="330"/>
      <c r="BN99" s="330"/>
      <c r="BO99" s="331"/>
      <c r="BP99" s="333"/>
      <c r="BQ99" s="330"/>
      <c r="BR99" s="330"/>
      <c r="BS99" s="330"/>
      <c r="BT99" s="330"/>
      <c r="BU99" s="330"/>
      <c r="BV99" s="330"/>
      <c r="BW99" s="331"/>
      <c r="BX99" s="332"/>
      <c r="BY99" s="330"/>
      <c r="BZ99" s="330"/>
      <c r="CA99" s="330"/>
      <c r="CB99" s="330"/>
      <c r="CC99" s="330"/>
      <c r="CD99" s="330"/>
      <c r="CE99" s="331"/>
      <c r="CF99" s="333"/>
      <c r="CG99" s="330"/>
      <c r="CH99" s="330"/>
      <c r="CI99" s="330"/>
      <c r="CJ99" s="330"/>
      <c r="CK99" s="330"/>
      <c r="CL99" s="330"/>
      <c r="CM99" s="331"/>
      <c r="CN99" s="332"/>
      <c r="CO99" s="330"/>
      <c r="CP99" s="330"/>
      <c r="CQ99" s="330"/>
      <c r="CR99" s="330"/>
      <c r="CS99" s="330"/>
      <c r="CT99" s="330"/>
      <c r="CU99" s="334"/>
      <c r="CV99" s="333">
        <v>102</v>
      </c>
      <c r="CW99" s="330"/>
      <c r="CX99" s="330"/>
      <c r="CY99" s="330">
        <v>68</v>
      </c>
      <c r="CZ99" s="330"/>
      <c r="DA99" s="330"/>
      <c r="DB99" s="330">
        <v>3</v>
      </c>
      <c r="DC99" s="331"/>
      <c r="DD99" s="332"/>
      <c r="DE99" s="330"/>
      <c r="DF99" s="330"/>
      <c r="DG99" s="330"/>
      <c r="DH99" s="330"/>
      <c r="DI99" s="330"/>
      <c r="DJ99" s="330"/>
      <c r="DK99" s="331"/>
      <c r="DL99" s="333"/>
      <c r="DM99" s="330"/>
      <c r="DN99" s="330"/>
      <c r="DO99" s="330"/>
      <c r="DP99" s="330"/>
      <c r="DQ99" s="330"/>
      <c r="DR99" s="330"/>
      <c r="DS99" s="331"/>
      <c r="DT99" s="332"/>
      <c r="DU99" s="330"/>
      <c r="DV99" s="330"/>
      <c r="DW99" s="330"/>
      <c r="DX99" s="330"/>
      <c r="DY99" s="330"/>
      <c r="DZ99" s="334"/>
      <c r="EA99" s="333">
        <f>DB99</f>
        <v>3</v>
      </c>
      <c r="EB99" s="330"/>
      <c r="EC99" s="331"/>
      <c r="ED99" s="92" t="s">
        <v>309</v>
      </c>
      <c r="EE99" s="93"/>
      <c r="EF99" s="93"/>
      <c r="EG99" s="93"/>
      <c r="EH99" s="93"/>
      <c r="EI99" s="93"/>
      <c r="EJ99" s="93"/>
      <c r="EK99" s="93"/>
    </row>
    <row r="100" spans="1:141" s="87" customFormat="1" ht="142.5" customHeight="1" x14ac:dyDescent="0.45">
      <c r="A100" s="301" t="s">
        <v>310</v>
      </c>
      <c r="B100" s="302"/>
      <c r="C100" s="250"/>
      <c r="D100" s="303" t="s">
        <v>311</v>
      </c>
      <c r="E100" s="304"/>
      <c r="F100" s="304"/>
      <c r="G100" s="304"/>
      <c r="H100" s="304"/>
      <c r="I100" s="304"/>
      <c r="J100" s="304"/>
      <c r="K100" s="304"/>
      <c r="L100" s="304"/>
      <c r="M100" s="304"/>
      <c r="N100" s="304"/>
      <c r="O100" s="304"/>
      <c r="P100" s="304"/>
      <c r="Q100" s="304"/>
      <c r="R100" s="304"/>
      <c r="S100" s="304"/>
      <c r="T100" s="304"/>
      <c r="U100" s="304"/>
      <c r="V100" s="304"/>
      <c r="W100" s="304"/>
      <c r="X100" s="304"/>
      <c r="Y100" s="304"/>
      <c r="Z100" s="304"/>
      <c r="AA100" s="305"/>
      <c r="AB100" s="234"/>
      <c r="AC100" s="234"/>
      <c r="AD100" s="234"/>
      <c r="AE100" s="330"/>
      <c r="AF100" s="330"/>
      <c r="AG100" s="330"/>
      <c r="AH100" s="331"/>
      <c r="AI100" s="332">
        <f>SUM(AI101:AK102)</f>
        <v>270</v>
      </c>
      <c r="AJ100" s="330"/>
      <c r="AK100" s="330"/>
      <c r="AL100" s="330">
        <f>SUM(AL101:AN102)</f>
        <v>160</v>
      </c>
      <c r="AM100" s="330"/>
      <c r="AN100" s="330"/>
      <c r="AO100" s="330">
        <f>SUM(AO101:AQ102)</f>
        <v>86</v>
      </c>
      <c r="AP100" s="330"/>
      <c r="AQ100" s="330"/>
      <c r="AR100" s="330">
        <f>SUM(AR101:AT102)</f>
        <v>0</v>
      </c>
      <c r="AS100" s="330"/>
      <c r="AT100" s="330"/>
      <c r="AU100" s="330">
        <f>SUM(AU101:AW102)</f>
        <v>54</v>
      </c>
      <c r="AV100" s="330"/>
      <c r="AW100" s="330"/>
      <c r="AX100" s="330">
        <f>SUM(AX101:AY102)</f>
        <v>20</v>
      </c>
      <c r="AY100" s="334"/>
      <c r="AZ100" s="333">
        <f>SUM(AZ101:BB102)</f>
        <v>0</v>
      </c>
      <c r="BA100" s="330"/>
      <c r="BB100" s="330"/>
      <c r="BC100" s="330">
        <f>SUM(BC101:BE102)</f>
        <v>0</v>
      </c>
      <c r="BD100" s="330"/>
      <c r="BE100" s="330"/>
      <c r="BF100" s="330">
        <f>SUM(BF101:BG102)</f>
        <v>0</v>
      </c>
      <c r="BG100" s="331"/>
      <c r="BH100" s="332">
        <f>SUM(BH101:BJ102)</f>
        <v>90</v>
      </c>
      <c r="BI100" s="330"/>
      <c r="BJ100" s="330"/>
      <c r="BK100" s="330">
        <f>SUM(BK101:BM102)</f>
        <v>60</v>
      </c>
      <c r="BL100" s="330"/>
      <c r="BM100" s="330"/>
      <c r="BN100" s="330">
        <f>SUM(BN101:BO102)</f>
        <v>3</v>
      </c>
      <c r="BO100" s="331"/>
      <c r="BP100" s="333">
        <f>SUM(BP101:BR102)</f>
        <v>0</v>
      </c>
      <c r="BQ100" s="330"/>
      <c r="BR100" s="330"/>
      <c r="BS100" s="330">
        <f>SUM(BS101:BU102)</f>
        <v>0</v>
      </c>
      <c r="BT100" s="330"/>
      <c r="BU100" s="330"/>
      <c r="BV100" s="330">
        <f>SUM(BV101:BW102)</f>
        <v>0</v>
      </c>
      <c r="BW100" s="331"/>
      <c r="BX100" s="332">
        <f>SUM(BX101:BZ102)</f>
        <v>0</v>
      </c>
      <c r="BY100" s="330"/>
      <c r="BZ100" s="330"/>
      <c r="CA100" s="330">
        <f>SUM(CA101:CC102)</f>
        <v>0</v>
      </c>
      <c r="CB100" s="330"/>
      <c r="CC100" s="330"/>
      <c r="CD100" s="330">
        <f>SUM(CD101:CE102)</f>
        <v>0</v>
      </c>
      <c r="CE100" s="331"/>
      <c r="CF100" s="333">
        <f>SUM(CF101:CH102)</f>
        <v>0</v>
      </c>
      <c r="CG100" s="330"/>
      <c r="CH100" s="330"/>
      <c r="CI100" s="330">
        <f>SUM(CI101:CK102)</f>
        <v>0</v>
      </c>
      <c r="CJ100" s="330"/>
      <c r="CK100" s="330"/>
      <c r="CL100" s="330">
        <f>SUM(CL101:CM102)</f>
        <v>0</v>
      </c>
      <c r="CM100" s="331"/>
      <c r="CN100" s="332">
        <f>SUM(CN101:CP102)</f>
        <v>0</v>
      </c>
      <c r="CO100" s="330"/>
      <c r="CP100" s="330"/>
      <c r="CQ100" s="330">
        <f>SUM(CQ101:CS102)</f>
        <v>0</v>
      </c>
      <c r="CR100" s="330"/>
      <c r="CS100" s="330"/>
      <c r="CT100" s="330">
        <f>SUM(CT101:CU102)</f>
        <v>0</v>
      </c>
      <c r="CU100" s="334"/>
      <c r="CV100" s="333">
        <f>SUM(CV101:CX102)</f>
        <v>0</v>
      </c>
      <c r="CW100" s="330"/>
      <c r="CX100" s="330"/>
      <c r="CY100" s="330">
        <f>SUM(CY101:DA102)</f>
        <v>0</v>
      </c>
      <c r="CZ100" s="330"/>
      <c r="DA100" s="330"/>
      <c r="DB100" s="330">
        <f>SUM(DB101:DC102)</f>
        <v>0</v>
      </c>
      <c r="DC100" s="331"/>
      <c r="DD100" s="332">
        <f>SUM(DD101:DF102)</f>
        <v>0</v>
      </c>
      <c r="DE100" s="330"/>
      <c r="DF100" s="330"/>
      <c r="DG100" s="330">
        <f>SUM(DG101:DI102)</f>
        <v>0</v>
      </c>
      <c r="DH100" s="330"/>
      <c r="DI100" s="330"/>
      <c r="DJ100" s="330">
        <f>SUM(DJ101:DK102)</f>
        <v>0</v>
      </c>
      <c r="DK100" s="331"/>
      <c r="DL100" s="333">
        <f>SUM(DL101:DN102)</f>
        <v>90</v>
      </c>
      <c r="DM100" s="330"/>
      <c r="DN100" s="330"/>
      <c r="DO100" s="330">
        <f>SUM(DO101:DQ102)</f>
        <v>50</v>
      </c>
      <c r="DP100" s="330"/>
      <c r="DQ100" s="330"/>
      <c r="DR100" s="330">
        <f>SUM(DR101:DS102)</f>
        <v>3</v>
      </c>
      <c r="DS100" s="331"/>
      <c r="DT100" s="332">
        <f>SUM(DT101:DV102)</f>
        <v>90</v>
      </c>
      <c r="DU100" s="330"/>
      <c r="DV100" s="330"/>
      <c r="DW100" s="330">
        <f>SUM(DW101:DX102)</f>
        <v>50</v>
      </c>
      <c r="DX100" s="330"/>
      <c r="DY100" s="330">
        <f>SUM(DY101:DZ102)</f>
        <v>3</v>
      </c>
      <c r="DZ100" s="334"/>
      <c r="EA100" s="333">
        <f>SUM(EA101:EC102)</f>
        <v>9</v>
      </c>
      <c r="EB100" s="330"/>
      <c r="EC100" s="331"/>
      <c r="ED100" s="92"/>
      <c r="EE100" s="93"/>
      <c r="EF100" s="93"/>
      <c r="EG100" s="93"/>
      <c r="EH100" s="93"/>
      <c r="EI100" s="93"/>
      <c r="EJ100" s="93"/>
      <c r="EK100" s="93"/>
    </row>
    <row r="101" spans="1:141" s="94" customFormat="1" ht="142.5" customHeight="1" x14ac:dyDescent="0.45">
      <c r="A101" s="301" t="s">
        <v>312</v>
      </c>
      <c r="B101" s="302"/>
      <c r="C101" s="250"/>
      <c r="D101" s="303" t="s">
        <v>313</v>
      </c>
      <c r="E101" s="304"/>
      <c r="F101" s="304"/>
      <c r="G101" s="304"/>
      <c r="H101" s="304"/>
      <c r="I101" s="304"/>
      <c r="J101" s="304"/>
      <c r="K101" s="304"/>
      <c r="L101" s="304"/>
      <c r="M101" s="304"/>
      <c r="N101" s="304"/>
      <c r="O101" s="304"/>
      <c r="P101" s="304"/>
      <c r="Q101" s="304"/>
      <c r="R101" s="304"/>
      <c r="S101" s="304"/>
      <c r="T101" s="304"/>
      <c r="U101" s="304"/>
      <c r="V101" s="304"/>
      <c r="W101" s="304"/>
      <c r="X101" s="304"/>
      <c r="Y101" s="304"/>
      <c r="Z101" s="304"/>
      <c r="AA101" s="305"/>
      <c r="AB101" s="234"/>
      <c r="AC101" s="234"/>
      <c r="AD101" s="234"/>
      <c r="AE101" s="330">
        <v>2</v>
      </c>
      <c r="AF101" s="330"/>
      <c r="AG101" s="330"/>
      <c r="AH101" s="331"/>
      <c r="AI101" s="332">
        <v>90</v>
      </c>
      <c r="AJ101" s="330"/>
      <c r="AK101" s="330"/>
      <c r="AL101" s="330">
        <v>60</v>
      </c>
      <c r="AM101" s="330"/>
      <c r="AN101" s="330"/>
      <c r="AO101" s="330">
        <v>26</v>
      </c>
      <c r="AP101" s="330"/>
      <c r="AQ101" s="330"/>
      <c r="AR101" s="330"/>
      <c r="AS101" s="330"/>
      <c r="AT101" s="330"/>
      <c r="AU101" s="330">
        <v>14</v>
      </c>
      <c r="AV101" s="330"/>
      <c r="AW101" s="330"/>
      <c r="AX101" s="330">
        <v>20</v>
      </c>
      <c r="AY101" s="334"/>
      <c r="AZ101" s="360"/>
      <c r="BA101" s="358"/>
      <c r="BB101" s="358"/>
      <c r="BC101" s="358"/>
      <c r="BD101" s="358"/>
      <c r="BE101" s="358"/>
      <c r="BF101" s="358"/>
      <c r="BG101" s="361"/>
      <c r="BH101" s="360">
        <v>90</v>
      </c>
      <c r="BI101" s="358"/>
      <c r="BJ101" s="358"/>
      <c r="BK101" s="358">
        <v>60</v>
      </c>
      <c r="BL101" s="358"/>
      <c r="BM101" s="358"/>
      <c r="BN101" s="358">
        <v>3</v>
      </c>
      <c r="BO101" s="361"/>
      <c r="BP101" s="333"/>
      <c r="BQ101" s="330"/>
      <c r="BR101" s="330"/>
      <c r="BS101" s="330"/>
      <c r="BT101" s="330"/>
      <c r="BU101" s="330"/>
      <c r="BV101" s="330"/>
      <c r="BW101" s="331"/>
      <c r="BX101" s="332"/>
      <c r="BY101" s="330"/>
      <c r="BZ101" s="330"/>
      <c r="CA101" s="330"/>
      <c r="CB101" s="330"/>
      <c r="CC101" s="330"/>
      <c r="CD101" s="330"/>
      <c r="CE101" s="331"/>
      <c r="CF101" s="333"/>
      <c r="CG101" s="330"/>
      <c r="CH101" s="330"/>
      <c r="CI101" s="330"/>
      <c r="CJ101" s="330"/>
      <c r="CK101" s="330"/>
      <c r="CL101" s="330"/>
      <c r="CM101" s="331"/>
      <c r="CN101" s="332"/>
      <c r="CO101" s="330"/>
      <c r="CP101" s="330"/>
      <c r="CQ101" s="330"/>
      <c r="CR101" s="330"/>
      <c r="CS101" s="330"/>
      <c r="CT101" s="330"/>
      <c r="CU101" s="334"/>
      <c r="CV101" s="333"/>
      <c r="CW101" s="330"/>
      <c r="CX101" s="330"/>
      <c r="CY101" s="330"/>
      <c r="CZ101" s="330"/>
      <c r="DA101" s="330"/>
      <c r="DB101" s="330"/>
      <c r="DC101" s="331"/>
      <c r="DD101" s="332"/>
      <c r="DE101" s="330"/>
      <c r="DF101" s="330"/>
      <c r="DG101" s="330"/>
      <c r="DH101" s="330"/>
      <c r="DI101" s="330"/>
      <c r="DJ101" s="330"/>
      <c r="DK101" s="331"/>
      <c r="DL101" s="333"/>
      <c r="DM101" s="330"/>
      <c r="DN101" s="330"/>
      <c r="DO101" s="330"/>
      <c r="DP101" s="330"/>
      <c r="DQ101" s="330"/>
      <c r="DR101" s="330"/>
      <c r="DS101" s="331"/>
      <c r="DT101" s="332"/>
      <c r="DU101" s="330"/>
      <c r="DV101" s="330"/>
      <c r="DW101" s="330"/>
      <c r="DX101" s="330"/>
      <c r="DY101" s="330"/>
      <c r="DZ101" s="334"/>
      <c r="EA101" s="333">
        <v>3</v>
      </c>
      <c r="EB101" s="330"/>
      <c r="EC101" s="331"/>
      <c r="ED101" s="92" t="s">
        <v>314</v>
      </c>
      <c r="EE101" s="93"/>
      <c r="EF101" s="93"/>
      <c r="EG101" s="93"/>
      <c r="EH101" s="93"/>
      <c r="EI101" s="93"/>
      <c r="EJ101" s="93"/>
      <c r="EK101" s="93"/>
    </row>
    <row r="102" spans="1:141" s="94" customFormat="1" ht="142.5" customHeight="1" x14ac:dyDescent="0.45">
      <c r="A102" s="301" t="s">
        <v>315</v>
      </c>
      <c r="B102" s="302"/>
      <c r="C102" s="262"/>
      <c r="D102" s="363" t="s">
        <v>316</v>
      </c>
      <c r="E102" s="364"/>
      <c r="F102" s="364"/>
      <c r="G102" s="364"/>
      <c r="H102" s="364"/>
      <c r="I102" s="364"/>
      <c r="J102" s="364"/>
      <c r="K102" s="364"/>
      <c r="L102" s="364"/>
      <c r="M102" s="364"/>
      <c r="N102" s="364"/>
      <c r="O102" s="364"/>
      <c r="P102" s="364"/>
      <c r="Q102" s="364"/>
      <c r="R102" s="364"/>
      <c r="S102" s="364"/>
      <c r="T102" s="364"/>
      <c r="U102" s="364"/>
      <c r="V102" s="364"/>
      <c r="W102" s="364"/>
      <c r="X102" s="364"/>
      <c r="Y102" s="364"/>
      <c r="Z102" s="364"/>
      <c r="AA102" s="365"/>
      <c r="AB102" s="222"/>
      <c r="AC102" s="222"/>
      <c r="AD102" s="222"/>
      <c r="AE102" s="358" t="s">
        <v>317</v>
      </c>
      <c r="AF102" s="358"/>
      <c r="AG102" s="358"/>
      <c r="AH102" s="361"/>
      <c r="AI102" s="362">
        <v>180</v>
      </c>
      <c r="AJ102" s="358"/>
      <c r="AK102" s="358"/>
      <c r="AL102" s="358">
        <v>100</v>
      </c>
      <c r="AM102" s="358"/>
      <c r="AN102" s="358"/>
      <c r="AO102" s="358">
        <v>60</v>
      </c>
      <c r="AP102" s="358"/>
      <c r="AQ102" s="358"/>
      <c r="AR102" s="358"/>
      <c r="AS102" s="358"/>
      <c r="AT102" s="358"/>
      <c r="AU102" s="358">
        <v>40</v>
      </c>
      <c r="AV102" s="358"/>
      <c r="AW102" s="358"/>
      <c r="AX102" s="358"/>
      <c r="AY102" s="359"/>
      <c r="AZ102" s="360"/>
      <c r="BA102" s="358"/>
      <c r="BB102" s="358"/>
      <c r="BC102" s="358"/>
      <c r="BD102" s="358"/>
      <c r="BE102" s="358"/>
      <c r="BF102" s="358"/>
      <c r="BG102" s="361"/>
      <c r="BH102" s="362"/>
      <c r="BI102" s="358"/>
      <c r="BJ102" s="358"/>
      <c r="BK102" s="358"/>
      <c r="BL102" s="358"/>
      <c r="BM102" s="358"/>
      <c r="BN102" s="358"/>
      <c r="BO102" s="361"/>
      <c r="BP102" s="360"/>
      <c r="BQ102" s="358"/>
      <c r="BR102" s="358"/>
      <c r="BS102" s="358"/>
      <c r="BT102" s="358"/>
      <c r="BU102" s="358"/>
      <c r="BV102" s="358"/>
      <c r="BW102" s="361"/>
      <c r="BX102" s="362"/>
      <c r="BY102" s="358"/>
      <c r="BZ102" s="358"/>
      <c r="CA102" s="358"/>
      <c r="CB102" s="358"/>
      <c r="CC102" s="358"/>
      <c r="CD102" s="358"/>
      <c r="CE102" s="361"/>
      <c r="CF102" s="360"/>
      <c r="CG102" s="358"/>
      <c r="CH102" s="358"/>
      <c r="CI102" s="358"/>
      <c r="CJ102" s="358"/>
      <c r="CK102" s="358"/>
      <c r="CL102" s="358"/>
      <c r="CM102" s="361"/>
      <c r="CN102" s="362"/>
      <c r="CO102" s="358"/>
      <c r="CP102" s="358"/>
      <c r="CQ102" s="358"/>
      <c r="CR102" s="358"/>
      <c r="CS102" s="358"/>
      <c r="CT102" s="358"/>
      <c r="CU102" s="359"/>
      <c r="CV102" s="360"/>
      <c r="CW102" s="358"/>
      <c r="CX102" s="358"/>
      <c r="CY102" s="358"/>
      <c r="CZ102" s="358"/>
      <c r="DA102" s="358"/>
      <c r="DB102" s="358"/>
      <c r="DC102" s="361"/>
      <c r="DD102" s="362"/>
      <c r="DE102" s="358"/>
      <c r="DF102" s="358"/>
      <c r="DG102" s="358"/>
      <c r="DH102" s="358"/>
      <c r="DI102" s="358"/>
      <c r="DJ102" s="358"/>
      <c r="DK102" s="361"/>
      <c r="DL102" s="360">
        <v>90</v>
      </c>
      <c r="DM102" s="358"/>
      <c r="DN102" s="358"/>
      <c r="DO102" s="358">
        <v>50</v>
      </c>
      <c r="DP102" s="358"/>
      <c r="DQ102" s="358"/>
      <c r="DR102" s="358">
        <v>3</v>
      </c>
      <c r="DS102" s="361"/>
      <c r="DT102" s="362">
        <v>90</v>
      </c>
      <c r="DU102" s="358"/>
      <c r="DV102" s="358"/>
      <c r="DW102" s="358">
        <v>50</v>
      </c>
      <c r="DX102" s="358"/>
      <c r="DY102" s="358">
        <v>3</v>
      </c>
      <c r="DZ102" s="359"/>
      <c r="EA102" s="360">
        <v>6</v>
      </c>
      <c r="EB102" s="358"/>
      <c r="EC102" s="361"/>
      <c r="ED102" s="95" t="s">
        <v>318</v>
      </c>
      <c r="EE102" s="96"/>
      <c r="EF102" s="96"/>
      <c r="EG102" s="96"/>
      <c r="EH102" s="96"/>
      <c r="EI102" s="96"/>
      <c r="EJ102" s="96"/>
      <c r="EK102" s="96"/>
    </row>
    <row r="103" spans="1:141" s="87" customFormat="1" ht="142.5" customHeight="1" x14ac:dyDescent="0.45">
      <c r="A103" s="301" t="s">
        <v>319</v>
      </c>
      <c r="B103" s="302"/>
      <c r="C103" s="250"/>
      <c r="D103" s="303" t="s">
        <v>320</v>
      </c>
      <c r="E103" s="304"/>
      <c r="F103" s="304"/>
      <c r="G103" s="304"/>
      <c r="H103" s="304"/>
      <c r="I103" s="304"/>
      <c r="J103" s="304"/>
      <c r="K103" s="304"/>
      <c r="L103" s="304"/>
      <c r="M103" s="304"/>
      <c r="N103" s="304"/>
      <c r="O103" s="304"/>
      <c r="P103" s="304"/>
      <c r="Q103" s="304"/>
      <c r="R103" s="304"/>
      <c r="S103" s="304"/>
      <c r="T103" s="304"/>
      <c r="U103" s="304"/>
      <c r="V103" s="304"/>
      <c r="W103" s="304"/>
      <c r="X103" s="304"/>
      <c r="Y103" s="304"/>
      <c r="Z103" s="304"/>
      <c r="AA103" s="305"/>
      <c r="AB103" s="234"/>
      <c r="AC103" s="234"/>
      <c r="AD103" s="234"/>
      <c r="AE103" s="330"/>
      <c r="AF103" s="330"/>
      <c r="AG103" s="330"/>
      <c r="AH103" s="331"/>
      <c r="AI103" s="332">
        <f>SUM(AI104:AK109)</f>
        <v>718</v>
      </c>
      <c r="AJ103" s="330"/>
      <c r="AK103" s="330"/>
      <c r="AL103" s="330">
        <f>SUM(AL104:AN109)</f>
        <v>396</v>
      </c>
      <c r="AM103" s="330"/>
      <c r="AN103" s="330"/>
      <c r="AO103" s="330">
        <f>SUM(AO104:AQ109)</f>
        <v>196</v>
      </c>
      <c r="AP103" s="330"/>
      <c r="AQ103" s="330"/>
      <c r="AR103" s="330">
        <f>SUM(AR104:AT109)</f>
        <v>32</v>
      </c>
      <c r="AS103" s="330"/>
      <c r="AT103" s="330"/>
      <c r="AU103" s="330">
        <f>SUM(AU104:AW109)</f>
        <v>168</v>
      </c>
      <c r="AV103" s="330"/>
      <c r="AW103" s="330"/>
      <c r="AX103" s="330">
        <f>SUM(AX104:AY109)</f>
        <v>0</v>
      </c>
      <c r="AY103" s="334"/>
      <c r="AZ103" s="333">
        <f>SUM(AZ104:BB109)</f>
        <v>0</v>
      </c>
      <c r="BA103" s="330"/>
      <c r="BB103" s="330"/>
      <c r="BC103" s="330">
        <f>SUM(BC104:BE109)</f>
        <v>0</v>
      </c>
      <c r="BD103" s="330"/>
      <c r="BE103" s="330"/>
      <c r="BF103" s="330">
        <f>SUM(BF104:BG109)</f>
        <v>0</v>
      </c>
      <c r="BG103" s="331"/>
      <c r="BH103" s="332">
        <f>SUM(BH104:BJ109)</f>
        <v>0</v>
      </c>
      <c r="BI103" s="330"/>
      <c r="BJ103" s="330"/>
      <c r="BK103" s="330">
        <f>SUM(BK104:BM109)</f>
        <v>0</v>
      </c>
      <c r="BL103" s="330"/>
      <c r="BM103" s="330"/>
      <c r="BN103" s="330">
        <f>SUM(BN104:BO109)</f>
        <v>0</v>
      </c>
      <c r="BO103" s="331"/>
      <c r="BP103" s="333">
        <f>SUM(BP104:BR109)</f>
        <v>90</v>
      </c>
      <c r="BQ103" s="330"/>
      <c r="BR103" s="330"/>
      <c r="BS103" s="330">
        <f>SUM(BS104:BU109)</f>
        <v>60</v>
      </c>
      <c r="BT103" s="330"/>
      <c r="BU103" s="330"/>
      <c r="BV103" s="330">
        <f>SUM(BV104:BW109)</f>
        <v>3</v>
      </c>
      <c r="BW103" s="331"/>
      <c r="BX103" s="332">
        <f>SUM(BX104:BZ109)</f>
        <v>202</v>
      </c>
      <c r="BY103" s="330"/>
      <c r="BZ103" s="330"/>
      <c r="CA103" s="330">
        <f>SUM(CA104:CC109)</f>
        <v>110</v>
      </c>
      <c r="CB103" s="330"/>
      <c r="CC103" s="330"/>
      <c r="CD103" s="330">
        <f>SUM(CD104:CE109)</f>
        <v>6</v>
      </c>
      <c r="CE103" s="331"/>
      <c r="CF103" s="333">
        <f>SUM(CF104:CH109)</f>
        <v>90</v>
      </c>
      <c r="CG103" s="330"/>
      <c r="CH103" s="330"/>
      <c r="CI103" s="330">
        <f>SUM(CI104:CK109)</f>
        <v>58</v>
      </c>
      <c r="CJ103" s="330"/>
      <c r="CK103" s="330"/>
      <c r="CL103" s="330">
        <f>SUM(CL104:CM109)</f>
        <v>3</v>
      </c>
      <c r="CM103" s="331"/>
      <c r="CN103" s="332">
        <f>SUM(CN104:CP109)</f>
        <v>118</v>
      </c>
      <c r="CO103" s="330"/>
      <c r="CP103" s="330"/>
      <c r="CQ103" s="330">
        <f>SUM(CQ104:CS109)</f>
        <v>54</v>
      </c>
      <c r="CR103" s="330"/>
      <c r="CS103" s="330"/>
      <c r="CT103" s="330">
        <f>SUM(CT104:CU109)</f>
        <v>3</v>
      </c>
      <c r="CU103" s="334"/>
      <c r="CV103" s="333">
        <f>SUM(CV104:CX109)</f>
        <v>100</v>
      </c>
      <c r="CW103" s="330"/>
      <c r="CX103" s="330"/>
      <c r="CY103" s="330">
        <f>SUM(CY104:DA109)</f>
        <v>60</v>
      </c>
      <c r="CZ103" s="330"/>
      <c r="DA103" s="330"/>
      <c r="DB103" s="330">
        <f>SUM(DB104:DC109)</f>
        <v>3</v>
      </c>
      <c r="DC103" s="331"/>
      <c r="DD103" s="332">
        <f>SUM(DD104:DF109)</f>
        <v>118</v>
      </c>
      <c r="DE103" s="330"/>
      <c r="DF103" s="330"/>
      <c r="DG103" s="330">
        <f>SUM(DG104:DI109)</f>
        <v>54</v>
      </c>
      <c r="DH103" s="330"/>
      <c r="DI103" s="330"/>
      <c r="DJ103" s="330">
        <f>SUM(DJ104:DK109)</f>
        <v>3</v>
      </c>
      <c r="DK103" s="331"/>
      <c r="DL103" s="333">
        <f>SUM(DL104:DN109)</f>
        <v>0</v>
      </c>
      <c r="DM103" s="330"/>
      <c r="DN103" s="330"/>
      <c r="DO103" s="330">
        <f>SUM(DO104:DQ109)</f>
        <v>0</v>
      </c>
      <c r="DP103" s="330"/>
      <c r="DQ103" s="330"/>
      <c r="DR103" s="330">
        <f>SUM(DR104:DS109)</f>
        <v>0</v>
      </c>
      <c r="DS103" s="331"/>
      <c r="DT103" s="332">
        <f>SUM(DT104:DV109)</f>
        <v>0</v>
      </c>
      <c r="DU103" s="330"/>
      <c r="DV103" s="330"/>
      <c r="DW103" s="330">
        <f>SUM(DW104:DX109)</f>
        <v>0</v>
      </c>
      <c r="DX103" s="330"/>
      <c r="DY103" s="330">
        <f>SUM(DY104:DZ109)</f>
        <v>0</v>
      </c>
      <c r="DZ103" s="334"/>
      <c r="EA103" s="333">
        <f>SUM(EA104:EC109)</f>
        <v>21</v>
      </c>
      <c r="EB103" s="330"/>
      <c r="EC103" s="331"/>
      <c r="ED103" s="92"/>
      <c r="EE103" s="93"/>
      <c r="EF103" s="93"/>
      <c r="EG103" s="93"/>
      <c r="EH103" s="93"/>
      <c r="EI103" s="93"/>
      <c r="EJ103" s="93"/>
      <c r="EK103" s="93"/>
    </row>
    <row r="104" spans="1:141" s="94" customFormat="1" ht="142.5" customHeight="1" x14ac:dyDescent="0.45">
      <c r="A104" s="301" t="s">
        <v>321</v>
      </c>
      <c r="B104" s="302"/>
      <c r="C104" s="250"/>
      <c r="D104" s="303" t="s">
        <v>322</v>
      </c>
      <c r="E104" s="304"/>
      <c r="F104" s="304"/>
      <c r="G104" s="304"/>
      <c r="H104" s="304"/>
      <c r="I104" s="304"/>
      <c r="J104" s="304"/>
      <c r="K104" s="304"/>
      <c r="L104" s="304"/>
      <c r="M104" s="304"/>
      <c r="N104" s="304"/>
      <c r="O104" s="304"/>
      <c r="P104" s="304"/>
      <c r="Q104" s="304"/>
      <c r="R104" s="304"/>
      <c r="S104" s="304"/>
      <c r="T104" s="304"/>
      <c r="U104" s="304"/>
      <c r="V104" s="304"/>
      <c r="W104" s="304"/>
      <c r="X104" s="304"/>
      <c r="Y104" s="304"/>
      <c r="Z104" s="304"/>
      <c r="AA104" s="305"/>
      <c r="AB104" s="234" t="s">
        <v>149</v>
      </c>
      <c r="AC104" s="234"/>
      <c r="AD104" s="234"/>
      <c r="AE104" s="330" t="s">
        <v>180</v>
      </c>
      <c r="AF104" s="330"/>
      <c r="AG104" s="330"/>
      <c r="AH104" s="331"/>
      <c r="AI104" s="332">
        <f>BP104+BX104</f>
        <v>256</v>
      </c>
      <c r="AJ104" s="330"/>
      <c r="AK104" s="330"/>
      <c r="AL104" s="330">
        <f>BS104+CA104</f>
        <v>170</v>
      </c>
      <c r="AM104" s="330"/>
      <c r="AN104" s="330"/>
      <c r="AO104" s="330">
        <v>78</v>
      </c>
      <c r="AP104" s="330"/>
      <c r="AQ104" s="330"/>
      <c r="AR104" s="330">
        <v>16</v>
      </c>
      <c r="AS104" s="330"/>
      <c r="AT104" s="330"/>
      <c r="AU104" s="330">
        <v>76</v>
      </c>
      <c r="AV104" s="330"/>
      <c r="AW104" s="330"/>
      <c r="AX104" s="330"/>
      <c r="AY104" s="334"/>
      <c r="AZ104" s="333"/>
      <c r="BA104" s="330"/>
      <c r="BB104" s="330"/>
      <c r="BC104" s="330"/>
      <c r="BD104" s="330"/>
      <c r="BE104" s="330"/>
      <c r="BF104" s="330"/>
      <c r="BG104" s="331"/>
      <c r="BH104" s="332"/>
      <c r="BI104" s="330"/>
      <c r="BJ104" s="330"/>
      <c r="BK104" s="330"/>
      <c r="BL104" s="330"/>
      <c r="BM104" s="330"/>
      <c r="BN104" s="330"/>
      <c r="BO104" s="331"/>
      <c r="BP104" s="333">
        <v>90</v>
      </c>
      <c r="BQ104" s="330"/>
      <c r="BR104" s="330"/>
      <c r="BS104" s="330">
        <v>60</v>
      </c>
      <c r="BT104" s="330"/>
      <c r="BU104" s="330"/>
      <c r="BV104" s="330">
        <v>3</v>
      </c>
      <c r="BW104" s="331"/>
      <c r="BX104" s="332">
        <v>166</v>
      </c>
      <c r="BY104" s="330"/>
      <c r="BZ104" s="330"/>
      <c r="CA104" s="330">
        <v>110</v>
      </c>
      <c r="CB104" s="330"/>
      <c r="CC104" s="330"/>
      <c r="CD104" s="330">
        <v>5</v>
      </c>
      <c r="CE104" s="331"/>
      <c r="CF104" s="333"/>
      <c r="CG104" s="330"/>
      <c r="CH104" s="330"/>
      <c r="CI104" s="330"/>
      <c r="CJ104" s="330"/>
      <c r="CK104" s="330"/>
      <c r="CL104" s="330"/>
      <c r="CM104" s="331"/>
      <c r="CN104" s="332"/>
      <c r="CO104" s="330"/>
      <c r="CP104" s="330"/>
      <c r="CQ104" s="330"/>
      <c r="CR104" s="330"/>
      <c r="CS104" s="330"/>
      <c r="CT104" s="330"/>
      <c r="CU104" s="334"/>
      <c r="CV104" s="333"/>
      <c r="CW104" s="330"/>
      <c r="CX104" s="330"/>
      <c r="CY104" s="330"/>
      <c r="CZ104" s="330"/>
      <c r="DA104" s="330"/>
      <c r="DB104" s="330"/>
      <c r="DC104" s="331"/>
      <c r="DD104" s="332"/>
      <c r="DE104" s="330"/>
      <c r="DF104" s="330"/>
      <c r="DG104" s="330"/>
      <c r="DH104" s="330"/>
      <c r="DI104" s="330"/>
      <c r="DJ104" s="330"/>
      <c r="DK104" s="331"/>
      <c r="DL104" s="333"/>
      <c r="DM104" s="330"/>
      <c r="DN104" s="330"/>
      <c r="DO104" s="330"/>
      <c r="DP104" s="330"/>
      <c r="DQ104" s="330"/>
      <c r="DR104" s="330"/>
      <c r="DS104" s="331"/>
      <c r="DT104" s="332"/>
      <c r="DU104" s="330"/>
      <c r="DV104" s="330"/>
      <c r="DW104" s="330"/>
      <c r="DX104" s="330"/>
      <c r="DY104" s="330"/>
      <c r="DZ104" s="334"/>
      <c r="EA104" s="333">
        <f>BV104+CD104</f>
        <v>8</v>
      </c>
      <c r="EB104" s="330"/>
      <c r="EC104" s="331"/>
      <c r="ED104" s="92" t="s">
        <v>323</v>
      </c>
      <c r="EE104" s="93"/>
      <c r="EF104" s="93"/>
      <c r="EG104" s="93"/>
      <c r="EH104" s="93"/>
      <c r="EI104" s="93"/>
      <c r="EJ104" s="93"/>
      <c r="EK104" s="93"/>
    </row>
    <row r="105" spans="1:141" s="94" customFormat="1" ht="142.5" customHeight="1" x14ac:dyDescent="0.45">
      <c r="A105" s="301" t="s">
        <v>324</v>
      </c>
      <c r="B105" s="302"/>
      <c r="C105" s="250"/>
      <c r="D105" s="303" t="s">
        <v>325</v>
      </c>
      <c r="E105" s="304"/>
      <c r="F105" s="304"/>
      <c r="G105" s="304"/>
      <c r="H105" s="304"/>
      <c r="I105" s="304"/>
      <c r="J105" s="304"/>
      <c r="K105" s="304"/>
      <c r="L105" s="304"/>
      <c r="M105" s="304"/>
      <c r="N105" s="304"/>
      <c r="O105" s="304"/>
      <c r="P105" s="304"/>
      <c r="Q105" s="304"/>
      <c r="R105" s="304"/>
      <c r="S105" s="304"/>
      <c r="T105" s="304"/>
      <c r="U105" s="304"/>
      <c r="V105" s="304"/>
      <c r="W105" s="304"/>
      <c r="X105" s="304"/>
      <c r="Y105" s="304"/>
      <c r="Z105" s="304"/>
      <c r="AA105" s="305"/>
      <c r="AB105" s="234"/>
      <c r="AC105" s="234"/>
      <c r="AD105" s="234"/>
      <c r="AE105" s="330"/>
      <c r="AF105" s="330"/>
      <c r="AG105" s="330"/>
      <c r="AH105" s="331"/>
      <c r="AI105" s="332">
        <v>36</v>
      </c>
      <c r="AJ105" s="330"/>
      <c r="AK105" s="330"/>
      <c r="AL105" s="330"/>
      <c r="AM105" s="330"/>
      <c r="AN105" s="330"/>
      <c r="AO105" s="330"/>
      <c r="AP105" s="330"/>
      <c r="AQ105" s="330"/>
      <c r="AR105" s="330"/>
      <c r="AS105" s="330"/>
      <c r="AT105" s="330"/>
      <c r="AU105" s="330"/>
      <c r="AV105" s="330"/>
      <c r="AW105" s="330"/>
      <c r="AX105" s="330"/>
      <c r="AY105" s="334"/>
      <c r="AZ105" s="333"/>
      <c r="BA105" s="330"/>
      <c r="BB105" s="330"/>
      <c r="BC105" s="330"/>
      <c r="BD105" s="330"/>
      <c r="BE105" s="330"/>
      <c r="BF105" s="330"/>
      <c r="BG105" s="331"/>
      <c r="BH105" s="332"/>
      <c r="BI105" s="330"/>
      <c r="BJ105" s="330"/>
      <c r="BK105" s="330"/>
      <c r="BL105" s="330"/>
      <c r="BM105" s="330"/>
      <c r="BN105" s="330"/>
      <c r="BO105" s="331"/>
      <c r="BP105" s="333"/>
      <c r="BQ105" s="330"/>
      <c r="BR105" s="330"/>
      <c r="BS105" s="330"/>
      <c r="BT105" s="330"/>
      <c r="BU105" s="330"/>
      <c r="BV105" s="330"/>
      <c r="BW105" s="331"/>
      <c r="BX105" s="332">
        <v>36</v>
      </c>
      <c r="BY105" s="330"/>
      <c r="BZ105" s="330"/>
      <c r="CA105" s="330"/>
      <c r="CB105" s="330"/>
      <c r="CC105" s="330"/>
      <c r="CD105" s="330">
        <v>1</v>
      </c>
      <c r="CE105" s="331"/>
      <c r="CF105" s="333"/>
      <c r="CG105" s="330"/>
      <c r="CH105" s="330"/>
      <c r="CI105" s="330"/>
      <c r="CJ105" s="330"/>
      <c r="CK105" s="330"/>
      <c r="CL105" s="330"/>
      <c r="CM105" s="331"/>
      <c r="CN105" s="332"/>
      <c r="CO105" s="330"/>
      <c r="CP105" s="330"/>
      <c r="CQ105" s="330"/>
      <c r="CR105" s="330"/>
      <c r="CS105" s="330"/>
      <c r="CT105" s="330"/>
      <c r="CU105" s="334"/>
      <c r="CV105" s="333"/>
      <c r="CW105" s="330"/>
      <c r="CX105" s="330"/>
      <c r="CY105" s="330"/>
      <c r="CZ105" s="330"/>
      <c r="DA105" s="330"/>
      <c r="DB105" s="330"/>
      <c r="DC105" s="331"/>
      <c r="DD105" s="332"/>
      <c r="DE105" s="330"/>
      <c r="DF105" s="330"/>
      <c r="DG105" s="330"/>
      <c r="DH105" s="330"/>
      <c r="DI105" s="330"/>
      <c r="DJ105" s="330"/>
      <c r="DK105" s="331"/>
      <c r="DL105" s="333"/>
      <c r="DM105" s="330"/>
      <c r="DN105" s="330"/>
      <c r="DO105" s="330"/>
      <c r="DP105" s="330"/>
      <c r="DQ105" s="330"/>
      <c r="DR105" s="330"/>
      <c r="DS105" s="331"/>
      <c r="DT105" s="332"/>
      <c r="DU105" s="330"/>
      <c r="DV105" s="330"/>
      <c r="DW105" s="330"/>
      <c r="DX105" s="330"/>
      <c r="DY105" s="330"/>
      <c r="DZ105" s="334"/>
      <c r="EA105" s="333">
        <f>CD105</f>
        <v>1</v>
      </c>
      <c r="EB105" s="330"/>
      <c r="EC105" s="331"/>
      <c r="ED105" s="92" t="s">
        <v>326</v>
      </c>
      <c r="EE105" s="93"/>
      <c r="EF105" s="93"/>
      <c r="EG105" s="93"/>
      <c r="EH105" s="93"/>
      <c r="EI105" s="93"/>
      <c r="EJ105" s="93"/>
      <c r="EK105" s="93"/>
    </row>
    <row r="106" spans="1:141" s="94" customFormat="1" ht="142.5" customHeight="1" x14ac:dyDescent="0.45">
      <c r="A106" s="301" t="s">
        <v>327</v>
      </c>
      <c r="B106" s="302"/>
      <c r="C106" s="250"/>
      <c r="D106" s="303" t="s">
        <v>328</v>
      </c>
      <c r="E106" s="304"/>
      <c r="F106" s="304"/>
      <c r="G106" s="304"/>
      <c r="H106" s="304"/>
      <c r="I106" s="304"/>
      <c r="J106" s="304"/>
      <c r="K106" s="304"/>
      <c r="L106" s="304"/>
      <c r="M106" s="304"/>
      <c r="N106" s="304"/>
      <c r="O106" s="304"/>
      <c r="P106" s="304"/>
      <c r="Q106" s="304"/>
      <c r="R106" s="304"/>
      <c r="S106" s="304"/>
      <c r="T106" s="304"/>
      <c r="U106" s="304"/>
      <c r="V106" s="304"/>
      <c r="W106" s="304"/>
      <c r="X106" s="304"/>
      <c r="Y106" s="304"/>
      <c r="Z106" s="304"/>
      <c r="AA106" s="305"/>
      <c r="AB106" s="234" t="s">
        <v>329</v>
      </c>
      <c r="AC106" s="234"/>
      <c r="AD106" s="234"/>
      <c r="AE106" s="330"/>
      <c r="AF106" s="330"/>
      <c r="AG106" s="330"/>
      <c r="AH106" s="331"/>
      <c r="AI106" s="332">
        <f>CF106+CN106</f>
        <v>172</v>
      </c>
      <c r="AJ106" s="330"/>
      <c r="AK106" s="330"/>
      <c r="AL106" s="330">
        <f>CI106+CQ106</f>
        <v>112</v>
      </c>
      <c r="AM106" s="330"/>
      <c r="AN106" s="330"/>
      <c r="AO106" s="330">
        <v>64</v>
      </c>
      <c r="AP106" s="330"/>
      <c r="AQ106" s="330"/>
      <c r="AR106" s="330">
        <v>8</v>
      </c>
      <c r="AS106" s="330"/>
      <c r="AT106" s="330"/>
      <c r="AU106" s="330">
        <v>40</v>
      </c>
      <c r="AV106" s="330"/>
      <c r="AW106" s="330"/>
      <c r="AX106" s="330"/>
      <c r="AY106" s="334"/>
      <c r="AZ106" s="333"/>
      <c r="BA106" s="330"/>
      <c r="BB106" s="330"/>
      <c r="BC106" s="330"/>
      <c r="BD106" s="330"/>
      <c r="BE106" s="330"/>
      <c r="BF106" s="330"/>
      <c r="BG106" s="331"/>
      <c r="BH106" s="332"/>
      <c r="BI106" s="330"/>
      <c r="BJ106" s="330"/>
      <c r="BK106" s="330"/>
      <c r="BL106" s="330"/>
      <c r="BM106" s="330"/>
      <c r="BN106" s="330"/>
      <c r="BO106" s="331"/>
      <c r="BP106" s="333"/>
      <c r="BQ106" s="330"/>
      <c r="BR106" s="330"/>
      <c r="BS106" s="330"/>
      <c r="BT106" s="330"/>
      <c r="BU106" s="330"/>
      <c r="BV106" s="330"/>
      <c r="BW106" s="331"/>
      <c r="BX106" s="332"/>
      <c r="BY106" s="330"/>
      <c r="BZ106" s="330"/>
      <c r="CA106" s="330"/>
      <c r="CB106" s="330"/>
      <c r="CC106" s="330"/>
      <c r="CD106" s="330"/>
      <c r="CE106" s="331"/>
      <c r="CF106" s="333">
        <v>90</v>
      </c>
      <c r="CG106" s="330"/>
      <c r="CH106" s="330"/>
      <c r="CI106" s="330">
        <v>58</v>
      </c>
      <c r="CJ106" s="330"/>
      <c r="CK106" s="330"/>
      <c r="CL106" s="330">
        <v>3</v>
      </c>
      <c r="CM106" s="331"/>
      <c r="CN106" s="332">
        <v>82</v>
      </c>
      <c r="CO106" s="330"/>
      <c r="CP106" s="330"/>
      <c r="CQ106" s="330">
        <v>54</v>
      </c>
      <c r="CR106" s="330"/>
      <c r="CS106" s="330"/>
      <c r="CT106" s="330">
        <v>2</v>
      </c>
      <c r="CU106" s="334"/>
      <c r="CV106" s="333"/>
      <c r="CW106" s="330"/>
      <c r="CX106" s="330"/>
      <c r="CY106" s="330"/>
      <c r="CZ106" s="330"/>
      <c r="DA106" s="330"/>
      <c r="DB106" s="330"/>
      <c r="DC106" s="331"/>
      <c r="DD106" s="332"/>
      <c r="DE106" s="330"/>
      <c r="DF106" s="330"/>
      <c r="DG106" s="330"/>
      <c r="DH106" s="330"/>
      <c r="DI106" s="330"/>
      <c r="DJ106" s="330"/>
      <c r="DK106" s="331"/>
      <c r="DL106" s="333"/>
      <c r="DM106" s="330"/>
      <c r="DN106" s="330"/>
      <c r="DO106" s="330"/>
      <c r="DP106" s="330"/>
      <c r="DQ106" s="330"/>
      <c r="DR106" s="330"/>
      <c r="DS106" s="331"/>
      <c r="DT106" s="332"/>
      <c r="DU106" s="330"/>
      <c r="DV106" s="330"/>
      <c r="DW106" s="330"/>
      <c r="DX106" s="330"/>
      <c r="DY106" s="330"/>
      <c r="DZ106" s="334"/>
      <c r="EA106" s="333">
        <f>CL106+CT106</f>
        <v>5</v>
      </c>
      <c r="EB106" s="330"/>
      <c r="EC106" s="331"/>
      <c r="ED106" s="92" t="s">
        <v>330</v>
      </c>
      <c r="EE106" s="93"/>
      <c r="EF106" s="93"/>
      <c r="EG106" s="93"/>
      <c r="EH106" s="93"/>
      <c r="EI106" s="93"/>
      <c r="EJ106" s="93"/>
      <c r="EK106" s="93"/>
    </row>
    <row r="107" spans="1:141" s="94" customFormat="1" ht="142.5" customHeight="1" x14ac:dyDescent="0.45">
      <c r="A107" s="301" t="s">
        <v>331</v>
      </c>
      <c r="B107" s="302"/>
      <c r="C107" s="250"/>
      <c r="D107" s="303" t="s">
        <v>332</v>
      </c>
      <c r="E107" s="304"/>
      <c r="F107" s="304"/>
      <c r="G107" s="304"/>
      <c r="H107" s="304"/>
      <c r="I107" s="304"/>
      <c r="J107" s="304"/>
      <c r="K107" s="304"/>
      <c r="L107" s="304"/>
      <c r="M107" s="304"/>
      <c r="N107" s="304"/>
      <c r="O107" s="304"/>
      <c r="P107" s="304"/>
      <c r="Q107" s="304"/>
      <c r="R107" s="304"/>
      <c r="S107" s="304"/>
      <c r="T107" s="304"/>
      <c r="U107" s="304"/>
      <c r="V107" s="304"/>
      <c r="W107" s="304"/>
      <c r="X107" s="304"/>
      <c r="Y107" s="304"/>
      <c r="Z107" s="304"/>
      <c r="AA107" s="305"/>
      <c r="AB107" s="234"/>
      <c r="AC107" s="234"/>
      <c r="AD107" s="234"/>
      <c r="AE107" s="330"/>
      <c r="AF107" s="330"/>
      <c r="AG107" s="330"/>
      <c r="AH107" s="331"/>
      <c r="AI107" s="332">
        <v>36</v>
      </c>
      <c r="AJ107" s="330"/>
      <c r="AK107" s="330"/>
      <c r="AL107" s="330"/>
      <c r="AM107" s="330"/>
      <c r="AN107" s="330"/>
      <c r="AO107" s="330"/>
      <c r="AP107" s="330"/>
      <c r="AQ107" s="330"/>
      <c r="AR107" s="330"/>
      <c r="AS107" s="330"/>
      <c r="AT107" s="330"/>
      <c r="AU107" s="330"/>
      <c r="AV107" s="330"/>
      <c r="AW107" s="330"/>
      <c r="AX107" s="330"/>
      <c r="AY107" s="334"/>
      <c r="AZ107" s="333"/>
      <c r="BA107" s="330"/>
      <c r="BB107" s="330"/>
      <c r="BC107" s="330"/>
      <c r="BD107" s="330"/>
      <c r="BE107" s="330"/>
      <c r="BF107" s="330"/>
      <c r="BG107" s="331"/>
      <c r="BH107" s="332"/>
      <c r="BI107" s="330"/>
      <c r="BJ107" s="330"/>
      <c r="BK107" s="330"/>
      <c r="BL107" s="330"/>
      <c r="BM107" s="330"/>
      <c r="BN107" s="330"/>
      <c r="BO107" s="331"/>
      <c r="BP107" s="333"/>
      <c r="BQ107" s="330"/>
      <c r="BR107" s="330"/>
      <c r="BS107" s="330"/>
      <c r="BT107" s="330"/>
      <c r="BU107" s="330"/>
      <c r="BV107" s="330"/>
      <c r="BW107" s="331"/>
      <c r="BX107" s="332"/>
      <c r="BY107" s="330"/>
      <c r="BZ107" s="330"/>
      <c r="CA107" s="330"/>
      <c r="CB107" s="330"/>
      <c r="CC107" s="330"/>
      <c r="CD107" s="330"/>
      <c r="CE107" s="331"/>
      <c r="CF107" s="333"/>
      <c r="CG107" s="330"/>
      <c r="CH107" s="330"/>
      <c r="CI107" s="330"/>
      <c r="CJ107" s="330"/>
      <c r="CK107" s="330"/>
      <c r="CL107" s="330"/>
      <c r="CM107" s="331"/>
      <c r="CN107" s="332">
        <v>36</v>
      </c>
      <c r="CO107" s="330"/>
      <c r="CP107" s="330"/>
      <c r="CQ107" s="330"/>
      <c r="CR107" s="330"/>
      <c r="CS107" s="330"/>
      <c r="CT107" s="330">
        <v>1</v>
      </c>
      <c r="CU107" s="334"/>
      <c r="CV107" s="333"/>
      <c r="CW107" s="330"/>
      <c r="CX107" s="330"/>
      <c r="CY107" s="330"/>
      <c r="CZ107" s="330"/>
      <c r="DA107" s="330"/>
      <c r="DB107" s="330"/>
      <c r="DC107" s="331"/>
      <c r="DD107" s="332"/>
      <c r="DE107" s="330"/>
      <c r="DF107" s="330"/>
      <c r="DG107" s="330"/>
      <c r="DH107" s="330"/>
      <c r="DI107" s="330"/>
      <c r="DJ107" s="330"/>
      <c r="DK107" s="331"/>
      <c r="DL107" s="333"/>
      <c r="DM107" s="330"/>
      <c r="DN107" s="330"/>
      <c r="DO107" s="330"/>
      <c r="DP107" s="330"/>
      <c r="DQ107" s="330"/>
      <c r="DR107" s="330"/>
      <c r="DS107" s="331"/>
      <c r="DT107" s="332"/>
      <c r="DU107" s="330"/>
      <c r="DV107" s="330"/>
      <c r="DW107" s="330"/>
      <c r="DX107" s="330"/>
      <c r="DY107" s="330"/>
      <c r="DZ107" s="334"/>
      <c r="EA107" s="333">
        <f>CT107</f>
        <v>1</v>
      </c>
      <c r="EB107" s="330"/>
      <c r="EC107" s="331"/>
      <c r="ED107" s="92" t="s">
        <v>333</v>
      </c>
      <c r="EE107" s="93"/>
      <c r="EF107" s="93"/>
      <c r="EG107" s="93"/>
      <c r="EH107" s="93"/>
      <c r="EI107" s="93"/>
      <c r="EJ107" s="93"/>
      <c r="EK107" s="93"/>
    </row>
    <row r="108" spans="1:141" s="94" customFormat="1" ht="142.5" customHeight="1" x14ac:dyDescent="0.45">
      <c r="A108" s="301" t="s">
        <v>334</v>
      </c>
      <c r="B108" s="302"/>
      <c r="C108" s="250"/>
      <c r="D108" s="303" t="s">
        <v>335</v>
      </c>
      <c r="E108" s="304"/>
      <c r="F108" s="304"/>
      <c r="G108" s="304"/>
      <c r="H108" s="304"/>
      <c r="I108" s="304"/>
      <c r="J108" s="304"/>
      <c r="K108" s="304"/>
      <c r="L108" s="304"/>
      <c r="M108" s="304"/>
      <c r="N108" s="304"/>
      <c r="O108" s="304"/>
      <c r="P108" s="304"/>
      <c r="Q108" s="304"/>
      <c r="R108" s="304"/>
      <c r="S108" s="304"/>
      <c r="T108" s="304"/>
      <c r="U108" s="304"/>
      <c r="V108" s="304"/>
      <c r="W108" s="304"/>
      <c r="X108" s="304"/>
      <c r="Y108" s="304"/>
      <c r="Z108" s="304"/>
      <c r="AA108" s="305"/>
      <c r="AB108" s="234" t="s">
        <v>336</v>
      </c>
      <c r="AC108" s="234"/>
      <c r="AD108" s="234"/>
      <c r="AE108" s="330"/>
      <c r="AF108" s="330"/>
      <c r="AG108" s="330"/>
      <c r="AH108" s="331"/>
      <c r="AI108" s="332">
        <f>CV108+DD108</f>
        <v>182</v>
      </c>
      <c r="AJ108" s="330"/>
      <c r="AK108" s="330"/>
      <c r="AL108" s="330">
        <f>CY108+DG108</f>
        <v>114</v>
      </c>
      <c r="AM108" s="330"/>
      <c r="AN108" s="330"/>
      <c r="AO108" s="330">
        <v>54</v>
      </c>
      <c r="AP108" s="330"/>
      <c r="AQ108" s="330"/>
      <c r="AR108" s="330">
        <v>8</v>
      </c>
      <c r="AS108" s="330"/>
      <c r="AT108" s="330"/>
      <c r="AU108" s="330">
        <v>52</v>
      </c>
      <c r="AV108" s="330"/>
      <c r="AW108" s="330"/>
      <c r="AX108" s="330"/>
      <c r="AY108" s="334"/>
      <c r="AZ108" s="333"/>
      <c r="BA108" s="330"/>
      <c r="BB108" s="330"/>
      <c r="BC108" s="330"/>
      <c r="BD108" s="330"/>
      <c r="BE108" s="330"/>
      <c r="BF108" s="330"/>
      <c r="BG108" s="331"/>
      <c r="BH108" s="332"/>
      <c r="BI108" s="330"/>
      <c r="BJ108" s="330"/>
      <c r="BK108" s="330"/>
      <c r="BL108" s="330"/>
      <c r="BM108" s="330"/>
      <c r="BN108" s="330"/>
      <c r="BO108" s="331"/>
      <c r="BP108" s="333"/>
      <c r="BQ108" s="330"/>
      <c r="BR108" s="330"/>
      <c r="BS108" s="330"/>
      <c r="BT108" s="330"/>
      <c r="BU108" s="330"/>
      <c r="BV108" s="330"/>
      <c r="BW108" s="331"/>
      <c r="BX108" s="332"/>
      <c r="BY108" s="330"/>
      <c r="BZ108" s="330"/>
      <c r="CA108" s="330"/>
      <c r="CB108" s="330"/>
      <c r="CC108" s="330"/>
      <c r="CD108" s="330"/>
      <c r="CE108" s="331"/>
      <c r="CF108" s="333"/>
      <c r="CG108" s="330"/>
      <c r="CH108" s="330"/>
      <c r="CI108" s="330"/>
      <c r="CJ108" s="330"/>
      <c r="CK108" s="330"/>
      <c r="CL108" s="330"/>
      <c r="CM108" s="331"/>
      <c r="CN108" s="332"/>
      <c r="CO108" s="330"/>
      <c r="CP108" s="330"/>
      <c r="CQ108" s="330"/>
      <c r="CR108" s="330"/>
      <c r="CS108" s="330"/>
      <c r="CT108" s="330"/>
      <c r="CU108" s="334"/>
      <c r="CV108" s="333">
        <v>100</v>
      </c>
      <c r="CW108" s="330"/>
      <c r="CX108" s="330"/>
      <c r="CY108" s="330">
        <v>60</v>
      </c>
      <c r="CZ108" s="330"/>
      <c r="DA108" s="330"/>
      <c r="DB108" s="330">
        <v>3</v>
      </c>
      <c r="DC108" s="331"/>
      <c r="DD108" s="332">
        <v>82</v>
      </c>
      <c r="DE108" s="330"/>
      <c r="DF108" s="330"/>
      <c r="DG108" s="330">
        <v>54</v>
      </c>
      <c r="DH108" s="330"/>
      <c r="DI108" s="330"/>
      <c r="DJ108" s="330">
        <v>2</v>
      </c>
      <c r="DK108" s="331"/>
      <c r="DL108" s="333"/>
      <c r="DM108" s="330"/>
      <c r="DN108" s="330"/>
      <c r="DO108" s="330"/>
      <c r="DP108" s="330"/>
      <c r="DQ108" s="330"/>
      <c r="DR108" s="330"/>
      <c r="DS108" s="331"/>
      <c r="DT108" s="332"/>
      <c r="DU108" s="330"/>
      <c r="DV108" s="330"/>
      <c r="DW108" s="330"/>
      <c r="DX108" s="330"/>
      <c r="DY108" s="330"/>
      <c r="DZ108" s="334"/>
      <c r="EA108" s="333">
        <f>DB108+DJ108</f>
        <v>5</v>
      </c>
      <c r="EB108" s="330"/>
      <c r="EC108" s="331"/>
      <c r="ED108" s="92" t="s">
        <v>337</v>
      </c>
      <c r="EE108" s="93"/>
      <c r="EF108" s="93"/>
      <c r="EG108" s="93"/>
      <c r="EH108" s="93"/>
      <c r="EI108" s="93"/>
      <c r="EJ108" s="93"/>
      <c r="EK108" s="93"/>
    </row>
    <row r="109" spans="1:141" s="94" customFormat="1" ht="142.5" customHeight="1" x14ac:dyDescent="0.45">
      <c r="A109" s="301" t="s">
        <v>338</v>
      </c>
      <c r="B109" s="302"/>
      <c r="C109" s="250"/>
      <c r="D109" s="303" t="s">
        <v>339</v>
      </c>
      <c r="E109" s="304"/>
      <c r="F109" s="304"/>
      <c r="G109" s="304"/>
      <c r="H109" s="304"/>
      <c r="I109" s="304"/>
      <c r="J109" s="304"/>
      <c r="K109" s="304"/>
      <c r="L109" s="304"/>
      <c r="M109" s="304"/>
      <c r="N109" s="304"/>
      <c r="O109" s="304"/>
      <c r="P109" s="304"/>
      <c r="Q109" s="304"/>
      <c r="R109" s="304"/>
      <c r="S109" s="304"/>
      <c r="T109" s="304"/>
      <c r="U109" s="304"/>
      <c r="V109" s="304"/>
      <c r="W109" s="304"/>
      <c r="X109" s="304"/>
      <c r="Y109" s="304"/>
      <c r="Z109" s="304"/>
      <c r="AA109" s="305"/>
      <c r="AB109" s="234"/>
      <c r="AC109" s="234"/>
      <c r="AD109" s="234"/>
      <c r="AE109" s="330"/>
      <c r="AF109" s="330"/>
      <c r="AG109" s="330"/>
      <c r="AH109" s="331"/>
      <c r="AI109" s="332">
        <f>DD109</f>
        <v>36</v>
      </c>
      <c r="AJ109" s="330"/>
      <c r="AK109" s="330"/>
      <c r="AL109" s="330"/>
      <c r="AM109" s="330"/>
      <c r="AN109" s="330"/>
      <c r="AO109" s="330"/>
      <c r="AP109" s="330"/>
      <c r="AQ109" s="330"/>
      <c r="AR109" s="330"/>
      <c r="AS109" s="330"/>
      <c r="AT109" s="330"/>
      <c r="AU109" s="330"/>
      <c r="AV109" s="330"/>
      <c r="AW109" s="330"/>
      <c r="AX109" s="330"/>
      <c r="AY109" s="334"/>
      <c r="AZ109" s="333"/>
      <c r="BA109" s="330"/>
      <c r="BB109" s="330"/>
      <c r="BC109" s="330"/>
      <c r="BD109" s="330"/>
      <c r="BE109" s="330"/>
      <c r="BF109" s="330"/>
      <c r="BG109" s="331"/>
      <c r="BH109" s="332"/>
      <c r="BI109" s="330"/>
      <c r="BJ109" s="330"/>
      <c r="BK109" s="330"/>
      <c r="BL109" s="330"/>
      <c r="BM109" s="330"/>
      <c r="BN109" s="330"/>
      <c r="BO109" s="331"/>
      <c r="BP109" s="333"/>
      <c r="BQ109" s="330"/>
      <c r="BR109" s="330"/>
      <c r="BS109" s="330"/>
      <c r="BT109" s="330"/>
      <c r="BU109" s="330"/>
      <c r="BV109" s="330"/>
      <c r="BW109" s="331"/>
      <c r="BX109" s="332"/>
      <c r="BY109" s="330"/>
      <c r="BZ109" s="330"/>
      <c r="CA109" s="330"/>
      <c r="CB109" s="330"/>
      <c r="CC109" s="330"/>
      <c r="CD109" s="330"/>
      <c r="CE109" s="331"/>
      <c r="CF109" s="333"/>
      <c r="CG109" s="330"/>
      <c r="CH109" s="330"/>
      <c r="CI109" s="330"/>
      <c r="CJ109" s="330"/>
      <c r="CK109" s="330"/>
      <c r="CL109" s="330"/>
      <c r="CM109" s="331"/>
      <c r="CN109" s="332"/>
      <c r="CO109" s="330"/>
      <c r="CP109" s="330"/>
      <c r="CQ109" s="330"/>
      <c r="CR109" s="330"/>
      <c r="CS109" s="330"/>
      <c r="CT109" s="330"/>
      <c r="CU109" s="334"/>
      <c r="CV109" s="333"/>
      <c r="CW109" s="330"/>
      <c r="CX109" s="330"/>
      <c r="CY109" s="330"/>
      <c r="CZ109" s="330"/>
      <c r="DA109" s="330"/>
      <c r="DB109" s="330"/>
      <c r="DC109" s="331"/>
      <c r="DD109" s="332">
        <v>36</v>
      </c>
      <c r="DE109" s="330"/>
      <c r="DF109" s="330"/>
      <c r="DG109" s="330"/>
      <c r="DH109" s="330"/>
      <c r="DI109" s="330"/>
      <c r="DJ109" s="330">
        <v>1</v>
      </c>
      <c r="DK109" s="331"/>
      <c r="DL109" s="333"/>
      <c r="DM109" s="330"/>
      <c r="DN109" s="330"/>
      <c r="DO109" s="330"/>
      <c r="DP109" s="330"/>
      <c r="DQ109" s="330"/>
      <c r="DR109" s="330"/>
      <c r="DS109" s="331"/>
      <c r="DT109" s="332"/>
      <c r="DU109" s="330"/>
      <c r="DV109" s="330"/>
      <c r="DW109" s="330"/>
      <c r="DX109" s="330"/>
      <c r="DY109" s="330"/>
      <c r="DZ109" s="334"/>
      <c r="EA109" s="333">
        <f>DJ109</f>
        <v>1</v>
      </c>
      <c r="EB109" s="330"/>
      <c r="EC109" s="331"/>
      <c r="ED109" s="92" t="s">
        <v>340</v>
      </c>
      <c r="EE109" s="93"/>
      <c r="EF109" s="93"/>
      <c r="EG109" s="93"/>
      <c r="EH109" s="93"/>
      <c r="EI109" s="93"/>
      <c r="EJ109" s="93"/>
      <c r="EK109" s="93"/>
    </row>
    <row r="110" spans="1:141" s="106" customFormat="1" ht="142.5" customHeight="1" x14ac:dyDescent="0.45">
      <c r="A110" s="352" t="s">
        <v>341</v>
      </c>
      <c r="B110" s="353"/>
      <c r="C110" s="353"/>
      <c r="D110" s="354" t="s">
        <v>342</v>
      </c>
      <c r="E110" s="355"/>
      <c r="F110" s="355"/>
      <c r="G110" s="355"/>
      <c r="H110" s="355"/>
      <c r="I110" s="355"/>
      <c r="J110" s="355"/>
      <c r="K110" s="355"/>
      <c r="L110" s="355"/>
      <c r="M110" s="355"/>
      <c r="N110" s="355"/>
      <c r="O110" s="355"/>
      <c r="P110" s="355"/>
      <c r="Q110" s="355"/>
      <c r="R110" s="355"/>
      <c r="S110" s="355"/>
      <c r="T110" s="355"/>
      <c r="U110" s="355"/>
      <c r="V110" s="355"/>
      <c r="W110" s="355"/>
      <c r="X110" s="355"/>
      <c r="Y110" s="355"/>
      <c r="Z110" s="355"/>
      <c r="AA110" s="356"/>
      <c r="AB110" s="357"/>
      <c r="AC110" s="357"/>
      <c r="AD110" s="357"/>
      <c r="AE110" s="347" t="s">
        <v>201</v>
      </c>
      <c r="AF110" s="347"/>
      <c r="AG110" s="347"/>
      <c r="AH110" s="350"/>
      <c r="AI110" s="351">
        <f>SUM(AI111:AK113)</f>
        <v>210</v>
      </c>
      <c r="AJ110" s="347"/>
      <c r="AK110" s="347"/>
      <c r="AL110" s="347">
        <f>SUM(AL111:AN113)</f>
        <v>120</v>
      </c>
      <c r="AM110" s="347"/>
      <c r="AN110" s="347"/>
      <c r="AO110" s="347">
        <f>SUM(AO111:AQ113)</f>
        <v>68</v>
      </c>
      <c r="AP110" s="347"/>
      <c r="AQ110" s="347"/>
      <c r="AR110" s="347">
        <f>SUM(AR111:AT113)</f>
        <v>0</v>
      </c>
      <c r="AS110" s="347"/>
      <c r="AT110" s="347"/>
      <c r="AU110" s="347">
        <f>SUM(AU111:AW113)</f>
        <v>48</v>
      </c>
      <c r="AV110" s="347"/>
      <c r="AW110" s="347"/>
      <c r="AX110" s="347">
        <f>SUM(AX111:AY113)</f>
        <v>4</v>
      </c>
      <c r="AY110" s="348"/>
      <c r="AZ110" s="349">
        <f>SUM(AZ111:BB113)</f>
        <v>0</v>
      </c>
      <c r="BA110" s="347"/>
      <c r="BB110" s="347"/>
      <c r="BC110" s="347">
        <f>SUM(BC111:BE113)</f>
        <v>0</v>
      </c>
      <c r="BD110" s="347"/>
      <c r="BE110" s="347"/>
      <c r="BF110" s="347">
        <f>SUM(BF111:BG113)</f>
        <v>0</v>
      </c>
      <c r="BG110" s="350"/>
      <c r="BH110" s="351">
        <f>SUM(BH111:BJ113)</f>
        <v>0</v>
      </c>
      <c r="BI110" s="347"/>
      <c r="BJ110" s="347"/>
      <c r="BK110" s="347">
        <f>SUM(BK111:BM113)</f>
        <v>0</v>
      </c>
      <c r="BL110" s="347"/>
      <c r="BM110" s="347"/>
      <c r="BN110" s="347">
        <f>SUM(BN111:BO113)</f>
        <v>0</v>
      </c>
      <c r="BO110" s="350"/>
      <c r="BP110" s="349">
        <f>SUM(BP111:BR113)</f>
        <v>0</v>
      </c>
      <c r="BQ110" s="347"/>
      <c r="BR110" s="347"/>
      <c r="BS110" s="347">
        <f>SUM(BS111:BU113)</f>
        <v>0</v>
      </c>
      <c r="BT110" s="347"/>
      <c r="BU110" s="347"/>
      <c r="BV110" s="347">
        <f>SUM(BV111:BW113)</f>
        <v>0</v>
      </c>
      <c r="BW110" s="350"/>
      <c r="BX110" s="351">
        <f>SUM(BX111:BZ113)</f>
        <v>0</v>
      </c>
      <c r="BY110" s="347"/>
      <c r="BZ110" s="347"/>
      <c r="CA110" s="347">
        <f>SUM(CA111:CC113)</f>
        <v>0</v>
      </c>
      <c r="CB110" s="347"/>
      <c r="CC110" s="347"/>
      <c r="CD110" s="347">
        <f>SUM(CD111:CE113)</f>
        <v>0</v>
      </c>
      <c r="CE110" s="350"/>
      <c r="CF110" s="349">
        <f>SUM(CF111:CH113)</f>
        <v>0</v>
      </c>
      <c r="CG110" s="347"/>
      <c r="CH110" s="347"/>
      <c r="CI110" s="347">
        <f>SUM(CI111:CK113)</f>
        <v>0</v>
      </c>
      <c r="CJ110" s="347"/>
      <c r="CK110" s="347"/>
      <c r="CL110" s="347">
        <f>SUM(CL111:CM113)</f>
        <v>0</v>
      </c>
      <c r="CM110" s="350"/>
      <c r="CN110" s="351">
        <f>SUM(CN111:CP113)</f>
        <v>210</v>
      </c>
      <c r="CO110" s="347"/>
      <c r="CP110" s="347"/>
      <c r="CQ110" s="347">
        <f>SUM(CQ111:CS113)</f>
        <v>120</v>
      </c>
      <c r="CR110" s="347"/>
      <c r="CS110" s="347"/>
      <c r="CT110" s="347">
        <f>SUM(CT111:CU113)</f>
        <v>6</v>
      </c>
      <c r="CU110" s="348"/>
      <c r="CV110" s="349">
        <f>SUM(CV111:CX113)</f>
        <v>0</v>
      </c>
      <c r="CW110" s="347"/>
      <c r="CX110" s="347"/>
      <c r="CY110" s="347">
        <f>SUM(CY111:DA113)</f>
        <v>0</v>
      </c>
      <c r="CZ110" s="347"/>
      <c r="DA110" s="347"/>
      <c r="DB110" s="347">
        <f>SUM(DB111:DC113)</f>
        <v>0</v>
      </c>
      <c r="DC110" s="350"/>
      <c r="DD110" s="351">
        <f>SUM(DD111:DF113)</f>
        <v>0</v>
      </c>
      <c r="DE110" s="347"/>
      <c r="DF110" s="347"/>
      <c r="DG110" s="347">
        <f>SUM(DG111:DI113)</f>
        <v>0</v>
      </c>
      <c r="DH110" s="347"/>
      <c r="DI110" s="347"/>
      <c r="DJ110" s="347">
        <f>SUM(DJ111:DK113)</f>
        <v>0</v>
      </c>
      <c r="DK110" s="350"/>
      <c r="DL110" s="349">
        <f>SUM(DL111:DN113)</f>
        <v>0</v>
      </c>
      <c r="DM110" s="347"/>
      <c r="DN110" s="347"/>
      <c r="DO110" s="347">
        <f>SUM(DO111:DQ113)</f>
        <v>0</v>
      </c>
      <c r="DP110" s="347"/>
      <c r="DQ110" s="347"/>
      <c r="DR110" s="347">
        <f>SUM(DR111:DS113)</f>
        <v>0</v>
      </c>
      <c r="DS110" s="350"/>
      <c r="DT110" s="351">
        <f>SUM(DT111:DV113)</f>
        <v>0</v>
      </c>
      <c r="DU110" s="347"/>
      <c r="DV110" s="347"/>
      <c r="DW110" s="347">
        <f>SUM(DW111:DX113)</f>
        <v>0</v>
      </c>
      <c r="DX110" s="347"/>
      <c r="DY110" s="347">
        <f>SUM(DY111:DZ113)</f>
        <v>0</v>
      </c>
      <c r="DZ110" s="348"/>
      <c r="EA110" s="349">
        <f>SUM(EA111:EC113)</f>
        <v>6</v>
      </c>
      <c r="EB110" s="347"/>
      <c r="EC110" s="350"/>
      <c r="ED110" s="103"/>
      <c r="EE110" s="104"/>
      <c r="EF110" s="104"/>
      <c r="EG110" s="104"/>
      <c r="EH110" s="104"/>
      <c r="EI110" s="105"/>
      <c r="EJ110" s="105"/>
      <c r="EK110" s="105"/>
    </row>
    <row r="111" spans="1:141" s="91" customFormat="1" ht="142.5" customHeight="1" x14ac:dyDescent="0.45">
      <c r="A111" s="312" t="s">
        <v>343</v>
      </c>
      <c r="B111" s="313"/>
      <c r="C111" s="313"/>
      <c r="D111" s="314" t="s">
        <v>344</v>
      </c>
      <c r="E111" s="315"/>
      <c r="F111" s="315"/>
      <c r="G111" s="315"/>
      <c r="H111" s="315"/>
      <c r="I111" s="315"/>
      <c r="J111" s="315"/>
      <c r="K111" s="315"/>
      <c r="L111" s="315"/>
      <c r="M111" s="315"/>
      <c r="N111" s="315"/>
      <c r="O111" s="315"/>
      <c r="P111" s="315"/>
      <c r="Q111" s="315"/>
      <c r="R111" s="315"/>
      <c r="S111" s="315"/>
      <c r="T111" s="315"/>
      <c r="U111" s="315"/>
      <c r="V111" s="315"/>
      <c r="W111" s="315"/>
      <c r="X111" s="315"/>
      <c r="Y111" s="315"/>
      <c r="Z111" s="315"/>
      <c r="AA111" s="316"/>
      <c r="AB111" s="345"/>
      <c r="AC111" s="345"/>
      <c r="AD111" s="345"/>
      <c r="AE111" s="341" t="s">
        <v>201</v>
      </c>
      <c r="AF111" s="341"/>
      <c r="AG111" s="341"/>
      <c r="AH111" s="342"/>
      <c r="AI111" s="337">
        <v>60</v>
      </c>
      <c r="AJ111" s="335"/>
      <c r="AK111" s="335"/>
      <c r="AL111" s="335">
        <v>34</v>
      </c>
      <c r="AM111" s="335"/>
      <c r="AN111" s="335"/>
      <c r="AO111" s="335">
        <v>20</v>
      </c>
      <c r="AP111" s="335"/>
      <c r="AQ111" s="335"/>
      <c r="AR111" s="335"/>
      <c r="AS111" s="335"/>
      <c r="AT111" s="335"/>
      <c r="AU111" s="335">
        <v>14</v>
      </c>
      <c r="AV111" s="335"/>
      <c r="AW111" s="335"/>
      <c r="AX111" s="335"/>
      <c r="AY111" s="339"/>
      <c r="AZ111" s="338"/>
      <c r="BA111" s="335"/>
      <c r="BB111" s="335"/>
      <c r="BC111" s="335"/>
      <c r="BD111" s="335"/>
      <c r="BE111" s="335"/>
      <c r="BF111" s="335"/>
      <c r="BG111" s="336"/>
      <c r="BH111" s="337"/>
      <c r="BI111" s="335"/>
      <c r="BJ111" s="335"/>
      <c r="BK111" s="335"/>
      <c r="BL111" s="335"/>
      <c r="BM111" s="335"/>
      <c r="BN111" s="335"/>
      <c r="BO111" s="336"/>
      <c r="BP111" s="338"/>
      <c r="BQ111" s="335"/>
      <c r="BR111" s="335"/>
      <c r="BS111" s="335"/>
      <c r="BT111" s="335"/>
      <c r="BU111" s="335"/>
      <c r="BV111" s="335"/>
      <c r="BW111" s="336"/>
      <c r="BX111" s="337"/>
      <c r="BY111" s="335"/>
      <c r="BZ111" s="335"/>
      <c r="CA111" s="335"/>
      <c r="CB111" s="335"/>
      <c r="CC111" s="335"/>
      <c r="CD111" s="335"/>
      <c r="CE111" s="336"/>
      <c r="CF111" s="338"/>
      <c r="CG111" s="335"/>
      <c r="CH111" s="335"/>
      <c r="CI111" s="335"/>
      <c r="CJ111" s="335"/>
      <c r="CK111" s="335"/>
      <c r="CL111" s="335"/>
      <c r="CM111" s="336"/>
      <c r="CN111" s="337">
        <v>60</v>
      </c>
      <c r="CO111" s="335"/>
      <c r="CP111" s="335"/>
      <c r="CQ111" s="335">
        <v>34</v>
      </c>
      <c r="CR111" s="335"/>
      <c r="CS111" s="335"/>
      <c r="CT111" s="341">
        <v>1</v>
      </c>
      <c r="CU111" s="346"/>
      <c r="CV111" s="338"/>
      <c r="CW111" s="335"/>
      <c r="CX111" s="335"/>
      <c r="CY111" s="335"/>
      <c r="CZ111" s="335"/>
      <c r="DA111" s="335"/>
      <c r="DB111" s="335"/>
      <c r="DC111" s="336"/>
      <c r="DD111" s="337"/>
      <c r="DE111" s="335"/>
      <c r="DF111" s="335"/>
      <c r="DG111" s="335"/>
      <c r="DH111" s="335"/>
      <c r="DI111" s="335"/>
      <c r="DJ111" s="335"/>
      <c r="DK111" s="336"/>
      <c r="DL111" s="338"/>
      <c r="DM111" s="335"/>
      <c r="DN111" s="335"/>
      <c r="DO111" s="335"/>
      <c r="DP111" s="335"/>
      <c r="DQ111" s="335"/>
      <c r="DR111" s="335"/>
      <c r="DS111" s="336"/>
      <c r="DT111" s="337"/>
      <c r="DU111" s="335"/>
      <c r="DV111" s="335"/>
      <c r="DW111" s="335"/>
      <c r="DX111" s="335"/>
      <c r="DY111" s="335"/>
      <c r="DZ111" s="339"/>
      <c r="EA111" s="340">
        <v>1</v>
      </c>
      <c r="EB111" s="341"/>
      <c r="EC111" s="342"/>
      <c r="ED111" s="89" t="s">
        <v>345</v>
      </c>
      <c r="EE111" s="90"/>
      <c r="EF111" s="90"/>
      <c r="EG111" s="90"/>
      <c r="EH111" s="90"/>
      <c r="EI111" s="90"/>
      <c r="EJ111" s="90"/>
      <c r="EK111" s="90"/>
    </row>
    <row r="112" spans="1:141" s="91" customFormat="1" ht="142.5" customHeight="1" x14ac:dyDescent="0.45">
      <c r="A112" s="312" t="s">
        <v>346</v>
      </c>
      <c r="B112" s="313"/>
      <c r="C112" s="313"/>
      <c r="D112" s="314" t="s">
        <v>347</v>
      </c>
      <c r="E112" s="315"/>
      <c r="F112" s="315"/>
      <c r="G112" s="315"/>
      <c r="H112" s="315"/>
      <c r="I112" s="315"/>
      <c r="J112" s="315"/>
      <c r="K112" s="315"/>
      <c r="L112" s="315"/>
      <c r="M112" s="315"/>
      <c r="N112" s="315"/>
      <c r="O112" s="315"/>
      <c r="P112" s="315"/>
      <c r="Q112" s="315"/>
      <c r="R112" s="315"/>
      <c r="S112" s="315"/>
      <c r="T112" s="315"/>
      <c r="U112" s="315"/>
      <c r="V112" s="315"/>
      <c r="W112" s="315"/>
      <c r="X112" s="315"/>
      <c r="Y112" s="315"/>
      <c r="Z112" s="315"/>
      <c r="AA112" s="316"/>
      <c r="AB112" s="345"/>
      <c r="AC112" s="345"/>
      <c r="AD112" s="345"/>
      <c r="AE112" s="341" t="s">
        <v>201</v>
      </c>
      <c r="AF112" s="341"/>
      <c r="AG112" s="341"/>
      <c r="AH112" s="342"/>
      <c r="AI112" s="337">
        <v>60</v>
      </c>
      <c r="AJ112" s="335"/>
      <c r="AK112" s="335"/>
      <c r="AL112" s="335">
        <v>36</v>
      </c>
      <c r="AM112" s="335"/>
      <c r="AN112" s="335"/>
      <c r="AO112" s="335">
        <v>22</v>
      </c>
      <c r="AP112" s="335"/>
      <c r="AQ112" s="335"/>
      <c r="AR112" s="335"/>
      <c r="AS112" s="335"/>
      <c r="AT112" s="335"/>
      <c r="AU112" s="335">
        <v>10</v>
      </c>
      <c r="AV112" s="335"/>
      <c r="AW112" s="335"/>
      <c r="AX112" s="335">
        <v>4</v>
      </c>
      <c r="AY112" s="339"/>
      <c r="AZ112" s="338"/>
      <c r="BA112" s="335"/>
      <c r="BB112" s="335"/>
      <c r="BC112" s="335"/>
      <c r="BD112" s="335"/>
      <c r="BE112" s="335"/>
      <c r="BF112" s="335"/>
      <c r="BG112" s="336"/>
      <c r="BH112" s="337"/>
      <c r="BI112" s="335"/>
      <c r="BJ112" s="335"/>
      <c r="BK112" s="335"/>
      <c r="BL112" s="335"/>
      <c r="BM112" s="335"/>
      <c r="BN112" s="335"/>
      <c r="BO112" s="336"/>
      <c r="BP112" s="338"/>
      <c r="BQ112" s="335"/>
      <c r="BR112" s="335"/>
      <c r="BS112" s="335"/>
      <c r="BT112" s="335"/>
      <c r="BU112" s="335"/>
      <c r="BV112" s="335"/>
      <c r="BW112" s="336"/>
      <c r="BX112" s="337"/>
      <c r="BY112" s="335"/>
      <c r="BZ112" s="335"/>
      <c r="CA112" s="335"/>
      <c r="CB112" s="335"/>
      <c r="CC112" s="335"/>
      <c r="CD112" s="335"/>
      <c r="CE112" s="336"/>
      <c r="CF112" s="338"/>
      <c r="CG112" s="335"/>
      <c r="CH112" s="335"/>
      <c r="CI112" s="335"/>
      <c r="CJ112" s="335"/>
      <c r="CK112" s="335"/>
      <c r="CL112" s="335"/>
      <c r="CM112" s="336"/>
      <c r="CN112" s="337">
        <v>60</v>
      </c>
      <c r="CO112" s="335"/>
      <c r="CP112" s="335"/>
      <c r="CQ112" s="335">
        <v>36</v>
      </c>
      <c r="CR112" s="335"/>
      <c r="CS112" s="335"/>
      <c r="CT112" s="341">
        <v>2</v>
      </c>
      <c r="CU112" s="346"/>
      <c r="CV112" s="338"/>
      <c r="CW112" s="335"/>
      <c r="CX112" s="335"/>
      <c r="CY112" s="335"/>
      <c r="CZ112" s="335"/>
      <c r="DA112" s="335"/>
      <c r="DB112" s="335"/>
      <c r="DC112" s="336"/>
      <c r="DD112" s="337"/>
      <c r="DE112" s="335"/>
      <c r="DF112" s="335"/>
      <c r="DG112" s="335"/>
      <c r="DH112" s="335"/>
      <c r="DI112" s="335"/>
      <c r="DJ112" s="335"/>
      <c r="DK112" s="336"/>
      <c r="DL112" s="338"/>
      <c r="DM112" s="335"/>
      <c r="DN112" s="335"/>
      <c r="DO112" s="335"/>
      <c r="DP112" s="335"/>
      <c r="DQ112" s="335"/>
      <c r="DR112" s="335"/>
      <c r="DS112" s="336"/>
      <c r="DT112" s="337"/>
      <c r="DU112" s="335"/>
      <c r="DV112" s="335"/>
      <c r="DW112" s="335"/>
      <c r="DX112" s="335"/>
      <c r="DY112" s="335"/>
      <c r="DZ112" s="339"/>
      <c r="EA112" s="340">
        <v>2</v>
      </c>
      <c r="EB112" s="341"/>
      <c r="EC112" s="342"/>
      <c r="ED112" s="89" t="s">
        <v>348</v>
      </c>
      <c r="EE112" s="90"/>
      <c r="EF112" s="90"/>
      <c r="EG112" s="90"/>
      <c r="EH112" s="90"/>
      <c r="EI112" s="90"/>
      <c r="EJ112" s="90"/>
      <c r="EK112" s="90"/>
    </row>
    <row r="113" spans="1:141" s="91" customFormat="1" ht="142.5" customHeight="1" x14ac:dyDescent="0.45">
      <c r="A113" s="312" t="s">
        <v>349</v>
      </c>
      <c r="B113" s="313"/>
      <c r="C113" s="313"/>
      <c r="D113" s="314" t="s">
        <v>350</v>
      </c>
      <c r="E113" s="315"/>
      <c r="F113" s="315"/>
      <c r="G113" s="315"/>
      <c r="H113" s="315"/>
      <c r="I113" s="315"/>
      <c r="J113" s="315"/>
      <c r="K113" s="315"/>
      <c r="L113" s="315"/>
      <c r="M113" s="315"/>
      <c r="N113" s="315"/>
      <c r="O113" s="315"/>
      <c r="P113" s="315"/>
      <c r="Q113" s="315"/>
      <c r="R113" s="315"/>
      <c r="S113" s="315"/>
      <c r="T113" s="315"/>
      <c r="U113" s="315"/>
      <c r="V113" s="315"/>
      <c r="W113" s="315"/>
      <c r="X113" s="315"/>
      <c r="Y113" s="315"/>
      <c r="Z113" s="315"/>
      <c r="AA113" s="316"/>
      <c r="AB113" s="345" t="s">
        <v>201</v>
      </c>
      <c r="AC113" s="345"/>
      <c r="AD113" s="345"/>
      <c r="AE113" s="335"/>
      <c r="AF113" s="335"/>
      <c r="AG113" s="335"/>
      <c r="AH113" s="336"/>
      <c r="AI113" s="337">
        <v>90</v>
      </c>
      <c r="AJ113" s="335"/>
      <c r="AK113" s="335"/>
      <c r="AL113" s="335">
        <v>50</v>
      </c>
      <c r="AM113" s="335"/>
      <c r="AN113" s="335"/>
      <c r="AO113" s="335">
        <v>26</v>
      </c>
      <c r="AP113" s="335"/>
      <c r="AQ113" s="335"/>
      <c r="AR113" s="335"/>
      <c r="AS113" s="335"/>
      <c r="AT113" s="335"/>
      <c r="AU113" s="335">
        <v>24</v>
      </c>
      <c r="AV113" s="335"/>
      <c r="AW113" s="335"/>
      <c r="AX113" s="335"/>
      <c r="AY113" s="339"/>
      <c r="AZ113" s="338"/>
      <c r="BA113" s="335"/>
      <c r="BB113" s="335"/>
      <c r="BC113" s="335"/>
      <c r="BD113" s="335"/>
      <c r="BE113" s="335"/>
      <c r="BF113" s="335"/>
      <c r="BG113" s="336"/>
      <c r="BH113" s="337"/>
      <c r="BI113" s="335"/>
      <c r="BJ113" s="335"/>
      <c r="BK113" s="335"/>
      <c r="BL113" s="335"/>
      <c r="BM113" s="335"/>
      <c r="BN113" s="335"/>
      <c r="BO113" s="336"/>
      <c r="BP113" s="338"/>
      <c r="BQ113" s="335"/>
      <c r="BR113" s="335"/>
      <c r="BS113" s="335"/>
      <c r="BT113" s="335"/>
      <c r="BU113" s="335"/>
      <c r="BV113" s="335"/>
      <c r="BW113" s="336"/>
      <c r="BX113" s="337"/>
      <c r="BY113" s="335"/>
      <c r="BZ113" s="335"/>
      <c r="CA113" s="335"/>
      <c r="CB113" s="335"/>
      <c r="CC113" s="335"/>
      <c r="CD113" s="335"/>
      <c r="CE113" s="336"/>
      <c r="CF113" s="338"/>
      <c r="CG113" s="335"/>
      <c r="CH113" s="335"/>
      <c r="CI113" s="335"/>
      <c r="CJ113" s="335"/>
      <c r="CK113" s="335"/>
      <c r="CL113" s="335"/>
      <c r="CM113" s="336"/>
      <c r="CN113" s="337">
        <v>90</v>
      </c>
      <c r="CO113" s="335"/>
      <c r="CP113" s="335"/>
      <c r="CQ113" s="335">
        <v>50</v>
      </c>
      <c r="CR113" s="335"/>
      <c r="CS113" s="335"/>
      <c r="CT113" s="343">
        <v>3</v>
      </c>
      <c r="CU113" s="344"/>
      <c r="CV113" s="338"/>
      <c r="CW113" s="335"/>
      <c r="CX113" s="335"/>
      <c r="CY113" s="335"/>
      <c r="CZ113" s="335"/>
      <c r="DA113" s="335"/>
      <c r="DB113" s="335"/>
      <c r="DC113" s="336"/>
      <c r="DD113" s="337"/>
      <c r="DE113" s="335"/>
      <c r="DF113" s="335"/>
      <c r="DG113" s="335"/>
      <c r="DH113" s="335"/>
      <c r="DI113" s="335"/>
      <c r="DJ113" s="335"/>
      <c r="DK113" s="336"/>
      <c r="DL113" s="338"/>
      <c r="DM113" s="335"/>
      <c r="DN113" s="335"/>
      <c r="DO113" s="335"/>
      <c r="DP113" s="335"/>
      <c r="DQ113" s="335"/>
      <c r="DR113" s="335"/>
      <c r="DS113" s="336"/>
      <c r="DT113" s="337"/>
      <c r="DU113" s="335"/>
      <c r="DV113" s="335"/>
      <c r="DW113" s="335"/>
      <c r="DX113" s="335"/>
      <c r="DY113" s="335"/>
      <c r="DZ113" s="339"/>
      <c r="EA113" s="340">
        <v>3</v>
      </c>
      <c r="EB113" s="341"/>
      <c r="EC113" s="342"/>
      <c r="ED113" s="89" t="s">
        <v>351</v>
      </c>
      <c r="EE113" s="90"/>
      <c r="EF113" s="90"/>
      <c r="EG113" s="90"/>
      <c r="EH113" s="90"/>
      <c r="EI113" s="90"/>
      <c r="EJ113" s="90"/>
      <c r="EK113" s="90"/>
    </row>
    <row r="114" spans="1:141" s="87" customFormat="1" ht="142.5" customHeight="1" x14ac:dyDescent="0.45">
      <c r="A114" s="301" t="s">
        <v>352</v>
      </c>
      <c r="B114" s="302"/>
      <c r="C114" s="250"/>
      <c r="D114" s="303" t="s">
        <v>353</v>
      </c>
      <c r="E114" s="304"/>
      <c r="F114" s="304"/>
      <c r="G114" s="304"/>
      <c r="H114" s="304"/>
      <c r="I114" s="304"/>
      <c r="J114" s="304"/>
      <c r="K114" s="304"/>
      <c r="L114" s="304"/>
      <c r="M114" s="304"/>
      <c r="N114" s="304"/>
      <c r="O114" s="304"/>
      <c r="P114" s="304"/>
      <c r="Q114" s="304"/>
      <c r="R114" s="304"/>
      <c r="S114" s="304"/>
      <c r="T114" s="304"/>
      <c r="U114" s="304"/>
      <c r="V114" s="304"/>
      <c r="W114" s="304"/>
      <c r="X114" s="304"/>
      <c r="Y114" s="304"/>
      <c r="Z114" s="304"/>
      <c r="AA114" s="305"/>
      <c r="AB114" s="234"/>
      <c r="AC114" s="234"/>
      <c r="AD114" s="234"/>
      <c r="AE114" s="330"/>
      <c r="AF114" s="330"/>
      <c r="AG114" s="330"/>
      <c r="AH114" s="331"/>
      <c r="AI114" s="332">
        <f>SUM(AI115:AK116)</f>
        <v>410</v>
      </c>
      <c r="AJ114" s="330"/>
      <c r="AK114" s="330"/>
      <c r="AL114" s="330">
        <f>SUM(AL115:AN116)</f>
        <v>238</v>
      </c>
      <c r="AM114" s="330"/>
      <c r="AN114" s="330"/>
      <c r="AO114" s="330">
        <f>SUM(AO115:AQ116)</f>
        <v>118</v>
      </c>
      <c r="AP114" s="330"/>
      <c r="AQ114" s="330"/>
      <c r="AR114" s="330">
        <f>SUM(AR115:AT116)</f>
        <v>0</v>
      </c>
      <c r="AS114" s="330"/>
      <c r="AT114" s="330"/>
      <c r="AU114" s="330">
        <f>SUM(AU115:AW116)</f>
        <v>120</v>
      </c>
      <c r="AV114" s="330"/>
      <c r="AW114" s="330"/>
      <c r="AX114" s="330">
        <f>SUM(AX115:AY116)</f>
        <v>0</v>
      </c>
      <c r="AY114" s="334"/>
      <c r="AZ114" s="333">
        <f>SUM(AZ115:BB116)</f>
        <v>0</v>
      </c>
      <c r="BA114" s="330"/>
      <c r="BB114" s="330"/>
      <c r="BC114" s="330">
        <f>SUM(BC115:BE116)</f>
        <v>0</v>
      </c>
      <c r="BD114" s="330"/>
      <c r="BE114" s="330"/>
      <c r="BF114" s="330">
        <f>SUM(BF115:BG116)</f>
        <v>0</v>
      </c>
      <c r="BG114" s="331"/>
      <c r="BH114" s="332">
        <f>SUM(BH115:BJ116)</f>
        <v>0</v>
      </c>
      <c r="BI114" s="330"/>
      <c r="BJ114" s="330"/>
      <c r="BK114" s="330">
        <f>SUM(BK115:BM116)</f>
        <v>0</v>
      </c>
      <c r="BL114" s="330"/>
      <c r="BM114" s="330"/>
      <c r="BN114" s="330">
        <f>SUM(BN115:BO116)</f>
        <v>0</v>
      </c>
      <c r="BO114" s="331"/>
      <c r="BP114" s="333">
        <f>SUM(BP115:BR116)</f>
        <v>0</v>
      </c>
      <c r="BQ114" s="330"/>
      <c r="BR114" s="330"/>
      <c r="BS114" s="330">
        <f>SUM(BS115:BU116)</f>
        <v>0</v>
      </c>
      <c r="BT114" s="330"/>
      <c r="BU114" s="330"/>
      <c r="BV114" s="330">
        <f>SUM(BV115:BW116)</f>
        <v>0</v>
      </c>
      <c r="BW114" s="331"/>
      <c r="BX114" s="332">
        <f>SUM(BX115:BZ116)</f>
        <v>0</v>
      </c>
      <c r="BY114" s="330"/>
      <c r="BZ114" s="330"/>
      <c r="CA114" s="330">
        <f>SUM(CA115:CC116)</f>
        <v>0</v>
      </c>
      <c r="CB114" s="330"/>
      <c r="CC114" s="330"/>
      <c r="CD114" s="330">
        <f>SUM(CD115:CE116)</f>
        <v>0</v>
      </c>
      <c r="CE114" s="331"/>
      <c r="CF114" s="333">
        <f>SUM(CF115:CH116)</f>
        <v>0</v>
      </c>
      <c r="CG114" s="330"/>
      <c r="CH114" s="330"/>
      <c r="CI114" s="330">
        <f>SUM(CI115:CK116)</f>
        <v>0</v>
      </c>
      <c r="CJ114" s="330"/>
      <c r="CK114" s="330"/>
      <c r="CL114" s="330">
        <f>SUM(CL115:CM116)</f>
        <v>0</v>
      </c>
      <c r="CM114" s="331"/>
      <c r="CN114" s="332">
        <f>SUM(CN115:CP116)</f>
        <v>0</v>
      </c>
      <c r="CO114" s="330"/>
      <c r="CP114" s="330"/>
      <c r="CQ114" s="330">
        <f>SUM(CQ115:CS116)</f>
        <v>0</v>
      </c>
      <c r="CR114" s="330"/>
      <c r="CS114" s="330"/>
      <c r="CT114" s="330">
        <f>SUM(CT115:CU116)</f>
        <v>0</v>
      </c>
      <c r="CU114" s="334"/>
      <c r="CV114" s="333">
        <f>SUM(CV115:CX116)</f>
        <v>102</v>
      </c>
      <c r="CW114" s="330"/>
      <c r="CX114" s="330"/>
      <c r="CY114" s="330">
        <f>SUM(CY115:DA116)</f>
        <v>68</v>
      </c>
      <c r="CZ114" s="330"/>
      <c r="DA114" s="330"/>
      <c r="DB114" s="330">
        <f>SUM(DB115:DC116)</f>
        <v>3</v>
      </c>
      <c r="DC114" s="331"/>
      <c r="DD114" s="332">
        <f>SUM(DD115:DF116)</f>
        <v>110</v>
      </c>
      <c r="DE114" s="330"/>
      <c r="DF114" s="330"/>
      <c r="DG114" s="330">
        <f>SUM(DG115:DI116)</f>
        <v>70</v>
      </c>
      <c r="DH114" s="330"/>
      <c r="DI114" s="330"/>
      <c r="DJ114" s="330">
        <f>SUM(DJ115:DK116)</f>
        <v>3</v>
      </c>
      <c r="DK114" s="331"/>
      <c r="DL114" s="333">
        <f>SUM(DL115:DN116)</f>
        <v>198</v>
      </c>
      <c r="DM114" s="330"/>
      <c r="DN114" s="330"/>
      <c r="DO114" s="330">
        <f>SUM(DO115:DQ116)</f>
        <v>100</v>
      </c>
      <c r="DP114" s="330"/>
      <c r="DQ114" s="330"/>
      <c r="DR114" s="330">
        <f>SUM(DR115:DS116)</f>
        <v>6</v>
      </c>
      <c r="DS114" s="331"/>
      <c r="DT114" s="332">
        <f>SUM(DT115:DV116)</f>
        <v>0</v>
      </c>
      <c r="DU114" s="330"/>
      <c r="DV114" s="330"/>
      <c r="DW114" s="330">
        <f>SUM(DW115:DX116)</f>
        <v>0</v>
      </c>
      <c r="DX114" s="330"/>
      <c r="DY114" s="330">
        <f>SUM(DY115:DZ116)</f>
        <v>0</v>
      </c>
      <c r="DZ114" s="334"/>
      <c r="EA114" s="333">
        <f>SUM(EA115:EC116)</f>
        <v>12</v>
      </c>
      <c r="EB114" s="330"/>
      <c r="EC114" s="331"/>
      <c r="ED114" s="92"/>
      <c r="EE114" s="93"/>
      <c r="EF114" s="93"/>
      <c r="EG114" s="93"/>
      <c r="EH114" s="93"/>
      <c r="EI114" s="93"/>
      <c r="EJ114" s="93"/>
      <c r="EK114" s="93"/>
    </row>
    <row r="115" spans="1:141" s="94" customFormat="1" ht="142.5" customHeight="1" x14ac:dyDescent="0.45">
      <c r="A115" s="301" t="s">
        <v>354</v>
      </c>
      <c r="B115" s="302"/>
      <c r="C115" s="250"/>
      <c r="D115" s="303" t="s">
        <v>355</v>
      </c>
      <c r="E115" s="304"/>
      <c r="F115" s="304"/>
      <c r="G115" s="304"/>
      <c r="H115" s="304"/>
      <c r="I115" s="304"/>
      <c r="J115" s="304"/>
      <c r="K115" s="304"/>
      <c r="L115" s="304"/>
      <c r="M115" s="304"/>
      <c r="N115" s="304"/>
      <c r="O115" s="304"/>
      <c r="P115" s="304"/>
      <c r="Q115" s="304"/>
      <c r="R115" s="304"/>
      <c r="S115" s="304"/>
      <c r="T115" s="304"/>
      <c r="U115" s="304"/>
      <c r="V115" s="304"/>
      <c r="W115" s="304"/>
      <c r="X115" s="304"/>
      <c r="Y115" s="304"/>
      <c r="Z115" s="304"/>
      <c r="AA115" s="305"/>
      <c r="AB115" s="234" t="s">
        <v>200</v>
      </c>
      <c r="AC115" s="234"/>
      <c r="AD115" s="234"/>
      <c r="AE115" s="330"/>
      <c r="AF115" s="330"/>
      <c r="AG115" s="330"/>
      <c r="AH115" s="331"/>
      <c r="AI115" s="332">
        <f>CV115</f>
        <v>102</v>
      </c>
      <c r="AJ115" s="330"/>
      <c r="AK115" s="330"/>
      <c r="AL115" s="330">
        <f>CY115</f>
        <v>68</v>
      </c>
      <c r="AM115" s="330"/>
      <c r="AN115" s="330"/>
      <c r="AO115" s="330">
        <v>40</v>
      </c>
      <c r="AP115" s="330"/>
      <c r="AQ115" s="330"/>
      <c r="AR115" s="330"/>
      <c r="AS115" s="330"/>
      <c r="AT115" s="330"/>
      <c r="AU115" s="330">
        <v>28</v>
      </c>
      <c r="AV115" s="330"/>
      <c r="AW115" s="330"/>
      <c r="AX115" s="330"/>
      <c r="AY115" s="334"/>
      <c r="AZ115" s="333"/>
      <c r="BA115" s="330"/>
      <c r="BB115" s="330"/>
      <c r="BC115" s="330"/>
      <c r="BD115" s="330"/>
      <c r="BE115" s="330"/>
      <c r="BF115" s="330"/>
      <c r="BG115" s="331"/>
      <c r="BH115" s="332"/>
      <c r="BI115" s="330"/>
      <c r="BJ115" s="330"/>
      <c r="BK115" s="330"/>
      <c r="BL115" s="330"/>
      <c r="BM115" s="330"/>
      <c r="BN115" s="330"/>
      <c r="BO115" s="331"/>
      <c r="BP115" s="333"/>
      <c r="BQ115" s="330"/>
      <c r="BR115" s="330"/>
      <c r="BS115" s="330"/>
      <c r="BT115" s="330"/>
      <c r="BU115" s="330"/>
      <c r="BV115" s="330"/>
      <c r="BW115" s="331"/>
      <c r="BX115" s="332"/>
      <c r="BY115" s="330"/>
      <c r="BZ115" s="330"/>
      <c r="CA115" s="330"/>
      <c r="CB115" s="330"/>
      <c r="CC115" s="330"/>
      <c r="CD115" s="330"/>
      <c r="CE115" s="331"/>
      <c r="CF115" s="333"/>
      <c r="CG115" s="330"/>
      <c r="CH115" s="330"/>
      <c r="CI115" s="330"/>
      <c r="CJ115" s="330"/>
      <c r="CK115" s="330"/>
      <c r="CL115" s="330"/>
      <c r="CM115" s="331"/>
      <c r="CN115" s="332"/>
      <c r="CO115" s="330"/>
      <c r="CP115" s="330"/>
      <c r="CQ115" s="330"/>
      <c r="CR115" s="330"/>
      <c r="CS115" s="330"/>
      <c r="CT115" s="330"/>
      <c r="CU115" s="334"/>
      <c r="CV115" s="333">
        <v>102</v>
      </c>
      <c r="CW115" s="330"/>
      <c r="CX115" s="330"/>
      <c r="CY115" s="330">
        <v>68</v>
      </c>
      <c r="CZ115" s="330"/>
      <c r="DA115" s="330"/>
      <c r="DB115" s="330">
        <v>3</v>
      </c>
      <c r="DC115" s="331"/>
      <c r="DD115" s="332"/>
      <c r="DE115" s="330"/>
      <c r="DF115" s="330"/>
      <c r="DG115" s="330"/>
      <c r="DH115" s="330"/>
      <c r="DI115" s="330"/>
      <c r="DJ115" s="330"/>
      <c r="DK115" s="331"/>
      <c r="DL115" s="333"/>
      <c r="DM115" s="330"/>
      <c r="DN115" s="330"/>
      <c r="DO115" s="330"/>
      <c r="DP115" s="330"/>
      <c r="DQ115" s="330"/>
      <c r="DR115" s="330"/>
      <c r="DS115" s="331"/>
      <c r="DT115" s="332"/>
      <c r="DU115" s="330"/>
      <c r="DV115" s="330"/>
      <c r="DW115" s="330"/>
      <c r="DX115" s="330"/>
      <c r="DY115" s="330"/>
      <c r="DZ115" s="334"/>
      <c r="EA115" s="333">
        <v>3</v>
      </c>
      <c r="EB115" s="330"/>
      <c r="EC115" s="331"/>
      <c r="ED115" s="92" t="s">
        <v>356</v>
      </c>
      <c r="EE115" s="93"/>
      <c r="EF115" s="93"/>
      <c r="EG115" s="93"/>
      <c r="EH115" s="93"/>
      <c r="EI115" s="93"/>
      <c r="EJ115" s="93"/>
      <c r="EK115" s="93"/>
    </row>
    <row r="116" spans="1:141" s="94" customFormat="1" ht="142.5" customHeight="1" x14ac:dyDescent="0.45">
      <c r="A116" s="301" t="s">
        <v>357</v>
      </c>
      <c r="B116" s="302"/>
      <c r="C116" s="250"/>
      <c r="D116" s="303" t="s">
        <v>358</v>
      </c>
      <c r="E116" s="304"/>
      <c r="F116" s="304"/>
      <c r="G116" s="304"/>
      <c r="H116" s="304"/>
      <c r="I116" s="304"/>
      <c r="J116" s="304"/>
      <c r="K116" s="304"/>
      <c r="L116" s="304"/>
      <c r="M116" s="304"/>
      <c r="N116" s="304"/>
      <c r="O116" s="304"/>
      <c r="P116" s="304"/>
      <c r="Q116" s="304"/>
      <c r="R116" s="304"/>
      <c r="S116" s="304"/>
      <c r="T116" s="304"/>
      <c r="U116" s="304"/>
      <c r="V116" s="304"/>
      <c r="W116" s="304"/>
      <c r="X116" s="304"/>
      <c r="Y116" s="304"/>
      <c r="Z116" s="304"/>
      <c r="AA116" s="305"/>
      <c r="AB116" s="234"/>
      <c r="AC116" s="234"/>
      <c r="AD116" s="234"/>
      <c r="AE116" s="330" t="s">
        <v>359</v>
      </c>
      <c r="AF116" s="330"/>
      <c r="AG116" s="330"/>
      <c r="AH116" s="331"/>
      <c r="AI116" s="332">
        <f>DD116+DL116</f>
        <v>308</v>
      </c>
      <c r="AJ116" s="330"/>
      <c r="AK116" s="330"/>
      <c r="AL116" s="330">
        <f>DG116+DO116</f>
        <v>170</v>
      </c>
      <c r="AM116" s="330"/>
      <c r="AN116" s="330"/>
      <c r="AO116" s="330">
        <v>78</v>
      </c>
      <c r="AP116" s="330"/>
      <c r="AQ116" s="330"/>
      <c r="AR116" s="330"/>
      <c r="AS116" s="330"/>
      <c r="AT116" s="330"/>
      <c r="AU116" s="330">
        <v>92</v>
      </c>
      <c r="AV116" s="330"/>
      <c r="AW116" s="330"/>
      <c r="AX116" s="330"/>
      <c r="AY116" s="334"/>
      <c r="AZ116" s="333"/>
      <c r="BA116" s="330"/>
      <c r="BB116" s="330"/>
      <c r="BC116" s="330"/>
      <c r="BD116" s="330"/>
      <c r="BE116" s="330"/>
      <c r="BF116" s="330"/>
      <c r="BG116" s="331"/>
      <c r="BH116" s="332"/>
      <c r="BI116" s="330"/>
      <c r="BJ116" s="330"/>
      <c r="BK116" s="330"/>
      <c r="BL116" s="330"/>
      <c r="BM116" s="330"/>
      <c r="BN116" s="330"/>
      <c r="BO116" s="331"/>
      <c r="BP116" s="333"/>
      <c r="BQ116" s="330"/>
      <c r="BR116" s="330"/>
      <c r="BS116" s="330"/>
      <c r="BT116" s="330"/>
      <c r="BU116" s="330"/>
      <c r="BV116" s="330"/>
      <c r="BW116" s="331"/>
      <c r="BX116" s="332"/>
      <c r="BY116" s="330"/>
      <c r="BZ116" s="330"/>
      <c r="CA116" s="330"/>
      <c r="CB116" s="330"/>
      <c r="CC116" s="330"/>
      <c r="CD116" s="330"/>
      <c r="CE116" s="331"/>
      <c r="CF116" s="333"/>
      <c r="CG116" s="330"/>
      <c r="CH116" s="330"/>
      <c r="CI116" s="330"/>
      <c r="CJ116" s="330"/>
      <c r="CK116" s="330"/>
      <c r="CL116" s="330"/>
      <c r="CM116" s="331"/>
      <c r="CN116" s="332"/>
      <c r="CO116" s="330"/>
      <c r="CP116" s="330"/>
      <c r="CQ116" s="330"/>
      <c r="CR116" s="330"/>
      <c r="CS116" s="330"/>
      <c r="CT116" s="330"/>
      <c r="CU116" s="334"/>
      <c r="CV116" s="333"/>
      <c r="CW116" s="330"/>
      <c r="CX116" s="330"/>
      <c r="CY116" s="330"/>
      <c r="CZ116" s="330"/>
      <c r="DA116" s="330"/>
      <c r="DB116" s="330"/>
      <c r="DC116" s="331"/>
      <c r="DD116" s="332">
        <v>110</v>
      </c>
      <c r="DE116" s="330"/>
      <c r="DF116" s="330"/>
      <c r="DG116" s="330">
        <v>70</v>
      </c>
      <c r="DH116" s="330"/>
      <c r="DI116" s="330"/>
      <c r="DJ116" s="330">
        <v>3</v>
      </c>
      <c r="DK116" s="331"/>
      <c r="DL116" s="333">
        <v>198</v>
      </c>
      <c r="DM116" s="330"/>
      <c r="DN116" s="330"/>
      <c r="DO116" s="330">
        <v>100</v>
      </c>
      <c r="DP116" s="330"/>
      <c r="DQ116" s="330"/>
      <c r="DR116" s="330">
        <v>6</v>
      </c>
      <c r="DS116" s="331"/>
      <c r="DT116" s="332"/>
      <c r="DU116" s="330"/>
      <c r="DV116" s="330"/>
      <c r="DW116" s="330"/>
      <c r="DX116" s="330"/>
      <c r="DY116" s="330"/>
      <c r="DZ116" s="334"/>
      <c r="EA116" s="333">
        <f>DJ116+DR116</f>
        <v>9</v>
      </c>
      <c r="EB116" s="330"/>
      <c r="EC116" s="331"/>
      <c r="ED116" s="92" t="s">
        <v>360</v>
      </c>
      <c r="EE116" s="93"/>
      <c r="EF116" s="93"/>
      <c r="EG116" s="93"/>
      <c r="EH116" s="93"/>
      <c r="EI116" s="93"/>
      <c r="EJ116" s="93"/>
      <c r="EK116" s="93"/>
    </row>
    <row r="117" spans="1:141" s="87" customFormat="1" ht="142.5" customHeight="1" x14ac:dyDescent="0.45">
      <c r="A117" s="301" t="s">
        <v>361</v>
      </c>
      <c r="B117" s="302"/>
      <c r="C117" s="250"/>
      <c r="D117" s="303" t="s">
        <v>362</v>
      </c>
      <c r="E117" s="304"/>
      <c r="F117" s="304"/>
      <c r="G117" s="304"/>
      <c r="H117" s="304"/>
      <c r="I117" s="304"/>
      <c r="J117" s="304"/>
      <c r="K117" s="304"/>
      <c r="L117" s="304"/>
      <c r="M117" s="304"/>
      <c r="N117" s="304"/>
      <c r="O117" s="304"/>
      <c r="P117" s="304"/>
      <c r="Q117" s="304"/>
      <c r="R117" s="304"/>
      <c r="S117" s="304"/>
      <c r="T117" s="304"/>
      <c r="U117" s="304"/>
      <c r="V117" s="304"/>
      <c r="W117" s="304"/>
      <c r="X117" s="304"/>
      <c r="Y117" s="304"/>
      <c r="Z117" s="304"/>
      <c r="AA117" s="305"/>
      <c r="AB117" s="234"/>
      <c r="AC117" s="234"/>
      <c r="AD117" s="234"/>
      <c r="AE117" s="330"/>
      <c r="AF117" s="330"/>
      <c r="AG117" s="330"/>
      <c r="AH117" s="331"/>
      <c r="AI117" s="332">
        <f>SUM(AI118:AK119)</f>
        <v>400</v>
      </c>
      <c r="AJ117" s="330"/>
      <c r="AK117" s="330"/>
      <c r="AL117" s="330">
        <f>SUM(AL118:AN119)</f>
        <v>236</v>
      </c>
      <c r="AM117" s="330"/>
      <c r="AN117" s="330"/>
      <c r="AO117" s="330">
        <f>SUM(AO118:AQ119)</f>
        <v>84</v>
      </c>
      <c r="AP117" s="330"/>
      <c r="AQ117" s="330"/>
      <c r="AR117" s="330">
        <f>SUM(AR118:AT119)</f>
        <v>0</v>
      </c>
      <c r="AS117" s="330"/>
      <c r="AT117" s="330"/>
      <c r="AU117" s="330">
        <f>SUM(AU118:AW119)</f>
        <v>152</v>
      </c>
      <c r="AV117" s="330"/>
      <c r="AW117" s="330"/>
      <c r="AX117" s="330">
        <f>SUM(AX118:AY119)</f>
        <v>0</v>
      </c>
      <c r="AY117" s="334"/>
      <c r="AZ117" s="333">
        <f>SUM(AZ118:BB119)</f>
        <v>0</v>
      </c>
      <c r="BA117" s="330"/>
      <c r="BB117" s="330"/>
      <c r="BC117" s="330">
        <f>SUM(BC118:BE119)</f>
        <v>0</v>
      </c>
      <c r="BD117" s="330"/>
      <c r="BE117" s="330"/>
      <c r="BF117" s="330">
        <f>SUM(BF118:BG119)</f>
        <v>0</v>
      </c>
      <c r="BG117" s="331"/>
      <c r="BH117" s="332">
        <f>SUM(BH118:BJ119)</f>
        <v>0</v>
      </c>
      <c r="BI117" s="330"/>
      <c r="BJ117" s="330"/>
      <c r="BK117" s="330">
        <f>SUM(BK118:BM119)</f>
        <v>0</v>
      </c>
      <c r="BL117" s="330"/>
      <c r="BM117" s="330"/>
      <c r="BN117" s="330">
        <f>SUM(BN118:BO119)</f>
        <v>0</v>
      </c>
      <c r="BO117" s="331"/>
      <c r="BP117" s="333">
        <f>SUM(BP118:BR119)</f>
        <v>0</v>
      </c>
      <c r="BQ117" s="330"/>
      <c r="BR117" s="330"/>
      <c r="BS117" s="330">
        <f>SUM(BS118:BU119)</f>
        <v>0</v>
      </c>
      <c r="BT117" s="330"/>
      <c r="BU117" s="330"/>
      <c r="BV117" s="330">
        <f>SUM(BV118:BW119)</f>
        <v>0</v>
      </c>
      <c r="BW117" s="331"/>
      <c r="BX117" s="332">
        <f>SUM(BX118:BZ119)</f>
        <v>0</v>
      </c>
      <c r="BY117" s="330"/>
      <c r="BZ117" s="330"/>
      <c r="CA117" s="330">
        <f>SUM(CA118:CC119)</f>
        <v>0</v>
      </c>
      <c r="CB117" s="330"/>
      <c r="CC117" s="330"/>
      <c r="CD117" s="330">
        <f>SUM(CD118:CE119)</f>
        <v>0</v>
      </c>
      <c r="CE117" s="331"/>
      <c r="CF117" s="333">
        <f>SUM(CF118:CH119)</f>
        <v>0</v>
      </c>
      <c r="CG117" s="330"/>
      <c r="CH117" s="330"/>
      <c r="CI117" s="330">
        <f>SUM(CI118:CK119)</f>
        <v>0</v>
      </c>
      <c r="CJ117" s="330"/>
      <c r="CK117" s="330"/>
      <c r="CL117" s="330">
        <f>SUM(CL118:CM119)</f>
        <v>0</v>
      </c>
      <c r="CM117" s="331"/>
      <c r="CN117" s="332">
        <f>SUM(CN118:CP119)</f>
        <v>0</v>
      </c>
      <c r="CO117" s="330"/>
      <c r="CP117" s="330"/>
      <c r="CQ117" s="330">
        <f>SUM(CQ118:CS119)</f>
        <v>0</v>
      </c>
      <c r="CR117" s="330"/>
      <c r="CS117" s="330"/>
      <c r="CT117" s="330">
        <f>SUM(CT118:CU119)</f>
        <v>0</v>
      </c>
      <c r="CU117" s="334"/>
      <c r="CV117" s="333">
        <f>SUM(CV118:CX119)</f>
        <v>0</v>
      </c>
      <c r="CW117" s="330"/>
      <c r="CX117" s="330"/>
      <c r="CY117" s="330">
        <f>SUM(CY118:DA119)</f>
        <v>0</v>
      </c>
      <c r="CZ117" s="330"/>
      <c r="DA117" s="330"/>
      <c r="DB117" s="330">
        <f>SUM(DB118:DC119)</f>
        <v>0</v>
      </c>
      <c r="DC117" s="331"/>
      <c r="DD117" s="332">
        <f>SUM(DD118:DF119)</f>
        <v>220</v>
      </c>
      <c r="DE117" s="330"/>
      <c r="DF117" s="330"/>
      <c r="DG117" s="330">
        <f>SUM(DG118:DI119)</f>
        <v>128</v>
      </c>
      <c r="DH117" s="330"/>
      <c r="DI117" s="330"/>
      <c r="DJ117" s="330">
        <f>SUM(DJ118:DK119)</f>
        <v>6</v>
      </c>
      <c r="DK117" s="331"/>
      <c r="DL117" s="333">
        <f>SUM(DL118:DN119)</f>
        <v>180</v>
      </c>
      <c r="DM117" s="330"/>
      <c r="DN117" s="330"/>
      <c r="DO117" s="330">
        <f>SUM(DO118:DQ119)</f>
        <v>108</v>
      </c>
      <c r="DP117" s="330"/>
      <c r="DQ117" s="330"/>
      <c r="DR117" s="330">
        <f>SUM(DR118:DS119)</f>
        <v>6</v>
      </c>
      <c r="DS117" s="331"/>
      <c r="DT117" s="332">
        <f>SUM(DT118:DV119)</f>
        <v>0</v>
      </c>
      <c r="DU117" s="330"/>
      <c r="DV117" s="330"/>
      <c r="DW117" s="330">
        <f>SUM(DW118:DX119)</f>
        <v>0</v>
      </c>
      <c r="DX117" s="330"/>
      <c r="DY117" s="330">
        <f>SUM(DY118:DZ119)</f>
        <v>0</v>
      </c>
      <c r="DZ117" s="334"/>
      <c r="EA117" s="333">
        <f>SUM(EA118:EC119)</f>
        <v>12</v>
      </c>
      <c r="EB117" s="330"/>
      <c r="EC117" s="331"/>
      <c r="ED117" s="92"/>
      <c r="EE117" s="93"/>
      <c r="EF117" s="93"/>
      <c r="EG117" s="93"/>
      <c r="EH117" s="93"/>
      <c r="EI117" s="93"/>
      <c r="EJ117" s="93"/>
      <c r="EK117" s="93"/>
    </row>
    <row r="118" spans="1:141" s="94" customFormat="1" ht="142.5" customHeight="1" x14ac:dyDescent="0.45">
      <c r="A118" s="301" t="s">
        <v>363</v>
      </c>
      <c r="B118" s="302"/>
      <c r="C118" s="250"/>
      <c r="D118" s="303" t="s">
        <v>364</v>
      </c>
      <c r="E118" s="304"/>
      <c r="F118" s="304"/>
      <c r="G118" s="304"/>
      <c r="H118" s="304"/>
      <c r="I118" s="304"/>
      <c r="J118" s="304"/>
      <c r="K118" s="304"/>
      <c r="L118" s="304"/>
      <c r="M118" s="304"/>
      <c r="N118" s="304"/>
      <c r="O118" s="304"/>
      <c r="P118" s="304"/>
      <c r="Q118" s="304"/>
      <c r="R118" s="304"/>
      <c r="S118" s="304"/>
      <c r="T118" s="304"/>
      <c r="U118" s="304"/>
      <c r="V118" s="304"/>
      <c r="W118" s="304"/>
      <c r="X118" s="304"/>
      <c r="Y118" s="304"/>
      <c r="Z118" s="304"/>
      <c r="AA118" s="305"/>
      <c r="AB118" s="234" t="s">
        <v>365</v>
      </c>
      <c r="AC118" s="234"/>
      <c r="AD118" s="234"/>
      <c r="AE118" s="330" t="s">
        <v>211</v>
      </c>
      <c r="AF118" s="330"/>
      <c r="AG118" s="330"/>
      <c r="AH118" s="331"/>
      <c r="AI118" s="332">
        <f>DD118+DL118</f>
        <v>200</v>
      </c>
      <c r="AJ118" s="330"/>
      <c r="AK118" s="330"/>
      <c r="AL118" s="330">
        <f>DG118+DO118</f>
        <v>118</v>
      </c>
      <c r="AM118" s="330"/>
      <c r="AN118" s="330"/>
      <c r="AO118" s="330">
        <v>42</v>
      </c>
      <c r="AP118" s="330"/>
      <c r="AQ118" s="330"/>
      <c r="AR118" s="330"/>
      <c r="AS118" s="330"/>
      <c r="AT118" s="330"/>
      <c r="AU118" s="330">
        <v>76</v>
      </c>
      <c r="AV118" s="330"/>
      <c r="AW118" s="330"/>
      <c r="AX118" s="330"/>
      <c r="AY118" s="334"/>
      <c r="AZ118" s="333"/>
      <c r="BA118" s="330"/>
      <c r="BB118" s="330"/>
      <c r="BC118" s="330"/>
      <c r="BD118" s="330"/>
      <c r="BE118" s="330"/>
      <c r="BF118" s="330"/>
      <c r="BG118" s="331"/>
      <c r="BH118" s="332"/>
      <c r="BI118" s="330"/>
      <c r="BJ118" s="330"/>
      <c r="BK118" s="330"/>
      <c r="BL118" s="330"/>
      <c r="BM118" s="330"/>
      <c r="BN118" s="330"/>
      <c r="BO118" s="331"/>
      <c r="BP118" s="333"/>
      <c r="BQ118" s="330"/>
      <c r="BR118" s="330"/>
      <c r="BS118" s="330"/>
      <c r="BT118" s="330"/>
      <c r="BU118" s="330"/>
      <c r="BV118" s="330"/>
      <c r="BW118" s="331"/>
      <c r="BX118" s="332"/>
      <c r="BY118" s="330"/>
      <c r="BZ118" s="330"/>
      <c r="CA118" s="330"/>
      <c r="CB118" s="330"/>
      <c r="CC118" s="330"/>
      <c r="CD118" s="330"/>
      <c r="CE118" s="331"/>
      <c r="CF118" s="333"/>
      <c r="CG118" s="330"/>
      <c r="CH118" s="330"/>
      <c r="CI118" s="330"/>
      <c r="CJ118" s="330"/>
      <c r="CK118" s="330"/>
      <c r="CL118" s="330"/>
      <c r="CM118" s="331"/>
      <c r="CN118" s="332"/>
      <c r="CO118" s="330"/>
      <c r="CP118" s="330"/>
      <c r="CQ118" s="330"/>
      <c r="CR118" s="330"/>
      <c r="CS118" s="330"/>
      <c r="CT118" s="330"/>
      <c r="CU118" s="334"/>
      <c r="CV118" s="333"/>
      <c r="CW118" s="330"/>
      <c r="CX118" s="330"/>
      <c r="CY118" s="330"/>
      <c r="CZ118" s="330"/>
      <c r="DA118" s="330"/>
      <c r="DB118" s="330"/>
      <c r="DC118" s="331"/>
      <c r="DD118" s="332">
        <v>110</v>
      </c>
      <c r="DE118" s="330"/>
      <c r="DF118" s="330"/>
      <c r="DG118" s="330">
        <v>64</v>
      </c>
      <c r="DH118" s="330"/>
      <c r="DI118" s="330"/>
      <c r="DJ118" s="330">
        <v>3</v>
      </c>
      <c r="DK118" s="331"/>
      <c r="DL118" s="333">
        <v>90</v>
      </c>
      <c r="DM118" s="330"/>
      <c r="DN118" s="330"/>
      <c r="DO118" s="330">
        <v>54</v>
      </c>
      <c r="DP118" s="330"/>
      <c r="DQ118" s="330"/>
      <c r="DR118" s="330">
        <v>3</v>
      </c>
      <c r="DS118" s="331"/>
      <c r="DT118" s="332"/>
      <c r="DU118" s="330"/>
      <c r="DV118" s="330"/>
      <c r="DW118" s="330"/>
      <c r="DX118" s="330"/>
      <c r="DY118" s="330"/>
      <c r="DZ118" s="334"/>
      <c r="EA118" s="333">
        <f>DJ118+DR118</f>
        <v>6</v>
      </c>
      <c r="EB118" s="330"/>
      <c r="EC118" s="331"/>
      <c r="ED118" s="92" t="s">
        <v>366</v>
      </c>
      <c r="EE118" s="93"/>
      <c r="EF118" s="93"/>
      <c r="EG118" s="93"/>
      <c r="EH118" s="93"/>
      <c r="EI118" s="93"/>
      <c r="EJ118" s="93"/>
      <c r="EK118" s="93"/>
    </row>
    <row r="119" spans="1:141" s="94" customFormat="1" ht="142.5" customHeight="1" x14ac:dyDescent="0.45">
      <c r="A119" s="301" t="s">
        <v>367</v>
      </c>
      <c r="B119" s="302"/>
      <c r="C119" s="250"/>
      <c r="D119" s="303" t="s">
        <v>368</v>
      </c>
      <c r="E119" s="304"/>
      <c r="F119" s="304"/>
      <c r="G119" s="304"/>
      <c r="H119" s="304"/>
      <c r="I119" s="304"/>
      <c r="J119" s="304"/>
      <c r="K119" s="304"/>
      <c r="L119" s="304"/>
      <c r="M119" s="304"/>
      <c r="N119" s="304"/>
      <c r="O119" s="304"/>
      <c r="P119" s="304"/>
      <c r="Q119" s="304"/>
      <c r="R119" s="304"/>
      <c r="S119" s="304"/>
      <c r="T119" s="304"/>
      <c r="U119" s="304"/>
      <c r="V119" s="304"/>
      <c r="W119" s="304"/>
      <c r="X119" s="304"/>
      <c r="Y119" s="304"/>
      <c r="Z119" s="304"/>
      <c r="AA119" s="305"/>
      <c r="AB119" s="234" t="s">
        <v>365</v>
      </c>
      <c r="AC119" s="234"/>
      <c r="AD119" s="234"/>
      <c r="AE119" s="330" t="s">
        <v>211</v>
      </c>
      <c r="AF119" s="330"/>
      <c r="AG119" s="330"/>
      <c r="AH119" s="331"/>
      <c r="AI119" s="332">
        <f>DD119+DL119</f>
        <v>200</v>
      </c>
      <c r="AJ119" s="330"/>
      <c r="AK119" s="330"/>
      <c r="AL119" s="330">
        <f>DG119+DO119</f>
        <v>118</v>
      </c>
      <c r="AM119" s="330"/>
      <c r="AN119" s="330"/>
      <c r="AO119" s="330">
        <v>42</v>
      </c>
      <c r="AP119" s="330"/>
      <c r="AQ119" s="330"/>
      <c r="AR119" s="330"/>
      <c r="AS119" s="330"/>
      <c r="AT119" s="330"/>
      <c r="AU119" s="330">
        <v>76</v>
      </c>
      <c r="AV119" s="330"/>
      <c r="AW119" s="330"/>
      <c r="AX119" s="330"/>
      <c r="AY119" s="334"/>
      <c r="AZ119" s="333"/>
      <c r="BA119" s="330"/>
      <c r="BB119" s="330"/>
      <c r="BC119" s="330"/>
      <c r="BD119" s="330"/>
      <c r="BE119" s="330"/>
      <c r="BF119" s="330"/>
      <c r="BG119" s="331"/>
      <c r="BH119" s="332"/>
      <c r="BI119" s="330"/>
      <c r="BJ119" s="330"/>
      <c r="BK119" s="330"/>
      <c r="BL119" s="330"/>
      <c r="BM119" s="330"/>
      <c r="BN119" s="330"/>
      <c r="BO119" s="331"/>
      <c r="BP119" s="333"/>
      <c r="BQ119" s="330"/>
      <c r="BR119" s="330"/>
      <c r="BS119" s="330"/>
      <c r="BT119" s="330"/>
      <c r="BU119" s="330"/>
      <c r="BV119" s="330"/>
      <c r="BW119" s="331"/>
      <c r="BX119" s="332"/>
      <c r="BY119" s="330"/>
      <c r="BZ119" s="330"/>
      <c r="CA119" s="330"/>
      <c r="CB119" s="330"/>
      <c r="CC119" s="330"/>
      <c r="CD119" s="330"/>
      <c r="CE119" s="331"/>
      <c r="CF119" s="333"/>
      <c r="CG119" s="330"/>
      <c r="CH119" s="330"/>
      <c r="CI119" s="330"/>
      <c r="CJ119" s="330"/>
      <c r="CK119" s="330"/>
      <c r="CL119" s="330"/>
      <c r="CM119" s="331"/>
      <c r="CN119" s="332"/>
      <c r="CO119" s="330"/>
      <c r="CP119" s="330"/>
      <c r="CQ119" s="330"/>
      <c r="CR119" s="330"/>
      <c r="CS119" s="330"/>
      <c r="CT119" s="330"/>
      <c r="CU119" s="334"/>
      <c r="CV119" s="333"/>
      <c r="CW119" s="330"/>
      <c r="CX119" s="330"/>
      <c r="CY119" s="330"/>
      <c r="CZ119" s="330"/>
      <c r="DA119" s="330"/>
      <c r="DB119" s="330"/>
      <c r="DC119" s="331"/>
      <c r="DD119" s="332">
        <v>110</v>
      </c>
      <c r="DE119" s="330"/>
      <c r="DF119" s="330"/>
      <c r="DG119" s="330">
        <v>64</v>
      </c>
      <c r="DH119" s="330"/>
      <c r="DI119" s="330"/>
      <c r="DJ119" s="330">
        <v>3</v>
      </c>
      <c r="DK119" s="331"/>
      <c r="DL119" s="333">
        <v>90</v>
      </c>
      <c r="DM119" s="330"/>
      <c r="DN119" s="330"/>
      <c r="DO119" s="330">
        <v>54</v>
      </c>
      <c r="DP119" s="330"/>
      <c r="DQ119" s="330"/>
      <c r="DR119" s="330">
        <v>3</v>
      </c>
      <c r="DS119" s="331"/>
      <c r="DT119" s="332"/>
      <c r="DU119" s="330"/>
      <c r="DV119" s="330"/>
      <c r="DW119" s="330"/>
      <c r="DX119" s="330"/>
      <c r="DY119" s="330"/>
      <c r="DZ119" s="334"/>
      <c r="EA119" s="333">
        <f>DJ119+DR119</f>
        <v>6</v>
      </c>
      <c r="EB119" s="330"/>
      <c r="EC119" s="331"/>
      <c r="ED119" s="92" t="s">
        <v>369</v>
      </c>
      <c r="EE119" s="93"/>
      <c r="EF119" s="93"/>
      <c r="EG119" s="93"/>
      <c r="EH119" s="93"/>
      <c r="EI119" s="93"/>
      <c r="EJ119" s="93"/>
      <c r="EK119" s="93"/>
    </row>
    <row r="120" spans="1:141" s="87" customFormat="1" ht="142.5" customHeight="1" x14ac:dyDescent="0.45">
      <c r="A120" s="301" t="s">
        <v>370</v>
      </c>
      <c r="B120" s="302"/>
      <c r="C120" s="250"/>
      <c r="D120" s="303" t="s">
        <v>371</v>
      </c>
      <c r="E120" s="304"/>
      <c r="F120" s="304"/>
      <c r="G120" s="304"/>
      <c r="H120" s="304"/>
      <c r="I120" s="304"/>
      <c r="J120" s="304"/>
      <c r="K120" s="304"/>
      <c r="L120" s="304"/>
      <c r="M120" s="304"/>
      <c r="N120" s="304"/>
      <c r="O120" s="304"/>
      <c r="P120" s="304"/>
      <c r="Q120" s="304"/>
      <c r="R120" s="304"/>
      <c r="S120" s="304"/>
      <c r="T120" s="304"/>
      <c r="U120" s="304"/>
      <c r="V120" s="304"/>
      <c r="W120" s="304"/>
      <c r="X120" s="304"/>
      <c r="Y120" s="304"/>
      <c r="Z120" s="304"/>
      <c r="AA120" s="305"/>
      <c r="AB120" s="234"/>
      <c r="AC120" s="234"/>
      <c r="AD120" s="234"/>
      <c r="AE120" s="330"/>
      <c r="AF120" s="330"/>
      <c r="AG120" s="330"/>
      <c r="AH120" s="331"/>
      <c r="AI120" s="332">
        <f>SUM(AI121:AK123)</f>
        <v>400</v>
      </c>
      <c r="AJ120" s="330"/>
      <c r="AK120" s="330"/>
      <c r="AL120" s="330">
        <f>SUM(AL121:AN123)</f>
        <v>248</v>
      </c>
      <c r="AM120" s="330"/>
      <c r="AN120" s="330"/>
      <c r="AO120" s="330">
        <f>SUM(AO121:AQ123)</f>
        <v>88</v>
      </c>
      <c r="AP120" s="330"/>
      <c r="AQ120" s="330"/>
      <c r="AR120" s="330">
        <f>SUM(AR121:AT123)</f>
        <v>0</v>
      </c>
      <c r="AS120" s="330"/>
      <c r="AT120" s="330"/>
      <c r="AU120" s="330">
        <f>SUM(AU121:AW123)</f>
        <v>160</v>
      </c>
      <c r="AV120" s="330"/>
      <c r="AW120" s="330"/>
      <c r="AX120" s="330">
        <f>SUM(AX121:AY123)</f>
        <v>0</v>
      </c>
      <c r="AY120" s="334"/>
      <c r="AZ120" s="333">
        <f>SUM(AZ121:BB123)</f>
        <v>0</v>
      </c>
      <c r="BA120" s="330"/>
      <c r="BB120" s="330"/>
      <c r="BC120" s="330">
        <f>SUM(BC121:BE123)</f>
        <v>0</v>
      </c>
      <c r="BD120" s="330"/>
      <c r="BE120" s="330"/>
      <c r="BF120" s="330">
        <f>SUM(BF121:BG123)</f>
        <v>0</v>
      </c>
      <c r="BG120" s="331"/>
      <c r="BH120" s="332">
        <f>SUM(BH121:BJ123)</f>
        <v>0</v>
      </c>
      <c r="BI120" s="330"/>
      <c r="BJ120" s="330"/>
      <c r="BK120" s="330">
        <f>SUM(BK121:BM123)</f>
        <v>0</v>
      </c>
      <c r="BL120" s="330"/>
      <c r="BM120" s="330"/>
      <c r="BN120" s="330">
        <f>SUM(BN121:BO123)</f>
        <v>0</v>
      </c>
      <c r="BO120" s="331"/>
      <c r="BP120" s="333">
        <f>SUM(BP121:BR123)</f>
        <v>0</v>
      </c>
      <c r="BQ120" s="330"/>
      <c r="BR120" s="330"/>
      <c r="BS120" s="330">
        <f>SUM(BS121:BU123)</f>
        <v>0</v>
      </c>
      <c r="BT120" s="330"/>
      <c r="BU120" s="330"/>
      <c r="BV120" s="330">
        <f>SUM(BV121:BW123)</f>
        <v>0</v>
      </c>
      <c r="BW120" s="331"/>
      <c r="BX120" s="332">
        <f>SUM(BX121:BZ123)</f>
        <v>0</v>
      </c>
      <c r="BY120" s="330"/>
      <c r="BZ120" s="330"/>
      <c r="CA120" s="330">
        <f>SUM(CA121:CC123)</f>
        <v>0</v>
      </c>
      <c r="CB120" s="330"/>
      <c r="CC120" s="330"/>
      <c r="CD120" s="330">
        <f>SUM(CD121:CE123)</f>
        <v>0</v>
      </c>
      <c r="CE120" s="331"/>
      <c r="CF120" s="333">
        <f>SUM(CF121:CH123)</f>
        <v>0</v>
      </c>
      <c r="CG120" s="330"/>
      <c r="CH120" s="330"/>
      <c r="CI120" s="330">
        <f>SUM(CI121:CK123)</f>
        <v>0</v>
      </c>
      <c r="CJ120" s="330"/>
      <c r="CK120" s="330"/>
      <c r="CL120" s="330">
        <f>SUM(CL121:CM123)</f>
        <v>0</v>
      </c>
      <c r="CM120" s="331"/>
      <c r="CN120" s="332">
        <f>SUM(CN121:CP123)</f>
        <v>0</v>
      </c>
      <c r="CO120" s="330"/>
      <c r="CP120" s="330"/>
      <c r="CQ120" s="330">
        <f>SUM(CQ121:CS123)</f>
        <v>0</v>
      </c>
      <c r="CR120" s="330"/>
      <c r="CS120" s="330"/>
      <c r="CT120" s="330">
        <f>SUM(CT121:CU123)</f>
        <v>0</v>
      </c>
      <c r="CU120" s="334"/>
      <c r="CV120" s="333">
        <f>SUM(CV121:CX123)</f>
        <v>0</v>
      </c>
      <c r="CW120" s="330"/>
      <c r="CX120" s="330"/>
      <c r="CY120" s="330">
        <f>SUM(CY121:DA123)</f>
        <v>0</v>
      </c>
      <c r="CZ120" s="330"/>
      <c r="DA120" s="330"/>
      <c r="DB120" s="330">
        <f>SUM(DB121:DC123)</f>
        <v>0</v>
      </c>
      <c r="DC120" s="331"/>
      <c r="DD120" s="332">
        <f>SUM(DD121:DF123)</f>
        <v>0</v>
      </c>
      <c r="DE120" s="330"/>
      <c r="DF120" s="330"/>
      <c r="DG120" s="330">
        <f>SUM(DG121:DI123)</f>
        <v>0</v>
      </c>
      <c r="DH120" s="330"/>
      <c r="DI120" s="330"/>
      <c r="DJ120" s="330">
        <f>SUM(DJ121:DK123)</f>
        <v>0</v>
      </c>
      <c r="DK120" s="331"/>
      <c r="DL120" s="333">
        <f>SUM(DL121:DN123)</f>
        <v>220</v>
      </c>
      <c r="DM120" s="330"/>
      <c r="DN120" s="330"/>
      <c r="DO120" s="330">
        <f>SUM(DO121:DQ123)</f>
        <v>138</v>
      </c>
      <c r="DP120" s="330"/>
      <c r="DQ120" s="330"/>
      <c r="DR120" s="330">
        <f>SUM(DR121:DS123)</f>
        <v>6</v>
      </c>
      <c r="DS120" s="331"/>
      <c r="DT120" s="332">
        <f>SUM(DT121:DV123)</f>
        <v>180</v>
      </c>
      <c r="DU120" s="330"/>
      <c r="DV120" s="330"/>
      <c r="DW120" s="330">
        <f>SUM(DW121:DX123)</f>
        <v>110</v>
      </c>
      <c r="DX120" s="330"/>
      <c r="DY120" s="330">
        <f>SUM(DY121:DZ123)</f>
        <v>6</v>
      </c>
      <c r="DZ120" s="334"/>
      <c r="EA120" s="333">
        <f>SUM(EA121:EC123)</f>
        <v>12</v>
      </c>
      <c r="EB120" s="330"/>
      <c r="EC120" s="331"/>
      <c r="ED120" s="92"/>
      <c r="EE120" s="93"/>
      <c r="EF120" s="93"/>
      <c r="EG120" s="93"/>
      <c r="EH120" s="93"/>
      <c r="EI120" s="93"/>
      <c r="EJ120" s="93"/>
      <c r="EK120" s="93"/>
    </row>
    <row r="121" spans="1:141" s="94" customFormat="1" ht="142.5" customHeight="1" x14ac:dyDescent="0.45">
      <c r="A121" s="301" t="s">
        <v>372</v>
      </c>
      <c r="B121" s="302"/>
      <c r="C121" s="250"/>
      <c r="D121" s="303" t="s">
        <v>373</v>
      </c>
      <c r="E121" s="304"/>
      <c r="F121" s="304"/>
      <c r="G121" s="304"/>
      <c r="H121" s="304"/>
      <c r="I121" s="304"/>
      <c r="J121" s="304"/>
      <c r="K121" s="304"/>
      <c r="L121" s="304"/>
      <c r="M121" s="304"/>
      <c r="N121" s="304"/>
      <c r="O121" s="304"/>
      <c r="P121" s="304"/>
      <c r="Q121" s="304"/>
      <c r="R121" s="304"/>
      <c r="S121" s="304"/>
      <c r="T121" s="304"/>
      <c r="U121" s="304"/>
      <c r="V121" s="304"/>
      <c r="W121" s="304"/>
      <c r="X121" s="304"/>
      <c r="Y121" s="304"/>
      <c r="Z121" s="304"/>
      <c r="AA121" s="305"/>
      <c r="AB121" s="234"/>
      <c r="AC121" s="234"/>
      <c r="AD121" s="234"/>
      <c r="AE121" s="330" t="s">
        <v>317</v>
      </c>
      <c r="AF121" s="330"/>
      <c r="AG121" s="330"/>
      <c r="AH121" s="331"/>
      <c r="AI121" s="332">
        <f>DL121+DT121</f>
        <v>180</v>
      </c>
      <c r="AJ121" s="330"/>
      <c r="AK121" s="330"/>
      <c r="AL121" s="330">
        <f>DO121+DW121</f>
        <v>112</v>
      </c>
      <c r="AM121" s="330"/>
      <c r="AN121" s="330"/>
      <c r="AO121" s="330">
        <v>50</v>
      </c>
      <c r="AP121" s="330"/>
      <c r="AQ121" s="330"/>
      <c r="AR121" s="330"/>
      <c r="AS121" s="330"/>
      <c r="AT121" s="330"/>
      <c r="AU121" s="330">
        <v>62</v>
      </c>
      <c r="AV121" s="330"/>
      <c r="AW121" s="330"/>
      <c r="AX121" s="330"/>
      <c r="AY121" s="334"/>
      <c r="AZ121" s="333"/>
      <c r="BA121" s="330"/>
      <c r="BB121" s="330"/>
      <c r="BC121" s="330"/>
      <c r="BD121" s="330"/>
      <c r="BE121" s="330"/>
      <c r="BF121" s="330"/>
      <c r="BG121" s="331"/>
      <c r="BH121" s="332"/>
      <c r="BI121" s="330"/>
      <c r="BJ121" s="330"/>
      <c r="BK121" s="330"/>
      <c r="BL121" s="330"/>
      <c r="BM121" s="330"/>
      <c r="BN121" s="330"/>
      <c r="BO121" s="331"/>
      <c r="BP121" s="333"/>
      <c r="BQ121" s="330"/>
      <c r="BR121" s="330"/>
      <c r="BS121" s="330"/>
      <c r="BT121" s="330"/>
      <c r="BU121" s="330"/>
      <c r="BV121" s="330"/>
      <c r="BW121" s="331"/>
      <c r="BX121" s="332"/>
      <c r="BY121" s="330"/>
      <c r="BZ121" s="330"/>
      <c r="CA121" s="330"/>
      <c r="CB121" s="330"/>
      <c r="CC121" s="330"/>
      <c r="CD121" s="330"/>
      <c r="CE121" s="331"/>
      <c r="CF121" s="333"/>
      <c r="CG121" s="330"/>
      <c r="CH121" s="330"/>
      <c r="CI121" s="330"/>
      <c r="CJ121" s="330"/>
      <c r="CK121" s="330"/>
      <c r="CL121" s="330"/>
      <c r="CM121" s="331"/>
      <c r="CN121" s="332"/>
      <c r="CO121" s="330"/>
      <c r="CP121" s="330"/>
      <c r="CQ121" s="330"/>
      <c r="CR121" s="330"/>
      <c r="CS121" s="330"/>
      <c r="CT121" s="330"/>
      <c r="CU121" s="334"/>
      <c r="CV121" s="333"/>
      <c r="CW121" s="330"/>
      <c r="CX121" s="330"/>
      <c r="CY121" s="330"/>
      <c r="CZ121" s="330"/>
      <c r="DA121" s="330"/>
      <c r="DB121" s="330"/>
      <c r="DC121" s="331"/>
      <c r="DD121" s="332"/>
      <c r="DE121" s="330"/>
      <c r="DF121" s="330"/>
      <c r="DG121" s="330"/>
      <c r="DH121" s="330"/>
      <c r="DI121" s="330"/>
      <c r="DJ121" s="330"/>
      <c r="DK121" s="331"/>
      <c r="DL121" s="333">
        <v>90</v>
      </c>
      <c r="DM121" s="330"/>
      <c r="DN121" s="330"/>
      <c r="DO121" s="330">
        <v>52</v>
      </c>
      <c r="DP121" s="330"/>
      <c r="DQ121" s="330"/>
      <c r="DR121" s="330">
        <v>3</v>
      </c>
      <c r="DS121" s="331"/>
      <c r="DT121" s="332">
        <v>90</v>
      </c>
      <c r="DU121" s="330"/>
      <c r="DV121" s="330"/>
      <c r="DW121" s="330">
        <v>60</v>
      </c>
      <c r="DX121" s="330"/>
      <c r="DY121" s="330">
        <v>3</v>
      </c>
      <c r="DZ121" s="334"/>
      <c r="EA121" s="333">
        <f>DR121+DY121</f>
        <v>6</v>
      </c>
      <c r="EB121" s="330"/>
      <c r="EC121" s="331"/>
      <c r="ED121" s="92" t="s">
        <v>374</v>
      </c>
      <c r="EE121" s="93"/>
      <c r="EF121" s="93"/>
      <c r="EG121" s="93"/>
      <c r="EH121" s="93"/>
      <c r="EI121" s="93"/>
      <c r="EJ121" s="93"/>
      <c r="EK121" s="93"/>
    </row>
    <row r="122" spans="1:141" s="94" customFormat="1" ht="142.5" customHeight="1" x14ac:dyDescent="0.45">
      <c r="A122" s="301" t="s">
        <v>375</v>
      </c>
      <c r="B122" s="302"/>
      <c r="C122" s="250"/>
      <c r="D122" s="303" t="s">
        <v>376</v>
      </c>
      <c r="E122" s="304"/>
      <c r="F122" s="304"/>
      <c r="G122" s="304"/>
      <c r="H122" s="304"/>
      <c r="I122" s="304"/>
      <c r="J122" s="304"/>
      <c r="K122" s="304"/>
      <c r="L122" s="304"/>
      <c r="M122" s="304"/>
      <c r="N122" s="304"/>
      <c r="O122" s="304"/>
      <c r="P122" s="304"/>
      <c r="Q122" s="304"/>
      <c r="R122" s="304"/>
      <c r="S122" s="304"/>
      <c r="T122" s="304"/>
      <c r="U122" s="304"/>
      <c r="V122" s="304"/>
      <c r="W122" s="304"/>
      <c r="X122" s="304"/>
      <c r="Y122" s="304"/>
      <c r="Z122" s="304"/>
      <c r="AA122" s="305"/>
      <c r="AB122" s="234">
        <v>9</v>
      </c>
      <c r="AC122" s="234"/>
      <c r="AD122" s="234"/>
      <c r="AE122" s="330"/>
      <c r="AF122" s="330"/>
      <c r="AG122" s="330"/>
      <c r="AH122" s="331"/>
      <c r="AI122" s="332">
        <f>DL122</f>
        <v>130</v>
      </c>
      <c r="AJ122" s="330"/>
      <c r="AK122" s="330"/>
      <c r="AL122" s="330">
        <f>DO122</f>
        <v>86</v>
      </c>
      <c r="AM122" s="330"/>
      <c r="AN122" s="330"/>
      <c r="AO122" s="330">
        <v>22</v>
      </c>
      <c r="AP122" s="330"/>
      <c r="AQ122" s="330"/>
      <c r="AR122" s="330"/>
      <c r="AS122" s="330"/>
      <c r="AT122" s="330"/>
      <c r="AU122" s="330">
        <v>64</v>
      </c>
      <c r="AV122" s="330"/>
      <c r="AW122" s="330"/>
      <c r="AX122" s="330"/>
      <c r="AY122" s="334"/>
      <c r="AZ122" s="333"/>
      <c r="BA122" s="330"/>
      <c r="BB122" s="330"/>
      <c r="BC122" s="330"/>
      <c r="BD122" s="330"/>
      <c r="BE122" s="330"/>
      <c r="BF122" s="330"/>
      <c r="BG122" s="331"/>
      <c r="BH122" s="332"/>
      <c r="BI122" s="330"/>
      <c r="BJ122" s="330"/>
      <c r="BK122" s="330"/>
      <c r="BL122" s="330"/>
      <c r="BM122" s="330"/>
      <c r="BN122" s="330"/>
      <c r="BO122" s="331"/>
      <c r="BP122" s="333"/>
      <c r="BQ122" s="330"/>
      <c r="BR122" s="330"/>
      <c r="BS122" s="330"/>
      <c r="BT122" s="330"/>
      <c r="BU122" s="330"/>
      <c r="BV122" s="330"/>
      <c r="BW122" s="331"/>
      <c r="BX122" s="332"/>
      <c r="BY122" s="330"/>
      <c r="BZ122" s="330"/>
      <c r="CA122" s="330"/>
      <c r="CB122" s="330"/>
      <c r="CC122" s="330"/>
      <c r="CD122" s="330"/>
      <c r="CE122" s="331"/>
      <c r="CF122" s="333"/>
      <c r="CG122" s="330"/>
      <c r="CH122" s="330"/>
      <c r="CI122" s="330"/>
      <c r="CJ122" s="330"/>
      <c r="CK122" s="330"/>
      <c r="CL122" s="330"/>
      <c r="CM122" s="331"/>
      <c r="CN122" s="332"/>
      <c r="CO122" s="330"/>
      <c r="CP122" s="330"/>
      <c r="CQ122" s="330"/>
      <c r="CR122" s="330"/>
      <c r="CS122" s="330"/>
      <c r="CT122" s="330"/>
      <c r="CU122" s="334"/>
      <c r="CV122" s="333"/>
      <c r="CW122" s="330"/>
      <c r="CX122" s="330"/>
      <c r="CY122" s="330"/>
      <c r="CZ122" s="330"/>
      <c r="DA122" s="330"/>
      <c r="DB122" s="330"/>
      <c r="DC122" s="331"/>
      <c r="DD122" s="332"/>
      <c r="DE122" s="330"/>
      <c r="DF122" s="330"/>
      <c r="DG122" s="330"/>
      <c r="DH122" s="330"/>
      <c r="DI122" s="330"/>
      <c r="DJ122" s="330"/>
      <c r="DK122" s="331"/>
      <c r="DL122" s="333">
        <v>130</v>
      </c>
      <c r="DM122" s="330"/>
      <c r="DN122" s="330"/>
      <c r="DO122" s="330">
        <v>86</v>
      </c>
      <c r="DP122" s="330"/>
      <c r="DQ122" s="330"/>
      <c r="DR122" s="330">
        <v>3</v>
      </c>
      <c r="DS122" s="331"/>
      <c r="DT122" s="332"/>
      <c r="DU122" s="330"/>
      <c r="DV122" s="330"/>
      <c r="DW122" s="330"/>
      <c r="DX122" s="330"/>
      <c r="DY122" s="330"/>
      <c r="DZ122" s="334"/>
      <c r="EA122" s="333">
        <f>DR122</f>
        <v>3</v>
      </c>
      <c r="EB122" s="330"/>
      <c r="EC122" s="331"/>
      <c r="ED122" s="92" t="s">
        <v>377</v>
      </c>
      <c r="EE122" s="93"/>
      <c r="EF122" s="93"/>
      <c r="EG122" s="93"/>
      <c r="EH122" s="93"/>
      <c r="EI122" s="93"/>
      <c r="EJ122" s="93"/>
      <c r="EK122" s="93"/>
    </row>
    <row r="123" spans="1:141" s="94" customFormat="1" ht="142.5" customHeight="1" x14ac:dyDescent="0.45">
      <c r="A123" s="301" t="s">
        <v>378</v>
      </c>
      <c r="B123" s="302"/>
      <c r="C123" s="250"/>
      <c r="D123" s="303" t="s">
        <v>379</v>
      </c>
      <c r="E123" s="304"/>
      <c r="F123" s="304"/>
      <c r="G123" s="304"/>
      <c r="H123" s="304"/>
      <c r="I123" s="304"/>
      <c r="J123" s="304"/>
      <c r="K123" s="304"/>
      <c r="L123" s="304"/>
      <c r="M123" s="304"/>
      <c r="N123" s="304"/>
      <c r="O123" s="304"/>
      <c r="P123" s="304"/>
      <c r="Q123" s="304"/>
      <c r="R123" s="304"/>
      <c r="S123" s="304"/>
      <c r="T123" s="304"/>
      <c r="U123" s="304"/>
      <c r="V123" s="304"/>
      <c r="W123" s="304"/>
      <c r="X123" s="304"/>
      <c r="Y123" s="304"/>
      <c r="Z123" s="304"/>
      <c r="AA123" s="305"/>
      <c r="AB123" s="234"/>
      <c r="AC123" s="234"/>
      <c r="AD123" s="234"/>
      <c r="AE123" s="330" t="s">
        <v>46</v>
      </c>
      <c r="AF123" s="330"/>
      <c r="AG123" s="330"/>
      <c r="AH123" s="331"/>
      <c r="AI123" s="332">
        <f>DT123</f>
        <v>90</v>
      </c>
      <c r="AJ123" s="330"/>
      <c r="AK123" s="330"/>
      <c r="AL123" s="330">
        <f>DW123</f>
        <v>50</v>
      </c>
      <c r="AM123" s="330"/>
      <c r="AN123" s="330"/>
      <c r="AO123" s="330">
        <v>16</v>
      </c>
      <c r="AP123" s="330"/>
      <c r="AQ123" s="330"/>
      <c r="AR123" s="330"/>
      <c r="AS123" s="330"/>
      <c r="AT123" s="330"/>
      <c r="AU123" s="330">
        <v>34</v>
      </c>
      <c r="AV123" s="330"/>
      <c r="AW123" s="330"/>
      <c r="AX123" s="330"/>
      <c r="AY123" s="334"/>
      <c r="AZ123" s="333"/>
      <c r="BA123" s="330"/>
      <c r="BB123" s="330"/>
      <c r="BC123" s="330"/>
      <c r="BD123" s="330"/>
      <c r="BE123" s="330"/>
      <c r="BF123" s="330"/>
      <c r="BG123" s="331"/>
      <c r="BH123" s="332"/>
      <c r="BI123" s="330"/>
      <c r="BJ123" s="330"/>
      <c r="BK123" s="330"/>
      <c r="BL123" s="330"/>
      <c r="BM123" s="330"/>
      <c r="BN123" s="330"/>
      <c r="BO123" s="331"/>
      <c r="BP123" s="333"/>
      <c r="BQ123" s="330"/>
      <c r="BR123" s="330"/>
      <c r="BS123" s="330"/>
      <c r="BT123" s="330"/>
      <c r="BU123" s="330"/>
      <c r="BV123" s="330"/>
      <c r="BW123" s="331"/>
      <c r="BX123" s="332"/>
      <c r="BY123" s="330"/>
      <c r="BZ123" s="330"/>
      <c r="CA123" s="330"/>
      <c r="CB123" s="330"/>
      <c r="CC123" s="330"/>
      <c r="CD123" s="330"/>
      <c r="CE123" s="331"/>
      <c r="CF123" s="333"/>
      <c r="CG123" s="330"/>
      <c r="CH123" s="330"/>
      <c r="CI123" s="330"/>
      <c r="CJ123" s="330"/>
      <c r="CK123" s="330"/>
      <c r="CL123" s="330"/>
      <c r="CM123" s="331"/>
      <c r="CN123" s="332"/>
      <c r="CO123" s="330"/>
      <c r="CP123" s="330"/>
      <c r="CQ123" s="330"/>
      <c r="CR123" s="330"/>
      <c r="CS123" s="330"/>
      <c r="CT123" s="330"/>
      <c r="CU123" s="334"/>
      <c r="CV123" s="333"/>
      <c r="CW123" s="330"/>
      <c r="CX123" s="330"/>
      <c r="CY123" s="330"/>
      <c r="CZ123" s="330"/>
      <c r="DA123" s="330"/>
      <c r="DB123" s="330"/>
      <c r="DC123" s="331"/>
      <c r="DD123" s="332"/>
      <c r="DE123" s="330"/>
      <c r="DF123" s="330"/>
      <c r="DG123" s="330"/>
      <c r="DH123" s="330"/>
      <c r="DI123" s="330"/>
      <c r="DJ123" s="330"/>
      <c r="DK123" s="331"/>
      <c r="DL123" s="333"/>
      <c r="DM123" s="330"/>
      <c r="DN123" s="330"/>
      <c r="DO123" s="330"/>
      <c r="DP123" s="330"/>
      <c r="DQ123" s="330"/>
      <c r="DR123" s="330"/>
      <c r="DS123" s="331"/>
      <c r="DT123" s="332">
        <v>90</v>
      </c>
      <c r="DU123" s="330"/>
      <c r="DV123" s="330"/>
      <c r="DW123" s="330">
        <v>50</v>
      </c>
      <c r="DX123" s="330"/>
      <c r="DY123" s="330">
        <v>3</v>
      </c>
      <c r="DZ123" s="334"/>
      <c r="EA123" s="333">
        <f>DY123</f>
        <v>3</v>
      </c>
      <c r="EB123" s="330"/>
      <c r="EC123" s="331"/>
      <c r="ED123" s="92" t="s">
        <v>380</v>
      </c>
      <c r="EE123" s="93"/>
      <c r="EF123" s="93"/>
      <c r="EG123" s="93"/>
      <c r="EH123" s="93"/>
      <c r="EI123" s="93"/>
      <c r="EJ123" s="93"/>
      <c r="EK123" s="93"/>
    </row>
    <row r="124" spans="1:141" s="98" customFormat="1" ht="142.5" customHeight="1" x14ac:dyDescent="0.45">
      <c r="A124" s="323" t="s">
        <v>381</v>
      </c>
      <c r="B124" s="324"/>
      <c r="C124" s="325"/>
      <c r="D124" s="326" t="s">
        <v>382</v>
      </c>
      <c r="E124" s="327"/>
      <c r="F124" s="327"/>
      <c r="G124" s="327"/>
      <c r="H124" s="327"/>
      <c r="I124" s="327"/>
      <c r="J124" s="327"/>
      <c r="K124" s="327"/>
      <c r="L124" s="327"/>
      <c r="M124" s="327"/>
      <c r="N124" s="327"/>
      <c r="O124" s="327"/>
      <c r="P124" s="327"/>
      <c r="Q124" s="327"/>
      <c r="R124" s="327"/>
      <c r="S124" s="327"/>
      <c r="T124" s="327"/>
      <c r="U124" s="327"/>
      <c r="V124" s="327"/>
      <c r="W124" s="327"/>
      <c r="X124" s="327"/>
      <c r="Y124" s="327"/>
      <c r="Z124" s="327"/>
      <c r="AA124" s="328"/>
      <c r="AB124" s="329"/>
      <c r="AC124" s="329"/>
      <c r="AD124" s="329"/>
      <c r="AE124" s="318"/>
      <c r="AF124" s="318"/>
      <c r="AG124" s="318"/>
      <c r="AH124" s="321"/>
      <c r="AI124" s="322">
        <f>SUM(AI125:AK127)</f>
        <v>206</v>
      </c>
      <c r="AJ124" s="318"/>
      <c r="AK124" s="318"/>
      <c r="AL124" s="318">
        <f>SUM(AL125:AN127)</f>
        <v>170</v>
      </c>
      <c r="AM124" s="318"/>
      <c r="AN124" s="318"/>
      <c r="AO124" s="318">
        <f>SUM(AO125:AQ127)</f>
        <v>20</v>
      </c>
      <c r="AP124" s="318"/>
      <c r="AQ124" s="318"/>
      <c r="AR124" s="318">
        <f>SUM(AR125:AT127)</f>
        <v>0</v>
      </c>
      <c r="AS124" s="318"/>
      <c r="AT124" s="318"/>
      <c r="AU124" s="318">
        <f>SUM(AU125:AW127)</f>
        <v>150</v>
      </c>
      <c r="AV124" s="318"/>
      <c r="AW124" s="318"/>
      <c r="AX124" s="318">
        <f>SUM(AX125:AY127)</f>
        <v>0</v>
      </c>
      <c r="AY124" s="319"/>
      <c r="AZ124" s="320">
        <f>SUM(AZ125:BB127)</f>
        <v>0</v>
      </c>
      <c r="BA124" s="318"/>
      <c r="BB124" s="318"/>
      <c r="BC124" s="318">
        <f>SUM(BC125:BE127)</f>
        <v>0</v>
      </c>
      <c r="BD124" s="318"/>
      <c r="BE124" s="318"/>
      <c r="BF124" s="318">
        <f>SUM(BF125:BG127)</f>
        <v>0</v>
      </c>
      <c r="BG124" s="321"/>
      <c r="BH124" s="322">
        <f>SUM(BH125:BJ127)</f>
        <v>20</v>
      </c>
      <c r="BI124" s="318"/>
      <c r="BJ124" s="318"/>
      <c r="BK124" s="318">
        <f>SUM(BK125:BM127)</f>
        <v>10</v>
      </c>
      <c r="BL124" s="318"/>
      <c r="BM124" s="318"/>
      <c r="BN124" s="318">
        <f>SUM(BN125:BO127)</f>
        <v>0</v>
      </c>
      <c r="BO124" s="321"/>
      <c r="BP124" s="320">
        <f>SUM(BP125:BR127)</f>
        <v>0</v>
      </c>
      <c r="BQ124" s="318"/>
      <c r="BR124" s="318"/>
      <c r="BS124" s="318">
        <f>SUM(BS125:BU127)</f>
        <v>0</v>
      </c>
      <c r="BT124" s="318"/>
      <c r="BU124" s="318"/>
      <c r="BV124" s="318">
        <f>SUM(BV125:BW127)</f>
        <v>0</v>
      </c>
      <c r="BW124" s="321"/>
      <c r="BX124" s="322">
        <f>SUM(BX125:BZ127)</f>
        <v>0</v>
      </c>
      <c r="BY124" s="318"/>
      <c r="BZ124" s="318"/>
      <c r="CA124" s="318">
        <f>SUM(CA125:CC127)</f>
        <v>0</v>
      </c>
      <c r="CB124" s="318"/>
      <c r="CC124" s="318"/>
      <c r="CD124" s="318">
        <f>SUM(CD125:CE127)</f>
        <v>0</v>
      </c>
      <c r="CE124" s="321"/>
      <c r="CF124" s="320">
        <f>SUM(CF125:CH127)</f>
        <v>82</v>
      </c>
      <c r="CG124" s="318"/>
      <c r="CH124" s="318"/>
      <c r="CI124" s="318">
        <f>SUM(CI125:CK127)</f>
        <v>56</v>
      </c>
      <c r="CJ124" s="318"/>
      <c r="CK124" s="318"/>
      <c r="CL124" s="318">
        <f>SUM(CL125:CM127)</f>
        <v>0</v>
      </c>
      <c r="CM124" s="321"/>
      <c r="CN124" s="322">
        <f>SUM(CN125:CP127)</f>
        <v>40</v>
      </c>
      <c r="CO124" s="318"/>
      <c r="CP124" s="318"/>
      <c r="CQ124" s="318">
        <f>SUM(CQ125:CS127)</f>
        <v>40</v>
      </c>
      <c r="CR124" s="318"/>
      <c r="CS124" s="318"/>
      <c r="CT124" s="318">
        <f>SUM(CT125:CU127)</f>
        <v>0</v>
      </c>
      <c r="CU124" s="319"/>
      <c r="CV124" s="320">
        <f>SUM(CV125:CX127)</f>
        <v>32</v>
      </c>
      <c r="CW124" s="318"/>
      <c r="CX124" s="318"/>
      <c r="CY124" s="318">
        <f>SUM(CY125:DA127)</f>
        <v>32</v>
      </c>
      <c r="CZ124" s="318"/>
      <c r="DA124" s="318"/>
      <c r="DB124" s="318">
        <f>SUM(DB125:DC127)</f>
        <v>0</v>
      </c>
      <c r="DC124" s="321"/>
      <c r="DD124" s="322">
        <f>SUM(DD125:DF127)</f>
        <v>32</v>
      </c>
      <c r="DE124" s="318"/>
      <c r="DF124" s="318"/>
      <c r="DG124" s="318">
        <f>SUM(DG125:DI127)</f>
        <v>32</v>
      </c>
      <c r="DH124" s="318"/>
      <c r="DI124" s="318"/>
      <c r="DJ124" s="318">
        <f>SUM(DJ125:DK127)</f>
        <v>0</v>
      </c>
      <c r="DK124" s="321"/>
      <c r="DL124" s="320">
        <f>SUM(DL125:DN127)</f>
        <v>0</v>
      </c>
      <c r="DM124" s="318"/>
      <c r="DN124" s="318"/>
      <c r="DO124" s="318">
        <f>SUM(DO125:DQ127)</f>
        <v>0</v>
      </c>
      <c r="DP124" s="318"/>
      <c r="DQ124" s="318"/>
      <c r="DR124" s="318">
        <f>SUM(DR125:DS127)</f>
        <v>0</v>
      </c>
      <c r="DS124" s="321"/>
      <c r="DT124" s="322">
        <f>SUM(DT125:DV127)</f>
        <v>0</v>
      </c>
      <c r="DU124" s="318"/>
      <c r="DV124" s="318"/>
      <c r="DW124" s="318">
        <f>SUM(DW125:DX127)</f>
        <v>0</v>
      </c>
      <c r="DX124" s="318"/>
      <c r="DY124" s="318">
        <f>SUM(DY125:DZ127)</f>
        <v>0</v>
      </c>
      <c r="DZ124" s="319"/>
      <c r="EA124" s="320">
        <f>SUM(EA125:EC127)</f>
        <v>0</v>
      </c>
      <c r="EB124" s="318"/>
      <c r="EC124" s="321"/>
      <c r="ED124" s="95"/>
      <c r="EE124" s="96"/>
      <c r="EF124" s="96"/>
      <c r="EG124" s="96"/>
      <c r="EH124" s="96"/>
      <c r="EI124" s="96"/>
      <c r="EJ124" s="96"/>
      <c r="EK124" s="96"/>
    </row>
    <row r="125" spans="1:141" s="91" customFormat="1" ht="142.5" customHeight="1" x14ac:dyDescent="0.45">
      <c r="A125" s="312" t="s">
        <v>383</v>
      </c>
      <c r="B125" s="313"/>
      <c r="C125" s="313"/>
      <c r="D125" s="314" t="s">
        <v>384</v>
      </c>
      <c r="E125" s="315"/>
      <c r="F125" s="315"/>
      <c r="G125" s="315"/>
      <c r="H125" s="315"/>
      <c r="I125" s="315"/>
      <c r="J125" s="315"/>
      <c r="K125" s="315"/>
      <c r="L125" s="315"/>
      <c r="M125" s="315"/>
      <c r="N125" s="315"/>
      <c r="O125" s="315"/>
      <c r="P125" s="315"/>
      <c r="Q125" s="315"/>
      <c r="R125" s="315"/>
      <c r="S125" s="315"/>
      <c r="T125" s="315"/>
      <c r="U125" s="315"/>
      <c r="V125" s="315"/>
      <c r="W125" s="315"/>
      <c r="X125" s="315"/>
      <c r="Y125" s="315"/>
      <c r="Z125" s="315"/>
      <c r="AA125" s="316"/>
      <c r="AB125" s="317"/>
      <c r="AC125" s="317"/>
      <c r="AD125" s="317"/>
      <c r="AE125" s="307">
        <v>2</v>
      </c>
      <c r="AF125" s="307"/>
      <c r="AG125" s="307"/>
      <c r="AH125" s="310"/>
      <c r="AI125" s="311">
        <v>20</v>
      </c>
      <c r="AJ125" s="307"/>
      <c r="AK125" s="307"/>
      <c r="AL125" s="307">
        <v>10</v>
      </c>
      <c r="AM125" s="307"/>
      <c r="AN125" s="307"/>
      <c r="AO125" s="307">
        <v>10</v>
      </c>
      <c r="AP125" s="307"/>
      <c r="AQ125" s="307"/>
      <c r="AR125" s="307"/>
      <c r="AS125" s="307"/>
      <c r="AT125" s="307"/>
      <c r="AU125" s="307"/>
      <c r="AV125" s="307"/>
      <c r="AW125" s="307"/>
      <c r="AX125" s="307"/>
      <c r="AY125" s="308"/>
      <c r="AZ125" s="309"/>
      <c r="BA125" s="307"/>
      <c r="BB125" s="307"/>
      <c r="BC125" s="307"/>
      <c r="BD125" s="307"/>
      <c r="BE125" s="307"/>
      <c r="BF125" s="307"/>
      <c r="BG125" s="310"/>
      <c r="BH125" s="311">
        <v>20</v>
      </c>
      <c r="BI125" s="307"/>
      <c r="BJ125" s="307"/>
      <c r="BK125" s="307">
        <v>10</v>
      </c>
      <c r="BL125" s="307"/>
      <c r="BM125" s="307"/>
      <c r="BN125" s="307"/>
      <c r="BO125" s="310"/>
      <c r="BP125" s="309"/>
      <c r="BQ125" s="307"/>
      <c r="BR125" s="307"/>
      <c r="BS125" s="307"/>
      <c r="BT125" s="307"/>
      <c r="BU125" s="307"/>
      <c r="BV125" s="307"/>
      <c r="BW125" s="310"/>
      <c r="BX125" s="311"/>
      <c r="BY125" s="307"/>
      <c r="BZ125" s="307"/>
      <c r="CA125" s="307"/>
      <c r="CB125" s="307"/>
      <c r="CC125" s="307"/>
      <c r="CD125" s="307"/>
      <c r="CE125" s="310"/>
      <c r="CF125" s="309"/>
      <c r="CG125" s="307"/>
      <c r="CH125" s="307"/>
      <c r="CI125" s="307"/>
      <c r="CJ125" s="307"/>
      <c r="CK125" s="307"/>
      <c r="CL125" s="307"/>
      <c r="CM125" s="310"/>
      <c r="CN125" s="311"/>
      <c r="CO125" s="307"/>
      <c r="CP125" s="307"/>
      <c r="CQ125" s="307"/>
      <c r="CR125" s="307"/>
      <c r="CS125" s="307"/>
      <c r="CT125" s="307"/>
      <c r="CU125" s="308"/>
      <c r="CV125" s="309"/>
      <c r="CW125" s="307"/>
      <c r="CX125" s="307"/>
      <c r="CY125" s="307"/>
      <c r="CZ125" s="307"/>
      <c r="DA125" s="307"/>
      <c r="DB125" s="307"/>
      <c r="DC125" s="310"/>
      <c r="DD125" s="311"/>
      <c r="DE125" s="307"/>
      <c r="DF125" s="307"/>
      <c r="DG125" s="307"/>
      <c r="DH125" s="307"/>
      <c r="DI125" s="307"/>
      <c r="DJ125" s="307"/>
      <c r="DK125" s="310"/>
      <c r="DL125" s="309"/>
      <c r="DM125" s="307"/>
      <c r="DN125" s="307"/>
      <c r="DO125" s="307"/>
      <c r="DP125" s="307"/>
      <c r="DQ125" s="307"/>
      <c r="DR125" s="307"/>
      <c r="DS125" s="310"/>
      <c r="DT125" s="311"/>
      <c r="DU125" s="307"/>
      <c r="DV125" s="307"/>
      <c r="DW125" s="307"/>
      <c r="DX125" s="307"/>
      <c r="DY125" s="307"/>
      <c r="DZ125" s="308"/>
      <c r="EA125" s="309"/>
      <c r="EB125" s="307"/>
      <c r="EC125" s="310"/>
      <c r="ED125" s="107" t="s">
        <v>385</v>
      </c>
      <c r="EE125" s="90"/>
      <c r="EF125" s="90"/>
      <c r="EG125" s="90"/>
      <c r="EH125" s="90"/>
      <c r="EI125" s="90"/>
      <c r="EJ125" s="90"/>
      <c r="EK125" s="90"/>
    </row>
    <row r="126" spans="1:141" s="91" customFormat="1" ht="142.5" customHeight="1" x14ac:dyDescent="0.45">
      <c r="A126" s="312" t="s">
        <v>386</v>
      </c>
      <c r="B126" s="313"/>
      <c r="C126" s="313"/>
      <c r="D126" s="314" t="s">
        <v>387</v>
      </c>
      <c r="E126" s="315"/>
      <c r="F126" s="315"/>
      <c r="G126" s="315"/>
      <c r="H126" s="315"/>
      <c r="I126" s="315"/>
      <c r="J126" s="315"/>
      <c r="K126" s="315"/>
      <c r="L126" s="315"/>
      <c r="M126" s="315"/>
      <c r="N126" s="315"/>
      <c r="O126" s="315"/>
      <c r="P126" s="315"/>
      <c r="Q126" s="315"/>
      <c r="R126" s="315"/>
      <c r="S126" s="315"/>
      <c r="T126" s="315"/>
      <c r="U126" s="315"/>
      <c r="V126" s="315"/>
      <c r="W126" s="315"/>
      <c r="X126" s="315"/>
      <c r="Y126" s="315"/>
      <c r="Z126" s="315"/>
      <c r="AA126" s="316"/>
      <c r="AB126" s="317"/>
      <c r="AC126" s="317"/>
      <c r="AD126" s="317"/>
      <c r="AE126" s="307">
        <v>5</v>
      </c>
      <c r="AF126" s="307"/>
      <c r="AG126" s="307"/>
      <c r="AH126" s="310"/>
      <c r="AI126" s="311">
        <v>50</v>
      </c>
      <c r="AJ126" s="307"/>
      <c r="AK126" s="307"/>
      <c r="AL126" s="307">
        <f>SUM(BK126,BS126,CI126,CA126,BC126,CQ126,CY126,DG126,DO126,DW126)</f>
        <v>24</v>
      </c>
      <c r="AM126" s="307"/>
      <c r="AN126" s="307"/>
      <c r="AO126" s="307">
        <v>10</v>
      </c>
      <c r="AP126" s="307"/>
      <c r="AQ126" s="307"/>
      <c r="AR126" s="307"/>
      <c r="AS126" s="307"/>
      <c r="AT126" s="307"/>
      <c r="AU126" s="307">
        <v>14</v>
      </c>
      <c r="AV126" s="307"/>
      <c r="AW126" s="307"/>
      <c r="AX126" s="307"/>
      <c r="AY126" s="308"/>
      <c r="AZ126" s="309"/>
      <c r="BA126" s="307"/>
      <c r="BB126" s="307"/>
      <c r="BC126" s="307"/>
      <c r="BD126" s="307"/>
      <c r="BE126" s="307"/>
      <c r="BF126" s="307"/>
      <c r="BG126" s="310"/>
      <c r="BH126" s="311"/>
      <c r="BI126" s="307"/>
      <c r="BJ126" s="307"/>
      <c r="BK126" s="307"/>
      <c r="BL126" s="307"/>
      <c r="BM126" s="307"/>
      <c r="BN126" s="307"/>
      <c r="BO126" s="310"/>
      <c r="BP126" s="309"/>
      <c r="BQ126" s="307"/>
      <c r="BR126" s="307"/>
      <c r="BS126" s="307"/>
      <c r="BT126" s="307"/>
      <c r="BU126" s="307"/>
      <c r="BV126" s="307"/>
      <c r="BW126" s="310"/>
      <c r="BX126" s="311"/>
      <c r="BY126" s="307"/>
      <c r="BZ126" s="307"/>
      <c r="CA126" s="307"/>
      <c r="CB126" s="307"/>
      <c r="CC126" s="307"/>
      <c r="CD126" s="307"/>
      <c r="CE126" s="310"/>
      <c r="CF126" s="309">
        <v>50</v>
      </c>
      <c r="CG126" s="307"/>
      <c r="CH126" s="307"/>
      <c r="CI126" s="307">
        <v>24</v>
      </c>
      <c r="CJ126" s="307"/>
      <c r="CK126" s="307"/>
      <c r="CL126" s="307"/>
      <c r="CM126" s="310"/>
      <c r="CN126" s="311"/>
      <c r="CO126" s="307"/>
      <c r="CP126" s="307"/>
      <c r="CQ126" s="307"/>
      <c r="CR126" s="307"/>
      <c r="CS126" s="307"/>
      <c r="CT126" s="307"/>
      <c r="CU126" s="308"/>
      <c r="CV126" s="309"/>
      <c r="CW126" s="307"/>
      <c r="CX126" s="307"/>
      <c r="CY126" s="307"/>
      <c r="CZ126" s="307"/>
      <c r="DA126" s="307"/>
      <c r="DB126" s="307"/>
      <c r="DC126" s="310"/>
      <c r="DD126" s="311"/>
      <c r="DE126" s="307"/>
      <c r="DF126" s="307"/>
      <c r="DG126" s="307"/>
      <c r="DH126" s="307"/>
      <c r="DI126" s="307"/>
      <c r="DJ126" s="307"/>
      <c r="DK126" s="310"/>
      <c r="DL126" s="309"/>
      <c r="DM126" s="307"/>
      <c r="DN126" s="307"/>
      <c r="DO126" s="307"/>
      <c r="DP126" s="307"/>
      <c r="DQ126" s="307"/>
      <c r="DR126" s="307"/>
      <c r="DS126" s="310"/>
      <c r="DT126" s="311"/>
      <c r="DU126" s="307"/>
      <c r="DV126" s="307"/>
      <c r="DW126" s="307"/>
      <c r="DX126" s="307"/>
      <c r="DY126" s="307"/>
      <c r="DZ126" s="308"/>
      <c r="EA126" s="309"/>
      <c r="EB126" s="307"/>
      <c r="EC126" s="310"/>
      <c r="ED126" s="107" t="s">
        <v>388</v>
      </c>
      <c r="EE126" s="90"/>
      <c r="EF126" s="90"/>
      <c r="EG126" s="90"/>
      <c r="EH126" s="90"/>
      <c r="EI126" s="90"/>
      <c r="EJ126" s="90"/>
      <c r="EK126" s="90"/>
    </row>
    <row r="127" spans="1:141" s="94" customFormat="1" ht="142.5" customHeight="1" x14ac:dyDescent="0.45">
      <c r="A127" s="301" t="s">
        <v>389</v>
      </c>
      <c r="B127" s="302"/>
      <c r="C127" s="250"/>
      <c r="D127" s="303" t="s">
        <v>390</v>
      </c>
      <c r="E127" s="304"/>
      <c r="F127" s="304"/>
      <c r="G127" s="304"/>
      <c r="H127" s="304"/>
      <c r="I127" s="304"/>
      <c r="J127" s="304"/>
      <c r="K127" s="304"/>
      <c r="L127" s="304"/>
      <c r="M127" s="304"/>
      <c r="N127" s="304"/>
      <c r="O127" s="304"/>
      <c r="P127" s="304"/>
      <c r="Q127" s="304"/>
      <c r="R127" s="304"/>
      <c r="S127" s="304"/>
      <c r="T127" s="304"/>
      <c r="U127" s="304"/>
      <c r="V127" s="304"/>
      <c r="W127" s="304"/>
      <c r="X127" s="304"/>
      <c r="Y127" s="304"/>
      <c r="Z127" s="304"/>
      <c r="AA127" s="305"/>
      <c r="AB127" s="306"/>
      <c r="AC127" s="306"/>
      <c r="AD127" s="306"/>
      <c r="AE127" s="296"/>
      <c r="AF127" s="296"/>
      <c r="AG127" s="296"/>
      <c r="AH127" s="297"/>
      <c r="AI127" s="298">
        <f>SUM(BH127,BP127,CF127,BX127,AZ127,CN127,CV127,DD127,DL127,DT127)</f>
        <v>136</v>
      </c>
      <c r="AJ127" s="296"/>
      <c r="AK127" s="296"/>
      <c r="AL127" s="296">
        <f>SUM(BK127,BS127,CI127,CA127,BC127,CQ127,CY127,DG127,DO127,DW127)</f>
        <v>136</v>
      </c>
      <c r="AM127" s="296"/>
      <c r="AN127" s="296"/>
      <c r="AO127" s="296"/>
      <c r="AP127" s="296"/>
      <c r="AQ127" s="296"/>
      <c r="AR127" s="296"/>
      <c r="AS127" s="296"/>
      <c r="AT127" s="296"/>
      <c r="AU127" s="296">
        <f>AL127</f>
        <v>136</v>
      </c>
      <c r="AV127" s="296"/>
      <c r="AW127" s="296"/>
      <c r="AX127" s="296"/>
      <c r="AY127" s="299"/>
      <c r="AZ127" s="300"/>
      <c r="BA127" s="296"/>
      <c r="BB127" s="296"/>
      <c r="BC127" s="296"/>
      <c r="BD127" s="296"/>
      <c r="BE127" s="296"/>
      <c r="BF127" s="296"/>
      <c r="BG127" s="297"/>
      <c r="BH127" s="298"/>
      <c r="BI127" s="296"/>
      <c r="BJ127" s="296"/>
      <c r="BK127" s="296"/>
      <c r="BL127" s="296"/>
      <c r="BM127" s="296"/>
      <c r="BN127" s="296"/>
      <c r="BO127" s="297"/>
      <c r="BP127" s="300"/>
      <c r="BQ127" s="296"/>
      <c r="BR127" s="296"/>
      <c r="BS127" s="296"/>
      <c r="BT127" s="296"/>
      <c r="BU127" s="296"/>
      <c r="BV127" s="296"/>
      <c r="BW127" s="297"/>
      <c r="BX127" s="298"/>
      <c r="BY127" s="296"/>
      <c r="BZ127" s="296"/>
      <c r="CA127" s="296"/>
      <c r="CB127" s="296"/>
      <c r="CC127" s="296"/>
      <c r="CD127" s="296"/>
      <c r="CE127" s="297"/>
      <c r="CF127" s="300">
        <f>CF39*2</f>
        <v>32</v>
      </c>
      <c r="CG127" s="296"/>
      <c r="CH127" s="296"/>
      <c r="CI127" s="296">
        <f>CF39*2</f>
        <v>32</v>
      </c>
      <c r="CJ127" s="296"/>
      <c r="CK127" s="296"/>
      <c r="CL127" s="296"/>
      <c r="CM127" s="297"/>
      <c r="CN127" s="298">
        <f>CN39*2</f>
        <v>40</v>
      </c>
      <c r="CO127" s="296"/>
      <c r="CP127" s="296"/>
      <c r="CQ127" s="296">
        <f>CN39*2</f>
        <v>40</v>
      </c>
      <c r="CR127" s="296"/>
      <c r="CS127" s="296"/>
      <c r="CT127" s="296"/>
      <c r="CU127" s="299"/>
      <c r="CV127" s="300">
        <f>CV39*2</f>
        <v>32</v>
      </c>
      <c r="CW127" s="296"/>
      <c r="CX127" s="296"/>
      <c r="CY127" s="296">
        <f>CV39*2</f>
        <v>32</v>
      </c>
      <c r="CZ127" s="296"/>
      <c r="DA127" s="296"/>
      <c r="DB127" s="296"/>
      <c r="DC127" s="297"/>
      <c r="DD127" s="298">
        <f>DD39*2</f>
        <v>32</v>
      </c>
      <c r="DE127" s="296"/>
      <c r="DF127" s="296"/>
      <c r="DG127" s="296">
        <f>DD39*2</f>
        <v>32</v>
      </c>
      <c r="DH127" s="296"/>
      <c r="DI127" s="296"/>
      <c r="DJ127" s="296"/>
      <c r="DK127" s="297"/>
      <c r="DL127" s="300"/>
      <c r="DM127" s="296"/>
      <c r="DN127" s="296"/>
      <c r="DO127" s="296"/>
      <c r="DP127" s="296"/>
      <c r="DQ127" s="296"/>
      <c r="DR127" s="296"/>
      <c r="DS127" s="297"/>
      <c r="DT127" s="298"/>
      <c r="DU127" s="296"/>
      <c r="DV127" s="296"/>
      <c r="DW127" s="296"/>
      <c r="DX127" s="296"/>
      <c r="DY127" s="296"/>
      <c r="DZ127" s="299"/>
      <c r="EA127" s="300"/>
      <c r="EB127" s="296"/>
      <c r="EC127" s="297"/>
      <c r="ED127" s="88"/>
      <c r="EE127" s="93"/>
      <c r="EF127" s="93"/>
      <c r="EG127" s="93"/>
      <c r="EH127" s="93"/>
      <c r="EI127" s="93"/>
      <c r="EJ127" s="93"/>
      <c r="EK127" s="93"/>
    </row>
    <row r="128" spans="1:141" s="94" customFormat="1" ht="142.5" customHeight="1" x14ac:dyDescent="0.45">
      <c r="A128" s="323" t="s">
        <v>391</v>
      </c>
      <c r="B128" s="324"/>
      <c r="C128" s="325"/>
      <c r="D128" s="326" t="s">
        <v>392</v>
      </c>
      <c r="E128" s="327"/>
      <c r="F128" s="327"/>
      <c r="G128" s="327"/>
      <c r="H128" s="327"/>
      <c r="I128" s="327"/>
      <c r="J128" s="327"/>
      <c r="K128" s="327"/>
      <c r="L128" s="327"/>
      <c r="M128" s="327"/>
      <c r="N128" s="327"/>
      <c r="O128" s="327"/>
      <c r="P128" s="327"/>
      <c r="Q128" s="327"/>
      <c r="R128" s="327"/>
      <c r="S128" s="327"/>
      <c r="T128" s="327"/>
      <c r="U128" s="327"/>
      <c r="V128" s="327"/>
      <c r="W128" s="327"/>
      <c r="X128" s="327"/>
      <c r="Y128" s="327"/>
      <c r="Z128" s="327"/>
      <c r="AA128" s="328"/>
      <c r="AB128" s="329"/>
      <c r="AC128" s="329"/>
      <c r="AD128" s="329"/>
      <c r="AE128" s="318"/>
      <c r="AF128" s="318"/>
      <c r="AG128" s="318"/>
      <c r="AH128" s="321"/>
      <c r="AI128" s="322">
        <f>SUM(AI129:AK134)</f>
        <v>584</v>
      </c>
      <c r="AJ128" s="318"/>
      <c r="AK128" s="318"/>
      <c r="AL128" s="318">
        <f>SUM(AL129:AN134)</f>
        <v>520</v>
      </c>
      <c r="AM128" s="318"/>
      <c r="AN128" s="318"/>
      <c r="AO128" s="318">
        <f>SUM(AO129:AQ134)</f>
        <v>64</v>
      </c>
      <c r="AP128" s="318"/>
      <c r="AQ128" s="318"/>
      <c r="AR128" s="318">
        <f>SUM(AR129:AT134)</f>
        <v>0</v>
      </c>
      <c r="AS128" s="318"/>
      <c r="AT128" s="318"/>
      <c r="AU128" s="318">
        <f>SUM(AU129:AW134)</f>
        <v>456</v>
      </c>
      <c r="AV128" s="318"/>
      <c r="AW128" s="318"/>
      <c r="AX128" s="318">
        <f>SUM(AX129:AY134)</f>
        <v>0</v>
      </c>
      <c r="AY128" s="319"/>
      <c r="AZ128" s="320">
        <f>SUM(AZ129:BB134)</f>
        <v>72</v>
      </c>
      <c r="BA128" s="318"/>
      <c r="BB128" s="318"/>
      <c r="BC128" s="318">
        <f>SUM(BC129:BE134)</f>
        <v>72</v>
      </c>
      <c r="BD128" s="318"/>
      <c r="BE128" s="318"/>
      <c r="BF128" s="318">
        <f>SUM(BF129:BG134)</f>
        <v>0</v>
      </c>
      <c r="BG128" s="321"/>
      <c r="BH128" s="322">
        <f>SUM(BH129:BJ134)</f>
        <v>136</v>
      </c>
      <c r="BI128" s="318"/>
      <c r="BJ128" s="318"/>
      <c r="BK128" s="318">
        <f>SUM(BK129:BM134)</f>
        <v>106</v>
      </c>
      <c r="BL128" s="318"/>
      <c r="BM128" s="318"/>
      <c r="BN128" s="318">
        <f>SUM(BN129:BO134)</f>
        <v>0</v>
      </c>
      <c r="BO128" s="321"/>
      <c r="BP128" s="320">
        <f>SUM(BP129:BR134)</f>
        <v>66</v>
      </c>
      <c r="BQ128" s="318"/>
      <c r="BR128" s="318"/>
      <c r="BS128" s="318">
        <f>SUM(BS129:BU134)</f>
        <v>66</v>
      </c>
      <c r="BT128" s="318"/>
      <c r="BU128" s="318"/>
      <c r="BV128" s="318">
        <f>SUM(BV129:BW134)</f>
        <v>0</v>
      </c>
      <c r="BW128" s="321"/>
      <c r="BX128" s="322">
        <f>SUM(BX129:BZ134)</f>
        <v>72</v>
      </c>
      <c r="BY128" s="318"/>
      <c r="BZ128" s="318"/>
      <c r="CA128" s="318">
        <f>SUM(CA129:CC134)</f>
        <v>72</v>
      </c>
      <c r="CB128" s="318"/>
      <c r="CC128" s="318"/>
      <c r="CD128" s="318">
        <f>SUM(CD129:CE134)</f>
        <v>0</v>
      </c>
      <c r="CE128" s="321"/>
      <c r="CF128" s="320">
        <f>SUM(CF129:CH134)</f>
        <v>32</v>
      </c>
      <c r="CG128" s="318"/>
      <c r="CH128" s="318"/>
      <c r="CI128" s="318">
        <f>SUM(CI129:CK134)</f>
        <v>32</v>
      </c>
      <c r="CJ128" s="318"/>
      <c r="CK128" s="318"/>
      <c r="CL128" s="318">
        <f>SUM(CL129:CM134)</f>
        <v>0</v>
      </c>
      <c r="CM128" s="321"/>
      <c r="CN128" s="322">
        <f>SUM(CN129:CP134)</f>
        <v>142</v>
      </c>
      <c r="CO128" s="318"/>
      <c r="CP128" s="318"/>
      <c r="CQ128" s="318">
        <f>SUM(CQ129:CS134)</f>
        <v>108</v>
      </c>
      <c r="CR128" s="318"/>
      <c r="CS128" s="318"/>
      <c r="CT128" s="318">
        <f>SUM(CT129:CU134)</f>
        <v>0</v>
      </c>
      <c r="CU128" s="319"/>
      <c r="CV128" s="320">
        <f>SUM(CV129:CX134)</f>
        <v>32</v>
      </c>
      <c r="CW128" s="318"/>
      <c r="CX128" s="318"/>
      <c r="CY128" s="318">
        <f>SUM(CY129:DA134)</f>
        <v>32</v>
      </c>
      <c r="CZ128" s="318"/>
      <c r="DA128" s="318"/>
      <c r="DB128" s="318">
        <f>SUM(DB129:DC134)</f>
        <v>0</v>
      </c>
      <c r="DC128" s="321"/>
      <c r="DD128" s="322">
        <f>SUM(DD129:DF134)</f>
        <v>32</v>
      </c>
      <c r="DE128" s="318"/>
      <c r="DF128" s="318"/>
      <c r="DG128" s="318">
        <f>SUM(DG129:DI134)</f>
        <v>32</v>
      </c>
      <c r="DH128" s="318"/>
      <c r="DI128" s="318"/>
      <c r="DJ128" s="318">
        <f>SUM(DJ129:DK134)</f>
        <v>0</v>
      </c>
      <c r="DK128" s="321"/>
      <c r="DL128" s="320">
        <f>SUM(DL129:DN134)</f>
        <v>0</v>
      </c>
      <c r="DM128" s="318"/>
      <c r="DN128" s="318"/>
      <c r="DO128" s="318">
        <f>SUM(DO129:DQ134)</f>
        <v>0</v>
      </c>
      <c r="DP128" s="318"/>
      <c r="DQ128" s="318"/>
      <c r="DR128" s="318">
        <f>SUM(DR129:DS134)</f>
        <v>0</v>
      </c>
      <c r="DS128" s="321"/>
      <c r="DT128" s="322">
        <f>SUM(DT129:DV134)</f>
        <v>0</v>
      </c>
      <c r="DU128" s="318"/>
      <c r="DV128" s="318"/>
      <c r="DW128" s="318">
        <f>SUM(DW129:DX134)</f>
        <v>0</v>
      </c>
      <c r="DX128" s="318"/>
      <c r="DY128" s="318">
        <f>SUM(DY129:DZ134)</f>
        <v>0</v>
      </c>
      <c r="DZ128" s="319"/>
      <c r="EA128" s="320">
        <f>SUM(EA129:EC134)</f>
        <v>0</v>
      </c>
      <c r="EB128" s="318"/>
      <c r="EC128" s="321"/>
      <c r="ED128" s="108"/>
      <c r="EE128" s="96"/>
      <c r="EF128" s="96"/>
      <c r="EG128" s="96"/>
      <c r="EH128" s="96"/>
      <c r="EI128" s="96"/>
      <c r="EJ128" s="96"/>
      <c r="EK128" s="96"/>
    </row>
    <row r="129" spans="1:186" s="91" customFormat="1" ht="142.5" customHeight="1" x14ac:dyDescent="0.45">
      <c r="A129" s="312" t="s">
        <v>393</v>
      </c>
      <c r="B129" s="313"/>
      <c r="C129" s="313"/>
      <c r="D129" s="314" t="s">
        <v>394</v>
      </c>
      <c r="E129" s="315"/>
      <c r="F129" s="315"/>
      <c r="G129" s="315"/>
      <c r="H129" s="315"/>
      <c r="I129" s="315"/>
      <c r="J129" s="315"/>
      <c r="K129" s="315"/>
      <c r="L129" s="315"/>
      <c r="M129" s="315"/>
      <c r="N129" s="315"/>
      <c r="O129" s="315"/>
      <c r="P129" s="315"/>
      <c r="Q129" s="315"/>
      <c r="R129" s="315"/>
      <c r="S129" s="315"/>
      <c r="T129" s="315"/>
      <c r="U129" s="315"/>
      <c r="V129" s="315"/>
      <c r="W129" s="315"/>
      <c r="X129" s="315"/>
      <c r="Y129" s="315"/>
      <c r="Z129" s="315"/>
      <c r="AA129" s="316"/>
      <c r="AB129" s="317"/>
      <c r="AC129" s="317"/>
      <c r="AD129" s="317"/>
      <c r="AE129" s="307">
        <v>2</v>
      </c>
      <c r="AF129" s="307"/>
      <c r="AG129" s="307"/>
      <c r="AH129" s="310"/>
      <c r="AI129" s="311">
        <v>64</v>
      </c>
      <c r="AJ129" s="307"/>
      <c r="AK129" s="307"/>
      <c r="AL129" s="307">
        <v>34</v>
      </c>
      <c r="AM129" s="307"/>
      <c r="AN129" s="307"/>
      <c r="AO129" s="307">
        <v>8</v>
      </c>
      <c r="AP129" s="307"/>
      <c r="AQ129" s="307"/>
      <c r="AR129" s="307"/>
      <c r="AS129" s="307"/>
      <c r="AT129" s="307"/>
      <c r="AU129" s="307">
        <v>26</v>
      </c>
      <c r="AV129" s="307"/>
      <c r="AW129" s="307"/>
      <c r="AX129" s="307"/>
      <c r="AY129" s="308"/>
      <c r="AZ129" s="309"/>
      <c r="BA129" s="307"/>
      <c r="BB129" s="307"/>
      <c r="BC129" s="307"/>
      <c r="BD129" s="307"/>
      <c r="BE129" s="307"/>
      <c r="BF129" s="307"/>
      <c r="BG129" s="310"/>
      <c r="BH129" s="311">
        <v>64</v>
      </c>
      <c r="BI129" s="307"/>
      <c r="BJ129" s="307"/>
      <c r="BK129" s="307">
        <v>34</v>
      </c>
      <c r="BL129" s="307"/>
      <c r="BM129" s="307"/>
      <c r="BN129" s="307"/>
      <c r="BO129" s="310"/>
      <c r="BP129" s="309"/>
      <c r="BQ129" s="307"/>
      <c r="BR129" s="307"/>
      <c r="BS129" s="307"/>
      <c r="BT129" s="307"/>
      <c r="BU129" s="307"/>
      <c r="BV129" s="307"/>
      <c r="BW129" s="310"/>
      <c r="BX129" s="311"/>
      <c r="BY129" s="307"/>
      <c r="BZ129" s="307"/>
      <c r="CA129" s="307"/>
      <c r="CB129" s="307"/>
      <c r="CC129" s="307"/>
      <c r="CD129" s="307"/>
      <c r="CE129" s="310"/>
      <c r="CF129" s="309"/>
      <c r="CG129" s="307"/>
      <c r="CH129" s="307"/>
      <c r="CI129" s="307"/>
      <c r="CJ129" s="307"/>
      <c r="CK129" s="307"/>
      <c r="CL129" s="307"/>
      <c r="CM129" s="310"/>
      <c r="CN129" s="311"/>
      <c r="CO129" s="307"/>
      <c r="CP129" s="307"/>
      <c r="CQ129" s="307"/>
      <c r="CR129" s="307"/>
      <c r="CS129" s="307"/>
      <c r="CT129" s="307"/>
      <c r="CU129" s="308"/>
      <c r="CV129" s="309"/>
      <c r="CW129" s="307"/>
      <c r="CX129" s="307"/>
      <c r="CY129" s="307"/>
      <c r="CZ129" s="307"/>
      <c r="DA129" s="307"/>
      <c r="DB129" s="307"/>
      <c r="DC129" s="310"/>
      <c r="DD129" s="311"/>
      <c r="DE129" s="307"/>
      <c r="DF129" s="307"/>
      <c r="DG129" s="307"/>
      <c r="DH129" s="307"/>
      <c r="DI129" s="307"/>
      <c r="DJ129" s="307"/>
      <c r="DK129" s="310"/>
      <c r="DL129" s="309"/>
      <c r="DM129" s="307"/>
      <c r="DN129" s="307"/>
      <c r="DO129" s="307"/>
      <c r="DP129" s="307"/>
      <c r="DQ129" s="307"/>
      <c r="DR129" s="307"/>
      <c r="DS129" s="310"/>
      <c r="DT129" s="311"/>
      <c r="DU129" s="307"/>
      <c r="DV129" s="307"/>
      <c r="DW129" s="307"/>
      <c r="DX129" s="307"/>
      <c r="DY129" s="307"/>
      <c r="DZ129" s="308"/>
      <c r="EA129" s="309">
        <f>BF129</f>
        <v>0</v>
      </c>
      <c r="EB129" s="307"/>
      <c r="EC129" s="310"/>
      <c r="ED129" s="107" t="s">
        <v>395</v>
      </c>
      <c r="EE129" s="90"/>
      <c r="EF129" s="90"/>
      <c r="EG129" s="90"/>
      <c r="EH129" s="90"/>
      <c r="EI129" s="90"/>
      <c r="EJ129" s="90"/>
      <c r="EK129" s="90"/>
    </row>
    <row r="130" spans="1:186" s="91" customFormat="1" ht="142.5" customHeight="1" x14ac:dyDescent="0.45">
      <c r="A130" s="312" t="s">
        <v>396</v>
      </c>
      <c r="B130" s="313"/>
      <c r="C130" s="313"/>
      <c r="D130" s="314" t="s">
        <v>397</v>
      </c>
      <c r="E130" s="315"/>
      <c r="F130" s="315"/>
      <c r="G130" s="315"/>
      <c r="H130" s="315"/>
      <c r="I130" s="315"/>
      <c r="J130" s="315"/>
      <c r="K130" s="315"/>
      <c r="L130" s="315"/>
      <c r="M130" s="315"/>
      <c r="N130" s="315"/>
      <c r="O130" s="315"/>
      <c r="P130" s="315"/>
      <c r="Q130" s="315"/>
      <c r="R130" s="315"/>
      <c r="S130" s="315"/>
      <c r="T130" s="315"/>
      <c r="U130" s="315"/>
      <c r="V130" s="315"/>
      <c r="W130" s="315"/>
      <c r="X130" s="315"/>
      <c r="Y130" s="315"/>
      <c r="Z130" s="315"/>
      <c r="AA130" s="316"/>
      <c r="AB130" s="317"/>
      <c r="AC130" s="317"/>
      <c r="AD130" s="317"/>
      <c r="AE130" s="307">
        <v>6</v>
      </c>
      <c r="AF130" s="307"/>
      <c r="AG130" s="307"/>
      <c r="AH130" s="310"/>
      <c r="AI130" s="311">
        <v>102</v>
      </c>
      <c r="AJ130" s="307"/>
      <c r="AK130" s="307"/>
      <c r="AL130" s="307">
        <v>68</v>
      </c>
      <c r="AM130" s="307"/>
      <c r="AN130" s="307"/>
      <c r="AO130" s="307">
        <v>44</v>
      </c>
      <c r="AP130" s="307"/>
      <c r="AQ130" s="307"/>
      <c r="AR130" s="307"/>
      <c r="AS130" s="307"/>
      <c r="AT130" s="307"/>
      <c r="AU130" s="307">
        <v>24</v>
      </c>
      <c r="AV130" s="307"/>
      <c r="AW130" s="307"/>
      <c r="AX130" s="307"/>
      <c r="AY130" s="308"/>
      <c r="AZ130" s="309"/>
      <c r="BA130" s="307"/>
      <c r="BB130" s="307"/>
      <c r="BC130" s="307"/>
      <c r="BD130" s="307"/>
      <c r="BE130" s="307"/>
      <c r="BF130" s="307"/>
      <c r="BG130" s="310"/>
      <c r="BH130" s="311"/>
      <c r="BI130" s="307"/>
      <c r="BJ130" s="307"/>
      <c r="BK130" s="307"/>
      <c r="BL130" s="307"/>
      <c r="BM130" s="307"/>
      <c r="BN130" s="307"/>
      <c r="BO130" s="310"/>
      <c r="BP130" s="309"/>
      <c r="BQ130" s="307"/>
      <c r="BR130" s="307"/>
      <c r="BS130" s="307"/>
      <c r="BT130" s="307"/>
      <c r="BU130" s="307"/>
      <c r="BV130" s="307"/>
      <c r="BW130" s="310"/>
      <c r="BX130" s="311"/>
      <c r="BY130" s="307"/>
      <c r="BZ130" s="307"/>
      <c r="CA130" s="307"/>
      <c r="CB130" s="307"/>
      <c r="CC130" s="307"/>
      <c r="CD130" s="307"/>
      <c r="CE130" s="310"/>
      <c r="CF130" s="309"/>
      <c r="CG130" s="307"/>
      <c r="CH130" s="307"/>
      <c r="CI130" s="307"/>
      <c r="CJ130" s="307"/>
      <c r="CK130" s="307"/>
      <c r="CL130" s="307"/>
      <c r="CM130" s="310"/>
      <c r="CN130" s="311">
        <v>102</v>
      </c>
      <c r="CO130" s="307"/>
      <c r="CP130" s="307"/>
      <c r="CQ130" s="307">
        <v>68</v>
      </c>
      <c r="CR130" s="307"/>
      <c r="CS130" s="307"/>
      <c r="CT130" s="307"/>
      <c r="CU130" s="308"/>
      <c r="CV130" s="309"/>
      <c r="CW130" s="307"/>
      <c r="CX130" s="307"/>
      <c r="CY130" s="307"/>
      <c r="CZ130" s="307"/>
      <c r="DA130" s="307"/>
      <c r="DB130" s="307"/>
      <c r="DC130" s="310"/>
      <c r="DD130" s="311"/>
      <c r="DE130" s="307"/>
      <c r="DF130" s="307"/>
      <c r="DG130" s="307"/>
      <c r="DH130" s="307"/>
      <c r="DI130" s="307"/>
      <c r="DJ130" s="307"/>
      <c r="DK130" s="310"/>
      <c r="DL130" s="309"/>
      <c r="DM130" s="307"/>
      <c r="DN130" s="307"/>
      <c r="DO130" s="307"/>
      <c r="DP130" s="307"/>
      <c r="DQ130" s="307"/>
      <c r="DR130" s="307"/>
      <c r="DS130" s="310"/>
      <c r="DT130" s="311"/>
      <c r="DU130" s="307"/>
      <c r="DV130" s="307"/>
      <c r="DW130" s="307"/>
      <c r="DX130" s="307"/>
      <c r="DY130" s="307"/>
      <c r="DZ130" s="308"/>
      <c r="EA130" s="309"/>
      <c r="EB130" s="307"/>
      <c r="EC130" s="310"/>
      <c r="ED130" s="107" t="s">
        <v>398</v>
      </c>
      <c r="EE130" s="90"/>
      <c r="EF130" s="90"/>
      <c r="EG130" s="90"/>
      <c r="EH130" s="90"/>
      <c r="EI130" s="90"/>
      <c r="EJ130" s="90"/>
      <c r="EK130" s="90"/>
    </row>
    <row r="131" spans="1:186" s="94" customFormat="1" ht="142.5" customHeight="1" x14ac:dyDescent="0.45">
      <c r="A131" s="301" t="s">
        <v>399</v>
      </c>
      <c r="B131" s="302"/>
      <c r="C131" s="250"/>
      <c r="D131" s="303" t="s">
        <v>400</v>
      </c>
      <c r="E131" s="304"/>
      <c r="F131" s="304"/>
      <c r="G131" s="304"/>
      <c r="H131" s="304"/>
      <c r="I131" s="304"/>
      <c r="J131" s="304"/>
      <c r="K131" s="304"/>
      <c r="L131" s="304"/>
      <c r="M131" s="304"/>
      <c r="N131" s="304"/>
      <c r="O131" s="304"/>
      <c r="P131" s="304"/>
      <c r="Q131" s="304"/>
      <c r="R131" s="304"/>
      <c r="S131" s="304"/>
      <c r="T131" s="304"/>
      <c r="U131" s="304"/>
      <c r="V131" s="304"/>
      <c r="W131" s="304"/>
      <c r="X131" s="304"/>
      <c r="Y131" s="304"/>
      <c r="Z131" s="304"/>
      <c r="AA131" s="305"/>
      <c r="AB131" s="306" t="s">
        <v>401</v>
      </c>
      <c r="AC131" s="306"/>
      <c r="AD131" s="306"/>
      <c r="AE131" s="296" t="s">
        <v>402</v>
      </c>
      <c r="AF131" s="296" t="s">
        <v>402</v>
      </c>
      <c r="AG131" s="296"/>
      <c r="AH131" s="297"/>
      <c r="AI131" s="298"/>
      <c r="AJ131" s="296"/>
      <c r="AK131" s="296"/>
      <c r="AL131" s="296"/>
      <c r="AM131" s="296"/>
      <c r="AN131" s="296"/>
      <c r="AO131" s="296"/>
      <c r="AP131" s="296"/>
      <c r="AQ131" s="296"/>
      <c r="AR131" s="296"/>
      <c r="AS131" s="296"/>
      <c r="AT131" s="296"/>
      <c r="AU131" s="296"/>
      <c r="AV131" s="296"/>
      <c r="AW131" s="296"/>
      <c r="AX131" s="296"/>
      <c r="AY131" s="299"/>
      <c r="AZ131" s="300"/>
      <c r="BA131" s="296"/>
      <c r="BB131" s="296"/>
      <c r="BC131" s="296"/>
      <c r="BD131" s="296"/>
      <c r="BE131" s="296"/>
      <c r="BF131" s="296"/>
      <c r="BG131" s="297"/>
      <c r="BH131" s="298"/>
      <c r="BI131" s="296"/>
      <c r="BJ131" s="296"/>
      <c r="BK131" s="296"/>
      <c r="BL131" s="296"/>
      <c r="BM131" s="296"/>
      <c r="BN131" s="296"/>
      <c r="BO131" s="297"/>
      <c r="BP131" s="300"/>
      <c r="BQ131" s="296"/>
      <c r="BR131" s="296"/>
      <c r="BS131" s="296"/>
      <c r="BT131" s="296"/>
      <c r="BU131" s="296"/>
      <c r="BV131" s="296"/>
      <c r="BW131" s="297"/>
      <c r="BX131" s="298"/>
      <c r="BY131" s="296"/>
      <c r="BZ131" s="296"/>
      <c r="CA131" s="296"/>
      <c r="CB131" s="296"/>
      <c r="CC131" s="296"/>
      <c r="CD131" s="296"/>
      <c r="CE131" s="297"/>
      <c r="CF131" s="300"/>
      <c r="CG131" s="296"/>
      <c r="CH131" s="296"/>
      <c r="CI131" s="296"/>
      <c r="CJ131" s="296"/>
      <c r="CK131" s="296"/>
      <c r="CL131" s="296"/>
      <c r="CM131" s="297"/>
      <c r="CN131" s="298"/>
      <c r="CO131" s="296"/>
      <c r="CP131" s="296"/>
      <c r="CQ131" s="296"/>
      <c r="CR131" s="296"/>
      <c r="CS131" s="296"/>
      <c r="CT131" s="296"/>
      <c r="CU131" s="299"/>
      <c r="CV131" s="300"/>
      <c r="CW131" s="296"/>
      <c r="CX131" s="296"/>
      <c r="CY131" s="296"/>
      <c r="CZ131" s="296"/>
      <c r="DA131" s="296"/>
      <c r="DB131" s="296"/>
      <c r="DC131" s="297"/>
      <c r="DD131" s="298"/>
      <c r="DE131" s="296"/>
      <c r="DF131" s="296"/>
      <c r="DG131" s="296"/>
      <c r="DH131" s="296"/>
      <c r="DI131" s="296"/>
      <c r="DJ131" s="296"/>
      <c r="DK131" s="297"/>
      <c r="DL131" s="300"/>
      <c r="DM131" s="296"/>
      <c r="DN131" s="296"/>
      <c r="DO131" s="296"/>
      <c r="DP131" s="296"/>
      <c r="DQ131" s="296"/>
      <c r="DR131" s="296"/>
      <c r="DS131" s="297"/>
      <c r="DT131" s="298"/>
      <c r="DU131" s="296"/>
      <c r="DV131" s="296"/>
      <c r="DW131" s="296"/>
      <c r="DX131" s="296"/>
      <c r="DY131" s="296"/>
      <c r="DZ131" s="299"/>
      <c r="EA131" s="300"/>
      <c r="EB131" s="296"/>
      <c r="EC131" s="297"/>
      <c r="ED131" s="88"/>
      <c r="EE131" s="93"/>
      <c r="EF131" s="93"/>
      <c r="EG131" s="93"/>
      <c r="EH131" s="93"/>
      <c r="EI131" s="93"/>
      <c r="EJ131" s="93"/>
      <c r="EK131" s="93"/>
    </row>
    <row r="132" spans="1:186" s="94" customFormat="1" ht="142.5" customHeight="1" x14ac:dyDescent="0.45">
      <c r="A132" s="301" t="s">
        <v>403</v>
      </c>
      <c r="B132" s="302"/>
      <c r="C132" s="250"/>
      <c r="D132" s="303" t="s">
        <v>404</v>
      </c>
      <c r="E132" s="304"/>
      <c r="F132" s="304"/>
      <c r="G132" s="304"/>
      <c r="H132" s="304"/>
      <c r="I132" s="304"/>
      <c r="J132" s="304"/>
      <c r="K132" s="304"/>
      <c r="L132" s="304"/>
      <c r="M132" s="304"/>
      <c r="N132" s="304"/>
      <c r="O132" s="304"/>
      <c r="P132" s="304"/>
      <c r="Q132" s="304"/>
      <c r="R132" s="304"/>
      <c r="S132" s="304"/>
      <c r="T132" s="304"/>
      <c r="U132" s="304"/>
      <c r="V132" s="304"/>
      <c r="W132" s="304"/>
      <c r="X132" s="304"/>
      <c r="Y132" s="304"/>
      <c r="Z132" s="304"/>
      <c r="AA132" s="305"/>
      <c r="AB132" s="306" t="s">
        <v>405</v>
      </c>
      <c r="AC132" s="306"/>
      <c r="AD132" s="306"/>
      <c r="AE132" s="296" t="s">
        <v>406</v>
      </c>
      <c r="AF132" s="296" t="s">
        <v>406</v>
      </c>
      <c r="AG132" s="296"/>
      <c r="AH132" s="297"/>
      <c r="AI132" s="298"/>
      <c r="AJ132" s="296"/>
      <c r="AK132" s="296"/>
      <c r="AL132" s="296"/>
      <c r="AM132" s="296"/>
      <c r="AN132" s="296"/>
      <c r="AO132" s="296"/>
      <c r="AP132" s="296"/>
      <c r="AQ132" s="296"/>
      <c r="AR132" s="296"/>
      <c r="AS132" s="296"/>
      <c r="AT132" s="296"/>
      <c r="AU132" s="296"/>
      <c r="AV132" s="296"/>
      <c r="AW132" s="296"/>
      <c r="AX132" s="296"/>
      <c r="AY132" s="299"/>
      <c r="AZ132" s="300"/>
      <c r="BA132" s="296"/>
      <c r="BB132" s="296"/>
      <c r="BC132" s="296"/>
      <c r="BD132" s="296"/>
      <c r="BE132" s="296"/>
      <c r="BF132" s="296"/>
      <c r="BG132" s="297"/>
      <c r="BH132" s="298"/>
      <c r="BI132" s="296"/>
      <c r="BJ132" s="296"/>
      <c r="BK132" s="296"/>
      <c r="BL132" s="296"/>
      <c r="BM132" s="296"/>
      <c r="BN132" s="296"/>
      <c r="BO132" s="297"/>
      <c r="BP132" s="300"/>
      <c r="BQ132" s="296"/>
      <c r="BR132" s="296"/>
      <c r="BS132" s="296"/>
      <c r="BT132" s="296"/>
      <c r="BU132" s="296"/>
      <c r="BV132" s="296"/>
      <c r="BW132" s="297"/>
      <c r="BX132" s="298"/>
      <c r="BY132" s="296"/>
      <c r="BZ132" s="296"/>
      <c r="CA132" s="296"/>
      <c r="CB132" s="296"/>
      <c r="CC132" s="296"/>
      <c r="CD132" s="296"/>
      <c r="CE132" s="297"/>
      <c r="CF132" s="300"/>
      <c r="CG132" s="296"/>
      <c r="CH132" s="296"/>
      <c r="CI132" s="296"/>
      <c r="CJ132" s="296"/>
      <c r="CK132" s="296"/>
      <c r="CL132" s="296"/>
      <c r="CM132" s="297"/>
      <c r="CN132" s="298"/>
      <c r="CO132" s="296"/>
      <c r="CP132" s="296"/>
      <c r="CQ132" s="296"/>
      <c r="CR132" s="296"/>
      <c r="CS132" s="296"/>
      <c r="CT132" s="296"/>
      <c r="CU132" s="299"/>
      <c r="CV132" s="300"/>
      <c r="CW132" s="296"/>
      <c r="CX132" s="296"/>
      <c r="CY132" s="296"/>
      <c r="CZ132" s="296"/>
      <c r="DA132" s="296"/>
      <c r="DB132" s="296"/>
      <c r="DC132" s="297"/>
      <c r="DD132" s="298"/>
      <c r="DE132" s="296"/>
      <c r="DF132" s="296"/>
      <c r="DG132" s="296"/>
      <c r="DH132" s="296"/>
      <c r="DI132" s="296"/>
      <c r="DJ132" s="296"/>
      <c r="DK132" s="297"/>
      <c r="DL132" s="300"/>
      <c r="DM132" s="296"/>
      <c r="DN132" s="296"/>
      <c r="DO132" s="296"/>
      <c r="DP132" s="296"/>
      <c r="DQ132" s="296"/>
      <c r="DR132" s="296"/>
      <c r="DS132" s="297"/>
      <c r="DT132" s="298"/>
      <c r="DU132" s="296"/>
      <c r="DV132" s="296"/>
      <c r="DW132" s="296"/>
      <c r="DX132" s="296"/>
      <c r="DY132" s="296"/>
      <c r="DZ132" s="299"/>
      <c r="EA132" s="300"/>
      <c r="EB132" s="296"/>
      <c r="EC132" s="297"/>
      <c r="ED132" s="88"/>
      <c r="EE132" s="93"/>
      <c r="EF132" s="93"/>
      <c r="EG132" s="93"/>
      <c r="EH132" s="93"/>
      <c r="EI132" s="93"/>
      <c r="EJ132" s="93"/>
      <c r="EK132" s="93"/>
    </row>
    <row r="133" spans="1:186" s="94" customFormat="1" ht="142.5" customHeight="1" x14ac:dyDescent="0.45">
      <c r="A133" s="301" t="s">
        <v>407</v>
      </c>
      <c r="B133" s="302"/>
      <c r="C133" s="250"/>
      <c r="D133" s="303" t="s">
        <v>408</v>
      </c>
      <c r="E133" s="304"/>
      <c r="F133" s="304"/>
      <c r="G133" s="304"/>
      <c r="H133" s="304"/>
      <c r="I133" s="304"/>
      <c r="J133" s="304"/>
      <c r="K133" s="304"/>
      <c r="L133" s="304"/>
      <c r="M133" s="304"/>
      <c r="N133" s="304"/>
      <c r="O133" s="304"/>
      <c r="P133" s="304"/>
      <c r="Q133" s="304"/>
      <c r="R133" s="304"/>
      <c r="S133" s="304"/>
      <c r="T133" s="304"/>
      <c r="U133" s="304"/>
      <c r="V133" s="304"/>
      <c r="W133" s="304"/>
      <c r="X133" s="304"/>
      <c r="Y133" s="304"/>
      <c r="Z133" s="304"/>
      <c r="AA133" s="305"/>
      <c r="AB133" s="306" t="s">
        <v>409</v>
      </c>
      <c r="AC133" s="306"/>
      <c r="AD133" s="306"/>
      <c r="AE133" s="296" t="s">
        <v>410</v>
      </c>
      <c r="AF133" s="296" t="s">
        <v>410</v>
      </c>
      <c r="AG133" s="296"/>
      <c r="AH133" s="297"/>
      <c r="AI133" s="298"/>
      <c r="AJ133" s="296"/>
      <c r="AK133" s="296"/>
      <c r="AL133" s="296"/>
      <c r="AM133" s="296"/>
      <c r="AN133" s="296"/>
      <c r="AO133" s="296"/>
      <c r="AP133" s="296"/>
      <c r="AQ133" s="296"/>
      <c r="AR133" s="296"/>
      <c r="AS133" s="296"/>
      <c r="AT133" s="296"/>
      <c r="AU133" s="296"/>
      <c r="AV133" s="296"/>
      <c r="AW133" s="296"/>
      <c r="AX133" s="296"/>
      <c r="AY133" s="297"/>
      <c r="AZ133" s="298"/>
      <c r="BA133" s="296"/>
      <c r="BB133" s="296"/>
      <c r="BC133" s="296"/>
      <c r="BD133" s="296"/>
      <c r="BE133" s="296"/>
      <c r="BF133" s="296"/>
      <c r="BG133" s="297"/>
      <c r="BH133" s="300"/>
      <c r="BI133" s="296"/>
      <c r="BJ133" s="296"/>
      <c r="BK133" s="296"/>
      <c r="BL133" s="296"/>
      <c r="BM133" s="296"/>
      <c r="BN133" s="296"/>
      <c r="BO133" s="297"/>
      <c r="BP133" s="298"/>
      <c r="BQ133" s="296"/>
      <c r="BR133" s="296"/>
      <c r="BS133" s="296"/>
      <c r="BT133" s="296"/>
      <c r="BU133" s="296"/>
      <c r="BV133" s="296"/>
      <c r="BW133" s="297"/>
      <c r="BX133" s="300"/>
      <c r="BY133" s="296"/>
      <c r="BZ133" s="296"/>
      <c r="CA133" s="296"/>
      <c r="CB133" s="296"/>
      <c r="CC133" s="296"/>
      <c r="CD133" s="296"/>
      <c r="CE133" s="297"/>
      <c r="CF133" s="298"/>
      <c r="CG133" s="296"/>
      <c r="CH133" s="296"/>
      <c r="CI133" s="296"/>
      <c r="CJ133" s="296"/>
      <c r="CK133" s="296"/>
      <c r="CL133" s="296"/>
      <c r="CM133" s="297"/>
      <c r="CN133" s="298"/>
      <c r="CO133" s="296"/>
      <c r="CP133" s="296"/>
      <c r="CQ133" s="296"/>
      <c r="CR133" s="296"/>
      <c r="CS133" s="296"/>
      <c r="CT133" s="296"/>
      <c r="CU133" s="299"/>
      <c r="CV133" s="300"/>
      <c r="CW133" s="296"/>
      <c r="CX133" s="296"/>
      <c r="CY133" s="296"/>
      <c r="CZ133" s="296"/>
      <c r="DA133" s="296"/>
      <c r="DB133" s="296"/>
      <c r="DC133" s="297"/>
      <c r="DD133" s="298"/>
      <c r="DE133" s="296"/>
      <c r="DF133" s="296"/>
      <c r="DG133" s="296"/>
      <c r="DH133" s="296"/>
      <c r="DI133" s="296"/>
      <c r="DJ133" s="296"/>
      <c r="DK133" s="297"/>
      <c r="DL133" s="300"/>
      <c r="DM133" s="296"/>
      <c r="DN133" s="296"/>
      <c r="DO133" s="296"/>
      <c r="DP133" s="296"/>
      <c r="DQ133" s="296"/>
      <c r="DR133" s="296"/>
      <c r="DS133" s="297"/>
      <c r="DT133" s="298"/>
      <c r="DU133" s="296"/>
      <c r="DV133" s="296"/>
      <c r="DW133" s="296"/>
      <c r="DX133" s="296"/>
      <c r="DY133" s="296"/>
      <c r="DZ133" s="299"/>
      <c r="EA133" s="300"/>
      <c r="EB133" s="296"/>
      <c r="EC133" s="297"/>
      <c r="ED133" s="88"/>
      <c r="EE133" s="93"/>
      <c r="EF133" s="93"/>
      <c r="EG133" s="93"/>
      <c r="EH133" s="93"/>
      <c r="EI133" s="93"/>
      <c r="EJ133" s="93"/>
      <c r="EK133" s="93"/>
    </row>
    <row r="134" spans="1:186" s="94" customFormat="1" ht="142.5" customHeight="1" thickBot="1" x14ac:dyDescent="0.5">
      <c r="A134" s="289" t="s">
        <v>411</v>
      </c>
      <c r="B134" s="290"/>
      <c r="C134" s="291"/>
      <c r="D134" s="292" t="s">
        <v>390</v>
      </c>
      <c r="E134" s="293"/>
      <c r="F134" s="293"/>
      <c r="G134" s="293"/>
      <c r="H134" s="293"/>
      <c r="I134" s="293"/>
      <c r="J134" s="293"/>
      <c r="K134" s="293"/>
      <c r="L134" s="293"/>
      <c r="M134" s="293"/>
      <c r="N134" s="293"/>
      <c r="O134" s="293"/>
      <c r="P134" s="293"/>
      <c r="Q134" s="293"/>
      <c r="R134" s="293"/>
      <c r="S134" s="293"/>
      <c r="T134" s="293"/>
      <c r="U134" s="293"/>
      <c r="V134" s="293"/>
      <c r="W134" s="293"/>
      <c r="X134" s="293"/>
      <c r="Y134" s="293"/>
      <c r="Z134" s="293"/>
      <c r="AA134" s="294"/>
      <c r="AB134" s="295"/>
      <c r="AC134" s="295"/>
      <c r="AD134" s="295"/>
      <c r="AE134" s="284" t="s">
        <v>412</v>
      </c>
      <c r="AF134" s="284" t="s">
        <v>412</v>
      </c>
      <c r="AG134" s="284"/>
      <c r="AH134" s="285"/>
      <c r="AI134" s="286">
        <f>SUM(BH134,BP134,CF134,BX134,AZ134,CN134,CV134,DD134,DL134,DT134)</f>
        <v>418</v>
      </c>
      <c r="AJ134" s="284"/>
      <c r="AK134" s="284"/>
      <c r="AL134" s="284">
        <f>SUM(BK134,BS134,CI134,CA134,BC134,CQ134,CY134,DG134,DO134,DW134)</f>
        <v>418</v>
      </c>
      <c r="AM134" s="284"/>
      <c r="AN134" s="284"/>
      <c r="AO134" s="284">
        <v>12</v>
      </c>
      <c r="AP134" s="284"/>
      <c r="AQ134" s="284"/>
      <c r="AR134" s="284"/>
      <c r="AS134" s="284"/>
      <c r="AT134" s="284"/>
      <c r="AU134" s="284">
        <f>AL134-AO134</f>
        <v>406</v>
      </c>
      <c r="AV134" s="284"/>
      <c r="AW134" s="284"/>
      <c r="AX134" s="284"/>
      <c r="AY134" s="285"/>
      <c r="AZ134" s="286">
        <f>AZ39*4</f>
        <v>72</v>
      </c>
      <c r="BA134" s="284"/>
      <c r="BB134" s="284"/>
      <c r="BC134" s="284">
        <f>AZ39*4</f>
        <v>72</v>
      </c>
      <c r="BD134" s="284"/>
      <c r="BE134" s="284"/>
      <c r="BF134" s="284"/>
      <c r="BG134" s="285"/>
      <c r="BH134" s="288">
        <f>BH39*4</f>
        <v>72</v>
      </c>
      <c r="BI134" s="284"/>
      <c r="BJ134" s="284"/>
      <c r="BK134" s="284">
        <f>BH39*4</f>
        <v>72</v>
      </c>
      <c r="BL134" s="284"/>
      <c r="BM134" s="284"/>
      <c r="BN134" s="284"/>
      <c r="BO134" s="285"/>
      <c r="BP134" s="286">
        <f>BP39*4</f>
        <v>66</v>
      </c>
      <c r="BQ134" s="284"/>
      <c r="BR134" s="284"/>
      <c r="BS134" s="284">
        <f>BP39*4</f>
        <v>66</v>
      </c>
      <c r="BT134" s="284"/>
      <c r="BU134" s="284"/>
      <c r="BV134" s="284"/>
      <c r="BW134" s="285"/>
      <c r="BX134" s="288">
        <f>BX39*4</f>
        <v>72</v>
      </c>
      <c r="BY134" s="284"/>
      <c r="BZ134" s="284"/>
      <c r="CA134" s="284">
        <f>BX39*4</f>
        <v>72</v>
      </c>
      <c r="CB134" s="284"/>
      <c r="CC134" s="284"/>
      <c r="CD134" s="284"/>
      <c r="CE134" s="285"/>
      <c r="CF134" s="286">
        <f>CF39*2</f>
        <v>32</v>
      </c>
      <c r="CG134" s="284"/>
      <c r="CH134" s="284"/>
      <c r="CI134" s="284">
        <f>CF39*2</f>
        <v>32</v>
      </c>
      <c r="CJ134" s="284"/>
      <c r="CK134" s="284"/>
      <c r="CL134" s="284"/>
      <c r="CM134" s="285"/>
      <c r="CN134" s="286">
        <f>CN39*2</f>
        <v>40</v>
      </c>
      <c r="CO134" s="284"/>
      <c r="CP134" s="284"/>
      <c r="CQ134" s="284">
        <f>CN39*2</f>
        <v>40</v>
      </c>
      <c r="CR134" s="284"/>
      <c r="CS134" s="284"/>
      <c r="CT134" s="284"/>
      <c r="CU134" s="287"/>
      <c r="CV134" s="288">
        <f>CV39*2</f>
        <v>32</v>
      </c>
      <c r="CW134" s="284"/>
      <c r="CX134" s="284"/>
      <c r="CY134" s="284">
        <f>CV39*2</f>
        <v>32</v>
      </c>
      <c r="CZ134" s="284"/>
      <c r="DA134" s="284"/>
      <c r="DB134" s="284"/>
      <c r="DC134" s="285"/>
      <c r="DD134" s="286">
        <f>DD39*2</f>
        <v>32</v>
      </c>
      <c r="DE134" s="284"/>
      <c r="DF134" s="284"/>
      <c r="DG134" s="284">
        <f>DD39*2</f>
        <v>32</v>
      </c>
      <c r="DH134" s="284"/>
      <c r="DI134" s="284"/>
      <c r="DJ134" s="284"/>
      <c r="DK134" s="285"/>
      <c r="DL134" s="288"/>
      <c r="DM134" s="284"/>
      <c r="DN134" s="284"/>
      <c r="DO134" s="284"/>
      <c r="DP134" s="284"/>
      <c r="DQ134" s="284"/>
      <c r="DR134" s="284"/>
      <c r="DS134" s="285"/>
      <c r="DT134" s="286"/>
      <c r="DU134" s="284"/>
      <c r="DV134" s="284"/>
      <c r="DW134" s="284"/>
      <c r="DX134" s="284"/>
      <c r="DY134" s="284"/>
      <c r="DZ134" s="287"/>
      <c r="EA134" s="288"/>
      <c r="EB134" s="284"/>
      <c r="EC134" s="285"/>
      <c r="ED134" s="109" t="s">
        <v>413</v>
      </c>
      <c r="EE134" s="93"/>
      <c r="EF134" s="93"/>
      <c r="EG134" s="93"/>
      <c r="EH134" s="93"/>
      <c r="EI134" s="93"/>
      <c r="EJ134" s="93"/>
      <c r="EK134" s="93"/>
    </row>
    <row r="135" spans="1:186" s="37" customFormat="1" ht="32.4" x14ac:dyDescent="0.55000000000000004">
      <c r="A135" s="110" t="s">
        <v>414</v>
      </c>
      <c r="B135" s="111"/>
      <c r="C135" s="111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  <c r="AA135" s="111"/>
      <c r="AB135" s="112"/>
      <c r="AC135" s="112"/>
      <c r="AD135" s="112"/>
      <c r="AE135" s="111"/>
      <c r="AF135" s="111"/>
      <c r="AG135" s="111"/>
      <c r="AH135" s="113"/>
      <c r="AI135" s="283">
        <f>AI43+AI75</f>
        <v>8944</v>
      </c>
      <c r="AJ135" s="280"/>
      <c r="AK135" s="280"/>
      <c r="AL135" s="276">
        <f>AL43+AL75</f>
        <v>4978</v>
      </c>
      <c r="AM135" s="276"/>
      <c r="AN135" s="276"/>
      <c r="AO135" s="276">
        <f>AO43+AO75</f>
        <v>2180</v>
      </c>
      <c r="AP135" s="276"/>
      <c r="AQ135" s="276"/>
      <c r="AR135" s="276">
        <f>AR43+AR75</f>
        <v>438</v>
      </c>
      <c r="AS135" s="276"/>
      <c r="AT135" s="276"/>
      <c r="AU135" s="276">
        <f>AU43+AU75</f>
        <v>2202</v>
      </c>
      <c r="AV135" s="276"/>
      <c r="AW135" s="276"/>
      <c r="AX135" s="276">
        <f>AX75+AX43</f>
        <v>158</v>
      </c>
      <c r="AY135" s="279"/>
      <c r="AZ135" s="282">
        <f>AZ75+AZ43</f>
        <v>980</v>
      </c>
      <c r="BA135" s="276"/>
      <c r="BB135" s="276"/>
      <c r="BC135" s="276">
        <f>BC75+BC43</f>
        <v>546</v>
      </c>
      <c r="BD135" s="276"/>
      <c r="BE135" s="276"/>
      <c r="BF135" s="276">
        <f>BF75+BF43</f>
        <v>29</v>
      </c>
      <c r="BG135" s="279"/>
      <c r="BH135" s="278">
        <f>BH75+BH43</f>
        <v>1016</v>
      </c>
      <c r="BI135" s="276"/>
      <c r="BJ135" s="276"/>
      <c r="BK135" s="276">
        <f>BK75+BK43</f>
        <v>584</v>
      </c>
      <c r="BL135" s="276"/>
      <c r="BM135" s="276"/>
      <c r="BN135" s="276">
        <f>BN75+BN43</f>
        <v>30</v>
      </c>
      <c r="BO135" s="279"/>
      <c r="BP135" s="282">
        <f>BP75+BP43</f>
        <v>884</v>
      </c>
      <c r="BQ135" s="276"/>
      <c r="BR135" s="276"/>
      <c r="BS135" s="276">
        <f>BS75+BS43</f>
        <v>528</v>
      </c>
      <c r="BT135" s="276"/>
      <c r="BU135" s="276"/>
      <c r="BV135" s="276">
        <f>BV75+BV43</f>
        <v>26</v>
      </c>
      <c r="BW135" s="279"/>
      <c r="BX135" s="278">
        <f>BX75+BX43</f>
        <v>1018</v>
      </c>
      <c r="BY135" s="276"/>
      <c r="BZ135" s="276"/>
      <c r="CA135" s="276">
        <f>CA75+CA43</f>
        <v>546</v>
      </c>
      <c r="CB135" s="276"/>
      <c r="CC135" s="276"/>
      <c r="CD135" s="276">
        <f>CD75+CD43</f>
        <v>29</v>
      </c>
      <c r="CE135" s="279"/>
      <c r="CF135" s="282">
        <f>CF75+CF43</f>
        <v>864</v>
      </c>
      <c r="CG135" s="276"/>
      <c r="CH135" s="276"/>
      <c r="CI135" s="276">
        <f>CI75+CI43</f>
        <v>488</v>
      </c>
      <c r="CJ135" s="276"/>
      <c r="CK135" s="276"/>
      <c r="CL135" s="276">
        <f>CL75+CL43</f>
        <v>26</v>
      </c>
      <c r="CM135" s="279"/>
      <c r="CN135" s="283">
        <f>CN75+CN43</f>
        <v>1058</v>
      </c>
      <c r="CO135" s="280"/>
      <c r="CP135" s="280"/>
      <c r="CQ135" s="276">
        <f>CQ75+CQ43</f>
        <v>622</v>
      </c>
      <c r="CR135" s="276"/>
      <c r="CS135" s="276"/>
      <c r="CT135" s="280">
        <f>CT75+CT43</f>
        <v>30</v>
      </c>
      <c r="CU135" s="281"/>
      <c r="CV135" s="278">
        <f>CV75+CV43</f>
        <v>966</v>
      </c>
      <c r="CW135" s="276"/>
      <c r="CX135" s="276"/>
      <c r="CY135" s="276">
        <f>CY75+CY43</f>
        <v>500</v>
      </c>
      <c r="CZ135" s="276"/>
      <c r="DA135" s="276"/>
      <c r="DB135" s="276">
        <f>DB75+DB43</f>
        <v>27</v>
      </c>
      <c r="DC135" s="279"/>
      <c r="DD135" s="282">
        <f>DD75+DD43</f>
        <v>978</v>
      </c>
      <c r="DE135" s="276"/>
      <c r="DF135" s="276"/>
      <c r="DG135" s="276">
        <f>DG75+DG43</f>
        <v>518</v>
      </c>
      <c r="DH135" s="276"/>
      <c r="DI135" s="276"/>
      <c r="DJ135" s="276">
        <f>DJ75+DJ43</f>
        <v>27</v>
      </c>
      <c r="DK135" s="279"/>
      <c r="DL135" s="278">
        <f>DL75+DL43</f>
        <v>910</v>
      </c>
      <c r="DM135" s="276"/>
      <c r="DN135" s="276"/>
      <c r="DO135" s="276">
        <f>DO75+DO43</f>
        <v>486</v>
      </c>
      <c r="DP135" s="276"/>
      <c r="DQ135" s="276"/>
      <c r="DR135" s="276">
        <f>DR75+DR43</f>
        <v>27</v>
      </c>
      <c r="DS135" s="279"/>
      <c r="DT135" s="278">
        <f>DT75+DT43</f>
        <v>270</v>
      </c>
      <c r="DU135" s="276"/>
      <c r="DV135" s="276"/>
      <c r="DW135" s="276">
        <f>DW75+DW43</f>
        <v>160</v>
      </c>
      <c r="DX135" s="276"/>
      <c r="DY135" s="276">
        <f>DY75+DY43</f>
        <v>9</v>
      </c>
      <c r="DZ135" s="277"/>
      <c r="EA135" s="278">
        <f>EA75+EA43</f>
        <v>260</v>
      </c>
      <c r="EB135" s="276"/>
      <c r="EC135" s="279"/>
      <c r="ED135" s="114"/>
      <c r="EE135" s="115"/>
      <c r="EF135" s="115"/>
      <c r="EG135" s="115"/>
      <c r="EH135" s="115"/>
    </row>
    <row r="136" spans="1:186" s="118" customFormat="1" ht="30.6" hidden="1" x14ac:dyDescent="0.3">
      <c r="A136" s="116"/>
      <c r="B136" s="116"/>
      <c r="C136" s="116"/>
      <c r="D136" s="116"/>
      <c r="E136" s="116"/>
      <c r="F136" s="116"/>
      <c r="G136" s="116"/>
      <c r="H136" s="116"/>
      <c r="I136" s="116"/>
      <c r="J136" s="116"/>
      <c r="K136" s="116"/>
      <c r="L136" s="116"/>
      <c r="M136" s="116"/>
      <c r="N136" s="116"/>
      <c r="O136" s="116"/>
      <c r="P136" s="116"/>
      <c r="Q136" s="116"/>
      <c r="R136" s="116"/>
      <c r="S136" s="116"/>
      <c r="T136" s="116"/>
      <c r="U136" s="116"/>
      <c r="V136" s="116"/>
      <c r="W136" s="116"/>
      <c r="X136" s="116"/>
      <c r="Y136" s="116"/>
      <c r="Z136" s="116"/>
      <c r="AA136" s="116"/>
      <c r="AB136" s="117"/>
      <c r="AC136" s="117"/>
      <c r="AD136" s="117"/>
      <c r="AE136" s="116"/>
      <c r="AF136" s="116"/>
      <c r="AG136" s="116"/>
      <c r="AH136" s="116"/>
      <c r="AI136" s="116"/>
      <c r="AJ136" s="116"/>
      <c r="AK136" s="116"/>
      <c r="AL136" s="116"/>
      <c r="AM136" s="116"/>
      <c r="AN136" s="116"/>
      <c r="AO136" s="116"/>
      <c r="AP136" s="116"/>
      <c r="AQ136" s="116"/>
      <c r="AR136" s="116"/>
      <c r="AS136" s="116"/>
      <c r="AT136" s="116"/>
      <c r="AU136" s="116"/>
      <c r="AV136" s="116"/>
      <c r="AW136" s="116"/>
      <c r="AX136" s="116"/>
      <c r="AY136" s="116"/>
      <c r="AZ136" s="116"/>
      <c r="BA136" s="116"/>
      <c r="BB136" s="116"/>
      <c r="BC136" s="116"/>
      <c r="BD136" s="116"/>
      <c r="BE136" s="116"/>
      <c r="BF136" s="116"/>
      <c r="BG136" s="116"/>
      <c r="BH136" s="116"/>
      <c r="BI136" s="116"/>
      <c r="BJ136" s="116"/>
      <c r="BK136" s="116"/>
      <c r="BL136" s="116"/>
      <c r="BM136" s="116"/>
      <c r="BN136" s="116"/>
      <c r="BO136" s="116"/>
      <c r="BP136" s="116"/>
      <c r="BQ136" s="116"/>
      <c r="BR136" s="116"/>
      <c r="BS136" s="116"/>
      <c r="BT136" s="116"/>
      <c r="BU136" s="116"/>
      <c r="BV136" s="116"/>
      <c r="BW136" s="116"/>
      <c r="BX136" s="116"/>
      <c r="BY136" s="116"/>
      <c r="BZ136" s="116"/>
      <c r="CA136" s="116"/>
      <c r="CB136" s="116"/>
      <c r="CC136" s="116"/>
      <c r="CD136" s="116"/>
      <c r="CE136" s="116"/>
      <c r="CF136" s="116"/>
      <c r="CG136" s="116"/>
      <c r="CH136" s="116"/>
      <c r="CI136" s="116"/>
      <c r="CJ136" s="116"/>
      <c r="CK136" s="116"/>
      <c r="CL136" s="116"/>
      <c r="CM136" s="116"/>
      <c r="CN136" s="116"/>
      <c r="CO136" s="116"/>
      <c r="CP136" s="116"/>
      <c r="CQ136" s="116"/>
      <c r="CR136" s="116"/>
      <c r="CS136" s="116"/>
      <c r="CT136" s="116"/>
      <c r="CU136" s="116"/>
      <c r="CV136" s="116"/>
      <c r="CW136" s="116"/>
      <c r="CX136" s="116"/>
      <c r="CY136" s="116"/>
      <c r="CZ136" s="116"/>
      <c r="DA136" s="116"/>
      <c r="DB136" s="116"/>
      <c r="DC136" s="116"/>
      <c r="DD136" s="116"/>
      <c r="DE136" s="116"/>
      <c r="DF136" s="116"/>
      <c r="DG136" s="116"/>
      <c r="DH136" s="116"/>
      <c r="DI136" s="116"/>
      <c r="DJ136" s="116"/>
      <c r="DK136" s="116"/>
      <c r="DL136" s="116"/>
      <c r="DM136" s="116"/>
      <c r="DN136" s="116"/>
      <c r="DO136" s="116"/>
      <c r="DP136" s="116"/>
      <c r="DQ136" s="116"/>
      <c r="DR136" s="116"/>
      <c r="DS136" s="116"/>
      <c r="DT136" s="116"/>
      <c r="DU136" s="116"/>
      <c r="DV136" s="116"/>
      <c r="DW136" s="116"/>
      <c r="DX136" s="116"/>
      <c r="DY136" s="116"/>
      <c r="DZ136" s="116"/>
      <c r="EA136" s="116"/>
      <c r="EB136" s="116"/>
      <c r="EC136" s="116"/>
      <c r="ED136" s="117"/>
      <c r="EE136" s="116"/>
      <c r="EF136" s="116"/>
      <c r="EG136" s="116"/>
      <c r="EH136" s="116"/>
      <c r="EI136" s="116"/>
      <c r="EJ136" s="116"/>
      <c r="EK136" s="116"/>
      <c r="EL136" s="116"/>
      <c r="EM136" s="116"/>
      <c r="EN136" s="116"/>
      <c r="EO136" s="116"/>
      <c r="EP136" s="116"/>
      <c r="EQ136" s="116"/>
      <c r="ER136" s="116"/>
      <c r="ES136" s="116"/>
      <c r="ET136" s="116"/>
      <c r="EU136" s="116"/>
      <c r="EV136" s="116"/>
      <c r="EW136" s="116"/>
      <c r="EX136" s="116"/>
      <c r="EY136" s="116"/>
      <c r="EZ136" s="116"/>
      <c r="FA136" s="116"/>
      <c r="FB136" s="116"/>
      <c r="FC136" s="116"/>
      <c r="FD136" s="116"/>
      <c r="FE136" s="116"/>
      <c r="FF136" s="116"/>
      <c r="FG136" s="116"/>
      <c r="FH136" s="116"/>
      <c r="FI136" s="116"/>
      <c r="FJ136" s="116"/>
      <c r="FK136" s="116"/>
      <c r="FL136" s="116"/>
      <c r="FM136" s="116"/>
      <c r="FN136" s="116"/>
      <c r="FO136" s="116"/>
      <c r="FP136" s="116"/>
      <c r="FQ136" s="116"/>
      <c r="FR136" s="116"/>
      <c r="FS136" s="116"/>
      <c r="FT136" s="116"/>
      <c r="FU136" s="116"/>
      <c r="FV136" s="116"/>
      <c r="FW136" s="116"/>
      <c r="FX136" s="116"/>
      <c r="FY136" s="116"/>
      <c r="FZ136" s="116"/>
      <c r="GA136" s="116"/>
      <c r="GB136" s="116"/>
      <c r="GC136" s="116"/>
      <c r="GD136" s="116"/>
    </row>
    <row r="137" spans="1:186" s="74" customFormat="1" ht="30.6" hidden="1" x14ac:dyDescent="0.55000000000000004">
      <c r="A137" s="119"/>
      <c r="B137" s="119"/>
      <c r="C137" s="119"/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  <c r="R137" s="119"/>
      <c r="S137" s="119"/>
      <c r="T137" s="119"/>
      <c r="U137" s="119"/>
      <c r="V137" s="119"/>
      <c r="W137" s="119"/>
      <c r="X137" s="119"/>
      <c r="Y137" s="119"/>
      <c r="Z137" s="119"/>
      <c r="AA137" s="119"/>
      <c r="AB137" s="120"/>
      <c r="AC137" s="120"/>
      <c r="AD137" s="120"/>
      <c r="AE137" s="119"/>
      <c r="AF137" s="119"/>
      <c r="AG137" s="119"/>
      <c r="AH137" s="121"/>
      <c r="AI137" s="273"/>
      <c r="AJ137" s="273"/>
      <c r="AK137" s="273"/>
      <c r="AL137" s="273"/>
      <c r="AM137" s="273"/>
      <c r="AN137" s="273"/>
      <c r="AO137" s="273"/>
      <c r="AP137" s="273"/>
      <c r="AQ137" s="273"/>
      <c r="AR137" s="273"/>
      <c r="AS137" s="273"/>
      <c r="AT137" s="273"/>
      <c r="AU137" s="273"/>
      <c r="AV137" s="273"/>
      <c r="AW137" s="273"/>
      <c r="AX137" s="274"/>
      <c r="AY137" s="275"/>
      <c r="AZ137" s="270">
        <f>SUM(AZ128,AZ124,AZ75,AZ43)</f>
        <v>1052</v>
      </c>
      <c r="BA137" s="270"/>
      <c r="BB137" s="270"/>
      <c r="BC137" s="270"/>
      <c r="BD137" s="270"/>
      <c r="BE137" s="270"/>
      <c r="BF137" s="270">
        <f>AZ137/AZ$39</f>
        <v>58.444444444444443</v>
      </c>
      <c r="BG137" s="272"/>
      <c r="BH137" s="270">
        <f>SUM(BH128,BH124,BH75,BH43)</f>
        <v>1172</v>
      </c>
      <c r="BI137" s="270"/>
      <c r="BJ137" s="270"/>
      <c r="BK137" s="270"/>
      <c r="BL137" s="270"/>
      <c r="BM137" s="270"/>
      <c r="BN137" s="270">
        <f>BH137/BH$39</f>
        <v>65.111111111111114</v>
      </c>
      <c r="BO137" s="272"/>
      <c r="BP137" s="270">
        <f>SUM(BP128,BP124,BP75,BP43)</f>
        <v>950</v>
      </c>
      <c r="BQ137" s="270"/>
      <c r="BR137" s="270"/>
      <c r="BS137" s="270"/>
      <c r="BT137" s="270"/>
      <c r="BU137" s="270"/>
      <c r="BV137" s="270">
        <f>BP137/BP$39</f>
        <v>57.575757575757578</v>
      </c>
      <c r="BW137" s="272"/>
      <c r="BX137" s="270">
        <f>SUM(BX128,BX124,BX75,BX43)</f>
        <v>1090</v>
      </c>
      <c r="BY137" s="270"/>
      <c r="BZ137" s="270"/>
      <c r="CA137" s="270"/>
      <c r="CB137" s="270"/>
      <c r="CC137" s="270"/>
      <c r="CD137" s="270">
        <f>BX137/BX$39</f>
        <v>60.555555555555557</v>
      </c>
      <c r="CE137" s="272"/>
      <c r="CF137" s="270">
        <f>SUM(CF128,CF124,CF75,CF43)</f>
        <v>978</v>
      </c>
      <c r="CG137" s="270"/>
      <c r="CH137" s="270"/>
      <c r="CI137" s="270"/>
      <c r="CJ137" s="270"/>
      <c r="CK137" s="270"/>
      <c r="CL137" s="270">
        <f>CF137/CF$39</f>
        <v>61.125</v>
      </c>
      <c r="CM137" s="272"/>
      <c r="CN137" s="270">
        <f>SUM(CN128,CN124,CN75,CN43)</f>
        <v>1240</v>
      </c>
      <c r="CO137" s="270"/>
      <c r="CP137" s="270"/>
      <c r="CQ137" s="270"/>
      <c r="CR137" s="270"/>
      <c r="CS137" s="270"/>
      <c r="CT137" s="270">
        <f>CN137/CN$39</f>
        <v>62</v>
      </c>
      <c r="CU137" s="272"/>
      <c r="CV137" s="270">
        <f>SUM(CV128,CV124,CV75,CV43)</f>
        <v>1030</v>
      </c>
      <c r="CW137" s="270"/>
      <c r="CX137" s="270"/>
      <c r="CY137" s="270"/>
      <c r="CZ137" s="270"/>
      <c r="DA137" s="270"/>
      <c r="DB137" s="270">
        <f>CV137/CV$39</f>
        <v>64.375</v>
      </c>
      <c r="DC137" s="272"/>
      <c r="DD137" s="270">
        <f>SUM(DD128,DD124,DD75,DD43)</f>
        <v>1042</v>
      </c>
      <c r="DE137" s="270"/>
      <c r="DF137" s="270"/>
      <c r="DG137" s="270"/>
      <c r="DH137" s="270"/>
      <c r="DI137" s="270"/>
      <c r="DJ137" s="270">
        <f>DD137/DD$39</f>
        <v>65.125</v>
      </c>
      <c r="DK137" s="272"/>
      <c r="DL137" s="270">
        <f>SUM(DL128,DL124,DL75,DL43)</f>
        <v>910</v>
      </c>
      <c r="DM137" s="270"/>
      <c r="DN137" s="270"/>
      <c r="DO137" s="270"/>
      <c r="DP137" s="270"/>
      <c r="DQ137" s="270"/>
      <c r="DR137" s="270">
        <f>DL137/DL$39</f>
        <v>60.666666666666664</v>
      </c>
      <c r="DS137" s="272"/>
      <c r="DT137" s="270">
        <f>SUM(DT128,DT124,DT75,DT43)</f>
        <v>270</v>
      </c>
      <c r="DU137" s="270"/>
      <c r="DV137" s="270"/>
      <c r="DW137" s="270"/>
      <c r="DX137" s="270"/>
      <c r="DY137" s="270">
        <f>DT137/DT$39</f>
        <v>54</v>
      </c>
      <c r="DZ137" s="272"/>
      <c r="EA137" s="269"/>
      <c r="EB137" s="270"/>
      <c r="EC137" s="272"/>
      <c r="ED137" s="122"/>
      <c r="EE137" s="123" t="s">
        <v>415</v>
      </c>
    </row>
    <row r="138" spans="1:186" s="74" customFormat="1" ht="30.6" hidden="1" x14ac:dyDescent="0.55000000000000004">
      <c r="A138" s="124"/>
      <c r="B138" s="124"/>
      <c r="C138" s="124"/>
      <c r="D138" s="124"/>
      <c r="E138" s="124"/>
      <c r="F138" s="124"/>
      <c r="G138" s="124"/>
      <c r="H138" s="124"/>
      <c r="I138" s="124"/>
      <c r="J138" s="124"/>
      <c r="K138" s="124"/>
      <c r="L138" s="124"/>
      <c r="M138" s="124"/>
      <c r="N138" s="124"/>
      <c r="O138" s="124"/>
      <c r="P138" s="124"/>
      <c r="Q138" s="124"/>
      <c r="R138" s="124"/>
      <c r="S138" s="124"/>
      <c r="T138" s="124"/>
      <c r="U138" s="124"/>
      <c r="V138" s="124"/>
      <c r="W138" s="124"/>
      <c r="X138" s="124"/>
      <c r="Y138" s="124"/>
      <c r="Z138" s="124"/>
      <c r="AA138" s="124"/>
      <c r="AB138" s="125"/>
      <c r="AC138" s="125"/>
      <c r="AD138" s="125"/>
      <c r="AE138" s="124"/>
      <c r="AF138" s="124"/>
      <c r="AG138" s="124"/>
      <c r="AH138" s="126"/>
      <c r="AI138" s="273"/>
      <c r="AJ138" s="273"/>
      <c r="AK138" s="273"/>
      <c r="AL138" s="273"/>
      <c r="AM138" s="273"/>
      <c r="AN138" s="273"/>
      <c r="AO138" s="273"/>
      <c r="AP138" s="273"/>
      <c r="AQ138" s="273"/>
      <c r="AR138" s="273"/>
      <c r="AS138" s="273"/>
      <c r="AT138" s="273"/>
      <c r="AU138" s="273" t="s">
        <v>102</v>
      </c>
      <c r="AV138" s="273"/>
      <c r="AW138" s="273"/>
      <c r="AX138" s="274"/>
      <c r="AY138" s="275"/>
      <c r="AZ138" s="123"/>
      <c r="BA138" s="123"/>
      <c r="BB138" s="123"/>
      <c r="BC138" s="270">
        <f>SUM(BC128,BC124,BC75,BC43)</f>
        <v>618</v>
      </c>
      <c r="BD138" s="270"/>
      <c r="BE138" s="270"/>
      <c r="BF138" s="270">
        <f>BC138/AZ$39</f>
        <v>34.333333333333336</v>
      </c>
      <c r="BG138" s="272"/>
      <c r="BH138" s="269"/>
      <c r="BI138" s="270"/>
      <c r="BJ138" s="270"/>
      <c r="BK138" s="270">
        <f>SUM(BK128,BK124,BK75,BK43)</f>
        <v>700</v>
      </c>
      <c r="BL138" s="270"/>
      <c r="BM138" s="270"/>
      <c r="BN138" s="270">
        <f>BK138/BH39</f>
        <v>38.888888888888886</v>
      </c>
      <c r="BO138" s="272"/>
      <c r="BP138" s="270"/>
      <c r="BQ138" s="270"/>
      <c r="BR138" s="270"/>
      <c r="BS138" s="270">
        <f>SUM(BS128,BS124,BS75,BS43)</f>
        <v>594</v>
      </c>
      <c r="BT138" s="270"/>
      <c r="BU138" s="270"/>
      <c r="BV138" s="270">
        <f>BS138/BP39</f>
        <v>36</v>
      </c>
      <c r="BW138" s="272"/>
      <c r="BX138" s="269"/>
      <c r="BY138" s="270"/>
      <c r="BZ138" s="270"/>
      <c r="CA138" s="270">
        <f>SUM(CA128,CA124,CA75,CA43)</f>
        <v>618</v>
      </c>
      <c r="CB138" s="270"/>
      <c r="CC138" s="270"/>
      <c r="CD138" s="270">
        <f>CA138/BX39</f>
        <v>34.333333333333336</v>
      </c>
      <c r="CE138" s="272"/>
      <c r="CF138" s="270"/>
      <c r="CG138" s="270"/>
      <c r="CH138" s="270"/>
      <c r="CI138" s="270">
        <f>SUM(CI128,CI124,CI75,CI43)</f>
        <v>576</v>
      </c>
      <c r="CJ138" s="270"/>
      <c r="CK138" s="270"/>
      <c r="CL138" s="270">
        <f>CI138/CF39</f>
        <v>36</v>
      </c>
      <c r="CM138" s="272"/>
      <c r="CN138" s="267"/>
      <c r="CO138" s="267"/>
      <c r="CP138" s="267"/>
      <c r="CQ138" s="267">
        <f>SUM(CQ128,CQ124,CQ75,CQ43)</f>
        <v>770</v>
      </c>
      <c r="CR138" s="267"/>
      <c r="CS138" s="267"/>
      <c r="CT138" s="267">
        <f>CQ138/CN39</f>
        <v>38.5</v>
      </c>
      <c r="CU138" s="267"/>
      <c r="CV138" s="269"/>
      <c r="CW138" s="270"/>
      <c r="CX138" s="270"/>
      <c r="CY138" s="270">
        <f>SUM(CY128,CY124,CY75,CY43)</f>
        <v>564</v>
      </c>
      <c r="CZ138" s="270"/>
      <c r="DA138" s="270"/>
      <c r="DB138" s="270">
        <f>CY138/CV39</f>
        <v>35.25</v>
      </c>
      <c r="DC138" s="272"/>
      <c r="DD138" s="270"/>
      <c r="DE138" s="270"/>
      <c r="DF138" s="270"/>
      <c r="DG138" s="270">
        <f>SUM(DG128,DG124,DG75,DG43)</f>
        <v>582</v>
      </c>
      <c r="DH138" s="270"/>
      <c r="DI138" s="270"/>
      <c r="DJ138" s="270">
        <f>DG138/DD39</f>
        <v>36.375</v>
      </c>
      <c r="DK138" s="272"/>
      <c r="DL138" s="269"/>
      <c r="DM138" s="270"/>
      <c r="DN138" s="270"/>
      <c r="DO138" s="270">
        <f>SUM(DO128,DO124,DO75,DO43)</f>
        <v>486</v>
      </c>
      <c r="DP138" s="270"/>
      <c r="DQ138" s="270"/>
      <c r="DR138" s="270">
        <f>DO138/DL39</f>
        <v>32.4</v>
      </c>
      <c r="DS138" s="272"/>
      <c r="DT138" s="270"/>
      <c r="DU138" s="270"/>
      <c r="DV138" s="270"/>
      <c r="DW138" s="270">
        <f>SUM(DW128,DW124,DW75,DW43)</f>
        <v>160</v>
      </c>
      <c r="DX138" s="270"/>
      <c r="DY138" s="270">
        <f>DW138/DT39</f>
        <v>32</v>
      </c>
      <c r="DZ138" s="270"/>
      <c r="EA138" s="269"/>
      <c r="EB138" s="270"/>
      <c r="EC138" s="272"/>
      <c r="ED138" s="122"/>
      <c r="EE138" s="123" t="s">
        <v>416</v>
      </c>
    </row>
    <row r="139" spans="1:186" s="74" customFormat="1" ht="30.6" hidden="1" x14ac:dyDescent="0.55000000000000004">
      <c r="A139" s="127"/>
      <c r="B139" s="127"/>
      <c r="C139" s="127"/>
      <c r="D139" s="127"/>
      <c r="E139" s="127"/>
      <c r="F139" s="127"/>
      <c r="G139" s="127"/>
      <c r="H139" s="127"/>
      <c r="I139" s="127"/>
      <c r="J139" s="127"/>
      <c r="K139" s="127"/>
      <c r="L139" s="127"/>
      <c r="M139" s="127"/>
      <c r="N139" s="127"/>
      <c r="O139" s="127"/>
      <c r="P139" s="127"/>
      <c r="Q139" s="127"/>
      <c r="R139" s="127"/>
      <c r="S139" s="127"/>
      <c r="T139" s="127"/>
      <c r="U139" s="127"/>
      <c r="V139" s="127"/>
      <c r="W139" s="127"/>
      <c r="X139" s="127"/>
      <c r="Y139" s="127"/>
      <c r="Z139" s="127"/>
      <c r="AA139" s="127"/>
      <c r="AB139" s="128"/>
      <c r="AC139" s="128"/>
      <c r="AD139" s="128"/>
      <c r="AE139" s="127"/>
      <c r="AF139" s="127"/>
      <c r="AG139" s="127"/>
      <c r="AH139" s="129"/>
      <c r="AI139" s="273"/>
      <c r="AJ139" s="273"/>
      <c r="AK139" s="273"/>
      <c r="AL139" s="273"/>
      <c r="AM139" s="273"/>
      <c r="AN139" s="273"/>
      <c r="AO139" s="273"/>
      <c r="AP139" s="273"/>
      <c r="AQ139" s="273"/>
      <c r="AR139" s="273"/>
      <c r="AS139" s="273"/>
      <c r="AT139" s="273"/>
      <c r="AU139" s="273" t="s">
        <v>417</v>
      </c>
      <c r="AV139" s="273"/>
      <c r="AW139" s="273"/>
      <c r="AX139" s="274"/>
      <c r="AY139" s="275"/>
      <c r="AZ139" s="263">
        <f>SUM(AZ128,AZ75,AZ43)</f>
        <v>1052</v>
      </c>
      <c r="BA139" s="263"/>
      <c r="BB139" s="263"/>
      <c r="BC139" s="264">
        <f>AZ139/(AZ$39+COUNTIF($F20:$BA20,":")+COUNTIF($F20:$BA20,"/:")/2)</f>
        <v>52.6</v>
      </c>
      <c r="BD139" s="264"/>
      <c r="BE139" s="264"/>
      <c r="BF139" s="263"/>
      <c r="BG139" s="266"/>
      <c r="BH139" s="269">
        <f>SUM(BH128,BH75,BH43)</f>
        <v>1152</v>
      </c>
      <c r="BI139" s="270"/>
      <c r="BJ139" s="270"/>
      <c r="BK139" s="271">
        <f>BH139/(BH$39+COUNTIF($BB20:$DE20,":")+COUNTIF($BB20:$DE20,"/:")/2)</f>
        <v>54.857142857142854</v>
      </c>
      <c r="BL139" s="271"/>
      <c r="BM139" s="271"/>
      <c r="BN139" s="270"/>
      <c r="BO139" s="272"/>
      <c r="BP139" s="270">
        <f>SUM(BP128,BP75,BP43)</f>
        <v>950</v>
      </c>
      <c r="BQ139" s="270"/>
      <c r="BR139" s="270"/>
      <c r="BS139" s="271">
        <f>BP139/(BP$39+COUNTIF($F21:$BA21,":")+COUNTIF($F21:$BA21,"/:")/2)</f>
        <v>50</v>
      </c>
      <c r="BT139" s="271"/>
      <c r="BU139" s="271"/>
      <c r="BV139" s="270"/>
      <c r="BW139" s="272"/>
      <c r="BX139" s="269">
        <f>SUM(BX128,BX75,BX43)</f>
        <v>1090</v>
      </c>
      <c r="BY139" s="270"/>
      <c r="BZ139" s="270"/>
      <c r="CA139" s="271">
        <f>BX139/(BX$39+COUNTIF($BB21:$DE21,":")+COUNTIF($BB21:$DE21,"/:")/2)</f>
        <v>51.904761904761905</v>
      </c>
      <c r="CB139" s="271"/>
      <c r="CC139" s="271"/>
      <c r="CD139" s="270"/>
      <c r="CE139" s="272"/>
      <c r="CF139" s="270">
        <f>SUM(CF128,CF75,CF43)</f>
        <v>896</v>
      </c>
      <c r="CG139" s="270"/>
      <c r="CH139" s="270"/>
      <c r="CI139" s="271">
        <f>CF139/(CF$39+COUNTIF($F22:$BA22,":")+COUNTIF($F22:$BA22,"/:")/2)</f>
        <v>49.777777777777779</v>
      </c>
      <c r="CJ139" s="271"/>
      <c r="CK139" s="271"/>
      <c r="CL139" s="270"/>
      <c r="CM139" s="272"/>
      <c r="CN139" s="267">
        <f>SUM(CN128,CN75,CN43)</f>
        <v>1200</v>
      </c>
      <c r="CO139" s="267"/>
      <c r="CP139" s="267"/>
      <c r="CQ139" s="268">
        <f>CN139/(CN$39+COUNTIF($BB22:$DE22,":")+COUNTIF($BB22:$DE22,"/:")/2)</f>
        <v>52.173913043478258</v>
      </c>
      <c r="CR139" s="268"/>
      <c r="CS139" s="268"/>
      <c r="CT139" s="267"/>
      <c r="CU139" s="267"/>
      <c r="CV139" s="265">
        <f>SUM(CV128,CV75,CV43)</f>
        <v>998</v>
      </c>
      <c r="CW139" s="263"/>
      <c r="CX139" s="263"/>
      <c r="CY139" s="264">
        <f>CV139/(CV$39+COUNTIF($F23:$BA23,":")+COUNTIF($F23:$BA23,"/:")/2)</f>
        <v>52.526315789473685</v>
      </c>
      <c r="CZ139" s="264"/>
      <c r="DA139" s="264"/>
      <c r="DB139" s="263"/>
      <c r="DC139" s="266"/>
      <c r="DD139" s="263">
        <f>SUM(DD128,DD75,DD43)</f>
        <v>1010</v>
      </c>
      <c r="DE139" s="263"/>
      <c r="DF139" s="263"/>
      <c r="DG139" s="264">
        <f>DD139/(DD$39+COUNTIF($BB23:$DE23,":")+COUNTIF($BB23:$DE23,"/:")/2)</f>
        <v>50.5</v>
      </c>
      <c r="DH139" s="264"/>
      <c r="DI139" s="264"/>
      <c r="DJ139" s="263"/>
      <c r="DK139" s="266"/>
      <c r="DL139" s="265">
        <f>SUM(DL128,DL75,DL43)</f>
        <v>910</v>
      </c>
      <c r="DM139" s="263"/>
      <c r="DN139" s="263"/>
      <c r="DO139" s="264">
        <f>DL139/(DL$39+COUNTIF($F24:$BA24,":")+COUNTIF($F24:$BA24,"/:")/2)</f>
        <v>50.555555555555557</v>
      </c>
      <c r="DP139" s="264"/>
      <c r="DQ139" s="264"/>
      <c r="DR139" s="263"/>
      <c r="DS139" s="266"/>
      <c r="DT139" s="263">
        <f>SUM(DT128,DT75,DT43)</f>
        <v>270</v>
      </c>
      <c r="DU139" s="263"/>
      <c r="DV139" s="263"/>
      <c r="DW139" s="264">
        <f>DT139/(DT$39+COUNTIF($BD24:$DE24,":")+COUNTIF($BD24:$DE24,"/:")/2)</f>
        <v>54</v>
      </c>
      <c r="DX139" s="264"/>
      <c r="DY139" s="263"/>
      <c r="DZ139" s="263"/>
      <c r="EA139" s="265"/>
      <c r="EB139" s="263"/>
      <c r="EC139" s="266"/>
      <c r="ED139" s="122"/>
      <c r="EE139" s="130" t="s">
        <v>418</v>
      </c>
    </row>
    <row r="140" spans="1:186" s="138" customFormat="1" ht="35.4" x14ac:dyDescent="0.55000000000000004">
      <c r="A140" s="131" t="s">
        <v>419</v>
      </c>
      <c r="B140" s="132"/>
      <c r="C140" s="132"/>
      <c r="D140" s="132"/>
      <c r="E140" s="132"/>
      <c r="F140" s="132"/>
      <c r="G140" s="132"/>
      <c r="H140" s="132"/>
      <c r="I140" s="132"/>
      <c r="J140" s="132"/>
      <c r="K140" s="132"/>
      <c r="L140" s="132"/>
      <c r="M140" s="132"/>
      <c r="N140" s="132"/>
      <c r="O140" s="132"/>
      <c r="P140" s="132"/>
      <c r="Q140" s="132"/>
      <c r="R140" s="132"/>
      <c r="S140" s="132"/>
      <c r="T140" s="132"/>
      <c r="U140" s="132"/>
      <c r="V140" s="132"/>
      <c r="W140" s="132"/>
      <c r="X140" s="132"/>
      <c r="Y140" s="132"/>
      <c r="Z140" s="132"/>
      <c r="AA140" s="132"/>
      <c r="AB140" s="133"/>
      <c r="AC140" s="133"/>
      <c r="AD140" s="133"/>
      <c r="AE140" s="132"/>
      <c r="AF140" s="132"/>
      <c r="AG140" s="132"/>
      <c r="AH140" s="134"/>
      <c r="AI140" s="248"/>
      <c r="AJ140" s="249"/>
      <c r="AK140" s="250"/>
      <c r="AL140" s="135"/>
      <c r="AM140" s="135"/>
      <c r="AN140" s="135"/>
      <c r="AO140" s="135"/>
      <c r="AP140" s="135"/>
      <c r="AQ140" s="135"/>
      <c r="AR140" s="135"/>
      <c r="AS140" s="135"/>
      <c r="AT140" s="135"/>
      <c r="AU140" s="135"/>
      <c r="AV140" s="135"/>
      <c r="AW140" s="135"/>
      <c r="AX140" s="135"/>
      <c r="AY140" s="136"/>
      <c r="AZ140" s="243">
        <f>BC135/AZ39</f>
        <v>30.333333333333332</v>
      </c>
      <c r="BA140" s="243"/>
      <c r="BB140" s="243"/>
      <c r="BC140" s="243"/>
      <c r="BD140" s="243"/>
      <c r="BE140" s="243"/>
      <c r="BF140" s="243"/>
      <c r="BG140" s="244"/>
      <c r="BH140" s="242">
        <f>BK135/BH39</f>
        <v>32.444444444444443</v>
      </c>
      <c r="BI140" s="243"/>
      <c r="BJ140" s="243"/>
      <c r="BK140" s="243"/>
      <c r="BL140" s="243"/>
      <c r="BM140" s="243"/>
      <c r="BN140" s="243"/>
      <c r="BO140" s="244"/>
      <c r="BP140" s="243">
        <f>BS135/BP39</f>
        <v>32</v>
      </c>
      <c r="BQ140" s="243"/>
      <c r="BR140" s="243"/>
      <c r="BS140" s="243"/>
      <c r="BT140" s="243"/>
      <c r="BU140" s="243"/>
      <c r="BV140" s="243"/>
      <c r="BW140" s="244"/>
      <c r="BX140" s="242">
        <f>CA135/BX39</f>
        <v>30.333333333333332</v>
      </c>
      <c r="BY140" s="243"/>
      <c r="BZ140" s="243"/>
      <c r="CA140" s="243"/>
      <c r="CB140" s="243"/>
      <c r="CC140" s="243"/>
      <c r="CD140" s="243"/>
      <c r="CE140" s="244"/>
      <c r="CF140" s="243">
        <f>CI135/CF39</f>
        <v>30.5</v>
      </c>
      <c r="CG140" s="243"/>
      <c r="CH140" s="243"/>
      <c r="CI140" s="243"/>
      <c r="CJ140" s="243"/>
      <c r="CK140" s="243"/>
      <c r="CL140" s="243"/>
      <c r="CM140" s="244"/>
      <c r="CN140" s="243">
        <f>CQ135/CN39</f>
        <v>31.1</v>
      </c>
      <c r="CO140" s="243"/>
      <c r="CP140" s="243"/>
      <c r="CQ140" s="243"/>
      <c r="CR140" s="243"/>
      <c r="CS140" s="243"/>
      <c r="CT140" s="243"/>
      <c r="CU140" s="244"/>
      <c r="CV140" s="242">
        <f>CY135/CV39</f>
        <v>31.25</v>
      </c>
      <c r="CW140" s="243"/>
      <c r="CX140" s="243"/>
      <c r="CY140" s="243"/>
      <c r="CZ140" s="243"/>
      <c r="DA140" s="243"/>
      <c r="DB140" s="243"/>
      <c r="DC140" s="244"/>
      <c r="DD140" s="243">
        <f>DG135/DD39</f>
        <v>32.375</v>
      </c>
      <c r="DE140" s="243"/>
      <c r="DF140" s="243"/>
      <c r="DG140" s="243"/>
      <c r="DH140" s="243"/>
      <c r="DI140" s="243"/>
      <c r="DJ140" s="243"/>
      <c r="DK140" s="244"/>
      <c r="DL140" s="242">
        <f>DO135/DL39</f>
        <v>32.4</v>
      </c>
      <c r="DM140" s="243"/>
      <c r="DN140" s="243"/>
      <c r="DO140" s="243"/>
      <c r="DP140" s="243"/>
      <c r="DQ140" s="243"/>
      <c r="DR140" s="243"/>
      <c r="DS140" s="244"/>
      <c r="DT140" s="243">
        <f>DW135/DT39</f>
        <v>32</v>
      </c>
      <c r="DU140" s="243"/>
      <c r="DV140" s="243"/>
      <c r="DW140" s="243"/>
      <c r="DX140" s="243"/>
      <c r="DY140" s="243"/>
      <c r="DZ140" s="244"/>
      <c r="EA140" s="245"/>
      <c r="EB140" s="246"/>
      <c r="EC140" s="247"/>
      <c r="ED140" s="137"/>
      <c r="EE140" s="135"/>
      <c r="EF140" s="135"/>
      <c r="EG140" s="135"/>
      <c r="EH140" s="135"/>
    </row>
    <row r="141" spans="1:186" s="37" customFormat="1" ht="35.4" x14ac:dyDescent="0.55000000000000004">
      <c r="A141" s="131" t="s">
        <v>420</v>
      </c>
      <c r="B141" s="132"/>
      <c r="C141" s="132"/>
      <c r="D141" s="132"/>
      <c r="E141" s="132"/>
      <c r="F141" s="132"/>
      <c r="G141" s="132"/>
      <c r="H141" s="132"/>
      <c r="I141" s="132"/>
      <c r="J141" s="132"/>
      <c r="K141" s="132"/>
      <c r="L141" s="132"/>
      <c r="M141" s="132"/>
      <c r="N141" s="132"/>
      <c r="O141" s="132"/>
      <c r="P141" s="132"/>
      <c r="Q141" s="132"/>
      <c r="R141" s="132"/>
      <c r="S141" s="132"/>
      <c r="T141" s="132"/>
      <c r="U141" s="132"/>
      <c r="V141" s="132"/>
      <c r="W141" s="132"/>
      <c r="X141" s="132"/>
      <c r="Y141" s="132"/>
      <c r="Z141" s="132"/>
      <c r="AA141" s="132"/>
      <c r="AB141" s="133"/>
      <c r="AC141" s="133"/>
      <c r="AD141" s="133"/>
      <c r="AE141" s="132"/>
      <c r="AF141" s="132"/>
      <c r="AG141" s="132"/>
      <c r="AH141" s="134"/>
      <c r="AI141" s="248">
        <f>SUM(AZ141:DZ141)</f>
        <v>3</v>
      </c>
      <c r="AJ141" s="249"/>
      <c r="AK141" s="250"/>
      <c r="AL141" s="135"/>
      <c r="AM141" s="135"/>
      <c r="AN141" s="135"/>
      <c r="AO141" s="135"/>
      <c r="AP141" s="135"/>
      <c r="AQ141" s="135"/>
      <c r="AR141" s="135"/>
      <c r="AS141" s="135"/>
      <c r="AT141" s="135"/>
      <c r="AU141" s="135"/>
      <c r="AV141" s="135"/>
      <c r="AW141" s="135"/>
      <c r="AX141" s="135"/>
      <c r="AY141" s="136"/>
      <c r="AZ141" s="243"/>
      <c r="BA141" s="243"/>
      <c r="BB141" s="243"/>
      <c r="BC141" s="243"/>
      <c r="BD141" s="243"/>
      <c r="BE141" s="243"/>
      <c r="BF141" s="243"/>
      <c r="BG141" s="244"/>
      <c r="BH141" s="242"/>
      <c r="BI141" s="243"/>
      <c r="BJ141" s="243"/>
      <c r="BK141" s="243"/>
      <c r="BL141" s="243"/>
      <c r="BM141" s="243"/>
      <c r="BN141" s="243"/>
      <c r="BO141" s="244"/>
      <c r="BP141" s="243"/>
      <c r="BQ141" s="243"/>
      <c r="BR141" s="243"/>
      <c r="BS141" s="243"/>
      <c r="BT141" s="243"/>
      <c r="BU141" s="243"/>
      <c r="BV141" s="243"/>
      <c r="BW141" s="244"/>
      <c r="BX141" s="242"/>
      <c r="BY141" s="243"/>
      <c r="BZ141" s="243"/>
      <c r="CA141" s="243"/>
      <c r="CB141" s="243"/>
      <c r="CC141" s="243"/>
      <c r="CD141" s="243"/>
      <c r="CE141" s="244"/>
      <c r="CF141" s="243"/>
      <c r="CG141" s="243"/>
      <c r="CH141" s="243"/>
      <c r="CI141" s="243"/>
      <c r="CJ141" s="243"/>
      <c r="CK141" s="243"/>
      <c r="CL141" s="243"/>
      <c r="CM141" s="244"/>
      <c r="CN141" s="243"/>
      <c r="CO141" s="243"/>
      <c r="CP141" s="243"/>
      <c r="CQ141" s="243"/>
      <c r="CR141" s="243"/>
      <c r="CS141" s="243"/>
      <c r="CT141" s="243"/>
      <c r="CU141" s="244"/>
      <c r="CV141" s="242">
        <v>1</v>
      </c>
      <c r="CW141" s="243"/>
      <c r="CX141" s="243"/>
      <c r="CY141" s="243"/>
      <c r="CZ141" s="243"/>
      <c r="DA141" s="243"/>
      <c r="DB141" s="243"/>
      <c r="DC141" s="244"/>
      <c r="DD141" s="243">
        <v>1</v>
      </c>
      <c r="DE141" s="243"/>
      <c r="DF141" s="243"/>
      <c r="DG141" s="243"/>
      <c r="DH141" s="243"/>
      <c r="DI141" s="243"/>
      <c r="DJ141" s="243"/>
      <c r="DK141" s="244"/>
      <c r="DL141" s="242">
        <v>1</v>
      </c>
      <c r="DM141" s="243"/>
      <c r="DN141" s="243"/>
      <c r="DO141" s="243"/>
      <c r="DP141" s="243"/>
      <c r="DQ141" s="243"/>
      <c r="DR141" s="243"/>
      <c r="DS141" s="244"/>
      <c r="DT141" s="243"/>
      <c r="DU141" s="243"/>
      <c r="DV141" s="243"/>
      <c r="DW141" s="243"/>
      <c r="DX141" s="243"/>
      <c r="DY141" s="243"/>
      <c r="DZ141" s="244"/>
      <c r="EA141" s="245"/>
      <c r="EB141" s="246"/>
      <c r="EC141" s="247"/>
      <c r="ED141" s="137"/>
      <c r="EE141" s="115"/>
      <c r="EF141" s="115"/>
      <c r="EG141" s="115"/>
      <c r="EH141" s="115"/>
    </row>
    <row r="142" spans="1:186" s="37" customFormat="1" ht="35.4" x14ac:dyDescent="0.55000000000000004">
      <c r="A142" s="131" t="s">
        <v>421</v>
      </c>
      <c r="B142" s="132"/>
      <c r="C142" s="132"/>
      <c r="D142" s="132"/>
      <c r="E142" s="132"/>
      <c r="F142" s="132"/>
      <c r="G142" s="132"/>
      <c r="H142" s="132"/>
      <c r="I142" s="132"/>
      <c r="J142" s="132"/>
      <c r="K142" s="132"/>
      <c r="L142" s="132"/>
      <c r="M142" s="132"/>
      <c r="N142" s="132"/>
      <c r="O142" s="132"/>
      <c r="P142" s="132"/>
      <c r="Q142" s="132"/>
      <c r="R142" s="132"/>
      <c r="S142" s="132"/>
      <c r="T142" s="132"/>
      <c r="U142" s="132"/>
      <c r="V142" s="132"/>
      <c r="W142" s="132"/>
      <c r="X142" s="132"/>
      <c r="Y142" s="132"/>
      <c r="Z142" s="132"/>
      <c r="AA142" s="132"/>
      <c r="AB142" s="133"/>
      <c r="AC142" s="133"/>
      <c r="AD142" s="133"/>
      <c r="AE142" s="132"/>
      <c r="AF142" s="132"/>
      <c r="AG142" s="132"/>
      <c r="AH142" s="134"/>
      <c r="AI142" s="248">
        <f>SUM(AZ142:DZ142)</f>
        <v>7</v>
      </c>
      <c r="AJ142" s="249"/>
      <c r="AK142" s="250"/>
      <c r="AL142" s="135"/>
      <c r="AM142" s="135"/>
      <c r="AN142" s="135"/>
      <c r="AO142" s="135"/>
      <c r="AP142" s="135"/>
      <c r="AQ142" s="135"/>
      <c r="AR142" s="135"/>
      <c r="AS142" s="135"/>
      <c r="AT142" s="135"/>
      <c r="AU142" s="135"/>
      <c r="AV142" s="135"/>
      <c r="AW142" s="135"/>
      <c r="AX142" s="135"/>
      <c r="AY142" s="136"/>
      <c r="AZ142" s="243"/>
      <c r="BA142" s="243"/>
      <c r="BB142" s="243"/>
      <c r="BC142" s="243"/>
      <c r="BD142" s="243"/>
      <c r="BE142" s="243"/>
      <c r="BF142" s="243"/>
      <c r="BG142" s="244"/>
      <c r="BH142" s="242"/>
      <c r="BI142" s="243"/>
      <c r="BJ142" s="243"/>
      <c r="BK142" s="243"/>
      <c r="BL142" s="243"/>
      <c r="BM142" s="243"/>
      <c r="BN142" s="243"/>
      <c r="BO142" s="244"/>
      <c r="BP142" s="242"/>
      <c r="BQ142" s="243"/>
      <c r="BR142" s="243"/>
      <c r="BS142" s="243"/>
      <c r="BT142" s="243"/>
      <c r="BU142" s="243"/>
      <c r="BV142" s="243"/>
      <c r="BW142" s="244"/>
      <c r="BX142" s="242">
        <v>2</v>
      </c>
      <c r="BY142" s="243"/>
      <c r="BZ142" s="243"/>
      <c r="CA142" s="243"/>
      <c r="CB142" s="243"/>
      <c r="CC142" s="243"/>
      <c r="CD142" s="243"/>
      <c r="CE142" s="244"/>
      <c r="CF142" s="242">
        <v>2</v>
      </c>
      <c r="CG142" s="243"/>
      <c r="CH142" s="243"/>
      <c r="CI142" s="243"/>
      <c r="CJ142" s="243"/>
      <c r="CK142" s="243"/>
      <c r="CL142" s="243"/>
      <c r="CM142" s="244"/>
      <c r="CN142" s="242">
        <v>2</v>
      </c>
      <c r="CO142" s="243"/>
      <c r="CP142" s="243"/>
      <c r="CQ142" s="243"/>
      <c r="CR142" s="243"/>
      <c r="CS142" s="243"/>
      <c r="CT142" s="243"/>
      <c r="CU142" s="244"/>
      <c r="CV142" s="242">
        <v>1</v>
      </c>
      <c r="CW142" s="243"/>
      <c r="CX142" s="243"/>
      <c r="CY142" s="243"/>
      <c r="CZ142" s="243"/>
      <c r="DA142" s="243"/>
      <c r="DB142" s="243"/>
      <c r="DC142" s="244"/>
      <c r="DD142" s="243"/>
      <c r="DE142" s="243"/>
      <c r="DF142" s="243"/>
      <c r="DG142" s="243"/>
      <c r="DH142" s="243"/>
      <c r="DI142" s="243"/>
      <c r="DJ142" s="243"/>
      <c r="DK142" s="244"/>
      <c r="DL142" s="242"/>
      <c r="DM142" s="243"/>
      <c r="DN142" s="243"/>
      <c r="DO142" s="243"/>
      <c r="DP142" s="243"/>
      <c r="DQ142" s="243"/>
      <c r="DR142" s="243"/>
      <c r="DS142" s="244"/>
      <c r="DT142" s="243"/>
      <c r="DU142" s="243"/>
      <c r="DV142" s="243"/>
      <c r="DW142" s="243"/>
      <c r="DX142" s="243"/>
      <c r="DY142" s="243"/>
      <c r="DZ142" s="244"/>
      <c r="EA142" s="245"/>
      <c r="EB142" s="246"/>
      <c r="EC142" s="247"/>
      <c r="ED142" s="137"/>
      <c r="EE142" s="115"/>
      <c r="EF142" s="115"/>
      <c r="EG142" s="115"/>
      <c r="EH142" s="115"/>
    </row>
    <row r="143" spans="1:186" s="146" customFormat="1" ht="35.4" x14ac:dyDescent="0.55000000000000004">
      <c r="A143" s="139" t="s">
        <v>422</v>
      </c>
      <c r="B143" s="140"/>
      <c r="C143" s="140"/>
      <c r="D143" s="140"/>
      <c r="E143" s="140"/>
      <c r="F143" s="140"/>
      <c r="G143" s="140"/>
      <c r="H143" s="140"/>
      <c r="I143" s="140"/>
      <c r="J143" s="140"/>
      <c r="K143" s="140"/>
      <c r="L143" s="140"/>
      <c r="M143" s="140"/>
      <c r="N143" s="140"/>
      <c r="O143" s="140"/>
      <c r="P143" s="140"/>
      <c r="Q143" s="140"/>
      <c r="R143" s="140"/>
      <c r="S143" s="140"/>
      <c r="T143" s="140"/>
      <c r="U143" s="140"/>
      <c r="V143" s="140"/>
      <c r="W143" s="140"/>
      <c r="X143" s="140"/>
      <c r="Y143" s="140"/>
      <c r="Z143" s="140"/>
      <c r="AA143" s="140"/>
      <c r="AB143" s="141"/>
      <c r="AC143" s="141"/>
      <c r="AD143" s="141"/>
      <c r="AE143" s="140"/>
      <c r="AF143" s="140"/>
      <c r="AG143" s="140"/>
      <c r="AH143" s="142"/>
      <c r="AI143" s="260">
        <f>SUM(AZ143:DZ143)</f>
        <v>37</v>
      </c>
      <c r="AJ143" s="261"/>
      <c r="AK143" s="262"/>
      <c r="AL143" s="143"/>
      <c r="AM143" s="143"/>
      <c r="AN143" s="143"/>
      <c r="AO143" s="143"/>
      <c r="AP143" s="143"/>
      <c r="AQ143" s="143"/>
      <c r="AR143" s="143"/>
      <c r="AS143" s="143"/>
      <c r="AT143" s="143"/>
      <c r="AU143" s="143"/>
      <c r="AV143" s="143"/>
      <c r="AW143" s="143"/>
      <c r="AX143" s="143"/>
      <c r="AY143" s="143"/>
      <c r="AZ143" s="251">
        <v>3</v>
      </c>
      <c r="BA143" s="252"/>
      <c r="BB143" s="252"/>
      <c r="BC143" s="252"/>
      <c r="BD143" s="252"/>
      <c r="BE143" s="252"/>
      <c r="BF143" s="252"/>
      <c r="BG143" s="253"/>
      <c r="BH143" s="251">
        <v>4</v>
      </c>
      <c r="BI143" s="252"/>
      <c r="BJ143" s="252"/>
      <c r="BK143" s="252"/>
      <c r="BL143" s="252"/>
      <c r="BM143" s="252"/>
      <c r="BN143" s="252"/>
      <c r="BO143" s="253"/>
      <c r="BP143" s="251">
        <v>4</v>
      </c>
      <c r="BQ143" s="252"/>
      <c r="BR143" s="252"/>
      <c r="BS143" s="252"/>
      <c r="BT143" s="252"/>
      <c r="BU143" s="252"/>
      <c r="BV143" s="252"/>
      <c r="BW143" s="253"/>
      <c r="BX143" s="251">
        <v>5</v>
      </c>
      <c r="BY143" s="252"/>
      <c r="BZ143" s="252"/>
      <c r="CA143" s="252"/>
      <c r="CB143" s="252"/>
      <c r="CC143" s="252"/>
      <c r="CD143" s="252"/>
      <c r="CE143" s="253"/>
      <c r="CF143" s="254">
        <v>3</v>
      </c>
      <c r="CG143" s="255"/>
      <c r="CH143" s="255"/>
      <c r="CI143" s="255"/>
      <c r="CJ143" s="255"/>
      <c r="CK143" s="255"/>
      <c r="CL143" s="255"/>
      <c r="CM143" s="256"/>
      <c r="CN143" s="254">
        <v>4</v>
      </c>
      <c r="CO143" s="255"/>
      <c r="CP143" s="255"/>
      <c r="CQ143" s="255"/>
      <c r="CR143" s="255"/>
      <c r="CS143" s="255"/>
      <c r="CT143" s="255"/>
      <c r="CU143" s="256"/>
      <c r="CV143" s="251">
        <v>4</v>
      </c>
      <c r="CW143" s="252"/>
      <c r="CX143" s="252"/>
      <c r="CY143" s="252"/>
      <c r="CZ143" s="252"/>
      <c r="DA143" s="252"/>
      <c r="DB143" s="252"/>
      <c r="DC143" s="253"/>
      <c r="DD143" s="251">
        <v>5</v>
      </c>
      <c r="DE143" s="252"/>
      <c r="DF143" s="252"/>
      <c r="DG143" s="252"/>
      <c r="DH143" s="252"/>
      <c r="DI143" s="252"/>
      <c r="DJ143" s="252"/>
      <c r="DK143" s="253"/>
      <c r="DL143" s="251">
        <v>5</v>
      </c>
      <c r="DM143" s="252"/>
      <c r="DN143" s="252"/>
      <c r="DO143" s="252"/>
      <c r="DP143" s="252"/>
      <c r="DQ143" s="252"/>
      <c r="DR143" s="252"/>
      <c r="DS143" s="253"/>
      <c r="DT143" s="252"/>
      <c r="DU143" s="252"/>
      <c r="DV143" s="252"/>
      <c r="DW143" s="252"/>
      <c r="DX143" s="252"/>
      <c r="DY143" s="252"/>
      <c r="DZ143" s="253"/>
      <c r="EA143" s="257"/>
      <c r="EB143" s="258"/>
      <c r="EC143" s="259"/>
      <c r="ED143" s="144"/>
      <c r="EE143" s="145"/>
      <c r="EF143" s="145"/>
      <c r="EG143" s="145"/>
      <c r="EH143" s="145"/>
    </row>
    <row r="144" spans="1:186" s="37" customFormat="1" ht="35.4" x14ac:dyDescent="0.55000000000000004">
      <c r="A144" s="131" t="s">
        <v>423</v>
      </c>
      <c r="B144" s="132"/>
      <c r="C144" s="132"/>
      <c r="D144" s="132"/>
      <c r="E144" s="132"/>
      <c r="F144" s="132"/>
      <c r="G144" s="132"/>
      <c r="H144" s="132"/>
      <c r="I144" s="132"/>
      <c r="J144" s="132"/>
      <c r="K144" s="132"/>
      <c r="L144" s="132"/>
      <c r="M144" s="132"/>
      <c r="N144" s="132"/>
      <c r="O144" s="132"/>
      <c r="P144" s="132"/>
      <c r="Q144" s="132"/>
      <c r="R144" s="132"/>
      <c r="S144" s="132"/>
      <c r="T144" s="132"/>
      <c r="U144" s="132"/>
      <c r="V144" s="132"/>
      <c r="W144" s="132"/>
      <c r="X144" s="132"/>
      <c r="Y144" s="132"/>
      <c r="Z144" s="132"/>
      <c r="AA144" s="132"/>
      <c r="AB144" s="133"/>
      <c r="AC144" s="133"/>
      <c r="AD144" s="133"/>
      <c r="AE144" s="132"/>
      <c r="AF144" s="132"/>
      <c r="AG144" s="132"/>
      <c r="AH144" s="134"/>
      <c r="AI144" s="248">
        <f>SUM(AZ144:DZ144)</f>
        <v>43</v>
      </c>
      <c r="AJ144" s="249"/>
      <c r="AK144" s="250"/>
      <c r="AL144" s="135"/>
      <c r="AM144" s="135"/>
      <c r="AN144" s="135"/>
      <c r="AO144" s="135"/>
      <c r="AP144" s="135"/>
      <c r="AQ144" s="135"/>
      <c r="AR144" s="135"/>
      <c r="AS144" s="135"/>
      <c r="AT144" s="135"/>
      <c r="AU144" s="135"/>
      <c r="AV144" s="135"/>
      <c r="AW144" s="135"/>
      <c r="AX144" s="135"/>
      <c r="AY144" s="136"/>
      <c r="AZ144" s="251">
        <v>4</v>
      </c>
      <c r="BA144" s="252"/>
      <c r="BB144" s="252"/>
      <c r="BC144" s="252"/>
      <c r="BD144" s="252"/>
      <c r="BE144" s="252"/>
      <c r="BF144" s="252"/>
      <c r="BG144" s="253"/>
      <c r="BH144" s="242">
        <v>6</v>
      </c>
      <c r="BI144" s="243"/>
      <c r="BJ144" s="243"/>
      <c r="BK144" s="243"/>
      <c r="BL144" s="243"/>
      <c r="BM144" s="243"/>
      <c r="BN144" s="243"/>
      <c r="BO144" s="244"/>
      <c r="BP144" s="242">
        <v>3</v>
      </c>
      <c r="BQ144" s="243"/>
      <c r="BR144" s="243"/>
      <c r="BS144" s="243"/>
      <c r="BT144" s="243"/>
      <c r="BU144" s="243"/>
      <c r="BV144" s="243"/>
      <c r="BW144" s="244"/>
      <c r="BX144" s="254">
        <v>3</v>
      </c>
      <c r="BY144" s="255"/>
      <c r="BZ144" s="255"/>
      <c r="CA144" s="255"/>
      <c r="CB144" s="255"/>
      <c r="CC144" s="255"/>
      <c r="CD144" s="255"/>
      <c r="CE144" s="256"/>
      <c r="CF144" s="254">
        <v>6</v>
      </c>
      <c r="CG144" s="255"/>
      <c r="CH144" s="255"/>
      <c r="CI144" s="255"/>
      <c r="CJ144" s="255"/>
      <c r="CK144" s="255"/>
      <c r="CL144" s="255"/>
      <c r="CM144" s="256"/>
      <c r="CN144" s="242">
        <v>6</v>
      </c>
      <c r="CO144" s="243"/>
      <c r="CP144" s="243"/>
      <c r="CQ144" s="243"/>
      <c r="CR144" s="243"/>
      <c r="CS144" s="243"/>
      <c r="CT144" s="243"/>
      <c r="CU144" s="244"/>
      <c r="CV144" s="242">
        <v>5</v>
      </c>
      <c r="CW144" s="243"/>
      <c r="CX144" s="243"/>
      <c r="CY144" s="243"/>
      <c r="CZ144" s="243"/>
      <c r="DA144" s="243"/>
      <c r="DB144" s="243"/>
      <c r="DC144" s="244"/>
      <c r="DD144" s="242">
        <v>4</v>
      </c>
      <c r="DE144" s="243"/>
      <c r="DF144" s="243"/>
      <c r="DG144" s="243"/>
      <c r="DH144" s="243"/>
      <c r="DI144" s="243"/>
      <c r="DJ144" s="243"/>
      <c r="DK144" s="244"/>
      <c r="DL144" s="242">
        <v>3</v>
      </c>
      <c r="DM144" s="243"/>
      <c r="DN144" s="243"/>
      <c r="DO144" s="243"/>
      <c r="DP144" s="243"/>
      <c r="DQ144" s="243"/>
      <c r="DR144" s="243"/>
      <c r="DS144" s="244"/>
      <c r="DT144" s="243">
        <v>3</v>
      </c>
      <c r="DU144" s="243"/>
      <c r="DV144" s="243"/>
      <c r="DW144" s="243"/>
      <c r="DX144" s="243"/>
      <c r="DY144" s="243"/>
      <c r="DZ144" s="244"/>
      <c r="EA144" s="245"/>
      <c r="EB144" s="246"/>
      <c r="EC144" s="247"/>
      <c r="ED144" s="137"/>
      <c r="EE144" s="115"/>
      <c r="EF144" s="115"/>
      <c r="EG144" s="115"/>
      <c r="EH144" s="115"/>
    </row>
    <row r="145" spans="1:146" s="149" customFormat="1" ht="13.5" customHeight="1" x14ac:dyDescent="0.45">
      <c r="A145" s="147"/>
      <c r="B145" s="147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7"/>
      <c r="P145" s="147"/>
      <c r="Q145" s="147"/>
      <c r="R145" s="147"/>
      <c r="S145" s="147"/>
      <c r="T145" s="147"/>
      <c r="U145" s="147"/>
      <c r="V145" s="147"/>
      <c r="W145" s="147"/>
      <c r="X145" s="147"/>
      <c r="Y145" s="147"/>
      <c r="Z145" s="147"/>
      <c r="AA145" s="147"/>
      <c r="AB145" s="147"/>
      <c r="AC145" s="147"/>
      <c r="AD145" s="147"/>
      <c r="AE145" s="147"/>
      <c r="AF145" s="147"/>
      <c r="AG145" s="147"/>
      <c r="AH145" s="147"/>
      <c r="AI145" s="147"/>
      <c r="AJ145" s="147"/>
      <c r="AK145" s="147"/>
      <c r="AL145" s="147"/>
      <c r="AM145" s="147"/>
      <c r="AN145" s="147"/>
      <c r="AO145" s="147"/>
      <c r="AP145" s="147"/>
      <c r="AQ145" s="148"/>
      <c r="AR145" s="148"/>
      <c r="BP145" s="148"/>
      <c r="BQ145" s="148"/>
      <c r="BR145" s="148"/>
      <c r="BS145" s="148"/>
      <c r="BT145" s="148"/>
      <c r="BU145" s="148"/>
      <c r="BV145" s="148"/>
      <c r="BW145" s="148"/>
      <c r="BX145" s="148"/>
      <c r="BY145" s="148"/>
      <c r="BZ145" s="148"/>
      <c r="CA145" s="148"/>
      <c r="CB145" s="148"/>
      <c r="CC145" s="148"/>
      <c r="CD145" s="148"/>
      <c r="CE145" s="148"/>
      <c r="CF145" s="148"/>
      <c r="CG145" s="148"/>
      <c r="CH145" s="148"/>
      <c r="CI145" s="148"/>
      <c r="CJ145" s="148"/>
      <c r="CK145" s="148"/>
      <c r="CL145" s="148"/>
      <c r="CM145" s="148"/>
      <c r="CN145" s="148"/>
      <c r="CO145" s="148"/>
      <c r="CP145" s="148"/>
      <c r="CQ145" s="148"/>
      <c r="CR145" s="148"/>
      <c r="CS145" s="148"/>
      <c r="CT145" s="148"/>
      <c r="CU145" s="148"/>
      <c r="CV145" s="148"/>
      <c r="CW145" s="148"/>
      <c r="CX145" s="148"/>
      <c r="CY145" s="148"/>
      <c r="CZ145" s="148"/>
      <c r="DA145" s="148"/>
      <c r="DB145" s="148"/>
      <c r="DC145" s="148"/>
      <c r="DD145" s="148"/>
      <c r="DE145" s="148"/>
      <c r="DF145" s="148"/>
      <c r="DG145" s="148"/>
      <c r="DH145" s="148"/>
      <c r="DI145" s="148"/>
      <c r="DJ145" s="148"/>
      <c r="DK145" s="148"/>
      <c r="DL145" s="148"/>
      <c r="DM145" s="148"/>
      <c r="DN145" s="148"/>
      <c r="DO145" s="148"/>
      <c r="DP145" s="148"/>
      <c r="DQ145" s="148"/>
      <c r="DR145" s="148"/>
      <c r="DS145" s="148"/>
      <c r="DT145" s="148"/>
      <c r="DU145" s="148"/>
      <c r="DV145" s="148"/>
      <c r="DW145" s="148"/>
      <c r="DX145" s="148"/>
      <c r="DY145" s="148"/>
      <c r="DZ145" s="148"/>
      <c r="EA145" s="148"/>
      <c r="EB145" s="148"/>
      <c r="EC145" s="148"/>
      <c r="ED145" s="150"/>
      <c r="EE145" s="148"/>
      <c r="EF145" s="148"/>
      <c r="EG145" s="148"/>
      <c r="EH145" s="148"/>
      <c r="EI145" s="151"/>
      <c r="EK145" s="151"/>
      <c r="EM145" s="151"/>
      <c r="EN145" s="151"/>
      <c r="EO145" s="151"/>
      <c r="EP145" s="151"/>
    </row>
    <row r="146" spans="1:146" s="153" customFormat="1" ht="203.25" customHeight="1" x14ac:dyDescent="0.3">
      <c r="A146" s="152"/>
      <c r="B146" s="218" t="s">
        <v>424</v>
      </c>
      <c r="C146" s="218"/>
      <c r="D146" s="218"/>
      <c r="E146" s="218"/>
      <c r="F146" s="218"/>
      <c r="G146" s="218"/>
      <c r="H146" s="218"/>
      <c r="I146" s="218"/>
      <c r="J146" s="218"/>
      <c r="K146" s="218"/>
      <c r="L146" s="218"/>
      <c r="M146" s="218"/>
      <c r="N146" s="218"/>
      <c r="O146" s="218"/>
      <c r="P146" s="218"/>
      <c r="Q146" s="218"/>
      <c r="R146" s="218"/>
      <c r="S146" s="218"/>
      <c r="T146" s="218"/>
      <c r="U146" s="218"/>
      <c r="V146" s="218"/>
      <c r="W146" s="218"/>
      <c r="X146" s="218"/>
      <c r="Y146" s="218"/>
      <c r="Z146" s="218"/>
      <c r="AA146" s="218"/>
      <c r="AB146" s="218"/>
      <c r="AC146" s="218"/>
      <c r="AD146" s="218"/>
      <c r="AE146" s="218"/>
      <c r="AF146" s="218"/>
      <c r="AG146" s="218"/>
      <c r="AH146" s="218"/>
      <c r="AI146" s="218"/>
      <c r="AJ146" s="218"/>
      <c r="AK146" s="218"/>
      <c r="AL146" s="218"/>
      <c r="AM146" s="218"/>
      <c r="AN146" s="218"/>
      <c r="AO146" s="218"/>
      <c r="AP146" s="218"/>
      <c r="AQ146" s="218"/>
      <c r="AR146" s="218"/>
      <c r="AS146" s="218"/>
      <c r="AT146" s="218"/>
      <c r="AU146" s="218"/>
      <c r="AV146" s="218"/>
      <c r="AW146" s="218"/>
      <c r="AX146" s="218"/>
      <c r="AY146" s="218"/>
      <c r="AZ146" s="218"/>
      <c r="BA146" s="218"/>
      <c r="CC146" s="154"/>
      <c r="CD146" s="154"/>
      <c r="CE146" s="154"/>
      <c r="CF146" s="154"/>
      <c r="CG146" s="154"/>
      <c r="CH146" s="154"/>
      <c r="CN146" s="155"/>
      <c r="CT146" s="218" t="s">
        <v>425</v>
      </c>
      <c r="CU146" s="218"/>
      <c r="CV146" s="218"/>
      <c r="CW146" s="218"/>
      <c r="CX146" s="218"/>
      <c r="CY146" s="218"/>
      <c r="CZ146" s="218"/>
      <c r="DA146" s="218"/>
      <c r="DB146" s="218"/>
      <c r="DC146" s="218"/>
      <c r="DD146" s="218"/>
      <c r="DE146" s="218"/>
      <c r="DF146" s="218"/>
      <c r="DG146" s="218"/>
      <c r="DH146" s="218"/>
      <c r="DI146" s="218"/>
      <c r="DJ146" s="218"/>
      <c r="DK146" s="218"/>
      <c r="DL146" s="218"/>
      <c r="DM146" s="218"/>
      <c r="DN146" s="218"/>
      <c r="DO146" s="218"/>
      <c r="DP146" s="218"/>
      <c r="DQ146" s="218"/>
      <c r="DR146" s="218"/>
      <c r="DS146" s="218"/>
      <c r="DT146" s="218"/>
      <c r="DU146" s="218"/>
      <c r="DV146" s="218"/>
      <c r="DW146" s="218"/>
      <c r="DX146" s="218"/>
      <c r="DY146" s="218"/>
      <c r="DZ146" s="218"/>
      <c r="EA146" s="218"/>
      <c r="EB146" s="218"/>
      <c r="EC146" s="218"/>
      <c r="ED146" s="218"/>
      <c r="EE146" s="156"/>
      <c r="EF146" s="156"/>
      <c r="EG146" s="156"/>
      <c r="EH146" s="156"/>
      <c r="EI146" s="156"/>
      <c r="EJ146" s="156"/>
      <c r="EK146" s="156"/>
      <c r="EL146" s="156"/>
    </row>
    <row r="147" spans="1:146" s="149" customFormat="1" ht="15.75" customHeight="1" x14ac:dyDescent="0.45">
      <c r="A147" s="157"/>
      <c r="B147" s="157"/>
      <c r="C147" s="15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P147" s="147"/>
      <c r="Q147" s="147"/>
      <c r="R147" s="147"/>
      <c r="S147" s="147"/>
      <c r="T147" s="147"/>
      <c r="U147" s="147"/>
      <c r="V147" s="147"/>
      <c r="W147" s="147"/>
      <c r="X147" s="147"/>
      <c r="Y147" s="147"/>
      <c r="Z147" s="147"/>
      <c r="AA147" s="147"/>
      <c r="AB147" s="147"/>
      <c r="AC147" s="147"/>
      <c r="AD147" s="147"/>
      <c r="AE147" s="147"/>
      <c r="AF147" s="147"/>
      <c r="AG147" s="147"/>
      <c r="AH147" s="147"/>
      <c r="AI147" s="147"/>
      <c r="AJ147" s="158"/>
      <c r="AK147" s="158"/>
      <c r="AL147" s="158"/>
      <c r="AM147" s="159"/>
      <c r="AN147" s="159"/>
      <c r="AO147" s="159"/>
      <c r="AP147" s="159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32"/>
      <c r="BH147" s="148"/>
      <c r="BI147" s="148"/>
      <c r="BJ147" s="148"/>
      <c r="BK147" s="148"/>
      <c r="BL147" s="148"/>
      <c r="BM147" s="148"/>
      <c r="BN147" s="148"/>
      <c r="BO147" s="148"/>
      <c r="BP147" s="148"/>
      <c r="BQ147" s="148"/>
      <c r="BR147" s="148"/>
      <c r="BS147" s="148"/>
      <c r="BT147" s="148"/>
      <c r="BU147" s="148"/>
      <c r="BV147" s="148"/>
      <c r="BW147" s="32"/>
      <c r="BX147" s="148"/>
      <c r="BY147" s="148"/>
      <c r="BZ147" s="148"/>
      <c r="CA147" s="148"/>
      <c r="CB147" s="148"/>
      <c r="CC147" s="148"/>
      <c r="CD147" s="160"/>
      <c r="CE147" s="160"/>
      <c r="CF147" s="148"/>
      <c r="CG147" s="148"/>
      <c r="CH147" s="148"/>
      <c r="CI147" s="148"/>
      <c r="CJ147" s="148"/>
      <c r="CK147" s="148"/>
      <c r="CL147" s="148"/>
      <c r="CM147" s="32"/>
      <c r="CN147" s="148"/>
      <c r="CO147" s="148"/>
      <c r="CP147" s="148"/>
      <c r="CQ147" s="148"/>
      <c r="CR147" s="148"/>
      <c r="CS147" s="148"/>
      <c r="CT147" s="148"/>
      <c r="CU147" s="148"/>
      <c r="CV147" s="148"/>
      <c r="CW147" s="148"/>
      <c r="CX147" s="148"/>
      <c r="CY147" s="148"/>
      <c r="CZ147" s="148"/>
      <c r="DA147" s="148"/>
      <c r="DB147" s="160"/>
      <c r="DC147" s="32"/>
      <c r="DD147" s="148"/>
      <c r="DE147" s="148"/>
      <c r="DF147" s="148"/>
      <c r="DG147" s="148"/>
      <c r="DH147" s="148"/>
      <c r="DI147" s="148"/>
      <c r="DJ147" s="148"/>
      <c r="DK147" s="148"/>
      <c r="DL147" s="161"/>
      <c r="DM147" s="161"/>
      <c r="DN147" s="161"/>
      <c r="DO147" s="148"/>
      <c r="DP147" s="148"/>
      <c r="DQ147" s="148"/>
      <c r="DR147" s="148"/>
      <c r="DS147" s="32"/>
      <c r="DT147" s="162"/>
      <c r="DU147" s="162"/>
      <c r="DV147" s="162"/>
      <c r="DW147" s="148"/>
      <c r="DX147" s="148"/>
      <c r="DY147" s="148"/>
      <c r="DZ147" s="160"/>
      <c r="EA147" s="160"/>
      <c r="EB147" s="148"/>
      <c r="EC147" s="148"/>
      <c r="ED147" s="150"/>
      <c r="EE147" s="148"/>
      <c r="EF147" s="148"/>
      <c r="EG147" s="160"/>
      <c r="EH147" s="32"/>
      <c r="EI147" s="160"/>
      <c r="EJ147" s="160"/>
      <c r="EK147" s="160"/>
      <c r="EL147" s="160"/>
    </row>
    <row r="148" spans="1:146" s="37" customFormat="1" ht="39.75" customHeight="1" x14ac:dyDescent="0.55000000000000004">
      <c r="A148" s="238" t="s">
        <v>426</v>
      </c>
      <c r="B148" s="239"/>
      <c r="C148" s="239"/>
      <c r="D148" s="239"/>
      <c r="E148" s="239"/>
      <c r="F148" s="239"/>
      <c r="G148" s="239"/>
      <c r="H148" s="239"/>
      <c r="I148" s="239"/>
      <c r="J148" s="239"/>
      <c r="K148" s="239"/>
      <c r="L148" s="239"/>
      <c r="M148" s="239"/>
      <c r="N148" s="239"/>
      <c r="O148" s="239"/>
      <c r="P148" s="239"/>
      <c r="Q148" s="239"/>
      <c r="R148" s="239"/>
      <c r="S148" s="239"/>
      <c r="T148" s="239"/>
      <c r="U148" s="239"/>
      <c r="V148" s="239"/>
      <c r="W148" s="239"/>
      <c r="X148" s="239"/>
      <c r="Y148" s="239"/>
      <c r="Z148" s="239"/>
      <c r="AA148" s="239"/>
      <c r="AB148" s="239"/>
      <c r="AC148" s="239"/>
      <c r="AD148" s="239"/>
      <c r="AE148" s="239"/>
      <c r="AF148" s="239"/>
      <c r="AG148" s="239"/>
      <c r="AH148" s="239"/>
      <c r="AI148" s="239"/>
      <c r="AJ148" s="239"/>
      <c r="AK148" s="239"/>
      <c r="AL148" s="239"/>
      <c r="AM148" s="239"/>
      <c r="AN148" s="239"/>
      <c r="AO148" s="239"/>
      <c r="AP148" s="239"/>
      <c r="AQ148" s="239"/>
      <c r="AR148" s="239"/>
      <c r="AS148" s="239"/>
      <c r="AT148" s="239"/>
      <c r="AU148" s="240"/>
      <c r="AV148" s="241" t="s">
        <v>427</v>
      </c>
      <c r="AW148" s="241"/>
      <c r="AX148" s="241"/>
      <c r="AY148" s="241"/>
      <c r="AZ148" s="241"/>
      <c r="BA148" s="241"/>
      <c r="BB148" s="241"/>
      <c r="BC148" s="241"/>
      <c r="BD148" s="241"/>
      <c r="BE148" s="241"/>
      <c r="BF148" s="241"/>
      <c r="BG148" s="241"/>
      <c r="BH148" s="241"/>
      <c r="BI148" s="241"/>
      <c r="BJ148" s="241"/>
      <c r="BK148" s="241"/>
      <c r="BL148" s="241"/>
      <c r="BM148" s="241"/>
      <c r="BN148" s="241"/>
      <c r="BO148" s="241"/>
      <c r="BP148" s="241"/>
      <c r="BQ148" s="241"/>
      <c r="BR148" s="241"/>
      <c r="BS148" s="241"/>
      <c r="BT148" s="241"/>
      <c r="BU148" s="241"/>
      <c r="BV148" s="241"/>
      <c r="BW148" s="241"/>
      <c r="BX148" s="241"/>
      <c r="BY148" s="241"/>
      <c r="BZ148" s="241"/>
      <c r="CA148" s="241"/>
      <c r="CB148" s="241"/>
      <c r="CC148" s="241"/>
      <c r="CD148" s="241"/>
      <c r="CE148" s="241"/>
      <c r="CF148" s="241"/>
      <c r="CG148" s="241" t="s">
        <v>428</v>
      </c>
      <c r="CH148" s="241"/>
      <c r="CI148" s="241"/>
      <c r="CJ148" s="241"/>
      <c r="CK148" s="241"/>
      <c r="CL148" s="241"/>
      <c r="CM148" s="241"/>
      <c r="CN148" s="241"/>
      <c r="CO148" s="241"/>
      <c r="CP148" s="241"/>
      <c r="CQ148" s="241"/>
      <c r="CR148" s="241"/>
      <c r="CS148" s="241"/>
      <c r="CT148" s="241"/>
      <c r="CU148" s="241"/>
      <c r="CV148" s="241"/>
      <c r="CW148" s="241"/>
      <c r="CX148" s="241"/>
      <c r="CY148" s="241"/>
      <c r="CZ148" s="241"/>
      <c r="DA148" s="241"/>
      <c r="DB148" s="241"/>
      <c r="DC148" s="241"/>
      <c r="DD148" s="241"/>
      <c r="DE148" s="241"/>
      <c r="DF148" s="241"/>
      <c r="DG148" s="238" t="s">
        <v>429</v>
      </c>
      <c r="DH148" s="239"/>
      <c r="DI148" s="239"/>
      <c r="DJ148" s="239"/>
      <c r="DK148" s="239"/>
      <c r="DL148" s="239"/>
      <c r="DM148" s="239"/>
      <c r="DN148" s="239"/>
      <c r="DO148" s="239"/>
      <c r="DP148" s="239"/>
      <c r="DQ148" s="239"/>
      <c r="DR148" s="239"/>
      <c r="DS148" s="239"/>
      <c r="DT148" s="239"/>
      <c r="DU148" s="239"/>
      <c r="DV148" s="239"/>
      <c r="DW148" s="239"/>
      <c r="DX148" s="239"/>
      <c r="DY148" s="239"/>
      <c r="DZ148" s="239"/>
      <c r="EA148" s="239"/>
      <c r="EB148" s="239"/>
      <c r="EC148" s="239"/>
      <c r="ED148" s="240"/>
    </row>
    <row r="149" spans="1:146" s="115" customFormat="1" ht="72" customHeight="1" x14ac:dyDescent="0.3">
      <c r="A149" s="234" t="s">
        <v>430</v>
      </c>
      <c r="B149" s="234"/>
      <c r="C149" s="234"/>
      <c r="D149" s="234"/>
      <c r="E149" s="234"/>
      <c r="F149" s="234"/>
      <c r="G149" s="234"/>
      <c r="H149" s="234"/>
      <c r="I149" s="234"/>
      <c r="J149" s="234"/>
      <c r="K149" s="234"/>
      <c r="L149" s="234"/>
      <c r="M149" s="234"/>
      <c r="N149" s="234"/>
      <c r="O149" s="234"/>
      <c r="P149" s="234"/>
      <c r="Q149" s="234"/>
      <c r="R149" s="234"/>
      <c r="S149" s="234" t="s">
        <v>431</v>
      </c>
      <c r="T149" s="234"/>
      <c r="U149" s="234"/>
      <c r="V149" s="234"/>
      <c r="W149" s="234"/>
      <c r="X149" s="234"/>
      <c r="Y149" s="234"/>
      <c r="Z149" s="234"/>
      <c r="AA149" s="234"/>
      <c r="AB149" s="234" t="s">
        <v>432</v>
      </c>
      <c r="AC149" s="234"/>
      <c r="AD149" s="234"/>
      <c r="AE149" s="234"/>
      <c r="AF149" s="234"/>
      <c r="AG149" s="234"/>
      <c r="AH149" s="234"/>
      <c r="AI149" s="234" t="s">
        <v>433</v>
      </c>
      <c r="AJ149" s="234"/>
      <c r="AK149" s="234"/>
      <c r="AL149" s="234"/>
      <c r="AM149" s="234"/>
      <c r="AN149" s="234"/>
      <c r="AO149" s="234"/>
      <c r="AP149" s="234"/>
      <c r="AQ149" s="234"/>
      <c r="AR149" s="234"/>
      <c r="AS149" s="234"/>
      <c r="AT149" s="234"/>
      <c r="AU149" s="234"/>
      <c r="AV149" s="234" t="s">
        <v>430</v>
      </c>
      <c r="AW149" s="234"/>
      <c r="AX149" s="234"/>
      <c r="AY149" s="234"/>
      <c r="AZ149" s="234"/>
      <c r="BA149" s="234"/>
      <c r="BB149" s="234"/>
      <c r="BC149" s="234"/>
      <c r="BD149" s="234"/>
      <c r="BE149" s="234"/>
      <c r="BF149" s="234"/>
      <c r="BG149" s="234"/>
      <c r="BH149" s="234"/>
      <c r="BI149" s="234"/>
      <c r="BJ149" s="234"/>
      <c r="BK149" s="234"/>
      <c r="BL149" s="234" t="s">
        <v>431</v>
      </c>
      <c r="BM149" s="234"/>
      <c r="BN149" s="234"/>
      <c r="BO149" s="234"/>
      <c r="BP149" s="234"/>
      <c r="BQ149" s="234"/>
      <c r="BR149" s="234" t="s">
        <v>432</v>
      </c>
      <c r="BS149" s="234"/>
      <c r="BT149" s="234"/>
      <c r="BU149" s="234"/>
      <c r="BV149" s="234"/>
      <c r="BW149" s="234" t="s">
        <v>433</v>
      </c>
      <c r="BX149" s="234"/>
      <c r="BY149" s="234"/>
      <c r="BZ149" s="234"/>
      <c r="CA149" s="234"/>
      <c r="CB149" s="234"/>
      <c r="CC149" s="234"/>
      <c r="CD149" s="234"/>
      <c r="CE149" s="234"/>
      <c r="CF149" s="234"/>
      <c r="CG149" s="234" t="s">
        <v>431</v>
      </c>
      <c r="CH149" s="234"/>
      <c r="CI149" s="234"/>
      <c r="CJ149" s="234"/>
      <c r="CK149" s="234"/>
      <c r="CL149" s="234"/>
      <c r="CM149" s="234"/>
      <c r="CN149" s="234"/>
      <c r="CO149" s="234"/>
      <c r="CP149" s="234" t="s">
        <v>432</v>
      </c>
      <c r="CQ149" s="234"/>
      <c r="CR149" s="234"/>
      <c r="CS149" s="234"/>
      <c r="CT149" s="234"/>
      <c r="CU149" s="234" t="s">
        <v>433</v>
      </c>
      <c r="CV149" s="234"/>
      <c r="CW149" s="234"/>
      <c r="CX149" s="234"/>
      <c r="CY149" s="234"/>
      <c r="CZ149" s="234"/>
      <c r="DA149" s="234"/>
      <c r="DB149" s="234"/>
      <c r="DC149" s="234"/>
      <c r="DD149" s="234"/>
      <c r="DE149" s="234"/>
      <c r="DF149" s="234"/>
      <c r="DG149" s="235" t="s">
        <v>434</v>
      </c>
      <c r="DH149" s="235"/>
      <c r="DI149" s="235"/>
      <c r="DJ149" s="235"/>
      <c r="DK149" s="235"/>
      <c r="DL149" s="235"/>
      <c r="DM149" s="235"/>
      <c r="DN149" s="235"/>
      <c r="DO149" s="235"/>
      <c r="DP149" s="235"/>
      <c r="DQ149" s="235"/>
      <c r="DR149" s="235"/>
      <c r="DS149" s="235"/>
      <c r="DT149" s="235"/>
      <c r="DU149" s="235"/>
      <c r="DV149" s="235"/>
      <c r="DW149" s="235"/>
      <c r="DX149" s="235"/>
      <c r="DY149" s="235"/>
      <c r="DZ149" s="235"/>
      <c r="EA149" s="235"/>
      <c r="EB149" s="235"/>
      <c r="EC149" s="235"/>
      <c r="ED149" s="235"/>
    </row>
    <row r="150" spans="1:146" s="37" customFormat="1" ht="39.75" customHeight="1" x14ac:dyDescent="0.6">
      <c r="A150" s="227" t="s">
        <v>435</v>
      </c>
      <c r="B150" s="227"/>
      <c r="C150" s="227"/>
      <c r="D150" s="227"/>
      <c r="E150" s="227"/>
      <c r="F150" s="227"/>
      <c r="G150" s="227"/>
      <c r="H150" s="227"/>
      <c r="I150" s="227"/>
      <c r="J150" s="227"/>
      <c r="K150" s="227"/>
      <c r="L150" s="227"/>
      <c r="M150" s="227"/>
      <c r="N150" s="227"/>
      <c r="O150" s="227"/>
      <c r="P150" s="227"/>
      <c r="Q150" s="227"/>
      <c r="R150" s="227"/>
      <c r="S150" s="225">
        <v>2</v>
      </c>
      <c r="T150" s="225"/>
      <c r="U150" s="225"/>
      <c r="V150" s="225"/>
      <c r="W150" s="225"/>
      <c r="X150" s="225"/>
      <c r="Y150" s="225"/>
      <c r="Z150" s="225"/>
      <c r="AA150" s="225"/>
      <c r="AB150" s="222">
        <v>1</v>
      </c>
      <c r="AC150" s="222"/>
      <c r="AD150" s="222"/>
      <c r="AE150" s="222"/>
      <c r="AF150" s="222"/>
      <c r="AG150" s="222"/>
      <c r="AH150" s="222"/>
      <c r="AI150" s="228">
        <f>ROUND(AB150*54/40,0)</f>
        <v>1</v>
      </c>
      <c r="AJ150" s="228"/>
      <c r="AK150" s="228"/>
      <c r="AL150" s="228"/>
      <c r="AM150" s="228"/>
      <c r="AN150" s="228"/>
      <c r="AO150" s="228"/>
      <c r="AP150" s="228"/>
      <c r="AQ150" s="228"/>
      <c r="AR150" s="228"/>
      <c r="AS150" s="228"/>
      <c r="AT150" s="228"/>
      <c r="AU150" s="228"/>
      <c r="AV150" s="224" t="s">
        <v>436</v>
      </c>
      <c r="AW150" s="224"/>
      <c r="AX150" s="224"/>
      <c r="AY150" s="224"/>
      <c r="AZ150" s="224"/>
      <c r="BA150" s="224"/>
      <c r="BB150" s="224"/>
      <c r="BC150" s="224"/>
      <c r="BD150" s="224"/>
      <c r="BE150" s="224"/>
      <c r="BF150" s="224"/>
      <c r="BG150" s="224"/>
      <c r="BH150" s="224"/>
      <c r="BI150" s="224"/>
      <c r="BJ150" s="224"/>
      <c r="BK150" s="224"/>
      <c r="BL150" s="225">
        <v>5</v>
      </c>
      <c r="BM150" s="226"/>
      <c r="BN150" s="226"/>
      <c r="BO150" s="226"/>
      <c r="BP150" s="226"/>
      <c r="BQ150" s="226"/>
      <c r="BR150" s="222">
        <v>1</v>
      </c>
      <c r="BS150" s="222"/>
      <c r="BT150" s="222"/>
      <c r="BU150" s="222"/>
      <c r="BV150" s="222"/>
      <c r="BW150" s="237">
        <f>ROUND(BR150*54/40,0)</f>
        <v>1</v>
      </c>
      <c r="BX150" s="237"/>
      <c r="BY150" s="237"/>
      <c r="BZ150" s="237"/>
      <c r="CA150" s="237"/>
      <c r="CB150" s="237"/>
      <c r="CC150" s="237"/>
      <c r="CD150" s="237"/>
      <c r="CE150" s="237"/>
      <c r="CF150" s="237"/>
      <c r="CG150" s="222">
        <v>10</v>
      </c>
      <c r="CH150" s="222"/>
      <c r="CI150" s="222"/>
      <c r="CJ150" s="222"/>
      <c r="CK150" s="222"/>
      <c r="CL150" s="222"/>
      <c r="CM150" s="222"/>
      <c r="CN150" s="222"/>
      <c r="CO150" s="222"/>
      <c r="CP150" s="222">
        <v>9</v>
      </c>
      <c r="CQ150" s="222"/>
      <c r="CR150" s="222"/>
      <c r="CS150" s="222"/>
      <c r="CT150" s="222"/>
      <c r="CU150" s="228">
        <f>ROUND(CP150*54/40,0)</f>
        <v>12</v>
      </c>
      <c r="CV150" s="228"/>
      <c r="CW150" s="228"/>
      <c r="CX150" s="228"/>
      <c r="CY150" s="228"/>
      <c r="CZ150" s="228"/>
      <c r="DA150" s="228"/>
      <c r="DB150" s="228"/>
      <c r="DC150" s="228"/>
      <c r="DD150" s="228"/>
      <c r="DE150" s="228"/>
      <c r="DF150" s="228"/>
      <c r="DG150" s="236"/>
      <c r="DH150" s="236"/>
      <c r="DI150" s="236"/>
      <c r="DJ150" s="236"/>
      <c r="DK150" s="236"/>
      <c r="DL150" s="236"/>
      <c r="DM150" s="236"/>
      <c r="DN150" s="236"/>
      <c r="DO150" s="236"/>
      <c r="DP150" s="236"/>
      <c r="DQ150" s="236"/>
      <c r="DR150" s="236"/>
      <c r="DS150" s="236"/>
      <c r="DT150" s="236"/>
      <c r="DU150" s="236"/>
      <c r="DV150" s="236"/>
      <c r="DW150" s="236"/>
      <c r="DX150" s="236"/>
      <c r="DY150" s="236"/>
      <c r="DZ150" s="236"/>
      <c r="EA150" s="236"/>
      <c r="EB150" s="236"/>
      <c r="EC150" s="236"/>
      <c r="ED150" s="236"/>
    </row>
    <row r="151" spans="1:146" s="37" customFormat="1" ht="39.75" customHeight="1" x14ac:dyDescent="0.6">
      <c r="A151" s="227"/>
      <c r="B151" s="227"/>
      <c r="C151" s="227"/>
      <c r="D151" s="227"/>
      <c r="E151" s="227"/>
      <c r="F151" s="227"/>
      <c r="G151" s="227"/>
      <c r="H151" s="227"/>
      <c r="I151" s="227"/>
      <c r="J151" s="227"/>
      <c r="K151" s="227"/>
      <c r="L151" s="227"/>
      <c r="M151" s="227"/>
      <c r="N151" s="227"/>
      <c r="O151" s="227"/>
      <c r="P151" s="227"/>
      <c r="Q151" s="227"/>
      <c r="R151" s="227"/>
      <c r="S151" s="225"/>
      <c r="T151" s="225"/>
      <c r="U151" s="225"/>
      <c r="V151" s="225"/>
      <c r="W151" s="225"/>
      <c r="X151" s="225"/>
      <c r="Y151" s="225"/>
      <c r="Z151" s="225"/>
      <c r="AA151" s="225"/>
      <c r="AB151" s="222"/>
      <c r="AC151" s="222"/>
      <c r="AD151" s="222"/>
      <c r="AE151" s="222"/>
      <c r="AF151" s="222"/>
      <c r="AG151" s="222"/>
      <c r="AH151" s="222"/>
      <c r="AI151" s="228"/>
      <c r="AJ151" s="228"/>
      <c r="AK151" s="228"/>
      <c r="AL151" s="228"/>
      <c r="AM151" s="228"/>
      <c r="AN151" s="228"/>
      <c r="AO151" s="228"/>
      <c r="AP151" s="228"/>
      <c r="AQ151" s="228"/>
      <c r="AR151" s="228"/>
      <c r="AS151" s="228"/>
      <c r="AT151" s="228"/>
      <c r="AU151" s="228"/>
      <c r="AV151" s="224" t="s">
        <v>437</v>
      </c>
      <c r="AW151" s="224"/>
      <c r="AX151" s="224"/>
      <c r="AY151" s="224"/>
      <c r="AZ151" s="224"/>
      <c r="BA151" s="224"/>
      <c r="BB151" s="224"/>
      <c r="BC151" s="224"/>
      <c r="BD151" s="224"/>
      <c r="BE151" s="224"/>
      <c r="BF151" s="224"/>
      <c r="BG151" s="224"/>
      <c r="BH151" s="224"/>
      <c r="BI151" s="224"/>
      <c r="BJ151" s="224"/>
      <c r="BK151" s="224"/>
      <c r="BL151" s="225">
        <v>6</v>
      </c>
      <c r="BM151" s="226"/>
      <c r="BN151" s="226"/>
      <c r="BO151" s="226"/>
      <c r="BP151" s="226"/>
      <c r="BQ151" s="226"/>
      <c r="BR151" s="222">
        <v>2</v>
      </c>
      <c r="BS151" s="222"/>
      <c r="BT151" s="222"/>
      <c r="BU151" s="222"/>
      <c r="BV151" s="222"/>
      <c r="BW151" s="223">
        <f>ROUND(BR151*54/36,0)</f>
        <v>3</v>
      </c>
      <c r="BX151" s="223"/>
      <c r="BY151" s="223"/>
      <c r="BZ151" s="223"/>
      <c r="CA151" s="223"/>
      <c r="CB151" s="223"/>
      <c r="CC151" s="223"/>
      <c r="CD151" s="223"/>
      <c r="CE151" s="223"/>
      <c r="CF151" s="223"/>
      <c r="CG151" s="222"/>
      <c r="CH151" s="222"/>
      <c r="CI151" s="222"/>
      <c r="CJ151" s="222"/>
      <c r="CK151" s="222"/>
      <c r="CL151" s="222"/>
      <c r="CM151" s="222"/>
      <c r="CN151" s="222"/>
      <c r="CO151" s="222"/>
      <c r="CP151" s="222"/>
      <c r="CQ151" s="222"/>
      <c r="CR151" s="222"/>
      <c r="CS151" s="222"/>
      <c r="CT151" s="222"/>
      <c r="CU151" s="228"/>
      <c r="CV151" s="228"/>
      <c r="CW151" s="228"/>
      <c r="CX151" s="228"/>
      <c r="CY151" s="228"/>
      <c r="CZ151" s="228"/>
      <c r="DA151" s="228"/>
      <c r="DB151" s="228"/>
      <c r="DC151" s="228"/>
      <c r="DD151" s="228"/>
      <c r="DE151" s="228"/>
      <c r="DF151" s="228"/>
      <c r="DG151" s="229" t="s">
        <v>438</v>
      </c>
      <c r="DH151" s="229"/>
      <c r="DI151" s="229"/>
      <c r="DJ151" s="229"/>
      <c r="DK151" s="229"/>
      <c r="DL151" s="229"/>
      <c r="DM151" s="229"/>
      <c r="DN151" s="229"/>
      <c r="DO151" s="229"/>
      <c r="DP151" s="229"/>
      <c r="DQ151" s="229"/>
      <c r="DR151" s="229"/>
      <c r="DS151" s="229"/>
      <c r="DT151" s="229"/>
      <c r="DU151" s="229"/>
      <c r="DV151" s="229"/>
      <c r="DW151" s="229"/>
      <c r="DX151" s="229"/>
      <c r="DY151" s="229"/>
      <c r="DZ151" s="229"/>
      <c r="EA151" s="229"/>
      <c r="EB151" s="229"/>
      <c r="EC151" s="229"/>
      <c r="ED151" s="229"/>
    </row>
    <row r="152" spans="1:146" s="37" customFormat="1" ht="39.75" customHeight="1" x14ac:dyDescent="0.6">
      <c r="A152" s="227" t="s">
        <v>439</v>
      </c>
      <c r="B152" s="227"/>
      <c r="C152" s="227"/>
      <c r="D152" s="227"/>
      <c r="E152" s="227"/>
      <c r="F152" s="227"/>
      <c r="G152" s="227"/>
      <c r="H152" s="227"/>
      <c r="I152" s="227"/>
      <c r="J152" s="227"/>
      <c r="K152" s="227"/>
      <c r="L152" s="227"/>
      <c r="M152" s="227"/>
      <c r="N152" s="227"/>
      <c r="O152" s="227"/>
      <c r="P152" s="227"/>
      <c r="Q152" s="227"/>
      <c r="R152" s="227"/>
      <c r="S152" s="225">
        <v>3</v>
      </c>
      <c r="T152" s="225"/>
      <c r="U152" s="225"/>
      <c r="V152" s="225"/>
      <c r="W152" s="225"/>
      <c r="X152" s="225"/>
      <c r="Y152" s="225"/>
      <c r="Z152" s="225"/>
      <c r="AA152" s="225"/>
      <c r="AB152" s="222">
        <v>1</v>
      </c>
      <c r="AC152" s="222"/>
      <c r="AD152" s="222"/>
      <c r="AE152" s="222"/>
      <c r="AF152" s="222"/>
      <c r="AG152" s="222"/>
      <c r="AH152" s="222"/>
      <c r="AI152" s="228">
        <v>2</v>
      </c>
      <c r="AJ152" s="228"/>
      <c r="AK152" s="228"/>
      <c r="AL152" s="228"/>
      <c r="AM152" s="228"/>
      <c r="AN152" s="228"/>
      <c r="AO152" s="228"/>
      <c r="AP152" s="228"/>
      <c r="AQ152" s="228"/>
      <c r="AR152" s="228"/>
      <c r="AS152" s="228"/>
      <c r="AT152" s="228"/>
      <c r="AU152" s="228"/>
      <c r="AV152" s="224" t="s">
        <v>440</v>
      </c>
      <c r="AW152" s="224"/>
      <c r="AX152" s="224"/>
      <c r="AY152" s="224"/>
      <c r="AZ152" s="224"/>
      <c r="BA152" s="224"/>
      <c r="BB152" s="224"/>
      <c r="BC152" s="224"/>
      <c r="BD152" s="224"/>
      <c r="BE152" s="224"/>
      <c r="BF152" s="224"/>
      <c r="BG152" s="224"/>
      <c r="BH152" s="224"/>
      <c r="BI152" s="224"/>
      <c r="BJ152" s="224"/>
      <c r="BK152" s="224"/>
      <c r="BL152" s="225">
        <v>7</v>
      </c>
      <c r="BM152" s="226"/>
      <c r="BN152" s="226"/>
      <c r="BO152" s="226"/>
      <c r="BP152" s="226"/>
      <c r="BQ152" s="226"/>
      <c r="BR152" s="222">
        <v>2</v>
      </c>
      <c r="BS152" s="222"/>
      <c r="BT152" s="222"/>
      <c r="BU152" s="222"/>
      <c r="BV152" s="222"/>
      <c r="BW152" s="223">
        <f>ROUND(BR152*54/40,0)</f>
        <v>3</v>
      </c>
      <c r="BX152" s="223"/>
      <c r="BY152" s="223"/>
      <c r="BZ152" s="223"/>
      <c r="CA152" s="223"/>
      <c r="CB152" s="223"/>
      <c r="CC152" s="223"/>
      <c r="CD152" s="223"/>
      <c r="CE152" s="223"/>
      <c r="CF152" s="223"/>
      <c r="CG152" s="222"/>
      <c r="CH152" s="222"/>
      <c r="CI152" s="222"/>
      <c r="CJ152" s="222"/>
      <c r="CK152" s="222"/>
      <c r="CL152" s="222"/>
      <c r="CM152" s="222"/>
      <c r="CN152" s="222"/>
      <c r="CO152" s="222"/>
      <c r="CP152" s="222"/>
      <c r="CQ152" s="222"/>
      <c r="CR152" s="222"/>
      <c r="CS152" s="222"/>
      <c r="CT152" s="222"/>
      <c r="CU152" s="228"/>
      <c r="CV152" s="228"/>
      <c r="CW152" s="228"/>
      <c r="CX152" s="228"/>
      <c r="CY152" s="228"/>
      <c r="CZ152" s="228"/>
      <c r="DA152" s="228"/>
      <c r="DB152" s="228"/>
      <c r="DC152" s="228"/>
      <c r="DD152" s="228"/>
      <c r="DE152" s="228"/>
      <c r="DF152" s="228"/>
      <c r="DG152" s="229"/>
      <c r="DH152" s="229"/>
      <c r="DI152" s="229"/>
      <c r="DJ152" s="229"/>
      <c r="DK152" s="229"/>
      <c r="DL152" s="229"/>
      <c r="DM152" s="229"/>
      <c r="DN152" s="229"/>
      <c r="DO152" s="229"/>
      <c r="DP152" s="229"/>
      <c r="DQ152" s="229"/>
      <c r="DR152" s="229"/>
      <c r="DS152" s="229"/>
      <c r="DT152" s="229"/>
      <c r="DU152" s="229"/>
      <c r="DV152" s="229"/>
      <c r="DW152" s="229"/>
      <c r="DX152" s="229"/>
      <c r="DY152" s="229"/>
      <c r="DZ152" s="229"/>
      <c r="EA152" s="229"/>
      <c r="EB152" s="229"/>
      <c r="EC152" s="229"/>
      <c r="ED152" s="229"/>
    </row>
    <row r="153" spans="1:146" s="37" customFormat="1" ht="39.75" customHeight="1" x14ac:dyDescent="0.6">
      <c r="A153" s="227"/>
      <c r="B153" s="227"/>
      <c r="C153" s="227"/>
      <c r="D153" s="227"/>
      <c r="E153" s="227"/>
      <c r="F153" s="227"/>
      <c r="G153" s="227"/>
      <c r="H153" s="227"/>
      <c r="I153" s="227"/>
      <c r="J153" s="227"/>
      <c r="K153" s="227"/>
      <c r="L153" s="227"/>
      <c r="M153" s="227"/>
      <c r="N153" s="227"/>
      <c r="O153" s="227"/>
      <c r="P153" s="227"/>
      <c r="Q153" s="227"/>
      <c r="R153" s="227"/>
      <c r="S153" s="225"/>
      <c r="T153" s="225"/>
      <c r="U153" s="225"/>
      <c r="V153" s="225"/>
      <c r="W153" s="225"/>
      <c r="X153" s="225"/>
      <c r="Y153" s="225"/>
      <c r="Z153" s="225"/>
      <c r="AA153" s="225"/>
      <c r="AB153" s="222"/>
      <c r="AC153" s="222"/>
      <c r="AD153" s="222"/>
      <c r="AE153" s="222"/>
      <c r="AF153" s="222"/>
      <c r="AG153" s="222"/>
      <c r="AH153" s="222"/>
      <c r="AI153" s="228"/>
      <c r="AJ153" s="228"/>
      <c r="AK153" s="228"/>
      <c r="AL153" s="228"/>
      <c r="AM153" s="228"/>
      <c r="AN153" s="228"/>
      <c r="AO153" s="228"/>
      <c r="AP153" s="228"/>
      <c r="AQ153" s="228"/>
      <c r="AR153" s="228"/>
      <c r="AS153" s="228"/>
      <c r="AT153" s="228"/>
      <c r="AU153" s="228"/>
      <c r="AV153" s="224" t="s">
        <v>441</v>
      </c>
      <c r="AW153" s="224"/>
      <c r="AX153" s="224"/>
      <c r="AY153" s="224"/>
      <c r="AZ153" s="224"/>
      <c r="BA153" s="224"/>
      <c r="BB153" s="224"/>
      <c r="BC153" s="224"/>
      <c r="BD153" s="224"/>
      <c r="BE153" s="224"/>
      <c r="BF153" s="224"/>
      <c r="BG153" s="224"/>
      <c r="BH153" s="224"/>
      <c r="BI153" s="224"/>
      <c r="BJ153" s="224"/>
      <c r="BK153" s="224"/>
      <c r="BL153" s="225">
        <v>8</v>
      </c>
      <c r="BM153" s="226"/>
      <c r="BN153" s="226"/>
      <c r="BO153" s="226"/>
      <c r="BP153" s="226"/>
      <c r="BQ153" s="226"/>
      <c r="BR153" s="222">
        <v>2</v>
      </c>
      <c r="BS153" s="222"/>
      <c r="BT153" s="222"/>
      <c r="BU153" s="222"/>
      <c r="BV153" s="222"/>
      <c r="BW153" s="223">
        <f>ROUND(BR153*54/40,0)</f>
        <v>3</v>
      </c>
      <c r="BX153" s="223"/>
      <c r="BY153" s="223"/>
      <c r="BZ153" s="223"/>
      <c r="CA153" s="223"/>
      <c r="CB153" s="223"/>
      <c r="CC153" s="223"/>
      <c r="CD153" s="223"/>
      <c r="CE153" s="223"/>
      <c r="CF153" s="223"/>
      <c r="CG153" s="222"/>
      <c r="CH153" s="222"/>
      <c r="CI153" s="222"/>
      <c r="CJ153" s="222"/>
      <c r="CK153" s="222"/>
      <c r="CL153" s="222"/>
      <c r="CM153" s="222"/>
      <c r="CN153" s="222"/>
      <c r="CO153" s="222"/>
      <c r="CP153" s="222"/>
      <c r="CQ153" s="222"/>
      <c r="CR153" s="222"/>
      <c r="CS153" s="222"/>
      <c r="CT153" s="222"/>
      <c r="CU153" s="228"/>
      <c r="CV153" s="228"/>
      <c r="CW153" s="228"/>
      <c r="CX153" s="228"/>
      <c r="CY153" s="228"/>
      <c r="CZ153" s="228"/>
      <c r="DA153" s="228"/>
      <c r="DB153" s="228"/>
      <c r="DC153" s="228"/>
      <c r="DD153" s="228"/>
      <c r="DE153" s="228"/>
      <c r="DF153" s="228"/>
      <c r="DG153" s="229"/>
      <c r="DH153" s="229"/>
      <c r="DI153" s="229"/>
      <c r="DJ153" s="229"/>
      <c r="DK153" s="229"/>
      <c r="DL153" s="229"/>
      <c r="DM153" s="229"/>
      <c r="DN153" s="229"/>
      <c r="DO153" s="229"/>
      <c r="DP153" s="229"/>
      <c r="DQ153" s="229"/>
      <c r="DR153" s="229"/>
      <c r="DS153" s="229"/>
      <c r="DT153" s="229"/>
      <c r="DU153" s="229"/>
      <c r="DV153" s="229"/>
      <c r="DW153" s="229"/>
      <c r="DX153" s="229"/>
      <c r="DY153" s="229"/>
      <c r="DZ153" s="229"/>
      <c r="EA153" s="229"/>
      <c r="EB153" s="229"/>
      <c r="EC153" s="229"/>
      <c r="ED153" s="229"/>
      <c r="EG153" s="37">
        <f>CU150+BW155+BW154+BW153+BW152+BW151+BW150+AI154+AI152+AI150</f>
        <v>40</v>
      </c>
    </row>
    <row r="154" spans="1:146" s="37" customFormat="1" ht="39.75" customHeight="1" x14ac:dyDescent="0.6">
      <c r="A154" s="227" t="s">
        <v>442</v>
      </c>
      <c r="B154" s="227"/>
      <c r="C154" s="227"/>
      <c r="D154" s="227"/>
      <c r="E154" s="227"/>
      <c r="F154" s="227"/>
      <c r="G154" s="227"/>
      <c r="H154" s="227"/>
      <c r="I154" s="227"/>
      <c r="J154" s="227"/>
      <c r="K154" s="227"/>
      <c r="L154" s="227"/>
      <c r="M154" s="227"/>
      <c r="N154" s="227"/>
      <c r="O154" s="227"/>
      <c r="P154" s="227"/>
      <c r="Q154" s="227"/>
      <c r="R154" s="227"/>
      <c r="S154" s="225">
        <v>4</v>
      </c>
      <c r="T154" s="225"/>
      <c r="U154" s="225"/>
      <c r="V154" s="225"/>
      <c r="W154" s="225"/>
      <c r="X154" s="225"/>
      <c r="Y154" s="225"/>
      <c r="Z154" s="225"/>
      <c r="AA154" s="225"/>
      <c r="AB154" s="222">
        <v>2</v>
      </c>
      <c r="AC154" s="222"/>
      <c r="AD154" s="222"/>
      <c r="AE154" s="222"/>
      <c r="AF154" s="222"/>
      <c r="AG154" s="222"/>
      <c r="AH154" s="222"/>
      <c r="AI154" s="228">
        <f>ROUND(AB154*54/40,0)</f>
        <v>3</v>
      </c>
      <c r="AJ154" s="228"/>
      <c r="AK154" s="228"/>
      <c r="AL154" s="228"/>
      <c r="AM154" s="228"/>
      <c r="AN154" s="228"/>
      <c r="AO154" s="228"/>
      <c r="AP154" s="228"/>
      <c r="AQ154" s="228"/>
      <c r="AR154" s="228"/>
      <c r="AS154" s="228"/>
      <c r="AT154" s="228"/>
      <c r="AU154" s="228"/>
      <c r="AV154" s="224" t="s">
        <v>443</v>
      </c>
      <c r="AW154" s="224"/>
      <c r="AX154" s="224"/>
      <c r="AY154" s="224"/>
      <c r="AZ154" s="224"/>
      <c r="BA154" s="224"/>
      <c r="BB154" s="224"/>
      <c r="BC154" s="224"/>
      <c r="BD154" s="224"/>
      <c r="BE154" s="224"/>
      <c r="BF154" s="224"/>
      <c r="BG154" s="224"/>
      <c r="BH154" s="224"/>
      <c r="BI154" s="224"/>
      <c r="BJ154" s="224"/>
      <c r="BK154" s="224"/>
      <c r="BL154" s="225">
        <v>9</v>
      </c>
      <c r="BM154" s="226"/>
      <c r="BN154" s="226"/>
      <c r="BO154" s="226"/>
      <c r="BP154" s="226"/>
      <c r="BQ154" s="226"/>
      <c r="BR154" s="222">
        <v>3</v>
      </c>
      <c r="BS154" s="222"/>
      <c r="BT154" s="222"/>
      <c r="BU154" s="222"/>
      <c r="BV154" s="222"/>
      <c r="BW154" s="223">
        <f>ROUND(BR154*54/40,0)</f>
        <v>4</v>
      </c>
      <c r="BX154" s="223"/>
      <c r="BY154" s="223"/>
      <c r="BZ154" s="223"/>
      <c r="CA154" s="223"/>
      <c r="CB154" s="223"/>
      <c r="CC154" s="223"/>
      <c r="CD154" s="223"/>
      <c r="CE154" s="223"/>
      <c r="CF154" s="223"/>
      <c r="CG154" s="222"/>
      <c r="CH154" s="222"/>
      <c r="CI154" s="222"/>
      <c r="CJ154" s="222"/>
      <c r="CK154" s="222"/>
      <c r="CL154" s="222"/>
      <c r="CM154" s="222"/>
      <c r="CN154" s="222"/>
      <c r="CO154" s="222"/>
      <c r="CP154" s="222"/>
      <c r="CQ154" s="222"/>
      <c r="CR154" s="222"/>
      <c r="CS154" s="222"/>
      <c r="CT154" s="222"/>
      <c r="CU154" s="228"/>
      <c r="CV154" s="228"/>
      <c r="CW154" s="228"/>
      <c r="CX154" s="228"/>
      <c r="CY154" s="228"/>
      <c r="CZ154" s="228"/>
      <c r="DA154" s="228"/>
      <c r="DB154" s="228"/>
      <c r="DC154" s="228"/>
      <c r="DD154" s="228"/>
      <c r="DE154" s="228"/>
      <c r="DF154" s="228"/>
      <c r="DG154" s="229"/>
      <c r="DH154" s="229"/>
      <c r="DI154" s="229"/>
      <c r="DJ154" s="229"/>
      <c r="DK154" s="229"/>
      <c r="DL154" s="229"/>
      <c r="DM154" s="229"/>
      <c r="DN154" s="229"/>
      <c r="DO154" s="229"/>
      <c r="DP154" s="229"/>
      <c r="DQ154" s="229"/>
      <c r="DR154" s="229"/>
      <c r="DS154" s="229"/>
      <c r="DT154" s="229"/>
      <c r="DU154" s="229"/>
      <c r="DV154" s="229"/>
      <c r="DW154" s="229"/>
      <c r="DX154" s="229"/>
      <c r="DY154" s="229"/>
      <c r="DZ154" s="229"/>
      <c r="EA154" s="229"/>
      <c r="EB154" s="229"/>
      <c r="EC154" s="229"/>
      <c r="ED154" s="229"/>
    </row>
    <row r="155" spans="1:146" s="37" customFormat="1" ht="39.75" customHeight="1" x14ac:dyDescent="0.6">
      <c r="A155" s="227"/>
      <c r="B155" s="227"/>
      <c r="C155" s="227"/>
      <c r="D155" s="227"/>
      <c r="E155" s="227"/>
      <c r="F155" s="227"/>
      <c r="G155" s="227"/>
      <c r="H155" s="227"/>
      <c r="I155" s="227"/>
      <c r="J155" s="227"/>
      <c r="K155" s="227"/>
      <c r="L155" s="227"/>
      <c r="M155" s="227"/>
      <c r="N155" s="227"/>
      <c r="O155" s="227"/>
      <c r="P155" s="227"/>
      <c r="Q155" s="227"/>
      <c r="R155" s="227"/>
      <c r="S155" s="225"/>
      <c r="T155" s="225"/>
      <c r="U155" s="225"/>
      <c r="V155" s="225"/>
      <c r="W155" s="225"/>
      <c r="X155" s="225"/>
      <c r="Y155" s="225"/>
      <c r="Z155" s="225"/>
      <c r="AA155" s="225"/>
      <c r="AB155" s="222"/>
      <c r="AC155" s="222"/>
      <c r="AD155" s="222"/>
      <c r="AE155" s="222"/>
      <c r="AF155" s="222"/>
      <c r="AG155" s="222"/>
      <c r="AH155" s="222"/>
      <c r="AI155" s="228"/>
      <c r="AJ155" s="228"/>
      <c r="AK155" s="228"/>
      <c r="AL155" s="228"/>
      <c r="AM155" s="228"/>
      <c r="AN155" s="228"/>
      <c r="AO155" s="228"/>
      <c r="AP155" s="228"/>
      <c r="AQ155" s="228"/>
      <c r="AR155" s="228"/>
      <c r="AS155" s="228"/>
      <c r="AT155" s="228"/>
      <c r="AU155" s="228"/>
      <c r="AV155" s="224" t="s">
        <v>444</v>
      </c>
      <c r="AW155" s="224"/>
      <c r="AX155" s="224"/>
      <c r="AY155" s="224"/>
      <c r="AZ155" s="224"/>
      <c r="BA155" s="224"/>
      <c r="BB155" s="224"/>
      <c r="BC155" s="224"/>
      <c r="BD155" s="224"/>
      <c r="BE155" s="224"/>
      <c r="BF155" s="224"/>
      <c r="BG155" s="224"/>
      <c r="BH155" s="224"/>
      <c r="BI155" s="224"/>
      <c r="BJ155" s="224"/>
      <c r="BK155" s="224"/>
      <c r="BL155" s="225">
        <v>10</v>
      </c>
      <c r="BM155" s="226"/>
      <c r="BN155" s="226"/>
      <c r="BO155" s="226"/>
      <c r="BP155" s="226"/>
      <c r="BQ155" s="226"/>
      <c r="BR155" s="222">
        <v>5</v>
      </c>
      <c r="BS155" s="222"/>
      <c r="BT155" s="222"/>
      <c r="BU155" s="222"/>
      <c r="BV155" s="222"/>
      <c r="BW155" s="223">
        <v>8</v>
      </c>
      <c r="BX155" s="223"/>
      <c r="BY155" s="223"/>
      <c r="BZ155" s="223"/>
      <c r="CA155" s="223"/>
      <c r="CB155" s="223"/>
      <c r="CC155" s="223"/>
      <c r="CD155" s="223"/>
      <c r="CE155" s="223"/>
      <c r="CF155" s="223"/>
      <c r="CG155" s="222"/>
      <c r="CH155" s="222"/>
      <c r="CI155" s="222"/>
      <c r="CJ155" s="222"/>
      <c r="CK155" s="222"/>
      <c r="CL155" s="222"/>
      <c r="CM155" s="222"/>
      <c r="CN155" s="222"/>
      <c r="CO155" s="222"/>
      <c r="CP155" s="222"/>
      <c r="CQ155" s="222"/>
      <c r="CR155" s="222"/>
      <c r="CS155" s="222"/>
      <c r="CT155" s="222"/>
      <c r="CU155" s="228"/>
      <c r="CV155" s="228"/>
      <c r="CW155" s="228"/>
      <c r="CX155" s="228"/>
      <c r="CY155" s="228"/>
      <c r="CZ155" s="228"/>
      <c r="DA155" s="228"/>
      <c r="DB155" s="228"/>
      <c r="DC155" s="228"/>
      <c r="DD155" s="228"/>
      <c r="DE155" s="228"/>
      <c r="DF155" s="228"/>
      <c r="DG155" s="230"/>
      <c r="DH155" s="230"/>
      <c r="DI155" s="230"/>
      <c r="DJ155" s="230"/>
      <c r="DK155" s="230"/>
      <c r="DL155" s="230"/>
      <c r="DM155" s="230"/>
      <c r="DN155" s="230"/>
      <c r="DO155" s="230"/>
      <c r="DP155" s="230"/>
      <c r="DQ155" s="230"/>
      <c r="DR155" s="230"/>
      <c r="DS155" s="230"/>
      <c r="DT155" s="230"/>
      <c r="DU155" s="230"/>
      <c r="DV155" s="230"/>
      <c r="DW155" s="230"/>
      <c r="DX155" s="230"/>
      <c r="DY155" s="230"/>
      <c r="DZ155" s="230"/>
      <c r="EA155" s="230"/>
      <c r="EB155" s="230"/>
      <c r="EC155" s="230"/>
      <c r="ED155" s="230"/>
    </row>
    <row r="156" spans="1:146" ht="42.75" customHeight="1" x14ac:dyDescent="0.45">
      <c r="A156" s="163"/>
      <c r="B156" s="163"/>
      <c r="C156" s="163"/>
      <c r="D156" s="163"/>
      <c r="BI156" s="164" t="s">
        <v>445</v>
      </c>
    </row>
    <row r="157" spans="1:146" s="165" customFormat="1" ht="66" customHeight="1" x14ac:dyDescent="0.3">
      <c r="A157" s="231" t="s">
        <v>446</v>
      </c>
      <c r="B157" s="231"/>
      <c r="C157" s="231"/>
      <c r="D157" s="231"/>
      <c r="E157" s="231"/>
      <c r="F157" s="231"/>
      <c r="G157" s="231"/>
      <c r="H157" s="231"/>
      <c r="I157" s="231"/>
      <c r="J157" s="231"/>
      <c r="K157" s="232" t="s">
        <v>447</v>
      </c>
      <c r="L157" s="232"/>
      <c r="M157" s="232"/>
      <c r="N157" s="232"/>
      <c r="O157" s="232"/>
      <c r="P157" s="232"/>
      <c r="Q157" s="232"/>
      <c r="R157" s="232"/>
      <c r="S157" s="232"/>
      <c r="T157" s="232"/>
      <c r="U157" s="232"/>
      <c r="V157" s="232"/>
      <c r="W157" s="232"/>
      <c r="X157" s="232"/>
      <c r="Y157" s="232"/>
      <c r="Z157" s="232"/>
      <c r="AA157" s="232"/>
      <c r="AB157" s="232"/>
      <c r="AC157" s="232"/>
      <c r="AD157" s="232"/>
      <c r="AE157" s="232"/>
      <c r="AF157" s="232"/>
      <c r="AG157" s="232"/>
      <c r="AH157" s="232"/>
      <c r="AI157" s="232"/>
      <c r="AJ157" s="232"/>
      <c r="AK157" s="232"/>
      <c r="AL157" s="232"/>
      <c r="AM157" s="232"/>
      <c r="AN157" s="232"/>
      <c r="AO157" s="232"/>
      <c r="AP157" s="232"/>
      <c r="AQ157" s="232"/>
      <c r="AR157" s="232"/>
      <c r="AS157" s="232"/>
      <c r="AT157" s="232"/>
      <c r="AU157" s="232"/>
      <c r="AV157" s="232"/>
      <c r="AW157" s="232"/>
      <c r="AX157" s="232"/>
      <c r="AY157" s="232"/>
      <c r="AZ157" s="232"/>
      <c r="BA157" s="232"/>
      <c r="BB157" s="232"/>
      <c r="BC157" s="232"/>
      <c r="BD157" s="232"/>
      <c r="BE157" s="232"/>
      <c r="BF157" s="232"/>
      <c r="BG157" s="232"/>
      <c r="BH157" s="232"/>
      <c r="BI157" s="232"/>
      <c r="BJ157" s="232"/>
      <c r="BK157" s="232"/>
      <c r="BL157" s="232"/>
      <c r="BM157" s="232"/>
      <c r="BN157" s="232"/>
      <c r="BO157" s="232"/>
      <c r="BP157" s="232"/>
      <c r="BQ157" s="232"/>
      <c r="BR157" s="232"/>
      <c r="BS157" s="232"/>
      <c r="BT157" s="232"/>
      <c r="BU157" s="232"/>
      <c r="BV157" s="232"/>
      <c r="BW157" s="232"/>
      <c r="BX157" s="232"/>
      <c r="BY157" s="232"/>
      <c r="BZ157" s="232"/>
      <c r="CA157" s="232"/>
      <c r="CB157" s="232"/>
      <c r="CC157" s="232"/>
      <c r="CD157" s="232"/>
      <c r="CE157" s="232"/>
      <c r="CF157" s="232"/>
      <c r="CG157" s="232"/>
      <c r="CH157" s="232"/>
      <c r="CI157" s="232"/>
      <c r="CJ157" s="232"/>
      <c r="CK157" s="232"/>
      <c r="CL157" s="232"/>
      <c r="CM157" s="232"/>
      <c r="CN157" s="232"/>
      <c r="CO157" s="232"/>
      <c r="CP157" s="232"/>
      <c r="CQ157" s="232"/>
      <c r="CR157" s="232"/>
      <c r="CS157" s="232"/>
      <c r="CT157" s="232"/>
      <c r="CU157" s="232"/>
      <c r="CV157" s="232"/>
      <c r="CW157" s="232"/>
      <c r="CX157" s="232"/>
      <c r="CY157" s="232"/>
      <c r="CZ157" s="232"/>
      <c r="DA157" s="232"/>
      <c r="DB157" s="232"/>
      <c r="DC157" s="232"/>
      <c r="DD157" s="232"/>
      <c r="DE157" s="232"/>
      <c r="DF157" s="232"/>
      <c r="DG157" s="232"/>
      <c r="DH157" s="232"/>
      <c r="DI157" s="232"/>
      <c r="DJ157" s="232"/>
      <c r="DK157" s="232"/>
      <c r="DL157" s="232"/>
      <c r="DM157" s="232"/>
      <c r="DN157" s="232"/>
      <c r="DO157" s="232"/>
      <c r="DP157" s="233" t="s">
        <v>448</v>
      </c>
      <c r="DQ157" s="233"/>
      <c r="DR157" s="233"/>
      <c r="DS157" s="233"/>
      <c r="DT157" s="233"/>
      <c r="DU157" s="233"/>
      <c r="DV157" s="233"/>
      <c r="DW157" s="233"/>
      <c r="DX157" s="233"/>
      <c r="DY157" s="233"/>
      <c r="DZ157" s="233"/>
      <c r="EA157" s="233"/>
      <c r="EB157" s="233"/>
      <c r="EC157" s="233"/>
      <c r="ED157" s="233"/>
    </row>
    <row r="158" spans="1:146" s="166" customFormat="1" ht="111.75" customHeight="1" x14ac:dyDescent="0.45">
      <c r="A158" s="202" t="s">
        <v>449</v>
      </c>
      <c r="B158" s="202"/>
      <c r="C158" s="202"/>
      <c r="D158" s="202"/>
      <c r="E158" s="202"/>
      <c r="F158" s="202"/>
      <c r="G158" s="202"/>
      <c r="H158" s="202"/>
      <c r="I158" s="202"/>
      <c r="J158" s="202"/>
      <c r="K158" s="203" t="s">
        <v>450</v>
      </c>
      <c r="L158" s="203"/>
      <c r="M158" s="203"/>
      <c r="N158" s="203"/>
      <c r="O158" s="203"/>
      <c r="P158" s="203"/>
      <c r="Q158" s="203"/>
      <c r="R158" s="203"/>
      <c r="S158" s="203"/>
      <c r="T158" s="203"/>
      <c r="U158" s="203"/>
      <c r="V158" s="203"/>
      <c r="W158" s="203"/>
      <c r="X158" s="203"/>
      <c r="Y158" s="203"/>
      <c r="Z158" s="203"/>
      <c r="AA158" s="203"/>
      <c r="AB158" s="203"/>
      <c r="AC158" s="203"/>
      <c r="AD158" s="203"/>
      <c r="AE158" s="203"/>
      <c r="AF158" s="203"/>
      <c r="AG158" s="203"/>
      <c r="AH158" s="203"/>
      <c r="AI158" s="203"/>
      <c r="AJ158" s="203"/>
      <c r="AK158" s="203"/>
      <c r="AL158" s="203"/>
      <c r="AM158" s="203"/>
      <c r="AN158" s="203"/>
      <c r="AO158" s="203"/>
      <c r="AP158" s="203"/>
      <c r="AQ158" s="203"/>
      <c r="AR158" s="203"/>
      <c r="AS158" s="203"/>
      <c r="AT158" s="203"/>
      <c r="AU158" s="203"/>
      <c r="AV158" s="203"/>
      <c r="AW158" s="203"/>
      <c r="AX158" s="203"/>
      <c r="AY158" s="203"/>
      <c r="AZ158" s="203"/>
      <c r="BA158" s="203"/>
      <c r="BB158" s="203"/>
      <c r="BC158" s="203"/>
      <c r="BD158" s="203"/>
      <c r="BE158" s="203"/>
      <c r="BF158" s="203"/>
      <c r="BG158" s="203"/>
      <c r="BH158" s="203"/>
      <c r="BI158" s="203"/>
      <c r="BJ158" s="203"/>
      <c r="BK158" s="203"/>
      <c r="BL158" s="203"/>
      <c r="BM158" s="203"/>
      <c r="BN158" s="203"/>
      <c r="BO158" s="203"/>
      <c r="BP158" s="203"/>
      <c r="BQ158" s="203"/>
      <c r="BR158" s="203"/>
      <c r="BS158" s="203"/>
      <c r="BT158" s="203"/>
      <c r="BU158" s="203"/>
      <c r="BV158" s="203"/>
      <c r="BW158" s="203"/>
      <c r="BX158" s="203"/>
      <c r="BY158" s="203"/>
      <c r="BZ158" s="203"/>
      <c r="CA158" s="203"/>
      <c r="CB158" s="203"/>
      <c r="CC158" s="203"/>
      <c r="CD158" s="203"/>
      <c r="CE158" s="203"/>
      <c r="CF158" s="203"/>
      <c r="CG158" s="203"/>
      <c r="CH158" s="203"/>
      <c r="CI158" s="203"/>
      <c r="CJ158" s="203"/>
      <c r="CK158" s="203"/>
      <c r="CL158" s="203"/>
      <c r="CM158" s="203"/>
      <c r="CN158" s="203"/>
      <c r="CO158" s="203"/>
      <c r="CP158" s="203"/>
      <c r="CQ158" s="203"/>
      <c r="CR158" s="203"/>
      <c r="CS158" s="203"/>
      <c r="CT158" s="203"/>
      <c r="CU158" s="203"/>
      <c r="CV158" s="203"/>
      <c r="CW158" s="203"/>
      <c r="CX158" s="203"/>
      <c r="CY158" s="203"/>
      <c r="CZ158" s="203"/>
      <c r="DA158" s="203"/>
      <c r="DB158" s="203"/>
      <c r="DC158" s="203"/>
      <c r="DD158" s="203"/>
      <c r="DE158" s="203"/>
      <c r="DF158" s="203"/>
      <c r="DG158" s="203"/>
      <c r="DH158" s="203"/>
      <c r="DI158" s="203"/>
      <c r="DJ158" s="203"/>
      <c r="DK158" s="203"/>
      <c r="DL158" s="203"/>
      <c r="DM158" s="203"/>
      <c r="DN158" s="203"/>
      <c r="DO158" s="203"/>
      <c r="DP158" s="204" t="s">
        <v>451</v>
      </c>
      <c r="DQ158" s="204"/>
      <c r="DR158" s="204"/>
      <c r="DS158" s="204"/>
      <c r="DT158" s="204"/>
      <c r="DU158" s="204"/>
      <c r="DV158" s="204"/>
      <c r="DW158" s="204"/>
      <c r="DX158" s="204"/>
      <c r="DY158" s="204"/>
      <c r="DZ158" s="204"/>
      <c r="EA158" s="204"/>
      <c r="EB158" s="204"/>
      <c r="EC158" s="204"/>
      <c r="ED158" s="204"/>
    </row>
    <row r="159" spans="1:146" s="166" customFormat="1" ht="64.5" customHeight="1" x14ac:dyDescent="0.45">
      <c r="A159" s="202" t="s">
        <v>168</v>
      </c>
      <c r="B159" s="202"/>
      <c r="C159" s="202"/>
      <c r="D159" s="202"/>
      <c r="E159" s="202"/>
      <c r="F159" s="202"/>
      <c r="G159" s="202"/>
      <c r="H159" s="202"/>
      <c r="I159" s="202"/>
      <c r="J159" s="202"/>
      <c r="K159" s="203" t="s">
        <v>452</v>
      </c>
      <c r="L159" s="203"/>
      <c r="M159" s="203"/>
      <c r="N159" s="203"/>
      <c r="O159" s="203"/>
      <c r="P159" s="203"/>
      <c r="Q159" s="203"/>
      <c r="R159" s="203"/>
      <c r="S159" s="203"/>
      <c r="T159" s="203"/>
      <c r="U159" s="203"/>
      <c r="V159" s="203"/>
      <c r="W159" s="203"/>
      <c r="X159" s="203"/>
      <c r="Y159" s="203"/>
      <c r="Z159" s="203"/>
      <c r="AA159" s="203"/>
      <c r="AB159" s="203"/>
      <c r="AC159" s="203"/>
      <c r="AD159" s="203"/>
      <c r="AE159" s="203"/>
      <c r="AF159" s="203"/>
      <c r="AG159" s="203"/>
      <c r="AH159" s="203"/>
      <c r="AI159" s="203"/>
      <c r="AJ159" s="203"/>
      <c r="AK159" s="203"/>
      <c r="AL159" s="203"/>
      <c r="AM159" s="203"/>
      <c r="AN159" s="203"/>
      <c r="AO159" s="203"/>
      <c r="AP159" s="203"/>
      <c r="AQ159" s="203"/>
      <c r="AR159" s="203"/>
      <c r="AS159" s="203"/>
      <c r="AT159" s="203"/>
      <c r="AU159" s="203"/>
      <c r="AV159" s="203"/>
      <c r="AW159" s="203"/>
      <c r="AX159" s="203"/>
      <c r="AY159" s="203"/>
      <c r="AZ159" s="203"/>
      <c r="BA159" s="203"/>
      <c r="BB159" s="203"/>
      <c r="BC159" s="203"/>
      <c r="BD159" s="203"/>
      <c r="BE159" s="203"/>
      <c r="BF159" s="203"/>
      <c r="BG159" s="203"/>
      <c r="BH159" s="203"/>
      <c r="BI159" s="203"/>
      <c r="BJ159" s="203"/>
      <c r="BK159" s="203"/>
      <c r="BL159" s="203"/>
      <c r="BM159" s="203"/>
      <c r="BN159" s="203"/>
      <c r="BO159" s="203"/>
      <c r="BP159" s="203"/>
      <c r="BQ159" s="203"/>
      <c r="BR159" s="203"/>
      <c r="BS159" s="203"/>
      <c r="BT159" s="203"/>
      <c r="BU159" s="203"/>
      <c r="BV159" s="203"/>
      <c r="BW159" s="203"/>
      <c r="BX159" s="203"/>
      <c r="BY159" s="203"/>
      <c r="BZ159" s="203"/>
      <c r="CA159" s="203"/>
      <c r="CB159" s="203"/>
      <c r="CC159" s="203"/>
      <c r="CD159" s="203"/>
      <c r="CE159" s="203"/>
      <c r="CF159" s="203"/>
      <c r="CG159" s="203"/>
      <c r="CH159" s="203"/>
      <c r="CI159" s="203"/>
      <c r="CJ159" s="203"/>
      <c r="CK159" s="203"/>
      <c r="CL159" s="203"/>
      <c r="CM159" s="203"/>
      <c r="CN159" s="203"/>
      <c r="CO159" s="203"/>
      <c r="CP159" s="203"/>
      <c r="CQ159" s="203"/>
      <c r="CR159" s="203"/>
      <c r="CS159" s="203"/>
      <c r="CT159" s="203"/>
      <c r="CU159" s="203"/>
      <c r="CV159" s="203"/>
      <c r="CW159" s="203"/>
      <c r="CX159" s="203"/>
      <c r="CY159" s="203"/>
      <c r="CZ159" s="203"/>
      <c r="DA159" s="203"/>
      <c r="DB159" s="203"/>
      <c r="DC159" s="203"/>
      <c r="DD159" s="203"/>
      <c r="DE159" s="203"/>
      <c r="DF159" s="203"/>
      <c r="DG159" s="203"/>
      <c r="DH159" s="203"/>
      <c r="DI159" s="203"/>
      <c r="DJ159" s="203"/>
      <c r="DK159" s="203"/>
      <c r="DL159" s="203"/>
      <c r="DM159" s="203"/>
      <c r="DN159" s="203"/>
      <c r="DO159" s="203"/>
      <c r="DP159" s="204" t="s">
        <v>166</v>
      </c>
      <c r="DQ159" s="204"/>
      <c r="DR159" s="204"/>
      <c r="DS159" s="204"/>
      <c r="DT159" s="204"/>
      <c r="DU159" s="204"/>
      <c r="DV159" s="204"/>
      <c r="DW159" s="204"/>
      <c r="DX159" s="204"/>
      <c r="DY159" s="204"/>
      <c r="DZ159" s="204"/>
      <c r="EA159" s="204"/>
      <c r="EB159" s="204"/>
      <c r="EC159" s="204"/>
      <c r="ED159" s="204"/>
    </row>
    <row r="160" spans="1:146" s="166" customFormat="1" ht="64.5" customHeight="1" x14ac:dyDescent="0.45">
      <c r="A160" s="202" t="s">
        <v>229</v>
      </c>
      <c r="B160" s="202"/>
      <c r="C160" s="202"/>
      <c r="D160" s="202"/>
      <c r="E160" s="202"/>
      <c r="F160" s="202"/>
      <c r="G160" s="202"/>
      <c r="H160" s="202"/>
      <c r="I160" s="202"/>
      <c r="J160" s="202"/>
      <c r="K160" s="203" t="s">
        <v>453</v>
      </c>
      <c r="L160" s="203"/>
      <c r="M160" s="203"/>
      <c r="N160" s="203"/>
      <c r="O160" s="203"/>
      <c r="P160" s="203"/>
      <c r="Q160" s="203"/>
      <c r="R160" s="203"/>
      <c r="S160" s="203"/>
      <c r="T160" s="203"/>
      <c r="U160" s="203"/>
      <c r="V160" s="203"/>
      <c r="W160" s="203"/>
      <c r="X160" s="203"/>
      <c r="Y160" s="203"/>
      <c r="Z160" s="203"/>
      <c r="AA160" s="203"/>
      <c r="AB160" s="203"/>
      <c r="AC160" s="203"/>
      <c r="AD160" s="203"/>
      <c r="AE160" s="203"/>
      <c r="AF160" s="203"/>
      <c r="AG160" s="203"/>
      <c r="AH160" s="203"/>
      <c r="AI160" s="203"/>
      <c r="AJ160" s="203"/>
      <c r="AK160" s="203"/>
      <c r="AL160" s="203"/>
      <c r="AM160" s="203"/>
      <c r="AN160" s="203"/>
      <c r="AO160" s="203"/>
      <c r="AP160" s="203"/>
      <c r="AQ160" s="203"/>
      <c r="AR160" s="203"/>
      <c r="AS160" s="203"/>
      <c r="AT160" s="203"/>
      <c r="AU160" s="203"/>
      <c r="AV160" s="203"/>
      <c r="AW160" s="203"/>
      <c r="AX160" s="203"/>
      <c r="AY160" s="203"/>
      <c r="AZ160" s="203"/>
      <c r="BA160" s="203"/>
      <c r="BB160" s="203"/>
      <c r="BC160" s="203"/>
      <c r="BD160" s="203"/>
      <c r="BE160" s="203"/>
      <c r="BF160" s="203"/>
      <c r="BG160" s="203"/>
      <c r="BH160" s="203"/>
      <c r="BI160" s="203"/>
      <c r="BJ160" s="203"/>
      <c r="BK160" s="203"/>
      <c r="BL160" s="203"/>
      <c r="BM160" s="203"/>
      <c r="BN160" s="203"/>
      <c r="BO160" s="203"/>
      <c r="BP160" s="203"/>
      <c r="BQ160" s="203"/>
      <c r="BR160" s="203"/>
      <c r="BS160" s="203"/>
      <c r="BT160" s="203"/>
      <c r="BU160" s="203"/>
      <c r="BV160" s="203"/>
      <c r="BW160" s="203"/>
      <c r="BX160" s="203"/>
      <c r="BY160" s="203"/>
      <c r="BZ160" s="203"/>
      <c r="CA160" s="203"/>
      <c r="CB160" s="203"/>
      <c r="CC160" s="203"/>
      <c r="CD160" s="203"/>
      <c r="CE160" s="203"/>
      <c r="CF160" s="203"/>
      <c r="CG160" s="203"/>
      <c r="CH160" s="203"/>
      <c r="CI160" s="203"/>
      <c r="CJ160" s="203"/>
      <c r="CK160" s="203"/>
      <c r="CL160" s="203"/>
      <c r="CM160" s="203"/>
      <c r="CN160" s="203"/>
      <c r="CO160" s="203"/>
      <c r="CP160" s="203"/>
      <c r="CQ160" s="203"/>
      <c r="CR160" s="203"/>
      <c r="CS160" s="203"/>
      <c r="CT160" s="203"/>
      <c r="CU160" s="203"/>
      <c r="CV160" s="203"/>
      <c r="CW160" s="203"/>
      <c r="CX160" s="203"/>
      <c r="CY160" s="203"/>
      <c r="CZ160" s="203"/>
      <c r="DA160" s="203"/>
      <c r="DB160" s="203"/>
      <c r="DC160" s="203"/>
      <c r="DD160" s="203"/>
      <c r="DE160" s="203"/>
      <c r="DF160" s="203"/>
      <c r="DG160" s="203"/>
      <c r="DH160" s="203"/>
      <c r="DI160" s="203"/>
      <c r="DJ160" s="203"/>
      <c r="DK160" s="203"/>
      <c r="DL160" s="203"/>
      <c r="DM160" s="203"/>
      <c r="DN160" s="203"/>
      <c r="DO160" s="203"/>
      <c r="DP160" s="204" t="s">
        <v>227</v>
      </c>
      <c r="DQ160" s="204"/>
      <c r="DR160" s="204"/>
      <c r="DS160" s="204"/>
      <c r="DT160" s="204"/>
      <c r="DU160" s="204"/>
      <c r="DV160" s="204"/>
      <c r="DW160" s="204"/>
      <c r="DX160" s="204"/>
      <c r="DY160" s="204"/>
      <c r="DZ160" s="204"/>
      <c r="EA160" s="204"/>
      <c r="EB160" s="204"/>
      <c r="EC160" s="204"/>
      <c r="ED160" s="204"/>
    </row>
    <row r="161" spans="1:134" s="166" customFormat="1" ht="64.5" customHeight="1" x14ac:dyDescent="0.45">
      <c r="A161" s="202" t="s">
        <v>454</v>
      </c>
      <c r="B161" s="202"/>
      <c r="C161" s="202"/>
      <c r="D161" s="202"/>
      <c r="E161" s="202"/>
      <c r="F161" s="202"/>
      <c r="G161" s="202"/>
      <c r="H161" s="202"/>
      <c r="I161" s="202"/>
      <c r="J161" s="202"/>
      <c r="K161" s="203" t="s">
        <v>455</v>
      </c>
      <c r="L161" s="203"/>
      <c r="M161" s="203"/>
      <c r="N161" s="203"/>
      <c r="O161" s="203"/>
      <c r="P161" s="203"/>
      <c r="Q161" s="203"/>
      <c r="R161" s="203"/>
      <c r="S161" s="203"/>
      <c r="T161" s="203"/>
      <c r="U161" s="203"/>
      <c r="V161" s="203"/>
      <c r="W161" s="203"/>
      <c r="X161" s="203"/>
      <c r="Y161" s="203"/>
      <c r="Z161" s="203"/>
      <c r="AA161" s="203"/>
      <c r="AB161" s="203"/>
      <c r="AC161" s="203"/>
      <c r="AD161" s="203"/>
      <c r="AE161" s="203"/>
      <c r="AF161" s="203"/>
      <c r="AG161" s="203"/>
      <c r="AH161" s="203"/>
      <c r="AI161" s="203"/>
      <c r="AJ161" s="203"/>
      <c r="AK161" s="203"/>
      <c r="AL161" s="203"/>
      <c r="AM161" s="203"/>
      <c r="AN161" s="203"/>
      <c r="AO161" s="203"/>
      <c r="AP161" s="203"/>
      <c r="AQ161" s="203"/>
      <c r="AR161" s="203"/>
      <c r="AS161" s="203"/>
      <c r="AT161" s="203"/>
      <c r="AU161" s="203"/>
      <c r="AV161" s="203"/>
      <c r="AW161" s="203"/>
      <c r="AX161" s="203"/>
      <c r="AY161" s="203"/>
      <c r="AZ161" s="203"/>
      <c r="BA161" s="203"/>
      <c r="BB161" s="203"/>
      <c r="BC161" s="203"/>
      <c r="BD161" s="203"/>
      <c r="BE161" s="203"/>
      <c r="BF161" s="203"/>
      <c r="BG161" s="203"/>
      <c r="BH161" s="203"/>
      <c r="BI161" s="203"/>
      <c r="BJ161" s="203"/>
      <c r="BK161" s="203"/>
      <c r="BL161" s="203"/>
      <c r="BM161" s="203"/>
      <c r="BN161" s="203"/>
      <c r="BO161" s="203"/>
      <c r="BP161" s="203"/>
      <c r="BQ161" s="203"/>
      <c r="BR161" s="203"/>
      <c r="BS161" s="203"/>
      <c r="BT161" s="203"/>
      <c r="BU161" s="203"/>
      <c r="BV161" s="203"/>
      <c r="BW161" s="203"/>
      <c r="BX161" s="203"/>
      <c r="BY161" s="203"/>
      <c r="BZ161" s="203"/>
      <c r="CA161" s="203"/>
      <c r="CB161" s="203"/>
      <c r="CC161" s="203"/>
      <c r="CD161" s="203"/>
      <c r="CE161" s="203"/>
      <c r="CF161" s="203"/>
      <c r="CG161" s="203"/>
      <c r="CH161" s="203"/>
      <c r="CI161" s="203"/>
      <c r="CJ161" s="203"/>
      <c r="CK161" s="203"/>
      <c r="CL161" s="203"/>
      <c r="CM161" s="203"/>
      <c r="CN161" s="203"/>
      <c r="CO161" s="203"/>
      <c r="CP161" s="203"/>
      <c r="CQ161" s="203"/>
      <c r="CR161" s="203"/>
      <c r="CS161" s="203"/>
      <c r="CT161" s="203"/>
      <c r="CU161" s="203"/>
      <c r="CV161" s="203"/>
      <c r="CW161" s="203"/>
      <c r="CX161" s="203"/>
      <c r="CY161" s="203"/>
      <c r="CZ161" s="203"/>
      <c r="DA161" s="203"/>
      <c r="DB161" s="203"/>
      <c r="DC161" s="203"/>
      <c r="DD161" s="203"/>
      <c r="DE161" s="203"/>
      <c r="DF161" s="203"/>
      <c r="DG161" s="203"/>
      <c r="DH161" s="203"/>
      <c r="DI161" s="203"/>
      <c r="DJ161" s="203"/>
      <c r="DK161" s="203"/>
      <c r="DL161" s="203"/>
      <c r="DM161" s="203"/>
      <c r="DN161" s="203"/>
      <c r="DO161" s="203"/>
      <c r="DP161" s="204" t="s">
        <v>456</v>
      </c>
      <c r="DQ161" s="204"/>
      <c r="DR161" s="204"/>
      <c r="DS161" s="204"/>
      <c r="DT161" s="204"/>
      <c r="DU161" s="204"/>
      <c r="DV161" s="204"/>
      <c r="DW161" s="204"/>
      <c r="DX161" s="204"/>
      <c r="DY161" s="204"/>
      <c r="DZ161" s="204"/>
      <c r="EA161" s="204"/>
      <c r="EB161" s="204"/>
      <c r="EC161" s="204"/>
      <c r="ED161" s="204"/>
    </row>
    <row r="162" spans="1:134" s="166" customFormat="1" ht="64.5" customHeight="1" x14ac:dyDescent="0.45">
      <c r="A162" s="202" t="s">
        <v>457</v>
      </c>
      <c r="B162" s="202"/>
      <c r="C162" s="202"/>
      <c r="D162" s="202"/>
      <c r="E162" s="202"/>
      <c r="F162" s="202"/>
      <c r="G162" s="202"/>
      <c r="H162" s="202"/>
      <c r="I162" s="202"/>
      <c r="J162" s="202"/>
      <c r="K162" s="203" t="s">
        <v>458</v>
      </c>
      <c r="L162" s="203"/>
      <c r="M162" s="203"/>
      <c r="N162" s="203"/>
      <c r="O162" s="203"/>
      <c r="P162" s="203"/>
      <c r="Q162" s="203"/>
      <c r="R162" s="203"/>
      <c r="S162" s="203"/>
      <c r="T162" s="203"/>
      <c r="U162" s="203"/>
      <c r="V162" s="203"/>
      <c r="W162" s="203"/>
      <c r="X162" s="203"/>
      <c r="Y162" s="203"/>
      <c r="Z162" s="203"/>
      <c r="AA162" s="203"/>
      <c r="AB162" s="203"/>
      <c r="AC162" s="203"/>
      <c r="AD162" s="203"/>
      <c r="AE162" s="203"/>
      <c r="AF162" s="203"/>
      <c r="AG162" s="203"/>
      <c r="AH162" s="203"/>
      <c r="AI162" s="203"/>
      <c r="AJ162" s="203"/>
      <c r="AK162" s="203"/>
      <c r="AL162" s="203"/>
      <c r="AM162" s="203"/>
      <c r="AN162" s="203"/>
      <c r="AO162" s="203"/>
      <c r="AP162" s="203"/>
      <c r="AQ162" s="203"/>
      <c r="AR162" s="203"/>
      <c r="AS162" s="203"/>
      <c r="AT162" s="203"/>
      <c r="AU162" s="203"/>
      <c r="AV162" s="203"/>
      <c r="AW162" s="203"/>
      <c r="AX162" s="203"/>
      <c r="AY162" s="203"/>
      <c r="AZ162" s="203"/>
      <c r="BA162" s="203"/>
      <c r="BB162" s="203"/>
      <c r="BC162" s="203"/>
      <c r="BD162" s="203"/>
      <c r="BE162" s="203"/>
      <c r="BF162" s="203"/>
      <c r="BG162" s="203"/>
      <c r="BH162" s="203"/>
      <c r="BI162" s="203"/>
      <c r="BJ162" s="203"/>
      <c r="BK162" s="203"/>
      <c r="BL162" s="203"/>
      <c r="BM162" s="203"/>
      <c r="BN162" s="203"/>
      <c r="BO162" s="203"/>
      <c r="BP162" s="203"/>
      <c r="BQ162" s="203"/>
      <c r="BR162" s="203"/>
      <c r="BS162" s="203"/>
      <c r="BT162" s="203"/>
      <c r="BU162" s="203"/>
      <c r="BV162" s="203"/>
      <c r="BW162" s="203"/>
      <c r="BX162" s="203"/>
      <c r="BY162" s="203"/>
      <c r="BZ162" s="203"/>
      <c r="CA162" s="203"/>
      <c r="CB162" s="203"/>
      <c r="CC162" s="203"/>
      <c r="CD162" s="203"/>
      <c r="CE162" s="203"/>
      <c r="CF162" s="203"/>
      <c r="CG162" s="203"/>
      <c r="CH162" s="203"/>
      <c r="CI162" s="203"/>
      <c r="CJ162" s="203"/>
      <c r="CK162" s="203"/>
      <c r="CL162" s="203"/>
      <c r="CM162" s="203"/>
      <c r="CN162" s="203"/>
      <c r="CO162" s="203"/>
      <c r="CP162" s="203"/>
      <c r="CQ162" s="203"/>
      <c r="CR162" s="203"/>
      <c r="CS162" s="203"/>
      <c r="CT162" s="203"/>
      <c r="CU162" s="203"/>
      <c r="CV162" s="203"/>
      <c r="CW162" s="203"/>
      <c r="CX162" s="203"/>
      <c r="CY162" s="203"/>
      <c r="CZ162" s="203"/>
      <c r="DA162" s="203"/>
      <c r="DB162" s="203"/>
      <c r="DC162" s="203"/>
      <c r="DD162" s="203"/>
      <c r="DE162" s="203"/>
      <c r="DF162" s="203"/>
      <c r="DG162" s="203"/>
      <c r="DH162" s="203"/>
      <c r="DI162" s="203"/>
      <c r="DJ162" s="203"/>
      <c r="DK162" s="203"/>
      <c r="DL162" s="203"/>
      <c r="DM162" s="203"/>
      <c r="DN162" s="203"/>
      <c r="DO162" s="203"/>
      <c r="DP162" s="204" t="s">
        <v>459</v>
      </c>
      <c r="DQ162" s="204"/>
      <c r="DR162" s="204"/>
      <c r="DS162" s="204"/>
      <c r="DT162" s="204"/>
      <c r="DU162" s="204"/>
      <c r="DV162" s="204"/>
      <c r="DW162" s="204"/>
      <c r="DX162" s="204"/>
      <c r="DY162" s="204"/>
      <c r="DZ162" s="204"/>
      <c r="EA162" s="204"/>
      <c r="EB162" s="204"/>
      <c r="EC162" s="204"/>
      <c r="ED162" s="204"/>
    </row>
    <row r="163" spans="1:134" s="166" customFormat="1" ht="64.5" customHeight="1" x14ac:dyDescent="0.45">
      <c r="A163" s="202" t="s">
        <v>460</v>
      </c>
      <c r="B163" s="202"/>
      <c r="C163" s="202"/>
      <c r="D163" s="202"/>
      <c r="E163" s="202"/>
      <c r="F163" s="202"/>
      <c r="G163" s="202"/>
      <c r="H163" s="202"/>
      <c r="I163" s="202"/>
      <c r="J163" s="202"/>
      <c r="K163" s="203" t="s">
        <v>461</v>
      </c>
      <c r="L163" s="203"/>
      <c r="M163" s="203"/>
      <c r="N163" s="203"/>
      <c r="O163" s="203"/>
      <c r="P163" s="203"/>
      <c r="Q163" s="203"/>
      <c r="R163" s="203"/>
      <c r="S163" s="203"/>
      <c r="T163" s="203"/>
      <c r="U163" s="203"/>
      <c r="V163" s="203"/>
      <c r="W163" s="203"/>
      <c r="X163" s="203"/>
      <c r="Y163" s="203"/>
      <c r="Z163" s="203"/>
      <c r="AA163" s="203"/>
      <c r="AB163" s="203"/>
      <c r="AC163" s="203"/>
      <c r="AD163" s="203"/>
      <c r="AE163" s="203"/>
      <c r="AF163" s="203"/>
      <c r="AG163" s="203"/>
      <c r="AH163" s="203"/>
      <c r="AI163" s="203"/>
      <c r="AJ163" s="203"/>
      <c r="AK163" s="203"/>
      <c r="AL163" s="203"/>
      <c r="AM163" s="203"/>
      <c r="AN163" s="203"/>
      <c r="AO163" s="203"/>
      <c r="AP163" s="203"/>
      <c r="AQ163" s="203"/>
      <c r="AR163" s="203"/>
      <c r="AS163" s="203"/>
      <c r="AT163" s="203"/>
      <c r="AU163" s="203"/>
      <c r="AV163" s="203"/>
      <c r="AW163" s="203"/>
      <c r="AX163" s="203"/>
      <c r="AY163" s="203"/>
      <c r="AZ163" s="203"/>
      <c r="BA163" s="203"/>
      <c r="BB163" s="203"/>
      <c r="BC163" s="203"/>
      <c r="BD163" s="203"/>
      <c r="BE163" s="203"/>
      <c r="BF163" s="203"/>
      <c r="BG163" s="203"/>
      <c r="BH163" s="203"/>
      <c r="BI163" s="203"/>
      <c r="BJ163" s="203"/>
      <c r="BK163" s="203"/>
      <c r="BL163" s="203"/>
      <c r="BM163" s="203"/>
      <c r="BN163" s="203"/>
      <c r="BO163" s="203"/>
      <c r="BP163" s="203"/>
      <c r="BQ163" s="203"/>
      <c r="BR163" s="203"/>
      <c r="BS163" s="203"/>
      <c r="BT163" s="203"/>
      <c r="BU163" s="203"/>
      <c r="BV163" s="203"/>
      <c r="BW163" s="203"/>
      <c r="BX163" s="203"/>
      <c r="BY163" s="203"/>
      <c r="BZ163" s="203"/>
      <c r="CA163" s="203"/>
      <c r="CB163" s="203"/>
      <c r="CC163" s="203"/>
      <c r="CD163" s="203"/>
      <c r="CE163" s="203"/>
      <c r="CF163" s="203"/>
      <c r="CG163" s="203"/>
      <c r="CH163" s="203"/>
      <c r="CI163" s="203"/>
      <c r="CJ163" s="203"/>
      <c r="CK163" s="203"/>
      <c r="CL163" s="203"/>
      <c r="CM163" s="203"/>
      <c r="CN163" s="203"/>
      <c r="CO163" s="203"/>
      <c r="CP163" s="203"/>
      <c r="CQ163" s="203"/>
      <c r="CR163" s="203"/>
      <c r="CS163" s="203"/>
      <c r="CT163" s="203"/>
      <c r="CU163" s="203"/>
      <c r="CV163" s="203"/>
      <c r="CW163" s="203"/>
      <c r="CX163" s="203"/>
      <c r="CY163" s="203"/>
      <c r="CZ163" s="203"/>
      <c r="DA163" s="203"/>
      <c r="DB163" s="203"/>
      <c r="DC163" s="203"/>
      <c r="DD163" s="203"/>
      <c r="DE163" s="203"/>
      <c r="DF163" s="203"/>
      <c r="DG163" s="203"/>
      <c r="DH163" s="203"/>
      <c r="DI163" s="203"/>
      <c r="DJ163" s="203"/>
      <c r="DK163" s="203"/>
      <c r="DL163" s="203"/>
      <c r="DM163" s="203"/>
      <c r="DN163" s="203"/>
      <c r="DO163" s="203"/>
      <c r="DP163" s="204" t="s">
        <v>462</v>
      </c>
      <c r="DQ163" s="204"/>
      <c r="DR163" s="204"/>
      <c r="DS163" s="204"/>
      <c r="DT163" s="204"/>
      <c r="DU163" s="204"/>
      <c r="DV163" s="204"/>
      <c r="DW163" s="204"/>
      <c r="DX163" s="204"/>
      <c r="DY163" s="204"/>
      <c r="DZ163" s="204"/>
      <c r="EA163" s="204"/>
      <c r="EB163" s="204"/>
      <c r="EC163" s="204"/>
      <c r="ED163" s="204"/>
    </row>
    <row r="164" spans="1:134" s="166" customFormat="1" ht="64.5" customHeight="1" x14ac:dyDescent="0.45">
      <c r="A164" s="202" t="s">
        <v>463</v>
      </c>
      <c r="B164" s="202"/>
      <c r="C164" s="202"/>
      <c r="D164" s="202"/>
      <c r="E164" s="202"/>
      <c r="F164" s="202"/>
      <c r="G164" s="202"/>
      <c r="H164" s="202"/>
      <c r="I164" s="202"/>
      <c r="J164" s="202"/>
      <c r="K164" s="203" t="s">
        <v>464</v>
      </c>
      <c r="L164" s="203"/>
      <c r="M164" s="203"/>
      <c r="N164" s="203"/>
      <c r="O164" s="203"/>
      <c r="P164" s="203"/>
      <c r="Q164" s="203"/>
      <c r="R164" s="203"/>
      <c r="S164" s="203"/>
      <c r="T164" s="203"/>
      <c r="U164" s="203"/>
      <c r="V164" s="203"/>
      <c r="W164" s="203"/>
      <c r="X164" s="203"/>
      <c r="Y164" s="203"/>
      <c r="Z164" s="203"/>
      <c r="AA164" s="203"/>
      <c r="AB164" s="203"/>
      <c r="AC164" s="203"/>
      <c r="AD164" s="203"/>
      <c r="AE164" s="203"/>
      <c r="AF164" s="203"/>
      <c r="AG164" s="203"/>
      <c r="AH164" s="203"/>
      <c r="AI164" s="203"/>
      <c r="AJ164" s="203"/>
      <c r="AK164" s="203"/>
      <c r="AL164" s="203"/>
      <c r="AM164" s="203"/>
      <c r="AN164" s="203"/>
      <c r="AO164" s="203"/>
      <c r="AP164" s="203"/>
      <c r="AQ164" s="203"/>
      <c r="AR164" s="203"/>
      <c r="AS164" s="203"/>
      <c r="AT164" s="203"/>
      <c r="AU164" s="203"/>
      <c r="AV164" s="203"/>
      <c r="AW164" s="203"/>
      <c r="AX164" s="203"/>
      <c r="AY164" s="203"/>
      <c r="AZ164" s="203"/>
      <c r="BA164" s="203"/>
      <c r="BB164" s="203"/>
      <c r="BC164" s="203"/>
      <c r="BD164" s="203"/>
      <c r="BE164" s="203"/>
      <c r="BF164" s="203"/>
      <c r="BG164" s="203"/>
      <c r="BH164" s="203"/>
      <c r="BI164" s="203"/>
      <c r="BJ164" s="203"/>
      <c r="BK164" s="203"/>
      <c r="BL164" s="203"/>
      <c r="BM164" s="203"/>
      <c r="BN164" s="203"/>
      <c r="BO164" s="203"/>
      <c r="BP164" s="203"/>
      <c r="BQ164" s="203"/>
      <c r="BR164" s="203"/>
      <c r="BS164" s="203"/>
      <c r="BT164" s="203"/>
      <c r="BU164" s="203"/>
      <c r="BV164" s="203"/>
      <c r="BW164" s="203"/>
      <c r="BX164" s="203"/>
      <c r="BY164" s="203"/>
      <c r="BZ164" s="203"/>
      <c r="CA164" s="203"/>
      <c r="CB164" s="203"/>
      <c r="CC164" s="203"/>
      <c r="CD164" s="203"/>
      <c r="CE164" s="203"/>
      <c r="CF164" s="203"/>
      <c r="CG164" s="203"/>
      <c r="CH164" s="203"/>
      <c r="CI164" s="203"/>
      <c r="CJ164" s="203"/>
      <c r="CK164" s="203"/>
      <c r="CL164" s="203"/>
      <c r="CM164" s="203"/>
      <c r="CN164" s="203"/>
      <c r="CO164" s="203"/>
      <c r="CP164" s="203"/>
      <c r="CQ164" s="203"/>
      <c r="CR164" s="203"/>
      <c r="CS164" s="203"/>
      <c r="CT164" s="203"/>
      <c r="CU164" s="203"/>
      <c r="CV164" s="203"/>
      <c r="CW164" s="203"/>
      <c r="CX164" s="203"/>
      <c r="CY164" s="203"/>
      <c r="CZ164" s="203"/>
      <c r="DA164" s="203"/>
      <c r="DB164" s="203"/>
      <c r="DC164" s="203"/>
      <c r="DD164" s="203"/>
      <c r="DE164" s="203"/>
      <c r="DF164" s="203"/>
      <c r="DG164" s="203"/>
      <c r="DH164" s="203"/>
      <c r="DI164" s="203"/>
      <c r="DJ164" s="203"/>
      <c r="DK164" s="203"/>
      <c r="DL164" s="203"/>
      <c r="DM164" s="203"/>
      <c r="DN164" s="203"/>
      <c r="DO164" s="203"/>
      <c r="DP164" s="204" t="s">
        <v>143</v>
      </c>
      <c r="DQ164" s="204"/>
      <c r="DR164" s="204"/>
      <c r="DS164" s="204"/>
      <c r="DT164" s="204"/>
      <c r="DU164" s="204"/>
      <c r="DV164" s="204"/>
      <c r="DW164" s="204"/>
      <c r="DX164" s="204"/>
      <c r="DY164" s="204"/>
      <c r="DZ164" s="204"/>
      <c r="EA164" s="204"/>
      <c r="EB164" s="204"/>
      <c r="EC164" s="204"/>
      <c r="ED164" s="204"/>
    </row>
    <row r="165" spans="1:134" s="166" customFormat="1" ht="64.5" customHeight="1" x14ac:dyDescent="0.45">
      <c r="A165" s="202" t="s">
        <v>153</v>
      </c>
      <c r="B165" s="202"/>
      <c r="C165" s="202"/>
      <c r="D165" s="202"/>
      <c r="E165" s="202"/>
      <c r="F165" s="202"/>
      <c r="G165" s="202"/>
      <c r="H165" s="202"/>
      <c r="I165" s="202"/>
      <c r="J165" s="202"/>
      <c r="K165" s="203" t="s">
        <v>465</v>
      </c>
      <c r="L165" s="203"/>
      <c r="M165" s="203"/>
      <c r="N165" s="203"/>
      <c r="O165" s="203"/>
      <c r="P165" s="203"/>
      <c r="Q165" s="203"/>
      <c r="R165" s="203"/>
      <c r="S165" s="203"/>
      <c r="T165" s="203"/>
      <c r="U165" s="203"/>
      <c r="V165" s="203"/>
      <c r="W165" s="203"/>
      <c r="X165" s="203"/>
      <c r="Y165" s="203"/>
      <c r="Z165" s="203"/>
      <c r="AA165" s="203"/>
      <c r="AB165" s="203"/>
      <c r="AC165" s="203"/>
      <c r="AD165" s="203"/>
      <c r="AE165" s="203"/>
      <c r="AF165" s="203"/>
      <c r="AG165" s="203"/>
      <c r="AH165" s="203"/>
      <c r="AI165" s="203"/>
      <c r="AJ165" s="203"/>
      <c r="AK165" s="203"/>
      <c r="AL165" s="203"/>
      <c r="AM165" s="203"/>
      <c r="AN165" s="203"/>
      <c r="AO165" s="203"/>
      <c r="AP165" s="203"/>
      <c r="AQ165" s="203"/>
      <c r="AR165" s="203"/>
      <c r="AS165" s="203"/>
      <c r="AT165" s="203"/>
      <c r="AU165" s="203"/>
      <c r="AV165" s="203"/>
      <c r="AW165" s="203"/>
      <c r="AX165" s="203"/>
      <c r="AY165" s="203"/>
      <c r="AZ165" s="203"/>
      <c r="BA165" s="203"/>
      <c r="BB165" s="203"/>
      <c r="BC165" s="203"/>
      <c r="BD165" s="203"/>
      <c r="BE165" s="203"/>
      <c r="BF165" s="203"/>
      <c r="BG165" s="203"/>
      <c r="BH165" s="203"/>
      <c r="BI165" s="203"/>
      <c r="BJ165" s="203"/>
      <c r="BK165" s="203"/>
      <c r="BL165" s="203"/>
      <c r="BM165" s="203"/>
      <c r="BN165" s="203"/>
      <c r="BO165" s="203"/>
      <c r="BP165" s="203"/>
      <c r="BQ165" s="203"/>
      <c r="BR165" s="203"/>
      <c r="BS165" s="203"/>
      <c r="BT165" s="203"/>
      <c r="BU165" s="203"/>
      <c r="BV165" s="203"/>
      <c r="BW165" s="203"/>
      <c r="BX165" s="203"/>
      <c r="BY165" s="203"/>
      <c r="BZ165" s="203"/>
      <c r="CA165" s="203"/>
      <c r="CB165" s="203"/>
      <c r="CC165" s="203"/>
      <c r="CD165" s="203"/>
      <c r="CE165" s="203"/>
      <c r="CF165" s="203"/>
      <c r="CG165" s="203"/>
      <c r="CH165" s="203"/>
      <c r="CI165" s="203"/>
      <c r="CJ165" s="203"/>
      <c r="CK165" s="203"/>
      <c r="CL165" s="203"/>
      <c r="CM165" s="203"/>
      <c r="CN165" s="203"/>
      <c r="CO165" s="203"/>
      <c r="CP165" s="203"/>
      <c r="CQ165" s="203"/>
      <c r="CR165" s="203"/>
      <c r="CS165" s="203"/>
      <c r="CT165" s="203"/>
      <c r="CU165" s="203"/>
      <c r="CV165" s="203"/>
      <c r="CW165" s="203"/>
      <c r="CX165" s="203"/>
      <c r="CY165" s="203"/>
      <c r="CZ165" s="203"/>
      <c r="DA165" s="203"/>
      <c r="DB165" s="203"/>
      <c r="DC165" s="203"/>
      <c r="DD165" s="203"/>
      <c r="DE165" s="203"/>
      <c r="DF165" s="203"/>
      <c r="DG165" s="203"/>
      <c r="DH165" s="203"/>
      <c r="DI165" s="203"/>
      <c r="DJ165" s="203"/>
      <c r="DK165" s="203"/>
      <c r="DL165" s="203"/>
      <c r="DM165" s="203"/>
      <c r="DN165" s="203"/>
      <c r="DO165" s="203"/>
      <c r="DP165" s="204" t="s">
        <v>151</v>
      </c>
      <c r="DQ165" s="204"/>
      <c r="DR165" s="204"/>
      <c r="DS165" s="204"/>
      <c r="DT165" s="204"/>
      <c r="DU165" s="204"/>
      <c r="DV165" s="204"/>
      <c r="DW165" s="204"/>
      <c r="DX165" s="204"/>
      <c r="DY165" s="204"/>
      <c r="DZ165" s="204"/>
      <c r="EA165" s="204"/>
      <c r="EB165" s="204"/>
      <c r="EC165" s="204"/>
      <c r="ED165" s="204"/>
    </row>
    <row r="166" spans="1:134" s="166" customFormat="1" ht="64.5" customHeight="1" x14ac:dyDescent="0.45">
      <c r="A166" s="202" t="s">
        <v>466</v>
      </c>
      <c r="B166" s="202"/>
      <c r="C166" s="202"/>
      <c r="D166" s="202"/>
      <c r="E166" s="202"/>
      <c r="F166" s="202"/>
      <c r="G166" s="202"/>
      <c r="H166" s="202"/>
      <c r="I166" s="202"/>
      <c r="J166" s="202"/>
      <c r="K166" s="203" t="s">
        <v>467</v>
      </c>
      <c r="L166" s="203"/>
      <c r="M166" s="203"/>
      <c r="N166" s="203"/>
      <c r="O166" s="203"/>
      <c r="P166" s="203"/>
      <c r="Q166" s="203"/>
      <c r="R166" s="203"/>
      <c r="S166" s="203"/>
      <c r="T166" s="203"/>
      <c r="U166" s="203"/>
      <c r="V166" s="203"/>
      <c r="W166" s="203"/>
      <c r="X166" s="203"/>
      <c r="Y166" s="203"/>
      <c r="Z166" s="203"/>
      <c r="AA166" s="203"/>
      <c r="AB166" s="203"/>
      <c r="AC166" s="203"/>
      <c r="AD166" s="203"/>
      <c r="AE166" s="203"/>
      <c r="AF166" s="203"/>
      <c r="AG166" s="203"/>
      <c r="AH166" s="203"/>
      <c r="AI166" s="203"/>
      <c r="AJ166" s="203"/>
      <c r="AK166" s="203"/>
      <c r="AL166" s="203"/>
      <c r="AM166" s="203"/>
      <c r="AN166" s="203"/>
      <c r="AO166" s="203"/>
      <c r="AP166" s="203"/>
      <c r="AQ166" s="203"/>
      <c r="AR166" s="203"/>
      <c r="AS166" s="203"/>
      <c r="AT166" s="203"/>
      <c r="AU166" s="203"/>
      <c r="AV166" s="203"/>
      <c r="AW166" s="203"/>
      <c r="AX166" s="203"/>
      <c r="AY166" s="203"/>
      <c r="AZ166" s="203"/>
      <c r="BA166" s="203"/>
      <c r="BB166" s="203"/>
      <c r="BC166" s="203"/>
      <c r="BD166" s="203"/>
      <c r="BE166" s="203"/>
      <c r="BF166" s="203"/>
      <c r="BG166" s="203"/>
      <c r="BH166" s="203"/>
      <c r="BI166" s="203"/>
      <c r="BJ166" s="203"/>
      <c r="BK166" s="203"/>
      <c r="BL166" s="203"/>
      <c r="BM166" s="203"/>
      <c r="BN166" s="203"/>
      <c r="BO166" s="203"/>
      <c r="BP166" s="203"/>
      <c r="BQ166" s="203"/>
      <c r="BR166" s="203"/>
      <c r="BS166" s="203"/>
      <c r="BT166" s="203"/>
      <c r="BU166" s="203"/>
      <c r="BV166" s="203"/>
      <c r="BW166" s="203"/>
      <c r="BX166" s="203"/>
      <c r="BY166" s="203"/>
      <c r="BZ166" s="203"/>
      <c r="CA166" s="203"/>
      <c r="CB166" s="203"/>
      <c r="CC166" s="203"/>
      <c r="CD166" s="203"/>
      <c r="CE166" s="203"/>
      <c r="CF166" s="203"/>
      <c r="CG166" s="203"/>
      <c r="CH166" s="203"/>
      <c r="CI166" s="203"/>
      <c r="CJ166" s="203"/>
      <c r="CK166" s="203"/>
      <c r="CL166" s="203"/>
      <c r="CM166" s="203"/>
      <c r="CN166" s="203"/>
      <c r="CO166" s="203"/>
      <c r="CP166" s="203"/>
      <c r="CQ166" s="203"/>
      <c r="CR166" s="203"/>
      <c r="CS166" s="203"/>
      <c r="CT166" s="203"/>
      <c r="CU166" s="203"/>
      <c r="CV166" s="203"/>
      <c r="CW166" s="203"/>
      <c r="CX166" s="203"/>
      <c r="CY166" s="203"/>
      <c r="CZ166" s="203"/>
      <c r="DA166" s="203"/>
      <c r="DB166" s="203"/>
      <c r="DC166" s="203"/>
      <c r="DD166" s="203"/>
      <c r="DE166" s="203"/>
      <c r="DF166" s="203"/>
      <c r="DG166" s="203"/>
      <c r="DH166" s="203"/>
      <c r="DI166" s="203"/>
      <c r="DJ166" s="203"/>
      <c r="DK166" s="203"/>
      <c r="DL166" s="203"/>
      <c r="DM166" s="203"/>
      <c r="DN166" s="203"/>
      <c r="DO166" s="203"/>
      <c r="DP166" s="204" t="s">
        <v>468</v>
      </c>
      <c r="DQ166" s="204"/>
      <c r="DR166" s="204"/>
      <c r="DS166" s="204"/>
      <c r="DT166" s="204"/>
      <c r="DU166" s="204"/>
      <c r="DV166" s="204"/>
      <c r="DW166" s="204"/>
      <c r="DX166" s="204"/>
      <c r="DY166" s="204"/>
      <c r="DZ166" s="204"/>
      <c r="EA166" s="204"/>
      <c r="EB166" s="204"/>
      <c r="EC166" s="204"/>
      <c r="ED166" s="204"/>
    </row>
    <row r="167" spans="1:134" s="166" customFormat="1" ht="111.75" customHeight="1" x14ac:dyDescent="0.45">
      <c r="A167" s="202" t="s">
        <v>469</v>
      </c>
      <c r="B167" s="202"/>
      <c r="C167" s="202"/>
      <c r="D167" s="202"/>
      <c r="E167" s="202"/>
      <c r="F167" s="202"/>
      <c r="G167" s="202"/>
      <c r="H167" s="202"/>
      <c r="I167" s="202"/>
      <c r="J167" s="202"/>
      <c r="K167" s="203" t="s">
        <v>470</v>
      </c>
      <c r="L167" s="203"/>
      <c r="M167" s="203"/>
      <c r="N167" s="203"/>
      <c r="O167" s="203"/>
      <c r="P167" s="203"/>
      <c r="Q167" s="203"/>
      <c r="R167" s="203"/>
      <c r="S167" s="203"/>
      <c r="T167" s="203"/>
      <c r="U167" s="203"/>
      <c r="V167" s="203"/>
      <c r="W167" s="203"/>
      <c r="X167" s="203"/>
      <c r="Y167" s="203"/>
      <c r="Z167" s="203"/>
      <c r="AA167" s="203"/>
      <c r="AB167" s="203"/>
      <c r="AC167" s="203"/>
      <c r="AD167" s="203"/>
      <c r="AE167" s="203"/>
      <c r="AF167" s="203"/>
      <c r="AG167" s="203"/>
      <c r="AH167" s="203"/>
      <c r="AI167" s="203"/>
      <c r="AJ167" s="203"/>
      <c r="AK167" s="203"/>
      <c r="AL167" s="203"/>
      <c r="AM167" s="203"/>
      <c r="AN167" s="203"/>
      <c r="AO167" s="203"/>
      <c r="AP167" s="203"/>
      <c r="AQ167" s="203"/>
      <c r="AR167" s="203"/>
      <c r="AS167" s="203"/>
      <c r="AT167" s="203"/>
      <c r="AU167" s="203"/>
      <c r="AV167" s="203"/>
      <c r="AW167" s="203"/>
      <c r="AX167" s="203"/>
      <c r="AY167" s="203"/>
      <c r="AZ167" s="203"/>
      <c r="BA167" s="203"/>
      <c r="BB167" s="203"/>
      <c r="BC167" s="203"/>
      <c r="BD167" s="203"/>
      <c r="BE167" s="203"/>
      <c r="BF167" s="203"/>
      <c r="BG167" s="203"/>
      <c r="BH167" s="203"/>
      <c r="BI167" s="203"/>
      <c r="BJ167" s="203"/>
      <c r="BK167" s="203"/>
      <c r="BL167" s="203"/>
      <c r="BM167" s="203"/>
      <c r="BN167" s="203"/>
      <c r="BO167" s="203"/>
      <c r="BP167" s="203"/>
      <c r="BQ167" s="203"/>
      <c r="BR167" s="203"/>
      <c r="BS167" s="203"/>
      <c r="BT167" s="203"/>
      <c r="BU167" s="203"/>
      <c r="BV167" s="203"/>
      <c r="BW167" s="203"/>
      <c r="BX167" s="203"/>
      <c r="BY167" s="203"/>
      <c r="BZ167" s="203"/>
      <c r="CA167" s="203"/>
      <c r="CB167" s="203"/>
      <c r="CC167" s="203"/>
      <c r="CD167" s="203"/>
      <c r="CE167" s="203"/>
      <c r="CF167" s="203"/>
      <c r="CG167" s="203"/>
      <c r="CH167" s="203"/>
      <c r="CI167" s="203"/>
      <c r="CJ167" s="203"/>
      <c r="CK167" s="203"/>
      <c r="CL167" s="203"/>
      <c r="CM167" s="203"/>
      <c r="CN167" s="203"/>
      <c r="CO167" s="203"/>
      <c r="CP167" s="203"/>
      <c r="CQ167" s="203"/>
      <c r="CR167" s="203"/>
      <c r="CS167" s="203"/>
      <c r="CT167" s="203"/>
      <c r="CU167" s="203"/>
      <c r="CV167" s="203"/>
      <c r="CW167" s="203"/>
      <c r="CX167" s="203"/>
      <c r="CY167" s="203"/>
      <c r="CZ167" s="203"/>
      <c r="DA167" s="203"/>
      <c r="DB167" s="203"/>
      <c r="DC167" s="203"/>
      <c r="DD167" s="203"/>
      <c r="DE167" s="203"/>
      <c r="DF167" s="203"/>
      <c r="DG167" s="203"/>
      <c r="DH167" s="203"/>
      <c r="DI167" s="203"/>
      <c r="DJ167" s="203"/>
      <c r="DK167" s="203"/>
      <c r="DL167" s="203"/>
      <c r="DM167" s="203"/>
      <c r="DN167" s="203"/>
      <c r="DO167" s="203"/>
      <c r="DP167" s="204" t="s">
        <v>147</v>
      </c>
      <c r="DQ167" s="204"/>
      <c r="DR167" s="204"/>
      <c r="DS167" s="204"/>
      <c r="DT167" s="204"/>
      <c r="DU167" s="204"/>
      <c r="DV167" s="204"/>
      <c r="DW167" s="204"/>
      <c r="DX167" s="204"/>
      <c r="DY167" s="204"/>
      <c r="DZ167" s="204"/>
      <c r="EA167" s="204"/>
      <c r="EB167" s="204"/>
      <c r="EC167" s="204"/>
      <c r="ED167" s="204"/>
    </row>
    <row r="168" spans="1:134" s="166" customFormat="1" ht="111.75" customHeight="1" x14ac:dyDescent="0.45">
      <c r="A168" s="202" t="s">
        <v>395</v>
      </c>
      <c r="B168" s="202"/>
      <c r="C168" s="202"/>
      <c r="D168" s="202"/>
      <c r="E168" s="202"/>
      <c r="F168" s="202"/>
      <c r="G168" s="202"/>
      <c r="H168" s="202"/>
      <c r="I168" s="202"/>
      <c r="J168" s="202"/>
      <c r="K168" s="203" t="s">
        <v>471</v>
      </c>
      <c r="L168" s="203"/>
      <c r="M168" s="203"/>
      <c r="N168" s="203"/>
      <c r="O168" s="203"/>
      <c r="P168" s="203"/>
      <c r="Q168" s="203"/>
      <c r="R168" s="203"/>
      <c r="S168" s="203"/>
      <c r="T168" s="203"/>
      <c r="U168" s="203"/>
      <c r="V168" s="203"/>
      <c r="W168" s="203"/>
      <c r="X168" s="203"/>
      <c r="Y168" s="203"/>
      <c r="Z168" s="203"/>
      <c r="AA168" s="203"/>
      <c r="AB168" s="203"/>
      <c r="AC168" s="203"/>
      <c r="AD168" s="203"/>
      <c r="AE168" s="203"/>
      <c r="AF168" s="203"/>
      <c r="AG168" s="203"/>
      <c r="AH168" s="203"/>
      <c r="AI168" s="203"/>
      <c r="AJ168" s="203"/>
      <c r="AK168" s="203"/>
      <c r="AL168" s="203"/>
      <c r="AM168" s="203"/>
      <c r="AN168" s="203"/>
      <c r="AO168" s="203"/>
      <c r="AP168" s="203"/>
      <c r="AQ168" s="203"/>
      <c r="AR168" s="203"/>
      <c r="AS168" s="203"/>
      <c r="AT168" s="203"/>
      <c r="AU168" s="203"/>
      <c r="AV168" s="203"/>
      <c r="AW168" s="203"/>
      <c r="AX168" s="203"/>
      <c r="AY168" s="203"/>
      <c r="AZ168" s="203"/>
      <c r="BA168" s="203"/>
      <c r="BB168" s="203"/>
      <c r="BC168" s="203"/>
      <c r="BD168" s="203"/>
      <c r="BE168" s="203"/>
      <c r="BF168" s="203"/>
      <c r="BG168" s="203"/>
      <c r="BH168" s="203"/>
      <c r="BI168" s="203"/>
      <c r="BJ168" s="203"/>
      <c r="BK168" s="203"/>
      <c r="BL168" s="203"/>
      <c r="BM168" s="203"/>
      <c r="BN168" s="203"/>
      <c r="BO168" s="203"/>
      <c r="BP168" s="203"/>
      <c r="BQ168" s="203"/>
      <c r="BR168" s="203"/>
      <c r="BS168" s="203"/>
      <c r="BT168" s="203"/>
      <c r="BU168" s="203"/>
      <c r="BV168" s="203"/>
      <c r="BW168" s="203"/>
      <c r="BX168" s="203"/>
      <c r="BY168" s="203"/>
      <c r="BZ168" s="203"/>
      <c r="CA168" s="203"/>
      <c r="CB168" s="203"/>
      <c r="CC168" s="203"/>
      <c r="CD168" s="203"/>
      <c r="CE168" s="203"/>
      <c r="CF168" s="203"/>
      <c r="CG168" s="203"/>
      <c r="CH168" s="203"/>
      <c r="CI168" s="203"/>
      <c r="CJ168" s="203"/>
      <c r="CK168" s="203"/>
      <c r="CL168" s="203"/>
      <c r="CM168" s="203"/>
      <c r="CN168" s="203"/>
      <c r="CO168" s="203"/>
      <c r="CP168" s="203"/>
      <c r="CQ168" s="203"/>
      <c r="CR168" s="203"/>
      <c r="CS168" s="203"/>
      <c r="CT168" s="203"/>
      <c r="CU168" s="203"/>
      <c r="CV168" s="203"/>
      <c r="CW168" s="203"/>
      <c r="CX168" s="203"/>
      <c r="CY168" s="203"/>
      <c r="CZ168" s="203"/>
      <c r="DA168" s="203"/>
      <c r="DB168" s="203"/>
      <c r="DC168" s="203"/>
      <c r="DD168" s="203"/>
      <c r="DE168" s="203"/>
      <c r="DF168" s="203"/>
      <c r="DG168" s="203"/>
      <c r="DH168" s="203"/>
      <c r="DI168" s="203"/>
      <c r="DJ168" s="203"/>
      <c r="DK168" s="203"/>
      <c r="DL168" s="203"/>
      <c r="DM168" s="203"/>
      <c r="DN168" s="203"/>
      <c r="DO168" s="203"/>
      <c r="DP168" s="204" t="s">
        <v>393</v>
      </c>
      <c r="DQ168" s="204"/>
      <c r="DR168" s="204"/>
      <c r="DS168" s="204"/>
      <c r="DT168" s="204"/>
      <c r="DU168" s="204"/>
      <c r="DV168" s="204"/>
      <c r="DW168" s="204"/>
      <c r="DX168" s="204"/>
      <c r="DY168" s="204"/>
      <c r="DZ168" s="204"/>
      <c r="EA168" s="204"/>
      <c r="EB168" s="204"/>
      <c r="EC168" s="204"/>
      <c r="ED168" s="204"/>
    </row>
    <row r="169" spans="1:134" s="166" customFormat="1" ht="64.5" customHeight="1" x14ac:dyDescent="0.45">
      <c r="A169" s="202" t="s">
        <v>472</v>
      </c>
      <c r="B169" s="202"/>
      <c r="C169" s="202"/>
      <c r="D169" s="202"/>
      <c r="E169" s="202"/>
      <c r="F169" s="202"/>
      <c r="G169" s="202"/>
      <c r="H169" s="202"/>
      <c r="I169" s="202"/>
      <c r="J169" s="202"/>
      <c r="K169" s="203" t="s">
        <v>473</v>
      </c>
      <c r="L169" s="203"/>
      <c r="M169" s="203"/>
      <c r="N169" s="203"/>
      <c r="O169" s="203"/>
      <c r="P169" s="203"/>
      <c r="Q169" s="203"/>
      <c r="R169" s="203"/>
      <c r="S169" s="203"/>
      <c r="T169" s="203"/>
      <c r="U169" s="203"/>
      <c r="V169" s="203"/>
      <c r="W169" s="203"/>
      <c r="X169" s="203"/>
      <c r="Y169" s="203"/>
      <c r="Z169" s="203"/>
      <c r="AA169" s="203"/>
      <c r="AB169" s="203"/>
      <c r="AC169" s="203"/>
      <c r="AD169" s="203"/>
      <c r="AE169" s="203"/>
      <c r="AF169" s="203"/>
      <c r="AG169" s="203"/>
      <c r="AH169" s="203"/>
      <c r="AI169" s="203"/>
      <c r="AJ169" s="203"/>
      <c r="AK169" s="203"/>
      <c r="AL169" s="203"/>
      <c r="AM169" s="203"/>
      <c r="AN169" s="203"/>
      <c r="AO169" s="203"/>
      <c r="AP169" s="203"/>
      <c r="AQ169" s="203"/>
      <c r="AR169" s="203"/>
      <c r="AS169" s="203"/>
      <c r="AT169" s="203"/>
      <c r="AU169" s="203"/>
      <c r="AV169" s="203"/>
      <c r="AW169" s="203"/>
      <c r="AX169" s="203"/>
      <c r="AY169" s="203"/>
      <c r="AZ169" s="203"/>
      <c r="BA169" s="203"/>
      <c r="BB169" s="203"/>
      <c r="BC169" s="203"/>
      <c r="BD169" s="203"/>
      <c r="BE169" s="203"/>
      <c r="BF169" s="203"/>
      <c r="BG169" s="203"/>
      <c r="BH169" s="203"/>
      <c r="BI169" s="203"/>
      <c r="BJ169" s="203"/>
      <c r="BK169" s="203"/>
      <c r="BL169" s="203"/>
      <c r="BM169" s="203"/>
      <c r="BN169" s="203"/>
      <c r="BO169" s="203"/>
      <c r="BP169" s="203"/>
      <c r="BQ169" s="203"/>
      <c r="BR169" s="203"/>
      <c r="BS169" s="203"/>
      <c r="BT169" s="203"/>
      <c r="BU169" s="203"/>
      <c r="BV169" s="203"/>
      <c r="BW169" s="203"/>
      <c r="BX169" s="203"/>
      <c r="BY169" s="203"/>
      <c r="BZ169" s="203"/>
      <c r="CA169" s="203"/>
      <c r="CB169" s="203"/>
      <c r="CC169" s="203"/>
      <c r="CD169" s="203"/>
      <c r="CE169" s="203"/>
      <c r="CF169" s="203"/>
      <c r="CG169" s="203"/>
      <c r="CH169" s="203"/>
      <c r="CI169" s="203"/>
      <c r="CJ169" s="203"/>
      <c r="CK169" s="203"/>
      <c r="CL169" s="203"/>
      <c r="CM169" s="203"/>
      <c r="CN169" s="203"/>
      <c r="CO169" s="203"/>
      <c r="CP169" s="203"/>
      <c r="CQ169" s="203"/>
      <c r="CR169" s="203"/>
      <c r="CS169" s="203"/>
      <c r="CT169" s="203"/>
      <c r="CU169" s="203"/>
      <c r="CV169" s="203"/>
      <c r="CW169" s="203"/>
      <c r="CX169" s="203"/>
      <c r="CY169" s="203"/>
      <c r="CZ169" s="203"/>
      <c r="DA169" s="203"/>
      <c r="DB169" s="203"/>
      <c r="DC169" s="203"/>
      <c r="DD169" s="203"/>
      <c r="DE169" s="203"/>
      <c r="DF169" s="203"/>
      <c r="DG169" s="203"/>
      <c r="DH169" s="203"/>
      <c r="DI169" s="203"/>
      <c r="DJ169" s="203"/>
      <c r="DK169" s="203"/>
      <c r="DL169" s="203"/>
      <c r="DM169" s="203"/>
      <c r="DN169" s="203"/>
      <c r="DO169" s="203"/>
      <c r="DP169" s="204" t="s">
        <v>243</v>
      </c>
      <c r="DQ169" s="204"/>
      <c r="DR169" s="204"/>
      <c r="DS169" s="204"/>
      <c r="DT169" s="204"/>
      <c r="DU169" s="204"/>
      <c r="DV169" s="204"/>
      <c r="DW169" s="204"/>
      <c r="DX169" s="204"/>
      <c r="DY169" s="204"/>
      <c r="DZ169" s="204"/>
      <c r="EA169" s="204"/>
      <c r="EB169" s="204"/>
      <c r="EC169" s="204"/>
      <c r="ED169" s="204"/>
    </row>
    <row r="170" spans="1:134" s="166" customFormat="1" ht="111.75" customHeight="1" x14ac:dyDescent="0.45">
      <c r="A170" s="202" t="s">
        <v>474</v>
      </c>
      <c r="B170" s="202"/>
      <c r="C170" s="202"/>
      <c r="D170" s="202"/>
      <c r="E170" s="202"/>
      <c r="F170" s="202"/>
      <c r="G170" s="202"/>
      <c r="H170" s="202"/>
      <c r="I170" s="202"/>
      <c r="J170" s="202"/>
      <c r="K170" s="203" t="s">
        <v>475</v>
      </c>
      <c r="L170" s="203"/>
      <c r="M170" s="203"/>
      <c r="N170" s="203"/>
      <c r="O170" s="203"/>
      <c r="P170" s="203"/>
      <c r="Q170" s="203"/>
      <c r="R170" s="203"/>
      <c r="S170" s="203"/>
      <c r="T170" s="203"/>
      <c r="U170" s="203"/>
      <c r="V170" s="203"/>
      <c r="W170" s="203"/>
      <c r="X170" s="203"/>
      <c r="Y170" s="203"/>
      <c r="Z170" s="203"/>
      <c r="AA170" s="203"/>
      <c r="AB170" s="203"/>
      <c r="AC170" s="203"/>
      <c r="AD170" s="203"/>
      <c r="AE170" s="203"/>
      <c r="AF170" s="203"/>
      <c r="AG170" s="203"/>
      <c r="AH170" s="203"/>
      <c r="AI170" s="203"/>
      <c r="AJ170" s="203"/>
      <c r="AK170" s="203"/>
      <c r="AL170" s="203"/>
      <c r="AM170" s="203"/>
      <c r="AN170" s="203"/>
      <c r="AO170" s="203"/>
      <c r="AP170" s="203"/>
      <c r="AQ170" s="203"/>
      <c r="AR170" s="203"/>
      <c r="AS170" s="203"/>
      <c r="AT170" s="203"/>
      <c r="AU170" s="203"/>
      <c r="AV170" s="203"/>
      <c r="AW170" s="203"/>
      <c r="AX170" s="203"/>
      <c r="AY170" s="203"/>
      <c r="AZ170" s="203"/>
      <c r="BA170" s="203"/>
      <c r="BB170" s="203"/>
      <c r="BC170" s="203"/>
      <c r="BD170" s="203"/>
      <c r="BE170" s="203"/>
      <c r="BF170" s="203"/>
      <c r="BG170" s="203"/>
      <c r="BH170" s="203"/>
      <c r="BI170" s="203"/>
      <c r="BJ170" s="203"/>
      <c r="BK170" s="203"/>
      <c r="BL170" s="203"/>
      <c r="BM170" s="203"/>
      <c r="BN170" s="203"/>
      <c r="BO170" s="203"/>
      <c r="BP170" s="203"/>
      <c r="BQ170" s="203"/>
      <c r="BR170" s="203"/>
      <c r="BS170" s="203"/>
      <c r="BT170" s="203"/>
      <c r="BU170" s="203"/>
      <c r="BV170" s="203"/>
      <c r="BW170" s="203"/>
      <c r="BX170" s="203"/>
      <c r="BY170" s="203"/>
      <c r="BZ170" s="203"/>
      <c r="CA170" s="203"/>
      <c r="CB170" s="203"/>
      <c r="CC170" s="203"/>
      <c r="CD170" s="203"/>
      <c r="CE170" s="203"/>
      <c r="CF170" s="203"/>
      <c r="CG170" s="203"/>
      <c r="CH170" s="203"/>
      <c r="CI170" s="203"/>
      <c r="CJ170" s="203"/>
      <c r="CK170" s="203"/>
      <c r="CL170" s="203"/>
      <c r="CM170" s="203"/>
      <c r="CN170" s="203"/>
      <c r="CO170" s="203"/>
      <c r="CP170" s="203"/>
      <c r="CQ170" s="203"/>
      <c r="CR170" s="203"/>
      <c r="CS170" s="203"/>
      <c r="CT170" s="203"/>
      <c r="CU170" s="203"/>
      <c r="CV170" s="203"/>
      <c r="CW170" s="203"/>
      <c r="CX170" s="203"/>
      <c r="CY170" s="203"/>
      <c r="CZ170" s="203"/>
      <c r="DA170" s="203"/>
      <c r="DB170" s="203"/>
      <c r="DC170" s="203"/>
      <c r="DD170" s="203"/>
      <c r="DE170" s="203"/>
      <c r="DF170" s="203"/>
      <c r="DG170" s="203"/>
      <c r="DH170" s="203"/>
      <c r="DI170" s="203"/>
      <c r="DJ170" s="203"/>
      <c r="DK170" s="203"/>
      <c r="DL170" s="203"/>
      <c r="DM170" s="203"/>
      <c r="DN170" s="203"/>
      <c r="DO170" s="203"/>
      <c r="DP170" s="204" t="s">
        <v>246</v>
      </c>
      <c r="DQ170" s="204"/>
      <c r="DR170" s="204"/>
      <c r="DS170" s="204"/>
      <c r="DT170" s="204"/>
      <c r="DU170" s="204"/>
      <c r="DV170" s="204"/>
      <c r="DW170" s="204"/>
      <c r="DX170" s="204"/>
      <c r="DY170" s="204"/>
      <c r="DZ170" s="204"/>
      <c r="EA170" s="204"/>
      <c r="EB170" s="204"/>
      <c r="EC170" s="204"/>
      <c r="ED170" s="204"/>
    </row>
    <row r="171" spans="1:134" s="166" customFormat="1" ht="111.75" customHeight="1" x14ac:dyDescent="0.45">
      <c r="A171" s="202" t="s">
        <v>251</v>
      </c>
      <c r="B171" s="202"/>
      <c r="C171" s="202"/>
      <c r="D171" s="202"/>
      <c r="E171" s="202"/>
      <c r="F171" s="202"/>
      <c r="G171" s="202"/>
      <c r="H171" s="202"/>
      <c r="I171" s="202"/>
      <c r="J171" s="202"/>
      <c r="K171" s="203" t="s">
        <v>476</v>
      </c>
      <c r="L171" s="203"/>
      <c r="M171" s="203"/>
      <c r="N171" s="203"/>
      <c r="O171" s="203"/>
      <c r="P171" s="203"/>
      <c r="Q171" s="203"/>
      <c r="R171" s="203"/>
      <c r="S171" s="203"/>
      <c r="T171" s="203"/>
      <c r="U171" s="203"/>
      <c r="V171" s="203"/>
      <c r="W171" s="203"/>
      <c r="X171" s="203"/>
      <c r="Y171" s="203"/>
      <c r="Z171" s="203"/>
      <c r="AA171" s="203"/>
      <c r="AB171" s="203"/>
      <c r="AC171" s="203"/>
      <c r="AD171" s="203"/>
      <c r="AE171" s="203"/>
      <c r="AF171" s="203"/>
      <c r="AG171" s="203"/>
      <c r="AH171" s="203"/>
      <c r="AI171" s="203"/>
      <c r="AJ171" s="203"/>
      <c r="AK171" s="203"/>
      <c r="AL171" s="203"/>
      <c r="AM171" s="203"/>
      <c r="AN171" s="203"/>
      <c r="AO171" s="203"/>
      <c r="AP171" s="203"/>
      <c r="AQ171" s="203"/>
      <c r="AR171" s="203"/>
      <c r="AS171" s="203"/>
      <c r="AT171" s="203"/>
      <c r="AU171" s="203"/>
      <c r="AV171" s="203"/>
      <c r="AW171" s="203"/>
      <c r="AX171" s="203"/>
      <c r="AY171" s="203"/>
      <c r="AZ171" s="203"/>
      <c r="BA171" s="203"/>
      <c r="BB171" s="203"/>
      <c r="BC171" s="203"/>
      <c r="BD171" s="203"/>
      <c r="BE171" s="203"/>
      <c r="BF171" s="203"/>
      <c r="BG171" s="203"/>
      <c r="BH171" s="203"/>
      <c r="BI171" s="203"/>
      <c r="BJ171" s="203"/>
      <c r="BK171" s="203"/>
      <c r="BL171" s="203"/>
      <c r="BM171" s="203"/>
      <c r="BN171" s="203"/>
      <c r="BO171" s="203"/>
      <c r="BP171" s="203"/>
      <c r="BQ171" s="203"/>
      <c r="BR171" s="203"/>
      <c r="BS171" s="203"/>
      <c r="BT171" s="203"/>
      <c r="BU171" s="203"/>
      <c r="BV171" s="203"/>
      <c r="BW171" s="203"/>
      <c r="BX171" s="203"/>
      <c r="BY171" s="203"/>
      <c r="BZ171" s="203"/>
      <c r="CA171" s="203"/>
      <c r="CB171" s="203"/>
      <c r="CC171" s="203"/>
      <c r="CD171" s="203"/>
      <c r="CE171" s="203"/>
      <c r="CF171" s="203"/>
      <c r="CG171" s="203"/>
      <c r="CH171" s="203"/>
      <c r="CI171" s="203"/>
      <c r="CJ171" s="203"/>
      <c r="CK171" s="203"/>
      <c r="CL171" s="203"/>
      <c r="CM171" s="203"/>
      <c r="CN171" s="203"/>
      <c r="CO171" s="203"/>
      <c r="CP171" s="203"/>
      <c r="CQ171" s="203"/>
      <c r="CR171" s="203"/>
      <c r="CS171" s="203"/>
      <c r="CT171" s="203"/>
      <c r="CU171" s="203"/>
      <c r="CV171" s="203"/>
      <c r="CW171" s="203"/>
      <c r="CX171" s="203"/>
      <c r="CY171" s="203"/>
      <c r="CZ171" s="203"/>
      <c r="DA171" s="203"/>
      <c r="DB171" s="203"/>
      <c r="DC171" s="203"/>
      <c r="DD171" s="203"/>
      <c r="DE171" s="203"/>
      <c r="DF171" s="203"/>
      <c r="DG171" s="203"/>
      <c r="DH171" s="203"/>
      <c r="DI171" s="203"/>
      <c r="DJ171" s="203"/>
      <c r="DK171" s="203"/>
      <c r="DL171" s="203"/>
      <c r="DM171" s="203"/>
      <c r="DN171" s="203"/>
      <c r="DO171" s="203"/>
      <c r="DP171" s="204" t="s">
        <v>249</v>
      </c>
      <c r="DQ171" s="204"/>
      <c r="DR171" s="204"/>
      <c r="DS171" s="204"/>
      <c r="DT171" s="204"/>
      <c r="DU171" s="204"/>
      <c r="DV171" s="204"/>
      <c r="DW171" s="204"/>
      <c r="DX171" s="204"/>
      <c r="DY171" s="204"/>
      <c r="DZ171" s="204"/>
      <c r="EA171" s="204"/>
      <c r="EB171" s="204"/>
      <c r="EC171" s="204"/>
      <c r="ED171" s="204"/>
    </row>
    <row r="172" spans="1:134" s="166" customFormat="1" ht="64.5" customHeight="1" x14ac:dyDescent="0.45">
      <c r="A172" s="202" t="s">
        <v>477</v>
      </c>
      <c r="B172" s="202"/>
      <c r="C172" s="202"/>
      <c r="D172" s="202"/>
      <c r="E172" s="202"/>
      <c r="F172" s="202"/>
      <c r="G172" s="202"/>
      <c r="H172" s="202"/>
      <c r="I172" s="202"/>
      <c r="J172" s="202"/>
      <c r="K172" s="203" t="s">
        <v>478</v>
      </c>
      <c r="L172" s="203"/>
      <c r="M172" s="203"/>
      <c r="N172" s="203"/>
      <c r="O172" s="203"/>
      <c r="P172" s="203"/>
      <c r="Q172" s="203"/>
      <c r="R172" s="203"/>
      <c r="S172" s="203"/>
      <c r="T172" s="203"/>
      <c r="U172" s="203"/>
      <c r="V172" s="203"/>
      <c r="W172" s="203"/>
      <c r="X172" s="203"/>
      <c r="Y172" s="203"/>
      <c r="Z172" s="203"/>
      <c r="AA172" s="203"/>
      <c r="AB172" s="203"/>
      <c r="AC172" s="203"/>
      <c r="AD172" s="203"/>
      <c r="AE172" s="203"/>
      <c r="AF172" s="203"/>
      <c r="AG172" s="203"/>
      <c r="AH172" s="203"/>
      <c r="AI172" s="203"/>
      <c r="AJ172" s="203"/>
      <c r="AK172" s="203"/>
      <c r="AL172" s="203"/>
      <c r="AM172" s="203"/>
      <c r="AN172" s="203"/>
      <c r="AO172" s="203"/>
      <c r="AP172" s="203"/>
      <c r="AQ172" s="203"/>
      <c r="AR172" s="203"/>
      <c r="AS172" s="203"/>
      <c r="AT172" s="203"/>
      <c r="AU172" s="203"/>
      <c r="AV172" s="203"/>
      <c r="AW172" s="203"/>
      <c r="AX172" s="203"/>
      <c r="AY172" s="203"/>
      <c r="AZ172" s="203"/>
      <c r="BA172" s="203"/>
      <c r="BB172" s="203"/>
      <c r="BC172" s="203"/>
      <c r="BD172" s="203"/>
      <c r="BE172" s="203"/>
      <c r="BF172" s="203"/>
      <c r="BG172" s="203"/>
      <c r="BH172" s="203"/>
      <c r="BI172" s="203"/>
      <c r="BJ172" s="203"/>
      <c r="BK172" s="203"/>
      <c r="BL172" s="203"/>
      <c r="BM172" s="203"/>
      <c r="BN172" s="203"/>
      <c r="BO172" s="203"/>
      <c r="BP172" s="203"/>
      <c r="BQ172" s="203"/>
      <c r="BR172" s="203"/>
      <c r="BS172" s="203"/>
      <c r="BT172" s="203"/>
      <c r="BU172" s="203"/>
      <c r="BV172" s="203"/>
      <c r="BW172" s="203"/>
      <c r="BX172" s="203"/>
      <c r="BY172" s="203"/>
      <c r="BZ172" s="203"/>
      <c r="CA172" s="203"/>
      <c r="CB172" s="203"/>
      <c r="CC172" s="203"/>
      <c r="CD172" s="203"/>
      <c r="CE172" s="203"/>
      <c r="CF172" s="203"/>
      <c r="CG172" s="203"/>
      <c r="CH172" s="203"/>
      <c r="CI172" s="203"/>
      <c r="CJ172" s="203"/>
      <c r="CK172" s="203"/>
      <c r="CL172" s="203"/>
      <c r="CM172" s="203"/>
      <c r="CN172" s="203"/>
      <c r="CO172" s="203"/>
      <c r="CP172" s="203"/>
      <c r="CQ172" s="203"/>
      <c r="CR172" s="203"/>
      <c r="CS172" s="203"/>
      <c r="CT172" s="203"/>
      <c r="CU172" s="203"/>
      <c r="CV172" s="203"/>
      <c r="CW172" s="203"/>
      <c r="CX172" s="203"/>
      <c r="CY172" s="203"/>
      <c r="CZ172" s="203"/>
      <c r="DA172" s="203"/>
      <c r="DB172" s="203"/>
      <c r="DC172" s="203"/>
      <c r="DD172" s="203"/>
      <c r="DE172" s="203"/>
      <c r="DF172" s="203"/>
      <c r="DG172" s="203"/>
      <c r="DH172" s="203"/>
      <c r="DI172" s="203"/>
      <c r="DJ172" s="203"/>
      <c r="DK172" s="203"/>
      <c r="DL172" s="203"/>
      <c r="DM172" s="203"/>
      <c r="DN172" s="203"/>
      <c r="DO172" s="203"/>
      <c r="DP172" s="204" t="s">
        <v>252</v>
      </c>
      <c r="DQ172" s="204"/>
      <c r="DR172" s="204"/>
      <c r="DS172" s="204"/>
      <c r="DT172" s="204"/>
      <c r="DU172" s="204"/>
      <c r="DV172" s="204"/>
      <c r="DW172" s="204"/>
      <c r="DX172" s="204"/>
      <c r="DY172" s="204"/>
      <c r="DZ172" s="204"/>
      <c r="EA172" s="204"/>
      <c r="EB172" s="204"/>
      <c r="EC172" s="204"/>
      <c r="ED172" s="204"/>
    </row>
    <row r="173" spans="1:134" s="166" customFormat="1" ht="64.5" customHeight="1" x14ac:dyDescent="0.45">
      <c r="A173" s="202" t="s">
        <v>479</v>
      </c>
      <c r="B173" s="202"/>
      <c r="C173" s="202"/>
      <c r="D173" s="202"/>
      <c r="E173" s="202"/>
      <c r="F173" s="202"/>
      <c r="G173" s="202"/>
      <c r="H173" s="202"/>
      <c r="I173" s="202"/>
      <c r="J173" s="202"/>
      <c r="K173" s="203" t="s">
        <v>480</v>
      </c>
      <c r="L173" s="203"/>
      <c r="M173" s="203"/>
      <c r="N173" s="203"/>
      <c r="O173" s="203"/>
      <c r="P173" s="203"/>
      <c r="Q173" s="203"/>
      <c r="R173" s="203"/>
      <c r="S173" s="203"/>
      <c r="T173" s="203"/>
      <c r="U173" s="203"/>
      <c r="V173" s="203"/>
      <c r="W173" s="203"/>
      <c r="X173" s="203"/>
      <c r="Y173" s="203"/>
      <c r="Z173" s="203"/>
      <c r="AA173" s="203"/>
      <c r="AB173" s="203"/>
      <c r="AC173" s="203"/>
      <c r="AD173" s="203"/>
      <c r="AE173" s="203"/>
      <c r="AF173" s="203"/>
      <c r="AG173" s="203"/>
      <c r="AH173" s="203"/>
      <c r="AI173" s="203"/>
      <c r="AJ173" s="203"/>
      <c r="AK173" s="203"/>
      <c r="AL173" s="203"/>
      <c r="AM173" s="203"/>
      <c r="AN173" s="203"/>
      <c r="AO173" s="203"/>
      <c r="AP173" s="203"/>
      <c r="AQ173" s="203"/>
      <c r="AR173" s="203"/>
      <c r="AS173" s="203"/>
      <c r="AT173" s="203"/>
      <c r="AU173" s="203"/>
      <c r="AV173" s="203"/>
      <c r="AW173" s="203"/>
      <c r="AX173" s="203"/>
      <c r="AY173" s="203"/>
      <c r="AZ173" s="203"/>
      <c r="BA173" s="203"/>
      <c r="BB173" s="203"/>
      <c r="BC173" s="203"/>
      <c r="BD173" s="203"/>
      <c r="BE173" s="203"/>
      <c r="BF173" s="203"/>
      <c r="BG173" s="203"/>
      <c r="BH173" s="203"/>
      <c r="BI173" s="203"/>
      <c r="BJ173" s="203"/>
      <c r="BK173" s="203"/>
      <c r="BL173" s="203"/>
      <c r="BM173" s="203"/>
      <c r="BN173" s="203"/>
      <c r="BO173" s="203"/>
      <c r="BP173" s="203"/>
      <c r="BQ173" s="203"/>
      <c r="BR173" s="203"/>
      <c r="BS173" s="203"/>
      <c r="BT173" s="203"/>
      <c r="BU173" s="203"/>
      <c r="BV173" s="203"/>
      <c r="BW173" s="203"/>
      <c r="BX173" s="203"/>
      <c r="BY173" s="203"/>
      <c r="BZ173" s="203"/>
      <c r="CA173" s="203"/>
      <c r="CB173" s="203"/>
      <c r="CC173" s="203"/>
      <c r="CD173" s="203"/>
      <c r="CE173" s="203"/>
      <c r="CF173" s="203"/>
      <c r="CG173" s="203"/>
      <c r="CH173" s="203"/>
      <c r="CI173" s="203"/>
      <c r="CJ173" s="203"/>
      <c r="CK173" s="203"/>
      <c r="CL173" s="203"/>
      <c r="CM173" s="203"/>
      <c r="CN173" s="203"/>
      <c r="CO173" s="203"/>
      <c r="CP173" s="203"/>
      <c r="CQ173" s="203"/>
      <c r="CR173" s="203"/>
      <c r="CS173" s="203"/>
      <c r="CT173" s="203"/>
      <c r="CU173" s="203"/>
      <c r="CV173" s="203"/>
      <c r="CW173" s="203"/>
      <c r="CX173" s="203"/>
      <c r="CY173" s="203"/>
      <c r="CZ173" s="203"/>
      <c r="DA173" s="203"/>
      <c r="DB173" s="203"/>
      <c r="DC173" s="203"/>
      <c r="DD173" s="203"/>
      <c r="DE173" s="203"/>
      <c r="DF173" s="203"/>
      <c r="DG173" s="203"/>
      <c r="DH173" s="203"/>
      <c r="DI173" s="203"/>
      <c r="DJ173" s="203"/>
      <c r="DK173" s="203"/>
      <c r="DL173" s="203"/>
      <c r="DM173" s="203"/>
      <c r="DN173" s="203"/>
      <c r="DO173" s="203"/>
      <c r="DP173" s="204" t="s">
        <v>252</v>
      </c>
      <c r="DQ173" s="204"/>
      <c r="DR173" s="204"/>
      <c r="DS173" s="204"/>
      <c r="DT173" s="204"/>
      <c r="DU173" s="204"/>
      <c r="DV173" s="204"/>
      <c r="DW173" s="204"/>
      <c r="DX173" s="204"/>
      <c r="DY173" s="204"/>
      <c r="DZ173" s="204"/>
      <c r="EA173" s="204"/>
      <c r="EB173" s="204"/>
      <c r="EC173" s="204"/>
      <c r="ED173" s="204"/>
    </row>
    <row r="174" spans="1:134" s="166" customFormat="1" ht="64.5" customHeight="1" x14ac:dyDescent="0.45">
      <c r="A174" s="202" t="s">
        <v>388</v>
      </c>
      <c r="B174" s="202"/>
      <c r="C174" s="202"/>
      <c r="D174" s="202"/>
      <c r="E174" s="202"/>
      <c r="F174" s="202"/>
      <c r="G174" s="202"/>
      <c r="H174" s="202"/>
      <c r="I174" s="202"/>
      <c r="J174" s="202"/>
      <c r="K174" s="203" t="s">
        <v>481</v>
      </c>
      <c r="L174" s="203"/>
      <c r="M174" s="203"/>
      <c r="N174" s="203"/>
      <c r="O174" s="203"/>
      <c r="P174" s="203"/>
      <c r="Q174" s="203"/>
      <c r="R174" s="203"/>
      <c r="S174" s="203"/>
      <c r="T174" s="203"/>
      <c r="U174" s="203"/>
      <c r="V174" s="203"/>
      <c r="W174" s="203"/>
      <c r="X174" s="203"/>
      <c r="Y174" s="203"/>
      <c r="Z174" s="203"/>
      <c r="AA174" s="203"/>
      <c r="AB174" s="203"/>
      <c r="AC174" s="203"/>
      <c r="AD174" s="203"/>
      <c r="AE174" s="203"/>
      <c r="AF174" s="203"/>
      <c r="AG174" s="203"/>
      <c r="AH174" s="203"/>
      <c r="AI174" s="203"/>
      <c r="AJ174" s="203"/>
      <c r="AK174" s="203"/>
      <c r="AL174" s="203"/>
      <c r="AM174" s="203"/>
      <c r="AN174" s="203"/>
      <c r="AO174" s="203"/>
      <c r="AP174" s="203"/>
      <c r="AQ174" s="203"/>
      <c r="AR174" s="203"/>
      <c r="AS174" s="203"/>
      <c r="AT174" s="203"/>
      <c r="AU174" s="203"/>
      <c r="AV174" s="203"/>
      <c r="AW174" s="203"/>
      <c r="AX174" s="203"/>
      <c r="AY174" s="203"/>
      <c r="AZ174" s="203"/>
      <c r="BA174" s="203"/>
      <c r="BB174" s="203"/>
      <c r="BC174" s="203"/>
      <c r="BD174" s="203"/>
      <c r="BE174" s="203"/>
      <c r="BF174" s="203"/>
      <c r="BG174" s="203"/>
      <c r="BH174" s="203"/>
      <c r="BI174" s="203"/>
      <c r="BJ174" s="203"/>
      <c r="BK174" s="203"/>
      <c r="BL174" s="203"/>
      <c r="BM174" s="203"/>
      <c r="BN174" s="203"/>
      <c r="BO174" s="203"/>
      <c r="BP174" s="203"/>
      <c r="BQ174" s="203"/>
      <c r="BR174" s="203"/>
      <c r="BS174" s="203"/>
      <c r="BT174" s="203"/>
      <c r="BU174" s="203"/>
      <c r="BV174" s="203"/>
      <c r="BW174" s="203"/>
      <c r="BX174" s="203"/>
      <c r="BY174" s="203"/>
      <c r="BZ174" s="203"/>
      <c r="CA174" s="203"/>
      <c r="CB174" s="203"/>
      <c r="CC174" s="203"/>
      <c r="CD174" s="203"/>
      <c r="CE174" s="203"/>
      <c r="CF174" s="203"/>
      <c r="CG174" s="203"/>
      <c r="CH174" s="203"/>
      <c r="CI174" s="203"/>
      <c r="CJ174" s="203"/>
      <c r="CK174" s="203"/>
      <c r="CL174" s="203"/>
      <c r="CM174" s="203"/>
      <c r="CN174" s="203"/>
      <c r="CO174" s="203"/>
      <c r="CP174" s="203"/>
      <c r="CQ174" s="203"/>
      <c r="CR174" s="203"/>
      <c r="CS174" s="203"/>
      <c r="CT174" s="203"/>
      <c r="CU174" s="203"/>
      <c r="CV174" s="203"/>
      <c r="CW174" s="203"/>
      <c r="CX174" s="203"/>
      <c r="CY174" s="203"/>
      <c r="CZ174" s="203"/>
      <c r="DA174" s="203"/>
      <c r="DB174" s="203"/>
      <c r="DC174" s="203"/>
      <c r="DD174" s="203"/>
      <c r="DE174" s="203"/>
      <c r="DF174" s="203"/>
      <c r="DG174" s="203"/>
      <c r="DH174" s="203"/>
      <c r="DI174" s="203"/>
      <c r="DJ174" s="203"/>
      <c r="DK174" s="203"/>
      <c r="DL174" s="203"/>
      <c r="DM174" s="203"/>
      <c r="DN174" s="203"/>
      <c r="DO174" s="203"/>
      <c r="DP174" s="204" t="s">
        <v>386</v>
      </c>
      <c r="DQ174" s="204"/>
      <c r="DR174" s="204"/>
      <c r="DS174" s="204"/>
      <c r="DT174" s="204"/>
      <c r="DU174" s="204"/>
      <c r="DV174" s="204"/>
      <c r="DW174" s="204"/>
      <c r="DX174" s="204"/>
      <c r="DY174" s="204"/>
      <c r="DZ174" s="204"/>
      <c r="EA174" s="204"/>
      <c r="EB174" s="204"/>
      <c r="EC174" s="204"/>
      <c r="ED174" s="204"/>
    </row>
    <row r="175" spans="1:134" s="166" customFormat="1" ht="64.5" customHeight="1" x14ac:dyDescent="0.45">
      <c r="A175" s="202" t="s">
        <v>413</v>
      </c>
      <c r="B175" s="202"/>
      <c r="C175" s="202"/>
      <c r="D175" s="202"/>
      <c r="E175" s="202"/>
      <c r="F175" s="202"/>
      <c r="G175" s="202"/>
      <c r="H175" s="202"/>
      <c r="I175" s="202"/>
      <c r="J175" s="202"/>
      <c r="K175" s="203" t="s">
        <v>482</v>
      </c>
      <c r="L175" s="203"/>
      <c r="M175" s="203"/>
      <c r="N175" s="203"/>
      <c r="O175" s="203"/>
      <c r="P175" s="203"/>
      <c r="Q175" s="203"/>
      <c r="R175" s="203"/>
      <c r="S175" s="203"/>
      <c r="T175" s="203"/>
      <c r="U175" s="203"/>
      <c r="V175" s="203"/>
      <c r="W175" s="203"/>
      <c r="X175" s="203"/>
      <c r="Y175" s="203"/>
      <c r="Z175" s="203"/>
      <c r="AA175" s="203"/>
      <c r="AB175" s="203"/>
      <c r="AC175" s="203"/>
      <c r="AD175" s="203"/>
      <c r="AE175" s="203"/>
      <c r="AF175" s="203"/>
      <c r="AG175" s="203"/>
      <c r="AH175" s="203"/>
      <c r="AI175" s="203"/>
      <c r="AJ175" s="203"/>
      <c r="AK175" s="203"/>
      <c r="AL175" s="203"/>
      <c r="AM175" s="203"/>
      <c r="AN175" s="203"/>
      <c r="AO175" s="203"/>
      <c r="AP175" s="203"/>
      <c r="AQ175" s="203"/>
      <c r="AR175" s="203"/>
      <c r="AS175" s="203"/>
      <c r="AT175" s="203"/>
      <c r="AU175" s="203"/>
      <c r="AV175" s="203"/>
      <c r="AW175" s="203"/>
      <c r="AX175" s="203"/>
      <c r="AY175" s="203"/>
      <c r="AZ175" s="203"/>
      <c r="BA175" s="203"/>
      <c r="BB175" s="203"/>
      <c r="BC175" s="203"/>
      <c r="BD175" s="203"/>
      <c r="BE175" s="203"/>
      <c r="BF175" s="203"/>
      <c r="BG175" s="203"/>
      <c r="BH175" s="203"/>
      <c r="BI175" s="203"/>
      <c r="BJ175" s="203"/>
      <c r="BK175" s="203"/>
      <c r="BL175" s="203"/>
      <c r="BM175" s="203"/>
      <c r="BN175" s="203"/>
      <c r="BO175" s="203"/>
      <c r="BP175" s="203"/>
      <c r="BQ175" s="203"/>
      <c r="BR175" s="203"/>
      <c r="BS175" s="203"/>
      <c r="BT175" s="203"/>
      <c r="BU175" s="203"/>
      <c r="BV175" s="203"/>
      <c r="BW175" s="203"/>
      <c r="BX175" s="203"/>
      <c r="BY175" s="203"/>
      <c r="BZ175" s="203"/>
      <c r="CA175" s="203"/>
      <c r="CB175" s="203"/>
      <c r="CC175" s="203"/>
      <c r="CD175" s="203"/>
      <c r="CE175" s="203"/>
      <c r="CF175" s="203"/>
      <c r="CG175" s="203"/>
      <c r="CH175" s="203"/>
      <c r="CI175" s="203"/>
      <c r="CJ175" s="203"/>
      <c r="CK175" s="203"/>
      <c r="CL175" s="203"/>
      <c r="CM175" s="203"/>
      <c r="CN175" s="203"/>
      <c r="CO175" s="203"/>
      <c r="CP175" s="203"/>
      <c r="CQ175" s="203"/>
      <c r="CR175" s="203"/>
      <c r="CS175" s="203"/>
      <c r="CT175" s="203"/>
      <c r="CU175" s="203"/>
      <c r="CV175" s="203"/>
      <c r="CW175" s="203"/>
      <c r="CX175" s="203"/>
      <c r="CY175" s="203"/>
      <c r="CZ175" s="203"/>
      <c r="DA175" s="203"/>
      <c r="DB175" s="203"/>
      <c r="DC175" s="203"/>
      <c r="DD175" s="203"/>
      <c r="DE175" s="203"/>
      <c r="DF175" s="203"/>
      <c r="DG175" s="203"/>
      <c r="DH175" s="203"/>
      <c r="DI175" s="203"/>
      <c r="DJ175" s="203"/>
      <c r="DK175" s="203"/>
      <c r="DL175" s="203"/>
      <c r="DM175" s="203"/>
      <c r="DN175" s="203"/>
      <c r="DO175" s="203"/>
      <c r="DP175" s="204" t="s">
        <v>411</v>
      </c>
      <c r="DQ175" s="204"/>
      <c r="DR175" s="204"/>
      <c r="DS175" s="204"/>
      <c r="DT175" s="204"/>
      <c r="DU175" s="204"/>
      <c r="DV175" s="204"/>
      <c r="DW175" s="204"/>
      <c r="DX175" s="204"/>
      <c r="DY175" s="204"/>
      <c r="DZ175" s="204"/>
      <c r="EA175" s="204"/>
      <c r="EB175" s="204"/>
      <c r="EC175" s="204"/>
      <c r="ED175" s="204"/>
    </row>
    <row r="176" spans="1:134" s="166" customFormat="1" ht="111.75" customHeight="1" x14ac:dyDescent="0.45">
      <c r="A176" s="202" t="s">
        <v>159</v>
      </c>
      <c r="B176" s="202"/>
      <c r="C176" s="202"/>
      <c r="D176" s="202"/>
      <c r="E176" s="202"/>
      <c r="F176" s="202"/>
      <c r="G176" s="202"/>
      <c r="H176" s="202"/>
      <c r="I176" s="202"/>
      <c r="J176" s="202"/>
      <c r="K176" s="203" t="s">
        <v>483</v>
      </c>
      <c r="L176" s="203"/>
      <c r="M176" s="203"/>
      <c r="N176" s="203"/>
      <c r="O176" s="203"/>
      <c r="P176" s="203"/>
      <c r="Q176" s="203"/>
      <c r="R176" s="203"/>
      <c r="S176" s="203"/>
      <c r="T176" s="203"/>
      <c r="U176" s="203"/>
      <c r="V176" s="203"/>
      <c r="W176" s="203"/>
      <c r="X176" s="203"/>
      <c r="Y176" s="203"/>
      <c r="Z176" s="203"/>
      <c r="AA176" s="203"/>
      <c r="AB176" s="203"/>
      <c r="AC176" s="203"/>
      <c r="AD176" s="203"/>
      <c r="AE176" s="203"/>
      <c r="AF176" s="203"/>
      <c r="AG176" s="203"/>
      <c r="AH176" s="203"/>
      <c r="AI176" s="203"/>
      <c r="AJ176" s="203"/>
      <c r="AK176" s="203"/>
      <c r="AL176" s="203"/>
      <c r="AM176" s="203"/>
      <c r="AN176" s="203"/>
      <c r="AO176" s="203"/>
      <c r="AP176" s="203"/>
      <c r="AQ176" s="203"/>
      <c r="AR176" s="203"/>
      <c r="AS176" s="203"/>
      <c r="AT176" s="203"/>
      <c r="AU176" s="203"/>
      <c r="AV176" s="203"/>
      <c r="AW176" s="203"/>
      <c r="AX176" s="203"/>
      <c r="AY176" s="203"/>
      <c r="AZ176" s="203"/>
      <c r="BA176" s="203"/>
      <c r="BB176" s="203"/>
      <c r="BC176" s="203"/>
      <c r="BD176" s="203"/>
      <c r="BE176" s="203"/>
      <c r="BF176" s="203"/>
      <c r="BG176" s="203"/>
      <c r="BH176" s="203"/>
      <c r="BI176" s="203"/>
      <c r="BJ176" s="203"/>
      <c r="BK176" s="203"/>
      <c r="BL176" s="203"/>
      <c r="BM176" s="203"/>
      <c r="BN176" s="203"/>
      <c r="BO176" s="203"/>
      <c r="BP176" s="203"/>
      <c r="BQ176" s="203"/>
      <c r="BR176" s="203"/>
      <c r="BS176" s="203"/>
      <c r="BT176" s="203"/>
      <c r="BU176" s="203"/>
      <c r="BV176" s="203"/>
      <c r="BW176" s="203"/>
      <c r="BX176" s="203"/>
      <c r="BY176" s="203"/>
      <c r="BZ176" s="203"/>
      <c r="CA176" s="203"/>
      <c r="CB176" s="203"/>
      <c r="CC176" s="203"/>
      <c r="CD176" s="203"/>
      <c r="CE176" s="203"/>
      <c r="CF176" s="203"/>
      <c r="CG176" s="203"/>
      <c r="CH176" s="203"/>
      <c r="CI176" s="203"/>
      <c r="CJ176" s="203"/>
      <c r="CK176" s="203"/>
      <c r="CL176" s="203"/>
      <c r="CM176" s="203"/>
      <c r="CN176" s="203"/>
      <c r="CO176" s="203"/>
      <c r="CP176" s="203"/>
      <c r="CQ176" s="203"/>
      <c r="CR176" s="203"/>
      <c r="CS176" s="203"/>
      <c r="CT176" s="203"/>
      <c r="CU176" s="203"/>
      <c r="CV176" s="203"/>
      <c r="CW176" s="203"/>
      <c r="CX176" s="203"/>
      <c r="CY176" s="203"/>
      <c r="CZ176" s="203"/>
      <c r="DA176" s="203"/>
      <c r="DB176" s="203"/>
      <c r="DC176" s="203"/>
      <c r="DD176" s="203"/>
      <c r="DE176" s="203"/>
      <c r="DF176" s="203"/>
      <c r="DG176" s="203"/>
      <c r="DH176" s="203"/>
      <c r="DI176" s="203"/>
      <c r="DJ176" s="203"/>
      <c r="DK176" s="203"/>
      <c r="DL176" s="203"/>
      <c r="DM176" s="203"/>
      <c r="DN176" s="203"/>
      <c r="DO176" s="203"/>
      <c r="DP176" s="204" t="s">
        <v>156</v>
      </c>
      <c r="DQ176" s="204"/>
      <c r="DR176" s="204"/>
      <c r="DS176" s="204"/>
      <c r="DT176" s="204"/>
      <c r="DU176" s="204"/>
      <c r="DV176" s="204"/>
      <c r="DW176" s="204"/>
      <c r="DX176" s="204"/>
      <c r="DY176" s="204"/>
      <c r="DZ176" s="204"/>
      <c r="EA176" s="204"/>
      <c r="EB176" s="204"/>
      <c r="EC176" s="204"/>
      <c r="ED176" s="204"/>
    </row>
    <row r="177" spans="1:134" s="166" customFormat="1" ht="111.75" customHeight="1" x14ac:dyDescent="0.45">
      <c r="A177" s="202" t="s">
        <v>162</v>
      </c>
      <c r="B177" s="202"/>
      <c r="C177" s="202"/>
      <c r="D177" s="202"/>
      <c r="E177" s="202"/>
      <c r="F177" s="202"/>
      <c r="G177" s="202"/>
      <c r="H177" s="202"/>
      <c r="I177" s="202"/>
      <c r="J177" s="202"/>
      <c r="K177" s="203" t="s">
        <v>484</v>
      </c>
      <c r="L177" s="203"/>
      <c r="M177" s="203"/>
      <c r="N177" s="203"/>
      <c r="O177" s="203"/>
      <c r="P177" s="203"/>
      <c r="Q177" s="203"/>
      <c r="R177" s="203"/>
      <c r="S177" s="203"/>
      <c r="T177" s="203"/>
      <c r="U177" s="203"/>
      <c r="V177" s="203"/>
      <c r="W177" s="203"/>
      <c r="X177" s="203"/>
      <c r="Y177" s="203"/>
      <c r="Z177" s="203"/>
      <c r="AA177" s="203"/>
      <c r="AB177" s="203"/>
      <c r="AC177" s="203"/>
      <c r="AD177" s="203"/>
      <c r="AE177" s="203"/>
      <c r="AF177" s="203"/>
      <c r="AG177" s="203"/>
      <c r="AH177" s="203"/>
      <c r="AI177" s="203"/>
      <c r="AJ177" s="203"/>
      <c r="AK177" s="203"/>
      <c r="AL177" s="203"/>
      <c r="AM177" s="203"/>
      <c r="AN177" s="203"/>
      <c r="AO177" s="203"/>
      <c r="AP177" s="203"/>
      <c r="AQ177" s="203"/>
      <c r="AR177" s="203"/>
      <c r="AS177" s="203"/>
      <c r="AT177" s="203"/>
      <c r="AU177" s="203"/>
      <c r="AV177" s="203"/>
      <c r="AW177" s="203"/>
      <c r="AX177" s="203"/>
      <c r="AY177" s="203"/>
      <c r="AZ177" s="203"/>
      <c r="BA177" s="203"/>
      <c r="BB177" s="203"/>
      <c r="BC177" s="203"/>
      <c r="BD177" s="203"/>
      <c r="BE177" s="203"/>
      <c r="BF177" s="203"/>
      <c r="BG177" s="203"/>
      <c r="BH177" s="203"/>
      <c r="BI177" s="203"/>
      <c r="BJ177" s="203"/>
      <c r="BK177" s="203"/>
      <c r="BL177" s="203"/>
      <c r="BM177" s="203"/>
      <c r="BN177" s="203"/>
      <c r="BO177" s="203"/>
      <c r="BP177" s="203"/>
      <c r="BQ177" s="203"/>
      <c r="BR177" s="203"/>
      <c r="BS177" s="203"/>
      <c r="BT177" s="203"/>
      <c r="BU177" s="203"/>
      <c r="BV177" s="203"/>
      <c r="BW177" s="203"/>
      <c r="BX177" s="203"/>
      <c r="BY177" s="203"/>
      <c r="BZ177" s="203"/>
      <c r="CA177" s="203"/>
      <c r="CB177" s="203"/>
      <c r="CC177" s="203"/>
      <c r="CD177" s="203"/>
      <c r="CE177" s="203"/>
      <c r="CF177" s="203"/>
      <c r="CG177" s="203"/>
      <c r="CH177" s="203"/>
      <c r="CI177" s="203"/>
      <c r="CJ177" s="203"/>
      <c r="CK177" s="203"/>
      <c r="CL177" s="203"/>
      <c r="CM177" s="203"/>
      <c r="CN177" s="203"/>
      <c r="CO177" s="203"/>
      <c r="CP177" s="203"/>
      <c r="CQ177" s="203"/>
      <c r="CR177" s="203"/>
      <c r="CS177" s="203"/>
      <c r="CT177" s="203"/>
      <c r="CU177" s="203"/>
      <c r="CV177" s="203"/>
      <c r="CW177" s="203"/>
      <c r="CX177" s="203"/>
      <c r="CY177" s="203"/>
      <c r="CZ177" s="203"/>
      <c r="DA177" s="203"/>
      <c r="DB177" s="203"/>
      <c r="DC177" s="203"/>
      <c r="DD177" s="203"/>
      <c r="DE177" s="203"/>
      <c r="DF177" s="203"/>
      <c r="DG177" s="203"/>
      <c r="DH177" s="203"/>
      <c r="DI177" s="203"/>
      <c r="DJ177" s="203"/>
      <c r="DK177" s="203"/>
      <c r="DL177" s="203"/>
      <c r="DM177" s="203"/>
      <c r="DN177" s="203"/>
      <c r="DO177" s="203"/>
      <c r="DP177" s="204" t="s">
        <v>485</v>
      </c>
      <c r="DQ177" s="204"/>
      <c r="DR177" s="204"/>
      <c r="DS177" s="204"/>
      <c r="DT177" s="204"/>
      <c r="DU177" s="204"/>
      <c r="DV177" s="204"/>
      <c r="DW177" s="204"/>
      <c r="DX177" s="204"/>
      <c r="DY177" s="204"/>
      <c r="DZ177" s="204"/>
      <c r="EA177" s="204"/>
      <c r="EB177" s="204"/>
      <c r="EC177" s="204"/>
      <c r="ED177" s="204"/>
    </row>
    <row r="178" spans="1:134" s="166" customFormat="1" ht="111.75" customHeight="1" x14ac:dyDescent="0.45">
      <c r="A178" s="202" t="s">
        <v>171</v>
      </c>
      <c r="B178" s="202"/>
      <c r="C178" s="202"/>
      <c r="D178" s="202"/>
      <c r="E178" s="202"/>
      <c r="F178" s="202"/>
      <c r="G178" s="202"/>
      <c r="H178" s="202"/>
      <c r="I178" s="202"/>
      <c r="J178" s="202"/>
      <c r="K178" s="203" t="s">
        <v>486</v>
      </c>
      <c r="L178" s="203"/>
      <c r="M178" s="203"/>
      <c r="N178" s="203"/>
      <c r="O178" s="203"/>
      <c r="P178" s="203"/>
      <c r="Q178" s="203"/>
      <c r="R178" s="203"/>
      <c r="S178" s="203"/>
      <c r="T178" s="203"/>
      <c r="U178" s="203"/>
      <c r="V178" s="203"/>
      <c r="W178" s="203"/>
      <c r="X178" s="203"/>
      <c r="Y178" s="203"/>
      <c r="Z178" s="203"/>
      <c r="AA178" s="203"/>
      <c r="AB178" s="203"/>
      <c r="AC178" s="203"/>
      <c r="AD178" s="203"/>
      <c r="AE178" s="203"/>
      <c r="AF178" s="203"/>
      <c r="AG178" s="203"/>
      <c r="AH178" s="203"/>
      <c r="AI178" s="203"/>
      <c r="AJ178" s="203"/>
      <c r="AK178" s="203"/>
      <c r="AL178" s="203"/>
      <c r="AM178" s="203"/>
      <c r="AN178" s="203"/>
      <c r="AO178" s="203"/>
      <c r="AP178" s="203"/>
      <c r="AQ178" s="203"/>
      <c r="AR178" s="203"/>
      <c r="AS178" s="203"/>
      <c r="AT178" s="203"/>
      <c r="AU178" s="203"/>
      <c r="AV178" s="203"/>
      <c r="AW178" s="203"/>
      <c r="AX178" s="203"/>
      <c r="AY178" s="203"/>
      <c r="AZ178" s="203"/>
      <c r="BA178" s="203"/>
      <c r="BB178" s="203"/>
      <c r="BC178" s="203"/>
      <c r="BD178" s="203"/>
      <c r="BE178" s="203"/>
      <c r="BF178" s="203"/>
      <c r="BG178" s="203"/>
      <c r="BH178" s="203"/>
      <c r="BI178" s="203"/>
      <c r="BJ178" s="203"/>
      <c r="BK178" s="203"/>
      <c r="BL178" s="203"/>
      <c r="BM178" s="203"/>
      <c r="BN178" s="203"/>
      <c r="BO178" s="203"/>
      <c r="BP178" s="203"/>
      <c r="BQ178" s="203"/>
      <c r="BR178" s="203"/>
      <c r="BS178" s="203"/>
      <c r="BT178" s="203"/>
      <c r="BU178" s="203"/>
      <c r="BV178" s="203"/>
      <c r="BW178" s="203"/>
      <c r="BX178" s="203"/>
      <c r="BY178" s="203"/>
      <c r="BZ178" s="203"/>
      <c r="CA178" s="203"/>
      <c r="CB178" s="203"/>
      <c r="CC178" s="203"/>
      <c r="CD178" s="203"/>
      <c r="CE178" s="203"/>
      <c r="CF178" s="203"/>
      <c r="CG178" s="203"/>
      <c r="CH178" s="203"/>
      <c r="CI178" s="203"/>
      <c r="CJ178" s="203"/>
      <c r="CK178" s="203"/>
      <c r="CL178" s="203"/>
      <c r="CM178" s="203"/>
      <c r="CN178" s="203"/>
      <c r="CO178" s="203"/>
      <c r="CP178" s="203"/>
      <c r="CQ178" s="203"/>
      <c r="CR178" s="203"/>
      <c r="CS178" s="203"/>
      <c r="CT178" s="203"/>
      <c r="CU178" s="203"/>
      <c r="CV178" s="203"/>
      <c r="CW178" s="203"/>
      <c r="CX178" s="203"/>
      <c r="CY178" s="203"/>
      <c r="CZ178" s="203"/>
      <c r="DA178" s="203"/>
      <c r="DB178" s="203"/>
      <c r="DC178" s="203"/>
      <c r="DD178" s="203"/>
      <c r="DE178" s="203"/>
      <c r="DF178" s="203"/>
      <c r="DG178" s="203"/>
      <c r="DH178" s="203"/>
      <c r="DI178" s="203"/>
      <c r="DJ178" s="203"/>
      <c r="DK178" s="203"/>
      <c r="DL178" s="203"/>
      <c r="DM178" s="203"/>
      <c r="DN178" s="203"/>
      <c r="DO178" s="203"/>
      <c r="DP178" s="204" t="s">
        <v>169</v>
      </c>
      <c r="DQ178" s="204"/>
      <c r="DR178" s="204"/>
      <c r="DS178" s="204"/>
      <c r="DT178" s="204"/>
      <c r="DU178" s="204"/>
      <c r="DV178" s="204"/>
      <c r="DW178" s="204"/>
      <c r="DX178" s="204"/>
      <c r="DY178" s="204"/>
      <c r="DZ178" s="204"/>
      <c r="EA178" s="204"/>
      <c r="EB178" s="204"/>
      <c r="EC178" s="204"/>
      <c r="ED178" s="204"/>
    </row>
    <row r="179" spans="1:134" s="166" customFormat="1" ht="64.5" customHeight="1" x14ac:dyDescent="0.45">
      <c r="A179" s="202" t="s">
        <v>175</v>
      </c>
      <c r="B179" s="202"/>
      <c r="C179" s="202"/>
      <c r="D179" s="202"/>
      <c r="E179" s="202"/>
      <c r="F179" s="202"/>
      <c r="G179" s="202"/>
      <c r="H179" s="202"/>
      <c r="I179" s="202"/>
      <c r="J179" s="202"/>
      <c r="K179" s="203" t="s">
        <v>487</v>
      </c>
      <c r="L179" s="203"/>
      <c r="M179" s="203"/>
      <c r="N179" s="203"/>
      <c r="O179" s="203"/>
      <c r="P179" s="203"/>
      <c r="Q179" s="203"/>
      <c r="R179" s="203"/>
      <c r="S179" s="203"/>
      <c r="T179" s="203"/>
      <c r="U179" s="203"/>
      <c r="V179" s="203"/>
      <c r="W179" s="203"/>
      <c r="X179" s="203"/>
      <c r="Y179" s="203"/>
      <c r="Z179" s="203"/>
      <c r="AA179" s="203"/>
      <c r="AB179" s="203"/>
      <c r="AC179" s="203"/>
      <c r="AD179" s="203"/>
      <c r="AE179" s="203"/>
      <c r="AF179" s="203"/>
      <c r="AG179" s="203"/>
      <c r="AH179" s="203"/>
      <c r="AI179" s="203"/>
      <c r="AJ179" s="203"/>
      <c r="AK179" s="203"/>
      <c r="AL179" s="203"/>
      <c r="AM179" s="203"/>
      <c r="AN179" s="203"/>
      <c r="AO179" s="203"/>
      <c r="AP179" s="203"/>
      <c r="AQ179" s="203"/>
      <c r="AR179" s="203"/>
      <c r="AS179" s="203"/>
      <c r="AT179" s="203"/>
      <c r="AU179" s="203"/>
      <c r="AV179" s="203"/>
      <c r="AW179" s="203"/>
      <c r="AX179" s="203"/>
      <c r="AY179" s="203"/>
      <c r="AZ179" s="203"/>
      <c r="BA179" s="203"/>
      <c r="BB179" s="203"/>
      <c r="BC179" s="203"/>
      <c r="BD179" s="203"/>
      <c r="BE179" s="203"/>
      <c r="BF179" s="203"/>
      <c r="BG179" s="203"/>
      <c r="BH179" s="203"/>
      <c r="BI179" s="203"/>
      <c r="BJ179" s="203"/>
      <c r="BK179" s="203"/>
      <c r="BL179" s="203"/>
      <c r="BM179" s="203"/>
      <c r="BN179" s="203"/>
      <c r="BO179" s="203"/>
      <c r="BP179" s="203"/>
      <c r="BQ179" s="203"/>
      <c r="BR179" s="203"/>
      <c r="BS179" s="203"/>
      <c r="BT179" s="203"/>
      <c r="BU179" s="203"/>
      <c r="BV179" s="203"/>
      <c r="BW179" s="203"/>
      <c r="BX179" s="203"/>
      <c r="BY179" s="203"/>
      <c r="BZ179" s="203"/>
      <c r="CA179" s="203"/>
      <c r="CB179" s="203"/>
      <c r="CC179" s="203"/>
      <c r="CD179" s="203"/>
      <c r="CE179" s="203"/>
      <c r="CF179" s="203"/>
      <c r="CG179" s="203"/>
      <c r="CH179" s="203"/>
      <c r="CI179" s="203"/>
      <c r="CJ179" s="203"/>
      <c r="CK179" s="203"/>
      <c r="CL179" s="203"/>
      <c r="CM179" s="203"/>
      <c r="CN179" s="203"/>
      <c r="CO179" s="203"/>
      <c r="CP179" s="203"/>
      <c r="CQ179" s="203"/>
      <c r="CR179" s="203"/>
      <c r="CS179" s="203"/>
      <c r="CT179" s="203"/>
      <c r="CU179" s="203"/>
      <c r="CV179" s="203"/>
      <c r="CW179" s="203"/>
      <c r="CX179" s="203"/>
      <c r="CY179" s="203"/>
      <c r="CZ179" s="203"/>
      <c r="DA179" s="203"/>
      <c r="DB179" s="203"/>
      <c r="DC179" s="203"/>
      <c r="DD179" s="203"/>
      <c r="DE179" s="203"/>
      <c r="DF179" s="203"/>
      <c r="DG179" s="203"/>
      <c r="DH179" s="203"/>
      <c r="DI179" s="203"/>
      <c r="DJ179" s="203"/>
      <c r="DK179" s="203"/>
      <c r="DL179" s="203"/>
      <c r="DM179" s="203"/>
      <c r="DN179" s="203"/>
      <c r="DO179" s="203"/>
      <c r="DP179" s="204" t="s">
        <v>172</v>
      </c>
      <c r="DQ179" s="204"/>
      <c r="DR179" s="204"/>
      <c r="DS179" s="204"/>
      <c r="DT179" s="204"/>
      <c r="DU179" s="204"/>
      <c r="DV179" s="204"/>
      <c r="DW179" s="204"/>
      <c r="DX179" s="204"/>
      <c r="DY179" s="204"/>
      <c r="DZ179" s="204"/>
      <c r="EA179" s="204"/>
      <c r="EB179" s="204"/>
      <c r="EC179" s="204"/>
      <c r="ED179" s="204"/>
    </row>
    <row r="180" spans="1:134" s="166" customFormat="1" ht="64.5" customHeight="1" x14ac:dyDescent="0.45">
      <c r="A180" s="202" t="s">
        <v>181</v>
      </c>
      <c r="B180" s="202"/>
      <c r="C180" s="202"/>
      <c r="D180" s="202"/>
      <c r="E180" s="202"/>
      <c r="F180" s="202"/>
      <c r="G180" s="202"/>
      <c r="H180" s="202"/>
      <c r="I180" s="202"/>
      <c r="J180" s="202"/>
      <c r="K180" s="203" t="s">
        <v>488</v>
      </c>
      <c r="L180" s="203"/>
      <c r="M180" s="203"/>
      <c r="N180" s="203"/>
      <c r="O180" s="203"/>
      <c r="P180" s="203"/>
      <c r="Q180" s="203"/>
      <c r="R180" s="203"/>
      <c r="S180" s="203"/>
      <c r="T180" s="203"/>
      <c r="U180" s="203"/>
      <c r="V180" s="203"/>
      <c r="W180" s="203"/>
      <c r="X180" s="203"/>
      <c r="Y180" s="203"/>
      <c r="Z180" s="203"/>
      <c r="AA180" s="203"/>
      <c r="AB180" s="203"/>
      <c r="AC180" s="203"/>
      <c r="AD180" s="203"/>
      <c r="AE180" s="203"/>
      <c r="AF180" s="203"/>
      <c r="AG180" s="203"/>
      <c r="AH180" s="203"/>
      <c r="AI180" s="203"/>
      <c r="AJ180" s="203"/>
      <c r="AK180" s="203"/>
      <c r="AL180" s="203"/>
      <c r="AM180" s="203"/>
      <c r="AN180" s="203"/>
      <c r="AO180" s="203"/>
      <c r="AP180" s="203"/>
      <c r="AQ180" s="203"/>
      <c r="AR180" s="203"/>
      <c r="AS180" s="203"/>
      <c r="AT180" s="203"/>
      <c r="AU180" s="203"/>
      <c r="AV180" s="203"/>
      <c r="AW180" s="203"/>
      <c r="AX180" s="203"/>
      <c r="AY180" s="203"/>
      <c r="AZ180" s="203"/>
      <c r="BA180" s="203"/>
      <c r="BB180" s="203"/>
      <c r="BC180" s="203"/>
      <c r="BD180" s="203"/>
      <c r="BE180" s="203"/>
      <c r="BF180" s="203"/>
      <c r="BG180" s="203"/>
      <c r="BH180" s="203"/>
      <c r="BI180" s="203"/>
      <c r="BJ180" s="203"/>
      <c r="BK180" s="203"/>
      <c r="BL180" s="203"/>
      <c r="BM180" s="203"/>
      <c r="BN180" s="203"/>
      <c r="BO180" s="203"/>
      <c r="BP180" s="203"/>
      <c r="BQ180" s="203"/>
      <c r="BR180" s="203"/>
      <c r="BS180" s="203"/>
      <c r="BT180" s="203"/>
      <c r="BU180" s="203"/>
      <c r="BV180" s="203"/>
      <c r="BW180" s="203"/>
      <c r="BX180" s="203"/>
      <c r="BY180" s="203"/>
      <c r="BZ180" s="203"/>
      <c r="CA180" s="203"/>
      <c r="CB180" s="203"/>
      <c r="CC180" s="203"/>
      <c r="CD180" s="203"/>
      <c r="CE180" s="203"/>
      <c r="CF180" s="203"/>
      <c r="CG180" s="203"/>
      <c r="CH180" s="203"/>
      <c r="CI180" s="203"/>
      <c r="CJ180" s="203"/>
      <c r="CK180" s="203"/>
      <c r="CL180" s="203"/>
      <c r="CM180" s="203"/>
      <c r="CN180" s="203"/>
      <c r="CO180" s="203"/>
      <c r="CP180" s="203"/>
      <c r="CQ180" s="203"/>
      <c r="CR180" s="203"/>
      <c r="CS180" s="203"/>
      <c r="CT180" s="203"/>
      <c r="CU180" s="203"/>
      <c r="CV180" s="203"/>
      <c r="CW180" s="203"/>
      <c r="CX180" s="203"/>
      <c r="CY180" s="203"/>
      <c r="CZ180" s="203"/>
      <c r="DA180" s="203"/>
      <c r="DB180" s="203"/>
      <c r="DC180" s="203"/>
      <c r="DD180" s="203"/>
      <c r="DE180" s="203"/>
      <c r="DF180" s="203"/>
      <c r="DG180" s="203"/>
      <c r="DH180" s="203"/>
      <c r="DI180" s="203"/>
      <c r="DJ180" s="203"/>
      <c r="DK180" s="203"/>
      <c r="DL180" s="203"/>
      <c r="DM180" s="203"/>
      <c r="DN180" s="203"/>
      <c r="DO180" s="203"/>
      <c r="DP180" s="204" t="s">
        <v>178</v>
      </c>
      <c r="DQ180" s="204"/>
      <c r="DR180" s="204"/>
      <c r="DS180" s="204"/>
      <c r="DT180" s="204"/>
      <c r="DU180" s="204"/>
      <c r="DV180" s="204"/>
      <c r="DW180" s="204"/>
      <c r="DX180" s="204"/>
      <c r="DY180" s="204"/>
      <c r="DZ180" s="204"/>
      <c r="EA180" s="204"/>
      <c r="EB180" s="204"/>
      <c r="EC180" s="204"/>
      <c r="ED180" s="204"/>
    </row>
    <row r="181" spans="1:134" s="166" customFormat="1" ht="64.5" customHeight="1" x14ac:dyDescent="0.45">
      <c r="A181" s="220" t="s">
        <v>185</v>
      </c>
      <c r="B181" s="220"/>
      <c r="C181" s="220"/>
      <c r="D181" s="220"/>
      <c r="E181" s="220"/>
      <c r="F181" s="220"/>
      <c r="G181" s="220"/>
      <c r="H181" s="220"/>
      <c r="I181" s="220"/>
      <c r="J181" s="220"/>
      <c r="K181" s="203" t="s">
        <v>489</v>
      </c>
      <c r="L181" s="203"/>
      <c r="M181" s="203"/>
      <c r="N181" s="203"/>
      <c r="O181" s="203"/>
      <c r="P181" s="203"/>
      <c r="Q181" s="203"/>
      <c r="R181" s="203"/>
      <c r="S181" s="203"/>
      <c r="T181" s="203"/>
      <c r="U181" s="203"/>
      <c r="V181" s="203"/>
      <c r="W181" s="203"/>
      <c r="X181" s="203"/>
      <c r="Y181" s="203"/>
      <c r="Z181" s="203"/>
      <c r="AA181" s="203"/>
      <c r="AB181" s="203"/>
      <c r="AC181" s="203"/>
      <c r="AD181" s="203"/>
      <c r="AE181" s="203"/>
      <c r="AF181" s="203"/>
      <c r="AG181" s="203"/>
      <c r="AH181" s="203"/>
      <c r="AI181" s="203"/>
      <c r="AJ181" s="203"/>
      <c r="AK181" s="203"/>
      <c r="AL181" s="203"/>
      <c r="AM181" s="203"/>
      <c r="AN181" s="203"/>
      <c r="AO181" s="203"/>
      <c r="AP181" s="203"/>
      <c r="AQ181" s="203"/>
      <c r="AR181" s="203"/>
      <c r="AS181" s="203"/>
      <c r="AT181" s="203"/>
      <c r="AU181" s="203"/>
      <c r="AV181" s="203"/>
      <c r="AW181" s="203"/>
      <c r="AX181" s="203"/>
      <c r="AY181" s="203"/>
      <c r="AZ181" s="203"/>
      <c r="BA181" s="203"/>
      <c r="BB181" s="203"/>
      <c r="BC181" s="203"/>
      <c r="BD181" s="203"/>
      <c r="BE181" s="203"/>
      <c r="BF181" s="203"/>
      <c r="BG181" s="203"/>
      <c r="BH181" s="203"/>
      <c r="BI181" s="203"/>
      <c r="BJ181" s="203"/>
      <c r="BK181" s="203"/>
      <c r="BL181" s="203"/>
      <c r="BM181" s="203"/>
      <c r="BN181" s="203"/>
      <c r="BO181" s="203"/>
      <c r="BP181" s="203"/>
      <c r="BQ181" s="203"/>
      <c r="BR181" s="203"/>
      <c r="BS181" s="203"/>
      <c r="BT181" s="203"/>
      <c r="BU181" s="203"/>
      <c r="BV181" s="203"/>
      <c r="BW181" s="203"/>
      <c r="BX181" s="203"/>
      <c r="BY181" s="203"/>
      <c r="BZ181" s="203"/>
      <c r="CA181" s="203"/>
      <c r="CB181" s="203"/>
      <c r="CC181" s="203"/>
      <c r="CD181" s="203"/>
      <c r="CE181" s="203"/>
      <c r="CF181" s="203"/>
      <c r="CG181" s="203"/>
      <c r="CH181" s="203"/>
      <c r="CI181" s="203"/>
      <c r="CJ181" s="203"/>
      <c r="CK181" s="203"/>
      <c r="CL181" s="203"/>
      <c r="CM181" s="203"/>
      <c r="CN181" s="203"/>
      <c r="CO181" s="203"/>
      <c r="CP181" s="203"/>
      <c r="CQ181" s="203"/>
      <c r="CR181" s="203"/>
      <c r="CS181" s="203"/>
      <c r="CT181" s="203"/>
      <c r="CU181" s="203"/>
      <c r="CV181" s="203"/>
      <c r="CW181" s="203"/>
      <c r="CX181" s="203"/>
      <c r="CY181" s="203"/>
      <c r="CZ181" s="203"/>
      <c r="DA181" s="203"/>
      <c r="DB181" s="203"/>
      <c r="DC181" s="203"/>
      <c r="DD181" s="203"/>
      <c r="DE181" s="203"/>
      <c r="DF181" s="203"/>
      <c r="DG181" s="203"/>
      <c r="DH181" s="203"/>
      <c r="DI181" s="203"/>
      <c r="DJ181" s="203"/>
      <c r="DK181" s="203"/>
      <c r="DL181" s="203"/>
      <c r="DM181" s="203"/>
      <c r="DN181" s="203"/>
      <c r="DO181" s="203"/>
      <c r="DP181" s="221" t="s">
        <v>490</v>
      </c>
      <c r="DQ181" s="221"/>
      <c r="DR181" s="221"/>
      <c r="DS181" s="221"/>
      <c r="DT181" s="221"/>
      <c r="DU181" s="221"/>
      <c r="DV181" s="221"/>
      <c r="DW181" s="221"/>
      <c r="DX181" s="221"/>
      <c r="DY181" s="221"/>
      <c r="DZ181" s="221"/>
      <c r="EA181" s="221"/>
      <c r="EB181" s="221"/>
      <c r="EC181" s="221"/>
      <c r="ED181" s="221"/>
    </row>
    <row r="182" spans="1:134" s="166" customFormat="1" ht="111.75" customHeight="1" x14ac:dyDescent="0.45">
      <c r="A182" s="202" t="s">
        <v>191</v>
      </c>
      <c r="B182" s="202"/>
      <c r="C182" s="202"/>
      <c r="D182" s="202"/>
      <c r="E182" s="202"/>
      <c r="F182" s="202"/>
      <c r="G182" s="202"/>
      <c r="H182" s="202"/>
      <c r="I182" s="202"/>
      <c r="J182" s="202"/>
      <c r="K182" s="203" t="s">
        <v>491</v>
      </c>
      <c r="L182" s="203"/>
      <c r="M182" s="203"/>
      <c r="N182" s="203"/>
      <c r="O182" s="203"/>
      <c r="P182" s="203"/>
      <c r="Q182" s="203"/>
      <c r="R182" s="203"/>
      <c r="S182" s="203"/>
      <c r="T182" s="203"/>
      <c r="U182" s="203"/>
      <c r="V182" s="203"/>
      <c r="W182" s="203"/>
      <c r="X182" s="203"/>
      <c r="Y182" s="203"/>
      <c r="Z182" s="203"/>
      <c r="AA182" s="203"/>
      <c r="AB182" s="203"/>
      <c r="AC182" s="203"/>
      <c r="AD182" s="203"/>
      <c r="AE182" s="203"/>
      <c r="AF182" s="203"/>
      <c r="AG182" s="203"/>
      <c r="AH182" s="203"/>
      <c r="AI182" s="203"/>
      <c r="AJ182" s="203"/>
      <c r="AK182" s="203"/>
      <c r="AL182" s="203"/>
      <c r="AM182" s="203"/>
      <c r="AN182" s="203"/>
      <c r="AO182" s="203"/>
      <c r="AP182" s="203"/>
      <c r="AQ182" s="203"/>
      <c r="AR182" s="203"/>
      <c r="AS182" s="203"/>
      <c r="AT182" s="203"/>
      <c r="AU182" s="203"/>
      <c r="AV182" s="203"/>
      <c r="AW182" s="203"/>
      <c r="AX182" s="203"/>
      <c r="AY182" s="203"/>
      <c r="AZ182" s="203"/>
      <c r="BA182" s="203"/>
      <c r="BB182" s="203"/>
      <c r="BC182" s="203"/>
      <c r="BD182" s="203"/>
      <c r="BE182" s="203"/>
      <c r="BF182" s="203"/>
      <c r="BG182" s="203"/>
      <c r="BH182" s="203"/>
      <c r="BI182" s="203"/>
      <c r="BJ182" s="203"/>
      <c r="BK182" s="203"/>
      <c r="BL182" s="203"/>
      <c r="BM182" s="203"/>
      <c r="BN182" s="203"/>
      <c r="BO182" s="203"/>
      <c r="BP182" s="203"/>
      <c r="BQ182" s="203"/>
      <c r="BR182" s="203"/>
      <c r="BS182" s="203"/>
      <c r="BT182" s="203"/>
      <c r="BU182" s="203"/>
      <c r="BV182" s="203"/>
      <c r="BW182" s="203"/>
      <c r="BX182" s="203"/>
      <c r="BY182" s="203"/>
      <c r="BZ182" s="203"/>
      <c r="CA182" s="203"/>
      <c r="CB182" s="203"/>
      <c r="CC182" s="203"/>
      <c r="CD182" s="203"/>
      <c r="CE182" s="203"/>
      <c r="CF182" s="203"/>
      <c r="CG182" s="203"/>
      <c r="CH182" s="203"/>
      <c r="CI182" s="203"/>
      <c r="CJ182" s="203"/>
      <c r="CK182" s="203"/>
      <c r="CL182" s="203"/>
      <c r="CM182" s="203"/>
      <c r="CN182" s="203"/>
      <c r="CO182" s="203"/>
      <c r="CP182" s="203"/>
      <c r="CQ182" s="203"/>
      <c r="CR182" s="203"/>
      <c r="CS182" s="203"/>
      <c r="CT182" s="203"/>
      <c r="CU182" s="203"/>
      <c r="CV182" s="203"/>
      <c r="CW182" s="203"/>
      <c r="CX182" s="203"/>
      <c r="CY182" s="203"/>
      <c r="CZ182" s="203"/>
      <c r="DA182" s="203"/>
      <c r="DB182" s="203"/>
      <c r="DC182" s="203"/>
      <c r="DD182" s="203"/>
      <c r="DE182" s="203"/>
      <c r="DF182" s="203"/>
      <c r="DG182" s="203"/>
      <c r="DH182" s="203"/>
      <c r="DI182" s="203"/>
      <c r="DJ182" s="203"/>
      <c r="DK182" s="203"/>
      <c r="DL182" s="203"/>
      <c r="DM182" s="203"/>
      <c r="DN182" s="203"/>
      <c r="DO182" s="203"/>
      <c r="DP182" s="204" t="s">
        <v>492</v>
      </c>
      <c r="DQ182" s="204"/>
      <c r="DR182" s="204"/>
      <c r="DS182" s="204"/>
      <c r="DT182" s="204"/>
      <c r="DU182" s="204"/>
      <c r="DV182" s="204"/>
      <c r="DW182" s="204"/>
      <c r="DX182" s="204"/>
      <c r="DY182" s="204"/>
      <c r="DZ182" s="204"/>
      <c r="EA182" s="204"/>
      <c r="EB182" s="204"/>
      <c r="EC182" s="204"/>
      <c r="ED182" s="204"/>
    </row>
    <row r="183" spans="1:134" s="166" customFormat="1" ht="111.75" customHeight="1" x14ac:dyDescent="0.45">
      <c r="A183" s="220" t="s">
        <v>197</v>
      </c>
      <c r="B183" s="220"/>
      <c r="C183" s="220"/>
      <c r="D183" s="220"/>
      <c r="E183" s="220"/>
      <c r="F183" s="220"/>
      <c r="G183" s="220"/>
      <c r="H183" s="220"/>
      <c r="I183" s="220"/>
      <c r="J183" s="220"/>
      <c r="K183" s="203" t="s">
        <v>493</v>
      </c>
      <c r="L183" s="203"/>
      <c r="M183" s="203"/>
      <c r="N183" s="203"/>
      <c r="O183" s="203"/>
      <c r="P183" s="203"/>
      <c r="Q183" s="203"/>
      <c r="R183" s="203"/>
      <c r="S183" s="203"/>
      <c r="T183" s="203"/>
      <c r="U183" s="203"/>
      <c r="V183" s="203"/>
      <c r="W183" s="203"/>
      <c r="X183" s="203"/>
      <c r="Y183" s="203"/>
      <c r="Z183" s="203"/>
      <c r="AA183" s="203"/>
      <c r="AB183" s="203"/>
      <c r="AC183" s="203"/>
      <c r="AD183" s="203"/>
      <c r="AE183" s="203"/>
      <c r="AF183" s="203"/>
      <c r="AG183" s="203"/>
      <c r="AH183" s="203"/>
      <c r="AI183" s="203"/>
      <c r="AJ183" s="203"/>
      <c r="AK183" s="203"/>
      <c r="AL183" s="203"/>
      <c r="AM183" s="203"/>
      <c r="AN183" s="203"/>
      <c r="AO183" s="203"/>
      <c r="AP183" s="203"/>
      <c r="AQ183" s="203"/>
      <c r="AR183" s="203"/>
      <c r="AS183" s="203"/>
      <c r="AT183" s="203"/>
      <c r="AU183" s="203"/>
      <c r="AV183" s="203"/>
      <c r="AW183" s="203"/>
      <c r="AX183" s="203"/>
      <c r="AY183" s="203"/>
      <c r="AZ183" s="203"/>
      <c r="BA183" s="203"/>
      <c r="BB183" s="203"/>
      <c r="BC183" s="203"/>
      <c r="BD183" s="203"/>
      <c r="BE183" s="203"/>
      <c r="BF183" s="203"/>
      <c r="BG183" s="203"/>
      <c r="BH183" s="203"/>
      <c r="BI183" s="203"/>
      <c r="BJ183" s="203"/>
      <c r="BK183" s="203"/>
      <c r="BL183" s="203"/>
      <c r="BM183" s="203"/>
      <c r="BN183" s="203"/>
      <c r="BO183" s="203"/>
      <c r="BP183" s="203"/>
      <c r="BQ183" s="203"/>
      <c r="BR183" s="203"/>
      <c r="BS183" s="203"/>
      <c r="BT183" s="203"/>
      <c r="BU183" s="203"/>
      <c r="BV183" s="203"/>
      <c r="BW183" s="203"/>
      <c r="BX183" s="203"/>
      <c r="BY183" s="203"/>
      <c r="BZ183" s="203"/>
      <c r="CA183" s="203"/>
      <c r="CB183" s="203"/>
      <c r="CC183" s="203"/>
      <c r="CD183" s="203"/>
      <c r="CE183" s="203"/>
      <c r="CF183" s="203"/>
      <c r="CG183" s="203"/>
      <c r="CH183" s="203"/>
      <c r="CI183" s="203"/>
      <c r="CJ183" s="203"/>
      <c r="CK183" s="203"/>
      <c r="CL183" s="203"/>
      <c r="CM183" s="203"/>
      <c r="CN183" s="203"/>
      <c r="CO183" s="203"/>
      <c r="CP183" s="203"/>
      <c r="CQ183" s="203"/>
      <c r="CR183" s="203"/>
      <c r="CS183" s="203"/>
      <c r="CT183" s="203"/>
      <c r="CU183" s="203"/>
      <c r="CV183" s="203"/>
      <c r="CW183" s="203"/>
      <c r="CX183" s="203"/>
      <c r="CY183" s="203"/>
      <c r="CZ183" s="203"/>
      <c r="DA183" s="203"/>
      <c r="DB183" s="203"/>
      <c r="DC183" s="203"/>
      <c r="DD183" s="203"/>
      <c r="DE183" s="203"/>
      <c r="DF183" s="203"/>
      <c r="DG183" s="203"/>
      <c r="DH183" s="203"/>
      <c r="DI183" s="203"/>
      <c r="DJ183" s="203"/>
      <c r="DK183" s="203"/>
      <c r="DL183" s="203"/>
      <c r="DM183" s="203"/>
      <c r="DN183" s="203"/>
      <c r="DO183" s="203"/>
      <c r="DP183" s="204" t="s">
        <v>195</v>
      </c>
      <c r="DQ183" s="204"/>
      <c r="DR183" s="204"/>
      <c r="DS183" s="204"/>
      <c r="DT183" s="204"/>
      <c r="DU183" s="204"/>
      <c r="DV183" s="204"/>
      <c r="DW183" s="204"/>
      <c r="DX183" s="204"/>
      <c r="DY183" s="204"/>
      <c r="DZ183" s="204"/>
      <c r="EA183" s="204"/>
      <c r="EB183" s="204"/>
      <c r="EC183" s="204"/>
      <c r="ED183" s="204"/>
    </row>
    <row r="184" spans="1:134" s="166" customFormat="1" ht="111.75" customHeight="1" x14ac:dyDescent="0.45">
      <c r="A184" s="202" t="s">
        <v>202</v>
      </c>
      <c r="B184" s="202"/>
      <c r="C184" s="202"/>
      <c r="D184" s="202"/>
      <c r="E184" s="202"/>
      <c r="F184" s="202"/>
      <c r="G184" s="202"/>
      <c r="H184" s="202"/>
      <c r="I184" s="202"/>
      <c r="J184" s="202"/>
      <c r="K184" s="203" t="s">
        <v>494</v>
      </c>
      <c r="L184" s="203"/>
      <c r="M184" s="203"/>
      <c r="N184" s="203"/>
      <c r="O184" s="203"/>
      <c r="P184" s="203"/>
      <c r="Q184" s="203"/>
      <c r="R184" s="203"/>
      <c r="S184" s="203"/>
      <c r="T184" s="203"/>
      <c r="U184" s="203"/>
      <c r="V184" s="203"/>
      <c r="W184" s="203"/>
      <c r="X184" s="203"/>
      <c r="Y184" s="203"/>
      <c r="Z184" s="203"/>
      <c r="AA184" s="203"/>
      <c r="AB184" s="203"/>
      <c r="AC184" s="203"/>
      <c r="AD184" s="203"/>
      <c r="AE184" s="203"/>
      <c r="AF184" s="203"/>
      <c r="AG184" s="203"/>
      <c r="AH184" s="203"/>
      <c r="AI184" s="203"/>
      <c r="AJ184" s="203"/>
      <c r="AK184" s="203"/>
      <c r="AL184" s="203"/>
      <c r="AM184" s="203"/>
      <c r="AN184" s="203"/>
      <c r="AO184" s="203"/>
      <c r="AP184" s="203"/>
      <c r="AQ184" s="203"/>
      <c r="AR184" s="203"/>
      <c r="AS184" s="203"/>
      <c r="AT184" s="203"/>
      <c r="AU184" s="203"/>
      <c r="AV184" s="203"/>
      <c r="AW184" s="203"/>
      <c r="AX184" s="203"/>
      <c r="AY184" s="203"/>
      <c r="AZ184" s="203"/>
      <c r="BA184" s="203"/>
      <c r="BB184" s="203"/>
      <c r="BC184" s="203"/>
      <c r="BD184" s="203"/>
      <c r="BE184" s="203"/>
      <c r="BF184" s="203"/>
      <c r="BG184" s="203"/>
      <c r="BH184" s="203"/>
      <c r="BI184" s="203"/>
      <c r="BJ184" s="203"/>
      <c r="BK184" s="203"/>
      <c r="BL184" s="203"/>
      <c r="BM184" s="203"/>
      <c r="BN184" s="203"/>
      <c r="BO184" s="203"/>
      <c r="BP184" s="203"/>
      <c r="BQ184" s="203"/>
      <c r="BR184" s="203"/>
      <c r="BS184" s="203"/>
      <c r="BT184" s="203"/>
      <c r="BU184" s="203"/>
      <c r="BV184" s="203"/>
      <c r="BW184" s="203"/>
      <c r="BX184" s="203"/>
      <c r="BY184" s="203"/>
      <c r="BZ184" s="203"/>
      <c r="CA184" s="203"/>
      <c r="CB184" s="203"/>
      <c r="CC184" s="203"/>
      <c r="CD184" s="203"/>
      <c r="CE184" s="203"/>
      <c r="CF184" s="203"/>
      <c r="CG184" s="203"/>
      <c r="CH184" s="203"/>
      <c r="CI184" s="203"/>
      <c r="CJ184" s="203"/>
      <c r="CK184" s="203"/>
      <c r="CL184" s="203"/>
      <c r="CM184" s="203"/>
      <c r="CN184" s="203"/>
      <c r="CO184" s="203"/>
      <c r="CP184" s="203"/>
      <c r="CQ184" s="203"/>
      <c r="CR184" s="203"/>
      <c r="CS184" s="203"/>
      <c r="CT184" s="203"/>
      <c r="CU184" s="203"/>
      <c r="CV184" s="203"/>
      <c r="CW184" s="203"/>
      <c r="CX184" s="203"/>
      <c r="CY184" s="203"/>
      <c r="CZ184" s="203"/>
      <c r="DA184" s="203"/>
      <c r="DB184" s="203"/>
      <c r="DC184" s="203"/>
      <c r="DD184" s="203"/>
      <c r="DE184" s="203"/>
      <c r="DF184" s="203"/>
      <c r="DG184" s="203"/>
      <c r="DH184" s="203"/>
      <c r="DI184" s="203"/>
      <c r="DJ184" s="203"/>
      <c r="DK184" s="203"/>
      <c r="DL184" s="203"/>
      <c r="DM184" s="203"/>
      <c r="DN184" s="203"/>
      <c r="DO184" s="203"/>
      <c r="DP184" s="204" t="s">
        <v>495</v>
      </c>
      <c r="DQ184" s="204"/>
      <c r="DR184" s="204"/>
      <c r="DS184" s="204"/>
      <c r="DT184" s="204"/>
      <c r="DU184" s="204"/>
      <c r="DV184" s="204"/>
      <c r="DW184" s="204"/>
      <c r="DX184" s="204"/>
      <c r="DY184" s="204"/>
      <c r="DZ184" s="204"/>
      <c r="EA184" s="204"/>
      <c r="EB184" s="204"/>
      <c r="EC184" s="204"/>
      <c r="ED184" s="204"/>
    </row>
    <row r="185" spans="1:134" s="166" customFormat="1" ht="111.75" customHeight="1" x14ac:dyDescent="0.45">
      <c r="A185" s="202" t="s">
        <v>208</v>
      </c>
      <c r="B185" s="202"/>
      <c r="C185" s="202"/>
      <c r="D185" s="202"/>
      <c r="E185" s="202"/>
      <c r="F185" s="202"/>
      <c r="G185" s="202"/>
      <c r="H185" s="202"/>
      <c r="I185" s="202"/>
      <c r="J185" s="202"/>
      <c r="K185" s="203" t="s">
        <v>496</v>
      </c>
      <c r="L185" s="203"/>
      <c r="M185" s="203"/>
      <c r="N185" s="203"/>
      <c r="O185" s="203"/>
      <c r="P185" s="203"/>
      <c r="Q185" s="203"/>
      <c r="R185" s="203"/>
      <c r="S185" s="203"/>
      <c r="T185" s="203"/>
      <c r="U185" s="203"/>
      <c r="V185" s="203"/>
      <c r="W185" s="203"/>
      <c r="X185" s="203"/>
      <c r="Y185" s="203"/>
      <c r="Z185" s="203"/>
      <c r="AA185" s="203"/>
      <c r="AB185" s="203"/>
      <c r="AC185" s="203"/>
      <c r="AD185" s="203"/>
      <c r="AE185" s="203"/>
      <c r="AF185" s="203"/>
      <c r="AG185" s="203"/>
      <c r="AH185" s="203"/>
      <c r="AI185" s="203"/>
      <c r="AJ185" s="203"/>
      <c r="AK185" s="203"/>
      <c r="AL185" s="203"/>
      <c r="AM185" s="203"/>
      <c r="AN185" s="203"/>
      <c r="AO185" s="203"/>
      <c r="AP185" s="203"/>
      <c r="AQ185" s="203"/>
      <c r="AR185" s="203"/>
      <c r="AS185" s="203"/>
      <c r="AT185" s="203"/>
      <c r="AU185" s="203"/>
      <c r="AV185" s="203"/>
      <c r="AW185" s="203"/>
      <c r="AX185" s="203"/>
      <c r="AY185" s="203"/>
      <c r="AZ185" s="203"/>
      <c r="BA185" s="203"/>
      <c r="BB185" s="203"/>
      <c r="BC185" s="203"/>
      <c r="BD185" s="203"/>
      <c r="BE185" s="203"/>
      <c r="BF185" s="203"/>
      <c r="BG185" s="203"/>
      <c r="BH185" s="203"/>
      <c r="BI185" s="203"/>
      <c r="BJ185" s="203"/>
      <c r="BK185" s="203"/>
      <c r="BL185" s="203"/>
      <c r="BM185" s="203"/>
      <c r="BN185" s="203"/>
      <c r="BO185" s="203"/>
      <c r="BP185" s="203"/>
      <c r="BQ185" s="203"/>
      <c r="BR185" s="203"/>
      <c r="BS185" s="203"/>
      <c r="BT185" s="203"/>
      <c r="BU185" s="203"/>
      <c r="BV185" s="203"/>
      <c r="BW185" s="203"/>
      <c r="BX185" s="203"/>
      <c r="BY185" s="203"/>
      <c r="BZ185" s="203"/>
      <c r="CA185" s="203"/>
      <c r="CB185" s="203"/>
      <c r="CC185" s="203"/>
      <c r="CD185" s="203"/>
      <c r="CE185" s="203"/>
      <c r="CF185" s="203"/>
      <c r="CG185" s="203"/>
      <c r="CH185" s="203"/>
      <c r="CI185" s="203"/>
      <c r="CJ185" s="203"/>
      <c r="CK185" s="203"/>
      <c r="CL185" s="203"/>
      <c r="CM185" s="203"/>
      <c r="CN185" s="203"/>
      <c r="CO185" s="203"/>
      <c r="CP185" s="203"/>
      <c r="CQ185" s="203"/>
      <c r="CR185" s="203"/>
      <c r="CS185" s="203"/>
      <c r="CT185" s="203"/>
      <c r="CU185" s="203"/>
      <c r="CV185" s="203"/>
      <c r="CW185" s="203"/>
      <c r="CX185" s="203"/>
      <c r="CY185" s="203"/>
      <c r="CZ185" s="203"/>
      <c r="DA185" s="203"/>
      <c r="DB185" s="203"/>
      <c r="DC185" s="203"/>
      <c r="DD185" s="203"/>
      <c r="DE185" s="203"/>
      <c r="DF185" s="203"/>
      <c r="DG185" s="203"/>
      <c r="DH185" s="203"/>
      <c r="DI185" s="203"/>
      <c r="DJ185" s="203"/>
      <c r="DK185" s="203"/>
      <c r="DL185" s="203"/>
      <c r="DM185" s="203"/>
      <c r="DN185" s="203"/>
      <c r="DO185" s="203"/>
      <c r="DP185" s="204" t="s">
        <v>206</v>
      </c>
      <c r="DQ185" s="204"/>
      <c r="DR185" s="204"/>
      <c r="DS185" s="204"/>
      <c r="DT185" s="204"/>
      <c r="DU185" s="204"/>
      <c r="DV185" s="204"/>
      <c r="DW185" s="204"/>
      <c r="DX185" s="204"/>
      <c r="DY185" s="204"/>
      <c r="DZ185" s="204"/>
      <c r="EA185" s="204"/>
      <c r="EB185" s="204"/>
      <c r="EC185" s="204"/>
      <c r="ED185" s="204"/>
    </row>
    <row r="186" spans="1:134" s="166" customFormat="1" ht="111.75" customHeight="1" x14ac:dyDescent="0.45">
      <c r="A186" s="202" t="s">
        <v>212</v>
      </c>
      <c r="B186" s="202"/>
      <c r="C186" s="202"/>
      <c r="D186" s="202"/>
      <c r="E186" s="202"/>
      <c r="F186" s="202"/>
      <c r="G186" s="202"/>
      <c r="H186" s="202"/>
      <c r="I186" s="202"/>
      <c r="J186" s="202"/>
      <c r="K186" s="203" t="s">
        <v>497</v>
      </c>
      <c r="L186" s="203"/>
      <c r="M186" s="203"/>
      <c r="N186" s="203"/>
      <c r="O186" s="203"/>
      <c r="P186" s="203"/>
      <c r="Q186" s="203"/>
      <c r="R186" s="203"/>
      <c r="S186" s="203"/>
      <c r="T186" s="203"/>
      <c r="U186" s="203"/>
      <c r="V186" s="203"/>
      <c r="W186" s="203"/>
      <c r="X186" s="203"/>
      <c r="Y186" s="203"/>
      <c r="Z186" s="203"/>
      <c r="AA186" s="203"/>
      <c r="AB186" s="203"/>
      <c r="AC186" s="203"/>
      <c r="AD186" s="203"/>
      <c r="AE186" s="203"/>
      <c r="AF186" s="203"/>
      <c r="AG186" s="203"/>
      <c r="AH186" s="203"/>
      <c r="AI186" s="203"/>
      <c r="AJ186" s="203"/>
      <c r="AK186" s="203"/>
      <c r="AL186" s="203"/>
      <c r="AM186" s="203"/>
      <c r="AN186" s="203"/>
      <c r="AO186" s="203"/>
      <c r="AP186" s="203"/>
      <c r="AQ186" s="203"/>
      <c r="AR186" s="203"/>
      <c r="AS186" s="203"/>
      <c r="AT186" s="203"/>
      <c r="AU186" s="203"/>
      <c r="AV186" s="203"/>
      <c r="AW186" s="203"/>
      <c r="AX186" s="203"/>
      <c r="AY186" s="203"/>
      <c r="AZ186" s="203"/>
      <c r="BA186" s="203"/>
      <c r="BB186" s="203"/>
      <c r="BC186" s="203"/>
      <c r="BD186" s="203"/>
      <c r="BE186" s="203"/>
      <c r="BF186" s="203"/>
      <c r="BG186" s="203"/>
      <c r="BH186" s="203"/>
      <c r="BI186" s="203"/>
      <c r="BJ186" s="203"/>
      <c r="BK186" s="203"/>
      <c r="BL186" s="203"/>
      <c r="BM186" s="203"/>
      <c r="BN186" s="203"/>
      <c r="BO186" s="203"/>
      <c r="BP186" s="203"/>
      <c r="BQ186" s="203"/>
      <c r="BR186" s="203"/>
      <c r="BS186" s="203"/>
      <c r="BT186" s="203"/>
      <c r="BU186" s="203"/>
      <c r="BV186" s="203"/>
      <c r="BW186" s="203"/>
      <c r="BX186" s="203"/>
      <c r="BY186" s="203"/>
      <c r="BZ186" s="203"/>
      <c r="CA186" s="203"/>
      <c r="CB186" s="203"/>
      <c r="CC186" s="203"/>
      <c r="CD186" s="203"/>
      <c r="CE186" s="203"/>
      <c r="CF186" s="203"/>
      <c r="CG186" s="203"/>
      <c r="CH186" s="203"/>
      <c r="CI186" s="203"/>
      <c r="CJ186" s="203"/>
      <c r="CK186" s="203"/>
      <c r="CL186" s="203"/>
      <c r="CM186" s="203"/>
      <c r="CN186" s="203"/>
      <c r="CO186" s="203"/>
      <c r="CP186" s="203"/>
      <c r="CQ186" s="203"/>
      <c r="CR186" s="203"/>
      <c r="CS186" s="203"/>
      <c r="CT186" s="203"/>
      <c r="CU186" s="203"/>
      <c r="CV186" s="203"/>
      <c r="CW186" s="203"/>
      <c r="CX186" s="203"/>
      <c r="CY186" s="203"/>
      <c r="CZ186" s="203"/>
      <c r="DA186" s="203"/>
      <c r="DB186" s="203"/>
      <c r="DC186" s="203"/>
      <c r="DD186" s="203"/>
      <c r="DE186" s="203"/>
      <c r="DF186" s="203"/>
      <c r="DG186" s="203"/>
      <c r="DH186" s="203"/>
      <c r="DI186" s="203"/>
      <c r="DJ186" s="203"/>
      <c r="DK186" s="203"/>
      <c r="DL186" s="203"/>
      <c r="DM186" s="203"/>
      <c r="DN186" s="203"/>
      <c r="DO186" s="203"/>
      <c r="DP186" s="204" t="s">
        <v>209</v>
      </c>
      <c r="DQ186" s="204"/>
      <c r="DR186" s="204"/>
      <c r="DS186" s="204"/>
      <c r="DT186" s="204"/>
      <c r="DU186" s="204"/>
      <c r="DV186" s="204"/>
      <c r="DW186" s="204"/>
      <c r="DX186" s="204"/>
      <c r="DY186" s="204"/>
      <c r="DZ186" s="204"/>
      <c r="EA186" s="204"/>
      <c r="EB186" s="204"/>
      <c r="EC186" s="204"/>
      <c r="ED186" s="204"/>
    </row>
    <row r="187" spans="1:134" s="166" customFormat="1" ht="111.75" customHeight="1" x14ac:dyDescent="0.45">
      <c r="A187" s="202" t="s">
        <v>218</v>
      </c>
      <c r="B187" s="202"/>
      <c r="C187" s="202"/>
      <c r="D187" s="202"/>
      <c r="E187" s="202"/>
      <c r="F187" s="202"/>
      <c r="G187" s="202"/>
      <c r="H187" s="202"/>
      <c r="I187" s="202"/>
      <c r="J187" s="202"/>
      <c r="K187" s="203" t="s">
        <v>498</v>
      </c>
      <c r="L187" s="203"/>
      <c r="M187" s="203"/>
      <c r="N187" s="203"/>
      <c r="O187" s="203"/>
      <c r="P187" s="203"/>
      <c r="Q187" s="203"/>
      <c r="R187" s="203"/>
      <c r="S187" s="203"/>
      <c r="T187" s="203"/>
      <c r="U187" s="203"/>
      <c r="V187" s="203"/>
      <c r="W187" s="203"/>
      <c r="X187" s="203"/>
      <c r="Y187" s="203"/>
      <c r="Z187" s="203"/>
      <c r="AA187" s="203"/>
      <c r="AB187" s="203"/>
      <c r="AC187" s="203"/>
      <c r="AD187" s="203"/>
      <c r="AE187" s="203"/>
      <c r="AF187" s="203"/>
      <c r="AG187" s="203"/>
      <c r="AH187" s="203"/>
      <c r="AI187" s="203"/>
      <c r="AJ187" s="203"/>
      <c r="AK187" s="203"/>
      <c r="AL187" s="203"/>
      <c r="AM187" s="203"/>
      <c r="AN187" s="203"/>
      <c r="AO187" s="203"/>
      <c r="AP187" s="203"/>
      <c r="AQ187" s="203"/>
      <c r="AR187" s="203"/>
      <c r="AS187" s="203"/>
      <c r="AT187" s="203"/>
      <c r="AU187" s="203"/>
      <c r="AV187" s="203"/>
      <c r="AW187" s="203"/>
      <c r="AX187" s="203"/>
      <c r="AY187" s="203"/>
      <c r="AZ187" s="203"/>
      <c r="BA187" s="203"/>
      <c r="BB187" s="203"/>
      <c r="BC187" s="203"/>
      <c r="BD187" s="203"/>
      <c r="BE187" s="203"/>
      <c r="BF187" s="203"/>
      <c r="BG187" s="203"/>
      <c r="BH187" s="203"/>
      <c r="BI187" s="203"/>
      <c r="BJ187" s="203"/>
      <c r="BK187" s="203"/>
      <c r="BL187" s="203"/>
      <c r="BM187" s="203"/>
      <c r="BN187" s="203"/>
      <c r="BO187" s="203"/>
      <c r="BP187" s="203"/>
      <c r="BQ187" s="203"/>
      <c r="BR187" s="203"/>
      <c r="BS187" s="203"/>
      <c r="BT187" s="203"/>
      <c r="BU187" s="203"/>
      <c r="BV187" s="203"/>
      <c r="BW187" s="203"/>
      <c r="BX187" s="203"/>
      <c r="BY187" s="203"/>
      <c r="BZ187" s="203"/>
      <c r="CA187" s="203"/>
      <c r="CB187" s="203"/>
      <c r="CC187" s="203"/>
      <c r="CD187" s="203"/>
      <c r="CE187" s="203"/>
      <c r="CF187" s="203"/>
      <c r="CG187" s="203"/>
      <c r="CH187" s="203"/>
      <c r="CI187" s="203"/>
      <c r="CJ187" s="203"/>
      <c r="CK187" s="203"/>
      <c r="CL187" s="203"/>
      <c r="CM187" s="203"/>
      <c r="CN187" s="203"/>
      <c r="CO187" s="203"/>
      <c r="CP187" s="203"/>
      <c r="CQ187" s="203"/>
      <c r="CR187" s="203"/>
      <c r="CS187" s="203"/>
      <c r="CT187" s="203"/>
      <c r="CU187" s="203"/>
      <c r="CV187" s="203"/>
      <c r="CW187" s="203"/>
      <c r="CX187" s="203"/>
      <c r="CY187" s="203"/>
      <c r="CZ187" s="203"/>
      <c r="DA187" s="203"/>
      <c r="DB187" s="203"/>
      <c r="DC187" s="203"/>
      <c r="DD187" s="203"/>
      <c r="DE187" s="203"/>
      <c r="DF187" s="203"/>
      <c r="DG187" s="203"/>
      <c r="DH187" s="203"/>
      <c r="DI187" s="203"/>
      <c r="DJ187" s="203"/>
      <c r="DK187" s="203"/>
      <c r="DL187" s="203"/>
      <c r="DM187" s="203"/>
      <c r="DN187" s="203"/>
      <c r="DO187" s="203"/>
      <c r="DP187" s="204" t="s">
        <v>499</v>
      </c>
      <c r="DQ187" s="204"/>
      <c r="DR187" s="204"/>
      <c r="DS187" s="204"/>
      <c r="DT187" s="204"/>
      <c r="DU187" s="204"/>
      <c r="DV187" s="204"/>
      <c r="DW187" s="204"/>
      <c r="DX187" s="204"/>
      <c r="DY187" s="204"/>
      <c r="DZ187" s="204"/>
      <c r="EA187" s="204"/>
      <c r="EB187" s="204"/>
      <c r="EC187" s="204"/>
      <c r="ED187" s="204"/>
    </row>
    <row r="188" spans="1:134" s="166" customFormat="1" ht="111.75" customHeight="1" x14ac:dyDescent="0.45">
      <c r="A188" s="202" t="s">
        <v>224</v>
      </c>
      <c r="B188" s="202"/>
      <c r="C188" s="202"/>
      <c r="D188" s="202"/>
      <c r="E188" s="202"/>
      <c r="F188" s="202"/>
      <c r="G188" s="202"/>
      <c r="H188" s="202"/>
      <c r="I188" s="202"/>
      <c r="J188" s="202"/>
      <c r="K188" s="203" t="s">
        <v>500</v>
      </c>
      <c r="L188" s="203"/>
      <c r="M188" s="203"/>
      <c r="N188" s="203"/>
      <c r="O188" s="203"/>
      <c r="P188" s="203"/>
      <c r="Q188" s="203"/>
      <c r="R188" s="203"/>
      <c r="S188" s="203"/>
      <c r="T188" s="203"/>
      <c r="U188" s="203"/>
      <c r="V188" s="203"/>
      <c r="W188" s="203"/>
      <c r="X188" s="203"/>
      <c r="Y188" s="203"/>
      <c r="Z188" s="203"/>
      <c r="AA188" s="203"/>
      <c r="AB188" s="203"/>
      <c r="AC188" s="203"/>
      <c r="AD188" s="203"/>
      <c r="AE188" s="203"/>
      <c r="AF188" s="203"/>
      <c r="AG188" s="203"/>
      <c r="AH188" s="203"/>
      <c r="AI188" s="203"/>
      <c r="AJ188" s="203"/>
      <c r="AK188" s="203"/>
      <c r="AL188" s="203"/>
      <c r="AM188" s="203"/>
      <c r="AN188" s="203"/>
      <c r="AO188" s="203"/>
      <c r="AP188" s="203"/>
      <c r="AQ188" s="203"/>
      <c r="AR188" s="203"/>
      <c r="AS188" s="203"/>
      <c r="AT188" s="203"/>
      <c r="AU188" s="203"/>
      <c r="AV188" s="203"/>
      <c r="AW188" s="203"/>
      <c r="AX188" s="203"/>
      <c r="AY188" s="203"/>
      <c r="AZ188" s="203"/>
      <c r="BA188" s="203"/>
      <c r="BB188" s="203"/>
      <c r="BC188" s="203"/>
      <c r="BD188" s="203"/>
      <c r="BE188" s="203"/>
      <c r="BF188" s="203"/>
      <c r="BG188" s="203"/>
      <c r="BH188" s="203"/>
      <c r="BI188" s="203"/>
      <c r="BJ188" s="203"/>
      <c r="BK188" s="203"/>
      <c r="BL188" s="203"/>
      <c r="BM188" s="203"/>
      <c r="BN188" s="203"/>
      <c r="BO188" s="203"/>
      <c r="BP188" s="203"/>
      <c r="BQ188" s="203"/>
      <c r="BR188" s="203"/>
      <c r="BS188" s="203"/>
      <c r="BT188" s="203"/>
      <c r="BU188" s="203"/>
      <c r="BV188" s="203"/>
      <c r="BW188" s="203"/>
      <c r="BX188" s="203"/>
      <c r="BY188" s="203"/>
      <c r="BZ188" s="203"/>
      <c r="CA188" s="203"/>
      <c r="CB188" s="203"/>
      <c r="CC188" s="203"/>
      <c r="CD188" s="203"/>
      <c r="CE188" s="203"/>
      <c r="CF188" s="203"/>
      <c r="CG188" s="203"/>
      <c r="CH188" s="203"/>
      <c r="CI188" s="203"/>
      <c r="CJ188" s="203"/>
      <c r="CK188" s="203"/>
      <c r="CL188" s="203"/>
      <c r="CM188" s="203"/>
      <c r="CN188" s="203"/>
      <c r="CO188" s="203"/>
      <c r="CP188" s="203"/>
      <c r="CQ188" s="203"/>
      <c r="CR188" s="203"/>
      <c r="CS188" s="203"/>
      <c r="CT188" s="203"/>
      <c r="CU188" s="203"/>
      <c r="CV188" s="203"/>
      <c r="CW188" s="203"/>
      <c r="CX188" s="203"/>
      <c r="CY188" s="203"/>
      <c r="CZ188" s="203"/>
      <c r="DA188" s="203"/>
      <c r="DB188" s="203"/>
      <c r="DC188" s="203"/>
      <c r="DD188" s="203"/>
      <c r="DE188" s="203"/>
      <c r="DF188" s="203"/>
      <c r="DG188" s="203"/>
      <c r="DH188" s="203"/>
      <c r="DI188" s="203"/>
      <c r="DJ188" s="203"/>
      <c r="DK188" s="203"/>
      <c r="DL188" s="203"/>
      <c r="DM188" s="203"/>
      <c r="DN188" s="203"/>
      <c r="DO188" s="203"/>
      <c r="DP188" s="204" t="s">
        <v>222</v>
      </c>
      <c r="DQ188" s="204"/>
      <c r="DR188" s="204"/>
      <c r="DS188" s="204"/>
      <c r="DT188" s="204"/>
      <c r="DU188" s="204"/>
      <c r="DV188" s="204"/>
      <c r="DW188" s="204"/>
      <c r="DX188" s="204"/>
      <c r="DY188" s="204"/>
      <c r="DZ188" s="204"/>
      <c r="EA188" s="204"/>
      <c r="EB188" s="204"/>
      <c r="EC188" s="204"/>
      <c r="ED188" s="204"/>
    </row>
    <row r="189" spans="1:134" s="166" customFormat="1" ht="64.5" customHeight="1" x14ac:dyDescent="0.45">
      <c r="A189" s="202" t="s">
        <v>501</v>
      </c>
      <c r="B189" s="202"/>
      <c r="C189" s="202"/>
      <c r="D189" s="202"/>
      <c r="E189" s="202"/>
      <c r="F189" s="202"/>
      <c r="G189" s="202"/>
      <c r="H189" s="202"/>
      <c r="I189" s="202"/>
      <c r="J189" s="202"/>
      <c r="K189" s="203" t="s">
        <v>502</v>
      </c>
      <c r="L189" s="203"/>
      <c r="M189" s="203"/>
      <c r="N189" s="203"/>
      <c r="O189" s="203"/>
      <c r="P189" s="203"/>
      <c r="Q189" s="203"/>
      <c r="R189" s="203"/>
      <c r="S189" s="203"/>
      <c r="T189" s="203"/>
      <c r="U189" s="203"/>
      <c r="V189" s="203"/>
      <c r="W189" s="203"/>
      <c r="X189" s="203"/>
      <c r="Y189" s="203"/>
      <c r="Z189" s="203"/>
      <c r="AA189" s="203"/>
      <c r="AB189" s="203"/>
      <c r="AC189" s="203"/>
      <c r="AD189" s="203"/>
      <c r="AE189" s="203"/>
      <c r="AF189" s="203"/>
      <c r="AG189" s="203"/>
      <c r="AH189" s="203"/>
      <c r="AI189" s="203"/>
      <c r="AJ189" s="203"/>
      <c r="AK189" s="203"/>
      <c r="AL189" s="203"/>
      <c r="AM189" s="203"/>
      <c r="AN189" s="203"/>
      <c r="AO189" s="203"/>
      <c r="AP189" s="203"/>
      <c r="AQ189" s="203"/>
      <c r="AR189" s="203"/>
      <c r="AS189" s="203"/>
      <c r="AT189" s="203"/>
      <c r="AU189" s="203"/>
      <c r="AV189" s="203"/>
      <c r="AW189" s="203"/>
      <c r="AX189" s="203"/>
      <c r="AY189" s="203"/>
      <c r="AZ189" s="203"/>
      <c r="BA189" s="203"/>
      <c r="BB189" s="203"/>
      <c r="BC189" s="203"/>
      <c r="BD189" s="203"/>
      <c r="BE189" s="203"/>
      <c r="BF189" s="203"/>
      <c r="BG189" s="203"/>
      <c r="BH189" s="203"/>
      <c r="BI189" s="203"/>
      <c r="BJ189" s="203"/>
      <c r="BK189" s="203"/>
      <c r="BL189" s="203"/>
      <c r="BM189" s="203"/>
      <c r="BN189" s="203"/>
      <c r="BO189" s="203"/>
      <c r="BP189" s="203"/>
      <c r="BQ189" s="203"/>
      <c r="BR189" s="203"/>
      <c r="BS189" s="203"/>
      <c r="BT189" s="203"/>
      <c r="BU189" s="203"/>
      <c r="BV189" s="203"/>
      <c r="BW189" s="203"/>
      <c r="BX189" s="203"/>
      <c r="BY189" s="203"/>
      <c r="BZ189" s="203"/>
      <c r="CA189" s="203"/>
      <c r="CB189" s="203"/>
      <c r="CC189" s="203"/>
      <c r="CD189" s="203"/>
      <c r="CE189" s="203"/>
      <c r="CF189" s="203"/>
      <c r="CG189" s="203"/>
      <c r="CH189" s="203"/>
      <c r="CI189" s="203"/>
      <c r="CJ189" s="203"/>
      <c r="CK189" s="203"/>
      <c r="CL189" s="203"/>
      <c r="CM189" s="203"/>
      <c r="CN189" s="203"/>
      <c r="CO189" s="203"/>
      <c r="CP189" s="203"/>
      <c r="CQ189" s="203"/>
      <c r="CR189" s="203"/>
      <c r="CS189" s="203"/>
      <c r="CT189" s="203"/>
      <c r="CU189" s="203"/>
      <c r="CV189" s="203"/>
      <c r="CW189" s="203"/>
      <c r="CX189" s="203"/>
      <c r="CY189" s="203"/>
      <c r="CZ189" s="203"/>
      <c r="DA189" s="203"/>
      <c r="DB189" s="203"/>
      <c r="DC189" s="203"/>
      <c r="DD189" s="203"/>
      <c r="DE189" s="203"/>
      <c r="DF189" s="203"/>
      <c r="DG189" s="203"/>
      <c r="DH189" s="203"/>
      <c r="DI189" s="203"/>
      <c r="DJ189" s="203"/>
      <c r="DK189" s="203"/>
      <c r="DL189" s="203"/>
      <c r="DM189" s="203"/>
      <c r="DN189" s="203"/>
      <c r="DO189" s="203"/>
      <c r="DP189" s="204" t="s">
        <v>230</v>
      </c>
      <c r="DQ189" s="204"/>
      <c r="DR189" s="204"/>
      <c r="DS189" s="204"/>
      <c r="DT189" s="204"/>
      <c r="DU189" s="204"/>
      <c r="DV189" s="204"/>
      <c r="DW189" s="204"/>
      <c r="DX189" s="204"/>
      <c r="DY189" s="204"/>
      <c r="DZ189" s="204"/>
      <c r="EA189" s="204"/>
      <c r="EB189" s="204"/>
      <c r="EC189" s="204"/>
      <c r="ED189" s="204"/>
    </row>
    <row r="190" spans="1:134" s="166" customFormat="1" ht="111.75" customHeight="1" x14ac:dyDescent="0.45">
      <c r="A190" s="202" t="s">
        <v>503</v>
      </c>
      <c r="B190" s="202"/>
      <c r="C190" s="202"/>
      <c r="D190" s="202"/>
      <c r="E190" s="202"/>
      <c r="F190" s="202"/>
      <c r="G190" s="202"/>
      <c r="H190" s="202"/>
      <c r="I190" s="202"/>
      <c r="J190" s="202"/>
      <c r="K190" s="203" t="s">
        <v>504</v>
      </c>
      <c r="L190" s="203"/>
      <c r="M190" s="203"/>
      <c r="N190" s="203"/>
      <c r="O190" s="203"/>
      <c r="P190" s="203"/>
      <c r="Q190" s="203"/>
      <c r="R190" s="203"/>
      <c r="S190" s="203"/>
      <c r="T190" s="203"/>
      <c r="U190" s="203"/>
      <c r="V190" s="203"/>
      <c r="W190" s="203"/>
      <c r="X190" s="203"/>
      <c r="Y190" s="203"/>
      <c r="Z190" s="203"/>
      <c r="AA190" s="203"/>
      <c r="AB190" s="203"/>
      <c r="AC190" s="203"/>
      <c r="AD190" s="203"/>
      <c r="AE190" s="203"/>
      <c r="AF190" s="203"/>
      <c r="AG190" s="203"/>
      <c r="AH190" s="203"/>
      <c r="AI190" s="203"/>
      <c r="AJ190" s="203"/>
      <c r="AK190" s="203"/>
      <c r="AL190" s="203"/>
      <c r="AM190" s="203"/>
      <c r="AN190" s="203"/>
      <c r="AO190" s="203"/>
      <c r="AP190" s="203"/>
      <c r="AQ190" s="203"/>
      <c r="AR190" s="203"/>
      <c r="AS190" s="203"/>
      <c r="AT190" s="203"/>
      <c r="AU190" s="203"/>
      <c r="AV190" s="203"/>
      <c r="AW190" s="203"/>
      <c r="AX190" s="203"/>
      <c r="AY190" s="203"/>
      <c r="AZ190" s="203"/>
      <c r="BA190" s="203"/>
      <c r="BB190" s="203"/>
      <c r="BC190" s="203"/>
      <c r="BD190" s="203"/>
      <c r="BE190" s="203"/>
      <c r="BF190" s="203"/>
      <c r="BG190" s="203"/>
      <c r="BH190" s="203"/>
      <c r="BI190" s="203"/>
      <c r="BJ190" s="203"/>
      <c r="BK190" s="203"/>
      <c r="BL190" s="203"/>
      <c r="BM190" s="203"/>
      <c r="BN190" s="203"/>
      <c r="BO190" s="203"/>
      <c r="BP190" s="203"/>
      <c r="BQ190" s="203"/>
      <c r="BR190" s="203"/>
      <c r="BS190" s="203"/>
      <c r="BT190" s="203"/>
      <c r="BU190" s="203"/>
      <c r="BV190" s="203"/>
      <c r="BW190" s="203"/>
      <c r="BX190" s="203"/>
      <c r="BY190" s="203"/>
      <c r="BZ190" s="203"/>
      <c r="CA190" s="203"/>
      <c r="CB190" s="203"/>
      <c r="CC190" s="203"/>
      <c r="CD190" s="203"/>
      <c r="CE190" s="203"/>
      <c r="CF190" s="203"/>
      <c r="CG190" s="203"/>
      <c r="CH190" s="203"/>
      <c r="CI190" s="203"/>
      <c r="CJ190" s="203"/>
      <c r="CK190" s="203"/>
      <c r="CL190" s="203"/>
      <c r="CM190" s="203"/>
      <c r="CN190" s="203"/>
      <c r="CO190" s="203"/>
      <c r="CP190" s="203"/>
      <c r="CQ190" s="203"/>
      <c r="CR190" s="203"/>
      <c r="CS190" s="203"/>
      <c r="CT190" s="203"/>
      <c r="CU190" s="203"/>
      <c r="CV190" s="203"/>
      <c r="CW190" s="203"/>
      <c r="CX190" s="203"/>
      <c r="CY190" s="203"/>
      <c r="CZ190" s="203"/>
      <c r="DA190" s="203"/>
      <c r="DB190" s="203"/>
      <c r="DC190" s="203"/>
      <c r="DD190" s="203"/>
      <c r="DE190" s="203"/>
      <c r="DF190" s="203"/>
      <c r="DG190" s="203"/>
      <c r="DH190" s="203"/>
      <c r="DI190" s="203"/>
      <c r="DJ190" s="203"/>
      <c r="DK190" s="203"/>
      <c r="DL190" s="203"/>
      <c r="DM190" s="203"/>
      <c r="DN190" s="203"/>
      <c r="DO190" s="203"/>
      <c r="DP190" s="204" t="s">
        <v>235</v>
      </c>
      <c r="DQ190" s="204"/>
      <c r="DR190" s="204"/>
      <c r="DS190" s="204"/>
      <c r="DT190" s="204"/>
      <c r="DU190" s="204"/>
      <c r="DV190" s="204"/>
      <c r="DW190" s="204"/>
      <c r="DX190" s="204"/>
      <c r="DY190" s="204"/>
      <c r="DZ190" s="204"/>
      <c r="EA190" s="204"/>
      <c r="EB190" s="204"/>
      <c r="EC190" s="204"/>
      <c r="ED190" s="204"/>
    </row>
    <row r="191" spans="1:134" s="166" customFormat="1" ht="111.75" customHeight="1" x14ac:dyDescent="0.45">
      <c r="A191" s="202" t="s">
        <v>398</v>
      </c>
      <c r="B191" s="202"/>
      <c r="C191" s="202"/>
      <c r="D191" s="202"/>
      <c r="E191" s="202"/>
      <c r="F191" s="202"/>
      <c r="G191" s="202"/>
      <c r="H191" s="202"/>
      <c r="I191" s="202"/>
      <c r="J191" s="202"/>
      <c r="K191" s="203" t="s">
        <v>505</v>
      </c>
      <c r="L191" s="203"/>
      <c r="M191" s="203"/>
      <c r="N191" s="203"/>
      <c r="O191" s="203"/>
      <c r="P191" s="203"/>
      <c r="Q191" s="203"/>
      <c r="R191" s="203"/>
      <c r="S191" s="203"/>
      <c r="T191" s="203"/>
      <c r="U191" s="203"/>
      <c r="V191" s="203"/>
      <c r="W191" s="203"/>
      <c r="X191" s="203"/>
      <c r="Y191" s="203"/>
      <c r="Z191" s="203"/>
      <c r="AA191" s="203"/>
      <c r="AB191" s="203"/>
      <c r="AC191" s="203"/>
      <c r="AD191" s="203"/>
      <c r="AE191" s="203"/>
      <c r="AF191" s="203"/>
      <c r="AG191" s="203"/>
      <c r="AH191" s="203"/>
      <c r="AI191" s="203"/>
      <c r="AJ191" s="203"/>
      <c r="AK191" s="203"/>
      <c r="AL191" s="203"/>
      <c r="AM191" s="203"/>
      <c r="AN191" s="203"/>
      <c r="AO191" s="203"/>
      <c r="AP191" s="203"/>
      <c r="AQ191" s="203"/>
      <c r="AR191" s="203"/>
      <c r="AS191" s="203"/>
      <c r="AT191" s="203"/>
      <c r="AU191" s="203"/>
      <c r="AV191" s="203"/>
      <c r="AW191" s="203"/>
      <c r="AX191" s="203"/>
      <c r="AY191" s="203"/>
      <c r="AZ191" s="203"/>
      <c r="BA191" s="203"/>
      <c r="BB191" s="203"/>
      <c r="BC191" s="203"/>
      <c r="BD191" s="203"/>
      <c r="BE191" s="203"/>
      <c r="BF191" s="203"/>
      <c r="BG191" s="203"/>
      <c r="BH191" s="203"/>
      <c r="BI191" s="203"/>
      <c r="BJ191" s="203"/>
      <c r="BK191" s="203"/>
      <c r="BL191" s="203"/>
      <c r="BM191" s="203"/>
      <c r="BN191" s="203"/>
      <c r="BO191" s="203"/>
      <c r="BP191" s="203"/>
      <c r="BQ191" s="203"/>
      <c r="BR191" s="203"/>
      <c r="BS191" s="203"/>
      <c r="BT191" s="203"/>
      <c r="BU191" s="203"/>
      <c r="BV191" s="203"/>
      <c r="BW191" s="203"/>
      <c r="BX191" s="203"/>
      <c r="BY191" s="203"/>
      <c r="BZ191" s="203"/>
      <c r="CA191" s="203"/>
      <c r="CB191" s="203"/>
      <c r="CC191" s="203"/>
      <c r="CD191" s="203"/>
      <c r="CE191" s="203"/>
      <c r="CF191" s="203"/>
      <c r="CG191" s="203"/>
      <c r="CH191" s="203"/>
      <c r="CI191" s="203"/>
      <c r="CJ191" s="203"/>
      <c r="CK191" s="203"/>
      <c r="CL191" s="203"/>
      <c r="CM191" s="203"/>
      <c r="CN191" s="203"/>
      <c r="CO191" s="203"/>
      <c r="CP191" s="203"/>
      <c r="CQ191" s="203"/>
      <c r="CR191" s="203"/>
      <c r="CS191" s="203"/>
      <c r="CT191" s="203"/>
      <c r="CU191" s="203"/>
      <c r="CV191" s="203"/>
      <c r="CW191" s="203"/>
      <c r="CX191" s="203"/>
      <c r="CY191" s="203"/>
      <c r="CZ191" s="203"/>
      <c r="DA191" s="203"/>
      <c r="DB191" s="203"/>
      <c r="DC191" s="203"/>
      <c r="DD191" s="203"/>
      <c r="DE191" s="203"/>
      <c r="DF191" s="203"/>
      <c r="DG191" s="203"/>
      <c r="DH191" s="203"/>
      <c r="DI191" s="203"/>
      <c r="DJ191" s="203"/>
      <c r="DK191" s="203"/>
      <c r="DL191" s="203"/>
      <c r="DM191" s="203"/>
      <c r="DN191" s="203"/>
      <c r="DO191" s="203"/>
      <c r="DP191" s="204" t="s">
        <v>396</v>
      </c>
      <c r="DQ191" s="204"/>
      <c r="DR191" s="204"/>
      <c r="DS191" s="204"/>
      <c r="DT191" s="204"/>
      <c r="DU191" s="204"/>
      <c r="DV191" s="204"/>
      <c r="DW191" s="204"/>
      <c r="DX191" s="204"/>
      <c r="DY191" s="204"/>
      <c r="DZ191" s="204"/>
      <c r="EA191" s="204"/>
      <c r="EB191" s="204"/>
      <c r="EC191" s="204"/>
      <c r="ED191" s="204"/>
    </row>
    <row r="192" spans="1:134" s="166" customFormat="1" ht="111.75" customHeight="1" x14ac:dyDescent="0.45">
      <c r="A192" s="219" t="s">
        <v>506</v>
      </c>
      <c r="B192" s="219"/>
      <c r="C192" s="219"/>
      <c r="D192" s="219"/>
      <c r="E192" s="219"/>
      <c r="F192" s="219"/>
      <c r="G192" s="219"/>
      <c r="H192" s="219"/>
      <c r="I192" s="219"/>
      <c r="J192" s="219"/>
      <c r="K192" s="203" t="s">
        <v>507</v>
      </c>
      <c r="L192" s="203"/>
      <c r="M192" s="203"/>
      <c r="N192" s="203"/>
      <c r="O192" s="203"/>
      <c r="P192" s="203"/>
      <c r="Q192" s="203"/>
      <c r="R192" s="203"/>
      <c r="S192" s="203"/>
      <c r="T192" s="203"/>
      <c r="U192" s="203"/>
      <c r="V192" s="203"/>
      <c r="W192" s="203"/>
      <c r="X192" s="203"/>
      <c r="Y192" s="203"/>
      <c r="Z192" s="203"/>
      <c r="AA192" s="203"/>
      <c r="AB192" s="203"/>
      <c r="AC192" s="203"/>
      <c r="AD192" s="203"/>
      <c r="AE192" s="203"/>
      <c r="AF192" s="203"/>
      <c r="AG192" s="203"/>
      <c r="AH192" s="203"/>
      <c r="AI192" s="203"/>
      <c r="AJ192" s="203"/>
      <c r="AK192" s="203"/>
      <c r="AL192" s="203"/>
      <c r="AM192" s="203"/>
      <c r="AN192" s="203"/>
      <c r="AO192" s="203"/>
      <c r="AP192" s="203"/>
      <c r="AQ192" s="203"/>
      <c r="AR192" s="203"/>
      <c r="AS192" s="203"/>
      <c r="AT192" s="203"/>
      <c r="AU192" s="203"/>
      <c r="AV192" s="203"/>
      <c r="AW192" s="203"/>
      <c r="AX192" s="203"/>
      <c r="AY192" s="203"/>
      <c r="AZ192" s="203"/>
      <c r="BA192" s="203"/>
      <c r="BB192" s="203"/>
      <c r="BC192" s="203"/>
      <c r="BD192" s="203"/>
      <c r="BE192" s="203"/>
      <c r="BF192" s="203"/>
      <c r="BG192" s="203"/>
      <c r="BH192" s="203"/>
      <c r="BI192" s="203"/>
      <c r="BJ192" s="203"/>
      <c r="BK192" s="203"/>
      <c r="BL192" s="203"/>
      <c r="BM192" s="203"/>
      <c r="BN192" s="203"/>
      <c r="BO192" s="203"/>
      <c r="BP192" s="203"/>
      <c r="BQ192" s="203"/>
      <c r="BR192" s="203"/>
      <c r="BS192" s="203"/>
      <c r="BT192" s="203"/>
      <c r="BU192" s="203"/>
      <c r="BV192" s="203"/>
      <c r="BW192" s="203"/>
      <c r="BX192" s="203"/>
      <c r="BY192" s="203"/>
      <c r="BZ192" s="203"/>
      <c r="CA192" s="203"/>
      <c r="CB192" s="203"/>
      <c r="CC192" s="203"/>
      <c r="CD192" s="203"/>
      <c r="CE192" s="203"/>
      <c r="CF192" s="203"/>
      <c r="CG192" s="203"/>
      <c r="CH192" s="203"/>
      <c r="CI192" s="203"/>
      <c r="CJ192" s="203"/>
      <c r="CK192" s="203"/>
      <c r="CL192" s="203"/>
      <c r="CM192" s="203"/>
      <c r="CN192" s="203"/>
      <c r="CO192" s="203"/>
      <c r="CP192" s="203"/>
      <c r="CQ192" s="203"/>
      <c r="CR192" s="203"/>
      <c r="CS192" s="203"/>
      <c r="CT192" s="203"/>
      <c r="CU192" s="203"/>
      <c r="CV192" s="203"/>
      <c r="CW192" s="203"/>
      <c r="CX192" s="203"/>
      <c r="CY192" s="203"/>
      <c r="CZ192" s="203"/>
      <c r="DA192" s="203"/>
      <c r="DB192" s="203"/>
      <c r="DC192" s="203"/>
      <c r="DD192" s="203"/>
      <c r="DE192" s="203"/>
      <c r="DF192" s="203"/>
      <c r="DG192" s="203"/>
      <c r="DH192" s="203"/>
      <c r="DI192" s="203"/>
      <c r="DJ192" s="203"/>
      <c r="DK192" s="203"/>
      <c r="DL192" s="203"/>
      <c r="DM192" s="203"/>
      <c r="DN192" s="203"/>
      <c r="DO192" s="203"/>
      <c r="DP192" s="204" t="s">
        <v>258</v>
      </c>
      <c r="DQ192" s="204"/>
      <c r="DR192" s="204"/>
      <c r="DS192" s="204"/>
      <c r="DT192" s="204"/>
      <c r="DU192" s="204"/>
      <c r="DV192" s="204"/>
      <c r="DW192" s="204"/>
      <c r="DX192" s="204"/>
      <c r="DY192" s="204"/>
      <c r="DZ192" s="204"/>
      <c r="EA192" s="204"/>
      <c r="EB192" s="204"/>
      <c r="EC192" s="204"/>
      <c r="ED192" s="204"/>
    </row>
    <row r="193" spans="1:134" s="166" customFormat="1" ht="111.75" customHeight="1" x14ac:dyDescent="0.45">
      <c r="A193" s="202" t="s">
        <v>263</v>
      </c>
      <c r="B193" s="202"/>
      <c r="C193" s="202"/>
      <c r="D193" s="202"/>
      <c r="E193" s="202"/>
      <c r="F193" s="202"/>
      <c r="G193" s="202"/>
      <c r="H193" s="202"/>
      <c r="I193" s="202"/>
      <c r="J193" s="202"/>
      <c r="K193" s="203" t="s">
        <v>508</v>
      </c>
      <c r="L193" s="203"/>
      <c r="M193" s="203"/>
      <c r="N193" s="203"/>
      <c r="O193" s="203"/>
      <c r="P193" s="203"/>
      <c r="Q193" s="203"/>
      <c r="R193" s="203"/>
      <c r="S193" s="203"/>
      <c r="T193" s="203"/>
      <c r="U193" s="203"/>
      <c r="V193" s="203"/>
      <c r="W193" s="203"/>
      <c r="X193" s="203"/>
      <c r="Y193" s="203"/>
      <c r="Z193" s="203"/>
      <c r="AA193" s="203"/>
      <c r="AB193" s="203"/>
      <c r="AC193" s="203"/>
      <c r="AD193" s="203"/>
      <c r="AE193" s="203"/>
      <c r="AF193" s="203"/>
      <c r="AG193" s="203"/>
      <c r="AH193" s="203"/>
      <c r="AI193" s="203"/>
      <c r="AJ193" s="203"/>
      <c r="AK193" s="203"/>
      <c r="AL193" s="203"/>
      <c r="AM193" s="203"/>
      <c r="AN193" s="203"/>
      <c r="AO193" s="203"/>
      <c r="AP193" s="203"/>
      <c r="AQ193" s="203"/>
      <c r="AR193" s="203"/>
      <c r="AS193" s="203"/>
      <c r="AT193" s="203"/>
      <c r="AU193" s="203"/>
      <c r="AV193" s="203"/>
      <c r="AW193" s="203"/>
      <c r="AX193" s="203"/>
      <c r="AY193" s="203"/>
      <c r="AZ193" s="203"/>
      <c r="BA193" s="203"/>
      <c r="BB193" s="203"/>
      <c r="BC193" s="203"/>
      <c r="BD193" s="203"/>
      <c r="BE193" s="203"/>
      <c r="BF193" s="203"/>
      <c r="BG193" s="203"/>
      <c r="BH193" s="203"/>
      <c r="BI193" s="203"/>
      <c r="BJ193" s="203"/>
      <c r="BK193" s="203"/>
      <c r="BL193" s="203"/>
      <c r="BM193" s="203"/>
      <c r="BN193" s="203"/>
      <c r="BO193" s="203"/>
      <c r="BP193" s="203"/>
      <c r="BQ193" s="203"/>
      <c r="BR193" s="203"/>
      <c r="BS193" s="203"/>
      <c r="BT193" s="203"/>
      <c r="BU193" s="203"/>
      <c r="BV193" s="203"/>
      <c r="BW193" s="203"/>
      <c r="BX193" s="203"/>
      <c r="BY193" s="203"/>
      <c r="BZ193" s="203"/>
      <c r="CA193" s="203"/>
      <c r="CB193" s="203"/>
      <c r="CC193" s="203"/>
      <c r="CD193" s="203"/>
      <c r="CE193" s="203"/>
      <c r="CF193" s="203"/>
      <c r="CG193" s="203"/>
      <c r="CH193" s="203"/>
      <c r="CI193" s="203"/>
      <c r="CJ193" s="203"/>
      <c r="CK193" s="203"/>
      <c r="CL193" s="203"/>
      <c r="CM193" s="203"/>
      <c r="CN193" s="203"/>
      <c r="CO193" s="203"/>
      <c r="CP193" s="203"/>
      <c r="CQ193" s="203"/>
      <c r="CR193" s="203"/>
      <c r="CS193" s="203"/>
      <c r="CT193" s="203"/>
      <c r="CU193" s="203"/>
      <c r="CV193" s="203"/>
      <c r="CW193" s="203"/>
      <c r="CX193" s="203"/>
      <c r="CY193" s="203"/>
      <c r="CZ193" s="203"/>
      <c r="DA193" s="203"/>
      <c r="DB193" s="203"/>
      <c r="DC193" s="203"/>
      <c r="DD193" s="203"/>
      <c r="DE193" s="203"/>
      <c r="DF193" s="203"/>
      <c r="DG193" s="203"/>
      <c r="DH193" s="203"/>
      <c r="DI193" s="203"/>
      <c r="DJ193" s="203"/>
      <c r="DK193" s="203"/>
      <c r="DL193" s="203"/>
      <c r="DM193" s="203"/>
      <c r="DN193" s="203"/>
      <c r="DO193" s="203"/>
      <c r="DP193" s="204" t="s">
        <v>261</v>
      </c>
      <c r="DQ193" s="204"/>
      <c r="DR193" s="204"/>
      <c r="DS193" s="204"/>
      <c r="DT193" s="204"/>
      <c r="DU193" s="204"/>
      <c r="DV193" s="204"/>
      <c r="DW193" s="204"/>
      <c r="DX193" s="204"/>
      <c r="DY193" s="204"/>
      <c r="DZ193" s="204"/>
      <c r="EA193" s="204"/>
      <c r="EB193" s="204"/>
      <c r="EC193" s="204"/>
      <c r="ED193" s="204"/>
    </row>
    <row r="194" spans="1:134" s="166" customFormat="1" ht="111.75" customHeight="1" x14ac:dyDescent="0.45">
      <c r="A194" s="202" t="s">
        <v>268</v>
      </c>
      <c r="B194" s="202"/>
      <c r="C194" s="202"/>
      <c r="D194" s="202"/>
      <c r="E194" s="202"/>
      <c r="F194" s="202"/>
      <c r="G194" s="202"/>
      <c r="H194" s="202"/>
      <c r="I194" s="202"/>
      <c r="J194" s="202"/>
      <c r="K194" s="203" t="s">
        <v>509</v>
      </c>
      <c r="L194" s="203"/>
      <c r="M194" s="203"/>
      <c r="N194" s="203"/>
      <c r="O194" s="203"/>
      <c r="P194" s="203"/>
      <c r="Q194" s="203"/>
      <c r="R194" s="203"/>
      <c r="S194" s="203"/>
      <c r="T194" s="203"/>
      <c r="U194" s="203"/>
      <c r="V194" s="203"/>
      <c r="W194" s="203"/>
      <c r="X194" s="203"/>
      <c r="Y194" s="203"/>
      <c r="Z194" s="203"/>
      <c r="AA194" s="203"/>
      <c r="AB194" s="203"/>
      <c r="AC194" s="203"/>
      <c r="AD194" s="203"/>
      <c r="AE194" s="203"/>
      <c r="AF194" s="203"/>
      <c r="AG194" s="203"/>
      <c r="AH194" s="203"/>
      <c r="AI194" s="203"/>
      <c r="AJ194" s="203"/>
      <c r="AK194" s="203"/>
      <c r="AL194" s="203"/>
      <c r="AM194" s="203"/>
      <c r="AN194" s="203"/>
      <c r="AO194" s="203"/>
      <c r="AP194" s="203"/>
      <c r="AQ194" s="203"/>
      <c r="AR194" s="203"/>
      <c r="AS194" s="203"/>
      <c r="AT194" s="203"/>
      <c r="AU194" s="203"/>
      <c r="AV194" s="203"/>
      <c r="AW194" s="203"/>
      <c r="AX194" s="203"/>
      <c r="AY194" s="203"/>
      <c r="AZ194" s="203"/>
      <c r="BA194" s="203"/>
      <c r="BB194" s="203"/>
      <c r="BC194" s="203"/>
      <c r="BD194" s="203"/>
      <c r="BE194" s="203"/>
      <c r="BF194" s="203"/>
      <c r="BG194" s="203"/>
      <c r="BH194" s="203"/>
      <c r="BI194" s="203"/>
      <c r="BJ194" s="203"/>
      <c r="BK194" s="203"/>
      <c r="BL194" s="203"/>
      <c r="BM194" s="203"/>
      <c r="BN194" s="203"/>
      <c r="BO194" s="203"/>
      <c r="BP194" s="203"/>
      <c r="BQ194" s="203"/>
      <c r="BR194" s="203"/>
      <c r="BS194" s="203"/>
      <c r="BT194" s="203"/>
      <c r="BU194" s="203"/>
      <c r="BV194" s="203"/>
      <c r="BW194" s="203"/>
      <c r="BX194" s="203"/>
      <c r="BY194" s="203"/>
      <c r="BZ194" s="203"/>
      <c r="CA194" s="203"/>
      <c r="CB194" s="203"/>
      <c r="CC194" s="203"/>
      <c r="CD194" s="203"/>
      <c r="CE194" s="203"/>
      <c r="CF194" s="203"/>
      <c r="CG194" s="203"/>
      <c r="CH194" s="203"/>
      <c r="CI194" s="203"/>
      <c r="CJ194" s="203"/>
      <c r="CK194" s="203"/>
      <c r="CL194" s="203"/>
      <c r="CM194" s="203"/>
      <c r="CN194" s="203"/>
      <c r="CO194" s="203"/>
      <c r="CP194" s="203"/>
      <c r="CQ194" s="203"/>
      <c r="CR194" s="203"/>
      <c r="CS194" s="203"/>
      <c r="CT194" s="203"/>
      <c r="CU194" s="203"/>
      <c r="CV194" s="203"/>
      <c r="CW194" s="203"/>
      <c r="CX194" s="203"/>
      <c r="CY194" s="203"/>
      <c r="CZ194" s="203"/>
      <c r="DA194" s="203"/>
      <c r="DB194" s="203"/>
      <c r="DC194" s="203"/>
      <c r="DD194" s="203"/>
      <c r="DE194" s="203"/>
      <c r="DF194" s="203"/>
      <c r="DG194" s="203"/>
      <c r="DH194" s="203"/>
      <c r="DI194" s="203"/>
      <c r="DJ194" s="203"/>
      <c r="DK194" s="203"/>
      <c r="DL194" s="203"/>
      <c r="DM194" s="203"/>
      <c r="DN194" s="203"/>
      <c r="DO194" s="203"/>
      <c r="DP194" s="204" t="s">
        <v>510</v>
      </c>
      <c r="DQ194" s="204"/>
      <c r="DR194" s="204"/>
      <c r="DS194" s="204"/>
      <c r="DT194" s="204"/>
      <c r="DU194" s="204"/>
      <c r="DV194" s="204"/>
      <c r="DW194" s="204"/>
      <c r="DX194" s="204"/>
      <c r="DY194" s="204"/>
      <c r="DZ194" s="204"/>
      <c r="EA194" s="204"/>
      <c r="EB194" s="204"/>
      <c r="EC194" s="204"/>
      <c r="ED194" s="204"/>
    </row>
    <row r="195" spans="1:134" s="166" customFormat="1" ht="111.75" customHeight="1" x14ac:dyDescent="0.45">
      <c r="A195" s="202" t="s">
        <v>274</v>
      </c>
      <c r="B195" s="202"/>
      <c r="C195" s="202"/>
      <c r="D195" s="202"/>
      <c r="E195" s="202"/>
      <c r="F195" s="202"/>
      <c r="G195" s="202"/>
      <c r="H195" s="202"/>
      <c r="I195" s="202"/>
      <c r="J195" s="202"/>
      <c r="K195" s="203" t="s">
        <v>511</v>
      </c>
      <c r="L195" s="203"/>
      <c r="M195" s="203"/>
      <c r="N195" s="203"/>
      <c r="O195" s="203"/>
      <c r="P195" s="203"/>
      <c r="Q195" s="203"/>
      <c r="R195" s="203"/>
      <c r="S195" s="203"/>
      <c r="T195" s="203"/>
      <c r="U195" s="203"/>
      <c r="V195" s="203"/>
      <c r="W195" s="203"/>
      <c r="X195" s="203"/>
      <c r="Y195" s="203"/>
      <c r="Z195" s="203"/>
      <c r="AA195" s="203"/>
      <c r="AB195" s="203"/>
      <c r="AC195" s="203"/>
      <c r="AD195" s="203"/>
      <c r="AE195" s="203"/>
      <c r="AF195" s="203"/>
      <c r="AG195" s="203"/>
      <c r="AH195" s="203"/>
      <c r="AI195" s="203"/>
      <c r="AJ195" s="203"/>
      <c r="AK195" s="203"/>
      <c r="AL195" s="203"/>
      <c r="AM195" s="203"/>
      <c r="AN195" s="203"/>
      <c r="AO195" s="203"/>
      <c r="AP195" s="203"/>
      <c r="AQ195" s="203"/>
      <c r="AR195" s="203"/>
      <c r="AS195" s="203"/>
      <c r="AT195" s="203"/>
      <c r="AU195" s="203"/>
      <c r="AV195" s="203"/>
      <c r="AW195" s="203"/>
      <c r="AX195" s="203"/>
      <c r="AY195" s="203"/>
      <c r="AZ195" s="203"/>
      <c r="BA195" s="203"/>
      <c r="BB195" s="203"/>
      <c r="BC195" s="203"/>
      <c r="BD195" s="203"/>
      <c r="BE195" s="203"/>
      <c r="BF195" s="203"/>
      <c r="BG195" s="203"/>
      <c r="BH195" s="203"/>
      <c r="BI195" s="203"/>
      <c r="BJ195" s="203"/>
      <c r="BK195" s="203"/>
      <c r="BL195" s="203"/>
      <c r="BM195" s="203"/>
      <c r="BN195" s="203"/>
      <c r="BO195" s="203"/>
      <c r="BP195" s="203"/>
      <c r="BQ195" s="203"/>
      <c r="BR195" s="203"/>
      <c r="BS195" s="203"/>
      <c r="BT195" s="203"/>
      <c r="BU195" s="203"/>
      <c r="BV195" s="203"/>
      <c r="BW195" s="203"/>
      <c r="BX195" s="203"/>
      <c r="BY195" s="203"/>
      <c r="BZ195" s="203"/>
      <c r="CA195" s="203"/>
      <c r="CB195" s="203"/>
      <c r="CC195" s="203"/>
      <c r="CD195" s="203"/>
      <c r="CE195" s="203"/>
      <c r="CF195" s="203"/>
      <c r="CG195" s="203"/>
      <c r="CH195" s="203"/>
      <c r="CI195" s="203"/>
      <c r="CJ195" s="203"/>
      <c r="CK195" s="203"/>
      <c r="CL195" s="203"/>
      <c r="CM195" s="203"/>
      <c r="CN195" s="203"/>
      <c r="CO195" s="203"/>
      <c r="CP195" s="203"/>
      <c r="CQ195" s="203"/>
      <c r="CR195" s="203"/>
      <c r="CS195" s="203"/>
      <c r="CT195" s="203"/>
      <c r="CU195" s="203"/>
      <c r="CV195" s="203"/>
      <c r="CW195" s="203"/>
      <c r="CX195" s="203"/>
      <c r="CY195" s="203"/>
      <c r="CZ195" s="203"/>
      <c r="DA195" s="203"/>
      <c r="DB195" s="203"/>
      <c r="DC195" s="203"/>
      <c r="DD195" s="203"/>
      <c r="DE195" s="203"/>
      <c r="DF195" s="203"/>
      <c r="DG195" s="203"/>
      <c r="DH195" s="203"/>
      <c r="DI195" s="203"/>
      <c r="DJ195" s="203"/>
      <c r="DK195" s="203"/>
      <c r="DL195" s="203"/>
      <c r="DM195" s="203"/>
      <c r="DN195" s="203"/>
      <c r="DO195" s="203"/>
      <c r="DP195" s="204" t="s">
        <v>512</v>
      </c>
      <c r="DQ195" s="204"/>
      <c r="DR195" s="204"/>
      <c r="DS195" s="204"/>
      <c r="DT195" s="204"/>
      <c r="DU195" s="204"/>
      <c r="DV195" s="204"/>
      <c r="DW195" s="204"/>
      <c r="DX195" s="204"/>
      <c r="DY195" s="204"/>
      <c r="DZ195" s="204"/>
      <c r="EA195" s="204"/>
      <c r="EB195" s="204"/>
      <c r="EC195" s="204"/>
      <c r="ED195" s="204"/>
    </row>
    <row r="196" spans="1:134" s="166" customFormat="1" ht="111.75" customHeight="1" x14ac:dyDescent="0.45">
      <c r="A196" s="202" t="s">
        <v>280</v>
      </c>
      <c r="B196" s="202"/>
      <c r="C196" s="202"/>
      <c r="D196" s="202"/>
      <c r="E196" s="202"/>
      <c r="F196" s="202"/>
      <c r="G196" s="202"/>
      <c r="H196" s="202"/>
      <c r="I196" s="202"/>
      <c r="J196" s="202"/>
      <c r="K196" s="203" t="s">
        <v>513</v>
      </c>
      <c r="L196" s="203"/>
      <c r="M196" s="203"/>
      <c r="N196" s="203"/>
      <c r="O196" s="203"/>
      <c r="P196" s="203"/>
      <c r="Q196" s="203"/>
      <c r="R196" s="203"/>
      <c r="S196" s="203"/>
      <c r="T196" s="203"/>
      <c r="U196" s="203"/>
      <c r="V196" s="203"/>
      <c r="W196" s="203"/>
      <c r="X196" s="203"/>
      <c r="Y196" s="203"/>
      <c r="Z196" s="203"/>
      <c r="AA196" s="203"/>
      <c r="AB196" s="203"/>
      <c r="AC196" s="203"/>
      <c r="AD196" s="203"/>
      <c r="AE196" s="203"/>
      <c r="AF196" s="203"/>
      <c r="AG196" s="203"/>
      <c r="AH196" s="203"/>
      <c r="AI196" s="203"/>
      <c r="AJ196" s="203"/>
      <c r="AK196" s="203"/>
      <c r="AL196" s="203"/>
      <c r="AM196" s="203"/>
      <c r="AN196" s="203"/>
      <c r="AO196" s="203"/>
      <c r="AP196" s="203"/>
      <c r="AQ196" s="203"/>
      <c r="AR196" s="203"/>
      <c r="AS196" s="203"/>
      <c r="AT196" s="203"/>
      <c r="AU196" s="203"/>
      <c r="AV196" s="203"/>
      <c r="AW196" s="203"/>
      <c r="AX196" s="203"/>
      <c r="AY196" s="203"/>
      <c r="AZ196" s="203"/>
      <c r="BA196" s="203"/>
      <c r="BB196" s="203"/>
      <c r="BC196" s="203"/>
      <c r="BD196" s="203"/>
      <c r="BE196" s="203"/>
      <c r="BF196" s="203"/>
      <c r="BG196" s="203"/>
      <c r="BH196" s="203"/>
      <c r="BI196" s="203"/>
      <c r="BJ196" s="203"/>
      <c r="BK196" s="203"/>
      <c r="BL196" s="203"/>
      <c r="BM196" s="203"/>
      <c r="BN196" s="203"/>
      <c r="BO196" s="203"/>
      <c r="BP196" s="203"/>
      <c r="BQ196" s="203"/>
      <c r="BR196" s="203"/>
      <c r="BS196" s="203"/>
      <c r="BT196" s="203"/>
      <c r="BU196" s="203"/>
      <c r="BV196" s="203"/>
      <c r="BW196" s="203"/>
      <c r="BX196" s="203"/>
      <c r="BY196" s="203"/>
      <c r="BZ196" s="203"/>
      <c r="CA196" s="203"/>
      <c r="CB196" s="203"/>
      <c r="CC196" s="203"/>
      <c r="CD196" s="203"/>
      <c r="CE196" s="203"/>
      <c r="CF196" s="203"/>
      <c r="CG196" s="203"/>
      <c r="CH196" s="203"/>
      <c r="CI196" s="203"/>
      <c r="CJ196" s="203"/>
      <c r="CK196" s="203"/>
      <c r="CL196" s="203"/>
      <c r="CM196" s="203"/>
      <c r="CN196" s="203"/>
      <c r="CO196" s="203"/>
      <c r="CP196" s="203"/>
      <c r="CQ196" s="203"/>
      <c r="CR196" s="203"/>
      <c r="CS196" s="203"/>
      <c r="CT196" s="203"/>
      <c r="CU196" s="203"/>
      <c r="CV196" s="203"/>
      <c r="CW196" s="203"/>
      <c r="CX196" s="203"/>
      <c r="CY196" s="203"/>
      <c r="CZ196" s="203"/>
      <c r="DA196" s="203"/>
      <c r="DB196" s="203"/>
      <c r="DC196" s="203"/>
      <c r="DD196" s="203"/>
      <c r="DE196" s="203"/>
      <c r="DF196" s="203"/>
      <c r="DG196" s="203"/>
      <c r="DH196" s="203"/>
      <c r="DI196" s="203"/>
      <c r="DJ196" s="203"/>
      <c r="DK196" s="203"/>
      <c r="DL196" s="203"/>
      <c r="DM196" s="203"/>
      <c r="DN196" s="203"/>
      <c r="DO196" s="203"/>
      <c r="DP196" s="204" t="s">
        <v>514</v>
      </c>
      <c r="DQ196" s="204"/>
      <c r="DR196" s="204"/>
      <c r="DS196" s="204"/>
      <c r="DT196" s="204"/>
      <c r="DU196" s="204"/>
      <c r="DV196" s="204"/>
      <c r="DW196" s="204"/>
      <c r="DX196" s="204"/>
      <c r="DY196" s="204"/>
      <c r="DZ196" s="204"/>
      <c r="EA196" s="204"/>
      <c r="EB196" s="204"/>
      <c r="EC196" s="204"/>
      <c r="ED196" s="204"/>
    </row>
    <row r="197" spans="1:134" s="166" customFormat="1" ht="64.5" customHeight="1" x14ac:dyDescent="0.45">
      <c r="A197" s="202" t="s">
        <v>288</v>
      </c>
      <c r="B197" s="202"/>
      <c r="C197" s="202"/>
      <c r="D197" s="202"/>
      <c r="E197" s="202"/>
      <c r="F197" s="202"/>
      <c r="G197" s="202"/>
      <c r="H197" s="202"/>
      <c r="I197" s="202"/>
      <c r="J197" s="202"/>
      <c r="K197" s="203" t="s">
        <v>515</v>
      </c>
      <c r="L197" s="203"/>
      <c r="M197" s="203"/>
      <c r="N197" s="203"/>
      <c r="O197" s="203"/>
      <c r="P197" s="203"/>
      <c r="Q197" s="203"/>
      <c r="R197" s="203"/>
      <c r="S197" s="203"/>
      <c r="T197" s="203"/>
      <c r="U197" s="203"/>
      <c r="V197" s="203"/>
      <c r="W197" s="203"/>
      <c r="X197" s="203"/>
      <c r="Y197" s="203"/>
      <c r="Z197" s="203"/>
      <c r="AA197" s="203"/>
      <c r="AB197" s="203"/>
      <c r="AC197" s="203"/>
      <c r="AD197" s="203"/>
      <c r="AE197" s="203"/>
      <c r="AF197" s="203"/>
      <c r="AG197" s="203"/>
      <c r="AH197" s="203"/>
      <c r="AI197" s="203"/>
      <c r="AJ197" s="203"/>
      <c r="AK197" s="203"/>
      <c r="AL197" s="203"/>
      <c r="AM197" s="203"/>
      <c r="AN197" s="203"/>
      <c r="AO197" s="203"/>
      <c r="AP197" s="203"/>
      <c r="AQ197" s="203"/>
      <c r="AR197" s="203"/>
      <c r="AS197" s="203"/>
      <c r="AT197" s="203"/>
      <c r="AU197" s="203"/>
      <c r="AV197" s="203"/>
      <c r="AW197" s="203"/>
      <c r="AX197" s="203"/>
      <c r="AY197" s="203"/>
      <c r="AZ197" s="203"/>
      <c r="BA197" s="203"/>
      <c r="BB197" s="203"/>
      <c r="BC197" s="203"/>
      <c r="BD197" s="203"/>
      <c r="BE197" s="203"/>
      <c r="BF197" s="203"/>
      <c r="BG197" s="203"/>
      <c r="BH197" s="203"/>
      <c r="BI197" s="203"/>
      <c r="BJ197" s="203"/>
      <c r="BK197" s="203"/>
      <c r="BL197" s="203"/>
      <c r="BM197" s="203"/>
      <c r="BN197" s="203"/>
      <c r="BO197" s="203"/>
      <c r="BP197" s="203"/>
      <c r="BQ197" s="203"/>
      <c r="BR197" s="203"/>
      <c r="BS197" s="203"/>
      <c r="BT197" s="203"/>
      <c r="BU197" s="203"/>
      <c r="BV197" s="203"/>
      <c r="BW197" s="203"/>
      <c r="BX197" s="203"/>
      <c r="BY197" s="203"/>
      <c r="BZ197" s="203"/>
      <c r="CA197" s="203"/>
      <c r="CB197" s="203"/>
      <c r="CC197" s="203"/>
      <c r="CD197" s="203"/>
      <c r="CE197" s="203"/>
      <c r="CF197" s="203"/>
      <c r="CG197" s="203"/>
      <c r="CH197" s="203"/>
      <c r="CI197" s="203"/>
      <c r="CJ197" s="203"/>
      <c r="CK197" s="203"/>
      <c r="CL197" s="203"/>
      <c r="CM197" s="203"/>
      <c r="CN197" s="203"/>
      <c r="CO197" s="203"/>
      <c r="CP197" s="203"/>
      <c r="CQ197" s="203"/>
      <c r="CR197" s="203"/>
      <c r="CS197" s="203"/>
      <c r="CT197" s="203"/>
      <c r="CU197" s="203"/>
      <c r="CV197" s="203"/>
      <c r="CW197" s="203"/>
      <c r="CX197" s="203"/>
      <c r="CY197" s="203"/>
      <c r="CZ197" s="203"/>
      <c r="DA197" s="203"/>
      <c r="DB197" s="203"/>
      <c r="DC197" s="203"/>
      <c r="DD197" s="203"/>
      <c r="DE197" s="203"/>
      <c r="DF197" s="203"/>
      <c r="DG197" s="203"/>
      <c r="DH197" s="203"/>
      <c r="DI197" s="203"/>
      <c r="DJ197" s="203"/>
      <c r="DK197" s="203"/>
      <c r="DL197" s="203"/>
      <c r="DM197" s="203"/>
      <c r="DN197" s="203"/>
      <c r="DO197" s="203"/>
      <c r="DP197" s="204" t="s">
        <v>286</v>
      </c>
      <c r="DQ197" s="204"/>
      <c r="DR197" s="204"/>
      <c r="DS197" s="204"/>
      <c r="DT197" s="204"/>
      <c r="DU197" s="204"/>
      <c r="DV197" s="204"/>
      <c r="DW197" s="204"/>
      <c r="DX197" s="204"/>
      <c r="DY197" s="204"/>
      <c r="DZ197" s="204"/>
      <c r="EA197" s="204"/>
      <c r="EB197" s="204"/>
      <c r="EC197" s="204"/>
      <c r="ED197" s="204"/>
    </row>
    <row r="198" spans="1:134" s="166" customFormat="1" ht="111.75" customHeight="1" x14ac:dyDescent="0.45">
      <c r="A198" s="202" t="s">
        <v>291</v>
      </c>
      <c r="B198" s="202"/>
      <c r="C198" s="202"/>
      <c r="D198" s="202"/>
      <c r="E198" s="202"/>
      <c r="F198" s="202"/>
      <c r="G198" s="202"/>
      <c r="H198" s="202"/>
      <c r="I198" s="202"/>
      <c r="J198" s="202"/>
      <c r="K198" s="203" t="s">
        <v>516</v>
      </c>
      <c r="L198" s="203"/>
      <c r="M198" s="203"/>
      <c r="N198" s="203"/>
      <c r="O198" s="203"/>
      <c r="P198" s="203"/>
      <c r="Q198" s="203"/>
      <c r="R198" s="203"/>
      <c r="S198" s="203"/>
      <c r="T198" s="203"/>
      <c r="U198" s="203"/>
      <c r="V198" s="203"/>
      <c r="W198" s="203"/>
      <c r="X198" s="203"/>
      <c r="Y198" s="203"/>
      <c r="Z198" s="203"/>
      <c r="AA198" s="203"/>
      <c r="AB198" s="203"/>
      <c r="AC198" s="203"/>
      <c r="AD198" s="203"/>
      <c r="AE198" s="203"/>
      <c r="AF198" s="203"/>
      <c r="AG198" s="203"/>
      <c r="AH198" s="203"/>
      <c r="AI198" s="203"/>
      <c r="AJ198" s="203"/>
      <c r="AK198" s="203"/>
      <c r="AL198" s="203"/>
      <c r="AM198" s="203"/>
      <c r="AN198" s="203"/>
      <c r="AO198" s="203"/>
      <c r="AP198" s="203"/>
      <c r="AQ198" s="203"/>
      <c r="AR198" s="203"/>
      <c r="AS198" s="203"/>
      <c r="AT198" s="203"/>
      <c r="AU198" s="203"/>
      <c r="AV198" s="203"/>
      <c r="AW198" s="203"/>
      <c r="AX198" s="203"/>
      <c r="AY198" s="203"/>
      <c r="AZ198" s="203"/>
      <c r="BA198" s="203"/>
      <c r="BB198" s="203"/>
      <c r="BC198" s="203"/>
      <c r="BD198" s="203"/>
      <c r="BE198" s="203"/>
      <c r="BF198" s="203"/>
      <c r="BG198" s="203"/>
      <c r="BH198" s="203"/>
      <c r="BI198" s="203"/>
      <c r="BJ198" s="203"/>
      <c r="BK198" s="203"/>
      <c r="BL198" s="203"/>
      <c r="BM198" s="203"/>
      <c r="BN198" s="203"/>
      <c r="BO198" s="203"/>
      <c r="BP198" s="203"/>
      <c r="BQ198" s="203"/>
      <c r="BR198" s="203"/>
      <c r="BS198" s="203"/>
      <c r="BT198" s="203"/>
      <c r="BU198" s="203"/>
      <c r="BV198" s="203"/>
      <c r="BW198" s="203"/>
      <c r="BX198" s="203"/>
      <c r="BY198" s="203"/>
      <c r="BZ198" s="203"/>
      <c r="CA198" s="203"/>
      <c r="CB198" s="203"/>
      <c r="CC198" s="203"/>
      <c r="CD198" s="203"/>
      <c r="CE198" s="203"/>
      <c r="CF198" s="203"/>
      <c r="CG198" s="203"/>
      <c r="CH198" s="203"/>
      <c r="CI198" s="203"/>
      <c r="CJ198" s="203"/>
      <c r="CK198" s="203"/>
      <c r="CL198" s="203"/>
      <c r="CM198" s="203"/>
      <c r="CN198" s="203"/>
      <c r="CO198" s="203"/>
      <c r="CP198" s="203"/>
      <c r="CQ198" s="203"/>
      <c r="CR198" s="203"/>
      <c r="CS198" s="203"/>
      <c r="CT198" s="203"/>
      <c r="CU198" s="203"/>
      <c r="CV198" s="203"/>
      <c r="CW198" s="203"/>
      <c r="CX198" s="203"/>
      <c r="CY198" s="203"/>
      <c r="CZ198" s="203"/>
      <c r="DA198" s="203"/>
      <c r="DB198" s="203"/>
      <c r="DC198" s="203"/>
      <c r="DD198" s="203"/>
      <c r="DE198" s="203"/>
      <c r="DF198" s="203"/>
      <c r="DG198" s="203"/>
      <c r="DH198" s="203"/>
      <c r="DI198" s="203"/>
      <c r="DJ198" s="203"/>
      <c r="DK198" s="203"/>
      <c r="DL198" s="203"/>
      <c r="DM198" s="203"/>
      <c r="DN198" s="203"/>
      <c r="DO198" s="203"/>
      <c r="DP198" s="204" t="s">
        <v>289</v>
      </c>
      <c r="DQ198" s="204"/>
      <c r="DR198" s="204"/>
      <c r="DS198" s="204"/>
      <c r="DT198" s="204"/>
      <c r="DU198" s="204"/>
      <c r="DV198" s="204"/>
      <c r="DW198" s="204"/>
      <c r="DX198" s="204"/>
      <c r="DY198" s="204"/>
      <c r="DZ198" s="204"/>
      <c r="EA198" s="204"/>
      <c r="EB198" s="204"/>
      <c r="EC198" s="204"/>
      <c r="ED198" s="204"/>
    </row>
    <row r="199" spans="1:134" s="166" customFormat="1" ht="64.5" customHeight="1" x14ac:dyDescent="0.45">
      <c r="A199" s="202" t="s">
        <v>295</v>
      </c>
      <c r="B199" s="202"/>
      <c r="C199" s="202"/>
      <c r="D199" s="202"/>
      <c r="E199" s="202"/>
      <c r="F199" s="202"/>
      <c r="G199" s="202"/>
      <c r="H199" s="202"/>
      <c r="I199" s="202"/>
      <c r="J199" s="202"/>
      <c r="K199" s="203" t="s">
        <v>517</v>
      </c>
      <c r="L199" s="203"/>
      <c r="M199" s="203"/>
      <c r="N199" s="203"/>
      <c r="O199" s="203"/>
      <c r="P199" s="203"/>
      <c r="Q199" s="203"/>
      <c r="R199" s="203"/>
      <c r="S199" s="203"/>
      <c r="T199" s="203"/>
      <c r="U199" s="203"/>
      <c r="V199" s="203"/>
      <c r="W199" s="203"/>
      <c r="X199" s="203"/>
      <c r="Y199" s="203"/>
      <c r="Z199" s="203"/>
      <c r="AA199" s="203"/>
      <c r="AB199" s="203"/>
      <c r="AC199" s="203"/>
      <c r="AD199" s="203"/>
      <c r="AE199" s="203"/>
      <c r="AF199" s="203"/>
      <c r="AG199" s="203"/>
      <c r="AH199" s="203"/>
      <c r="AI199" s="203"/>
      <c r="AJ199" s="203"/>
      <c r="AK199" s="203"/>
      <c r="AL199" s="203"/>
      <c r="AM199" s="203"/>
      <c r="AN199" s="203"/>
      <c r="AO199" s="203"/>
      <c r="AP199" s="203"/>
      <c r="AQ199" s="203"/>
      <c r="AR199" s="203"/>
      <c r="AS199" s="203"/>
      <c r="AT199" s="203"/>
      <c r="AU199" s="203"/>
      <c r="AV199" s="203"/>
      <c r="AW199" s="203"/>
      <c r="AX199" s="203"/>
      <c r="AY199" s="203"/>
      <c r="AZ199" s="203"/>
      <c r="BA199" s="203"/>
      <c r="BB199" s="203"/>
      <c r="BC199" s="203"/>
      <c r="BD199" s="203"/>
      <c r="BE199" s="203"/>
      <c r="BF199" s="203"/>
      <c r="BG199" s="203"/>
      <c r="BH199" s="203"/>
      <c r="BI199" s="203"/>
      <c r="BJ199" s="203"/>
      <c r="BK199" s="203"/>
      <c r="BL199" s="203"/>
      <c r="BM199" s="203"/>
      <c r="BN199" s="203"/>
      <c r="BO199" s="203"/>
      <c r="BP199" s="203"/>
      <c r="BQ199" s="203"/>
      <c r="BR199" s="203"/>
      <c r="BS199" s="203"/>
      <c r="BT199" s="203"/>
      <c r="BU199" s="203"/>
      <c r="BV199" s="203"/>
      <c r="BW199" s="203"/>
      <c r="BX199" s="203"/>
      <c r="BY199" s="203"/>
      <c r="BZ199" s="203"/>
      <c r="CA199" s="203"/>
      <c r="CB199" s="203"/>
      <c r="CC199" s="203"/>
      <c r="CD199" s="203"/>
      <c r="CE199" s="203"/>
      <c r="CF199" s="203"/>
      <c r="CG199" s="203"/>
      <c r="CH199" s="203"/>
      <c r="CI199" s="203"/>
      <c r="CJ199" s="203"/>
      <c r="CK199" s="203"/>
      <c r="CL199" s="203"/>
      <c r="CM199" s="203"/>
      <c r="CN199" s="203"/>
      <c r="CO199" s="203"/>
      <c r="CP199" s="203"/>
      <c r="CQ199" s="203"/>
      <c r="CR199" s="203"/>
      <c r="CS199" s="203"/>
      <c r="CT199" s="203"/>
      <c r="CU199" s="203"/>
      <c r="CV199" s="203"/>
      <c r="CW199" s="203"/>
      <c r="CX199" s="203"/>
      <c r="CY199" s="203"/>
      <c r="CZ199" s="203"/>
      <c r="DA199" s="203"/>
      <c r="DB199" s="203"/>
      <c r="DC199" s="203"/>
      <c r="DD199" s="203"/>
      <c r="DE199" s="203"/>
      <c r="DF199" s="203"/>
      <c r="DG199" s="203"/>
      <c r="DH199" s="203"/>
      <c r="DI199" s="203"/>
      <c r="DJ199" s="203"/>
      <c r="DK199" s="203"/>
      <c r="DL199" s="203"/>
      <c r="DM199" s="203"/>
      <c r="DN199" s="203"/>
      <c r="DO199" s="203"/>
      <c r="DP199" s="204" t="s">
        <v>292</v>
      </c>
      <c r="DQ199" s="204"/>
      <c r="DR199" s="204"/>
      <c r="DS199" s="204"/>
      <c r="DT199" s="204"/>
      <c r="DU199" s="204"/>
      <c r="DV199" s="204"/>
      <c r="DW199" s="204"/>
      <c r="DX199" s="204"/>
      <c r="DY199" s="204"/>
      <c r="DZ199" s="204"/>
      <c r="EA199" s="204"/>
      <c r="EB199" s="204"/>
      <c r="EC199" s="204"/>
      <c r="ED199" s="204"/>
    </row>
    <row r="200" spans="1:134" s="166" customFormat="1" ht="111.75" customHeight="1" x14ac:dyDescent="0.45">
      <c r="A200" s="202" t="s">
        <v>300</v>
      </c>
      <c r="B200" s="202"/>
      <c r="C200" s="202"/>
      <c r="D200" s="202"/>
      <c r="E200" s="202"/>
      <c r="F200" s="202"/>
      <c r="G200" s="202"/>
      <c r="H200" s="202"/>
      <c r="I200" s="202"/>
      <c r="J200" s="202"/>
      <c r="K200" s="203" t="s">
        <v>518</v>
      </c>
      <c r="L200" s="203"/>
      <c r="M200" s="203"/>
      <c r="N200" s="203"/>
      <c r="O200" s="203"/>
      <c r="P200" s="203"/>
      <c r="Q200" s="203"/>
      <c r="R200" s="203"/>
      <c r="S200" s="203"/>
      <c r="T200" s="203"/>
      <c r="U200" s="203"/>
      <c r="V200" s="203"/>
      <c r="W200" s="203"/>
      <c r="X200" s="203"/>
      <c r="Y200" s="203"/>
      <c r="Z200" s="203"/>
      <c r="AA200" s="203"/>
      <c r="AB200" s="203"/>
      <c r="AC200" s="203"/>
      <c r="AD200" s="203"/>
      <c r="AE200" s="203"/>
      <c r="AF200" s="203"/>
      <c r="AG200" s="203"/>
      <c r="AH200" s="203"/>
      <c r="AI200" s="203"/>
      <c r="AJ200" s="203"/>
      <c r="AK200" s="203"/>
      <c r="AL200" s="203"/>
      <c r="AM200" s="203"/>
      <c r="AN200" s="203"/>
      <c r="AO200" s="203"/>
      <c r="AP200" s="203"/>
      <c r="AQ200" s="203"/>
      <c r="AR200" s="203"/>
      <c r="AS200" s="203"/>
      <c r="AT200" s="203"/>
      <c r="AU200" s="203"/>
      <c r="AV200" s="203"/>
      <c r="AW200" s="203"/>
      <c r="AX200" s="203"/>
      <c r="AY200" s="203"/>
      <c r="AZ200" s="203"/>
      <c r="BA200" s="203"/>
      <c r="BB200" s="203"/>
      <c r="BC200" s="203"/>
      <c r="BD200" s="203"/>
      <c r="BE200" s="203"/>
      <c r="BF200" s="203"/>
      <c r="BG200" s="203"/>
      <c r="BH200" s="203"/>
      <c r="BI200" s="203"/>
      <c r="BJ200" s="203"/>
      <c r="BK200" s="203"/>
      <c r="BL200" s="203"/>
      <c r="BM200" s="203"/>
      <c r="BN200" s="203"/>
      <c r="BO200" s="203"/>
      <c r="BP200" s="203"/>
      <c r="BQ200" s="203"/>
      <c r="BR200" s="203"/>
      <c r="BS200" s="203"/>
      <c r="BT200" s="203"/>
      <c r="BU200" s="203"/>
      <c r="BV200" s="203"/>
      <c r="BW200" s="203"/>
      <c r="BX200" s="203"/>
      <c r="BY200" s="203"/>
      <c r="BZ200" s="203"/>
      <c r="CA200" s="203"/>
      <c r="CB200" s="203"/>
      <c r="CC200" s="203"/>
      <c r="CD200" s="203"/>
      <c r="CE200" s="203"/>
      <c r="CF200" s="203"/>
      <c r="CG200" s="203"/>
      <c r="CH200" s="203"/>
      <c r="CI200" s="203"/>
      <c r="CJ200" s="203"/>
      <c r="CK200" s="203"/>
      <c r="CL200" s="203"/>
      <c r="CM200" s="203"/>
      <c r="CN200" s="203"/>
      <c r="CO200" s="203"/>
      <c r="CP200" s="203"/>
      <c r="CQ200" s="203"/>
      <c r="CR200" s="203"/>
      <c r="CS200" s="203"/>
      <c r="CT200" s="203"/>
      <c r="CU200" s="203"/>
      <c r="CV200" s="203"/>
      <c r="CW200" s="203"/>
      <c r="CX200" s="203"/>
      <c r="CY200" s="203"/>
      <c r="CZ200" s="203"/>
      <c r="DA200" s="203"/>
      <c r="DB200" s="203"/>
      <c r="DC200" s="203"/>
      <c r="DD200" s="203"/>
      <c r="DE200" s="203"/>
      <c r="DF200" s="203"/>
      <c r="DG200" s="203"/>
      <c r="DH200" s="203"/>
      <c r="DI200" s="203"/>
      <c r="DJ200" s="203"/>
      <c r="DK200" s="203"/>
      <c r="DL200" s="203"/>
      <c r="DM200" s="203"/>
      <c r="DN200" s="203"/>
      <c r="DO200" s="203"/>
      <c r="DP200" s="204" t="s">
        <v>298</v>
      </c>
      <c r="DQ200" s="204"/>
      <c r="DR200" s="204"/>
      <c r="DS200" s="204"/>
      <c r="DT200" s="204"/>
      <c r="DU200" s="204"/>
      <c r="DV200" s="204"/>
      <c r="DW200" s="204"/>
      <c r="DX200" s="204"/>
      <c r="DY200" s="204"/>
      <c r="DZ200" s="204"/>
      <c r="EA200" s="204"/>
      <c r="EB200" s="204"/>
      <c r="EC200" s="204"/>
      <c r="ED200" s="204"/>
    </row>
    <row r="201" spans="1:134" s="166" customFormat="1" ht="64.5" customHeight="1" x14ac:dyDescent="0.45">
      <c r="A201" s="202" t="s">
        <v>303</v>
      </c>
      <c r="B201" s="202"/>
      <c r="C201" s="202"/>
      <c r="D201" s="202"/>
      <c r="E201" s="202"/>
      <c r="F201" s="202"/>
      <c r="G201" s="202"/>
      <c r="H201" s="202"/>
      <c r="I201" s="202"/>
      <c r="J201" s="202"/>
      <c r="K201" s="203" t="s">
        <v>519</v>
      </c>
      <c r="L201" s="203"/>
      <c r="M201" s="203"/>
      <c r="N201" s="203"/>
      <c r="O201" s="203"/>
      <c r="P201" s="203"/>
      <c r="Q201" s="203"/>
      <c r="R201" s="203"/>
      <c r="S201" s="203"/>
      <c r="T201" s="203"/>
      <c r="U201" s="203"/>
      <c r="V201" s="203"/>
      <c r="W201" s="203"/>
      <c r="X201" s="203"/>
      <c r="Y201" s="203"/>
      <c r="Z201" s="203"/>
      <c r="AA201" s="203"/>
      <c r="AB201" s="203"/>
      <c r="AC201" s="203"/>
      <c r="AD201" s="203"/>
      <c r="AE201" s="203"/>
      <c r="AF201" s="203"/>
      <c r="AG201" s="203"/>
      <c r="AH201" s="203"/>
      <c r="AI201" s="203"/>
      <c r="AJ201" s="203"/>
      <c r="AK201" s="203"/>
      <c r="AL201" s="203"/>
      <c r="AM201" s="203"/>
      <c r="AN201" s="203"/>
      <c r="AO201" s="203"/>
      <c r="AP201" s="203"/>
      <c r="AQ201" s="203"/>
      <c r="AR201" s="203"/>
      <c r="AS201" s="203"/>
      <c r="AT201" s="203"/>
      <c r="AU201" s="203"/>
      <c r="AV201" s="203"/>
      <c r="AW201" s="203"/>
      <c r="AX201" s="203"/>
      <c r="AY201" s="203"/>
      <c r="AZ201" s="203"/>
      <c r="BA201" s="203"/>
      <c r="BB201" s="203"/>
      <c r="BC201" s="203"/>
      <c r="BD201" s="203"/>
      <c r="BE201" s="203"/>
      <c r="BF201" s="203"/>
      <c r="BG201" s="203"/>
      <c r="BH201" s="203"/>
      <c r="BI201" s="203"/>
      <c r="BJ201" s="203"/>
      <c r="BK201" s="203"/>
      <c r="BL201" s="203"/>
      <c r="BM201" s="203"/>
      <c r="BN201" s="203"/>
      <c r="BO201" s="203"/>
      <c r="BP201" s="203"/>
      <c r="BQ201" s="203"/>
      <c r="BR201" s="203"/>
      <c r="BS201" s="203"/>
      <c r="BT201" s="203"/>
      <c r="BU201" s="203"/>
      <c r="BV201" s="203"/>
      <c r="BW201" s="203"/>
      <c r="BX201" s="203"/>
      <c r="BY201" s="203"/>
      <c r="BZ201" s="203"/>
      <c r="CA201" s="203"/>
      <c r="CB201" s="203"/>
      <c r="CC201" s="203"/>
      <c r="CD201" s="203"/>
      <c r="CE201" s="203"/>
      <c r="CF201" s="203"/>
      <c r="CG201" s="203"/>
      <c r="CH201" s="203"/>
      <c r="CI201" s="203"/>
      <c r="CJ201" s="203"/>
      <c r="CK201" s="203"/>
      <c r="CL201" s="203"/>
      <c r="CM201" s="203"/>
      <c r="CN201" s="203"/>
      <c r="CO201" s="203"/>
      <c r="CP201" s="203"/>
      <c r="CQ201" s="203"/>
      <c r="CR201" s="203"/>
      <c r="CS201" s="203"/>
      <c r="CT201" s="203"/>
      <c r="CU201" s="203"/>
      <c r="CV201" s="203"/>
      <c r="CW201" s="203"/>
      <c r="CX201" s="203"/>
      <c r="CY201" s="203"/>
      <c r="CZ201" s="203"/>
      <c r="DA201" s="203"/>
      <c r="DB201" s="203"/>
      <c r="DC201" s="203"/>
      <c r="DD201" s="203"/>
      <c r="DE201" s="203"/>
      <c r="DF201" s="203"/>
      <c r="DG201" s="203"/>
      <c r="DH201" s="203"/>
      <c r="DI201" s="203"/>
      <c r="DJ201" s="203"/>
      <c r="DK201" s="203"/>
      <c r="DL201" s="203"/>
      <c r="DM201" s="203"/>
      <c r="DN201" s="203"/>
      <c r="DO201" s="203"/>
      <c r="DP201" s="204" t="s">
        <v>301</v>
      </c>
      <c r="DQ201" s="204"/>
      <c r="DR201" s="204"/>
      <c r="DS201" s="204"/>
      <c r="DT201" s="204"/>
      <c r="DU201" s="204"/>
      <c r="DV201" s="204"/>
      <c r="DW201" s="204"/>
      <c r="DX201" s="204"/>
      <c r="DY201" s="204"/>
      <c r="DZ201" s="204"/>
      <c r="EA201" s="204"/>
      <c r="EB201" s="204"/>
      <c r="EC201" s="204"/>
      <c r="ED201" s="204"/>
    </row>
    <row r="202" spans="1:134" s="166" customFormat="1" ht="111.75" customHeight="1" x14ac:dyDescent="0.45">
      <c r="A202" s="202" t="s">
        <v>306</v>
      </c>
      <c r="B202" s="202"/>
      <c r="C202" s="202"/>
      <c r="D202" s="202"/>
      <c r="E202" s="202"/>
      <c r="F202" s="202"/>
      <c r="G202" s="202"/>
      <c r="H202" s="202"/>
      <c r="I202" s="202"/>
      <c r="J202" s="202"/>
      <c r="K202" s="203" t="s">
        <v>520</v>
      </c>
      <c r="L202" s="203"/>
      <c r="M202" s="203"/>
      <c r="N202" s="203"/>
      <c r="O202" s="203"/>
      <c r="P202" s="203"/>
      <c r="Q202" s="203"/>
      <c r="R202" s="203"/>
      <c r="S202" s="203"/>
      <c r="T202" s="203"/>
      <c r="U202" s="203"/>
      <c r="V202" s="203"/>
      <c r="W202" s="203"/>
      <c r="X202" s="203"/>
      <c r="Y202" s="203"/>
      <c r="Z202" s="203"/>
      <c r="AA202" s="203"/>
      <c r="AB202" s="203"/>
      <c r="AC202" s="203"/>
      <c r="AD202" s="203"/>
      <c r="AE202" s="203"/>
      <c r="AF202" s="203"/>
      <c r="AG202" s="203"/>
      <c r="AH202" s="203"/>
      <c r="AI202" s="203"/>
      <c r="AJ202" s="203"/>
      <c r="AK202" s="203"/>
      <c r="AL202" s="203"/>
      <c r="AM202" s="203"/>
      <c r="AN202" s="203"/>
      <c r="AO202" s="203"/>
      <c r="AP202" s="203"/>
      <c r="AQ202" s="203"/>
      <c r="AR202" s="203"/>
      <c r="AS202" s="203"/>
      <c r="AT202" s="203"/>
      <c r="AU202" s="203"/>
      <c r="AV202" s="203"/>
      <c r="AW202" s="203"/>
      <c r="AX202" s="203"/>
      <c r="AY202" s="203"/>
      <c r="AZ202" s="203"/>
      <c r="BA202" s="203"/>
      <c r="BB202" s="203"/>
      <c r="BC202" s="203"/>
      <c r="BD202" s="203"/>
      <c r="BE202" s="203"/>
      <c r="BF202" s="203"/>
      <c r="BG202" s="203"/>
      <c r="BH202" s="203"/>
      <c r="BI202" s="203"/>
      <c r="BJ202" s="203"/>
      <c r="BK202" s="203"/>
      <c r="BL202" s="203"/>
      <c r="BM202" s="203"/>
      <c r="BN202" s="203"/>
      <c r="BO202" s="203"/>
      <c r="BP202" s="203"/>
      <c r="BQ202" s="203"/>
      <c r="BR202" s="203"/>
      <c r="BS202" s="203"/>
      <c r="BT202" s="203"/>
      <c r="BU202" s="203"/>
      <c r="BV202" s="203"/>
      <c r="BW202" s="203"/>
      <c r="BX202" s="203"/>
      <c r="BY202" s="203"/>
      <c r="BZ202" s="203"/>
      <c r="CA202" s="203"/>
      <c r="CB202" s="203"/>
      <c r="CC202" s="203"/>
      <c r="CD202" s="203"/>
      <c r="CE202" s="203"/>
      <c r="CF202" s="203"/>
      <c r="CG202" s="203"/>
      <c r="CH202" s="203"/>
      <c r="CI202" s="203"/>
      <c r="CJ202" s="203"/>
      <c r="CK202" s="203"/>
      <c r="CL202" s="203"/>
      <c r="CM202" s="203"/>
      <c r="CN202" s="203"/>
      <c r="CO202" s="203"/>
      <c r="CP202" s="203"/>
      <c r="CQ202" s="203"/>
      <c r="CR202" s="203"/>
      <c r="CS202" s="203"/>
      <c r="CT202" s="203"/>
      <c r="CU202" s="203"/>
      <c r="CV202" s="203"/>
      <c r="CW202" s="203"/>
      <c r="CX202" s="203"/>
      <c r="CY202" s="203"/>
      <c r="CZ202" s="203"/>
      <c r="DA202" s="203"/>
      <c r="DB202" s="203"/>
      <c r="DC202" s="203"/>
      <c r="DD202" s="203"/>
      <c r="DE202" s="203"/>
      <c r="DF202" s="203"/>
      <c r="DG202" s="203"/>
      <c r="DH202" s="203"/>
      <c r="DI202" s="203"/>
      <c r="DJ202" s="203"/>
      <c r="DK202" s="203"/>
      <c r="DL202" s="203"/>
      <c r="DM202" s="203"/>
      <c r="DN202" s="203"/>
      <c r="DO202" s="203"/>
      <c r="DP202" s="204" t="s">
        <v>304</v>
      </c>
      <c r="DQ202" s="204"/>
      <c r="DR202" s="204"/>
      <c r="DS202" s="204"/>
      <c r="DT202" s="204"/>
      <c r="DU202" s="204"/>
      <c r="DV202" s="204"/>
      <c r="DW202" s="204"/>
      <c r="DX202" s="204"/>
      <c r="DY202" s="204"/>
      <c r="DZ202" s="204"/>
      <c r="EA202" s="204"/>
      <c r="EB202" s="204"/>
      <c r="EC202" s="204"/>
      <c r="ED202" s="204"/>
    </row>
    <row r="203" spans="1:134" s="166" customFormat="1" ht="64.5" customHeight="1" x14ac:dyDescent="0.45">
      <c r="A203" s="202" t="s">
        <v>309</v>
      </c>
      <c r="B203" s="202"/>
      <c r="C203" s="202"/>
      <c r="D203" s="202"/>
      <c r="E203" s="202"/>
      <c r="F203" s="202"/>
      <c r="G203" s="202"/>
      <c r="H203" s="202"/>
      <c r="I203" s="202"/>
      <c r="J203" s="202"/>
      <c r="K203" s="203" t="s">
        <v>521</v>
      </c>
      <c r="L203" s="203"/>
      <c r="M203" s="203"/>
      <c r="N203" s="203"/>
      <c r="O203" s="203"/>
      <c r="P203" s="203"/>
      <c r="Q203" s="203"/>
      <c r="R203" s="203"/>
      <c r="S203" s="203"/>
      <c r="T203" s="203"/>
      <c r="U203" s="203"/>
      <c r="V203" s="203"/>
      <c r="W203" s="203"/>
      <c r="X203" s="203"/>
      <c r="Y203" s="203"/>
      <c r="Z203" s="203"/>
      <c r="AA203" s="203"/>
      <c r="AB203" s="203"/>
      <c r="AC203" s="203"/>
      <c r="AD203" s="203"/>
      <c r="AE203" s="203"/>
      <c r="AF203" s="203"/>
      <c r="AG203" s="203"/>
      <c r="AH203" s="203"/>
      <c r="AI203" s="203"/>
      <c r="AJ203" s="203"/>
      <c r="AK203" s="203"/>
      <c r="AL203" s="203"/>
      <c r="AM203" s="203"/>
      <c r="AN203" s="203"/>
      <c r="AO203" s="203"/>
      <c r="AP203" s="203"/>
      <c r="AQ203" s="203"/>
      <c r="AR203" s="203"/>
      <c r="AS203" s="203"/>
      <c r="AT203" s="203"/>
      <c r="AU203" s="203"/>
      <c r="AV203" s="203"/>
      <c r="AW203" s="203"/>
      <c r="AX203" s="203"/>
      <c r="AY203" s="203"/>
      <c r="AZ203" s="203"/>
      <c r="BA203" s="203"/>
      <c r="BB203" s="203"/>
      <c r="BC203" s="203"/>
      <c r="BD203" s="203"/>
      <c r="BE203" s="203"/>
      <c r="BF203" s="203"/>
      <c r="BG203" s="203"/>
      <c r="BH203" s="203"/>
      <c r="BI203" s="203"/>
      <c r="BJ203" s="203"/>
      <c r="BK203" s="203"/>
      <c r="BL203" s="203"/>
      <c r="BM203" s="203"/>
      <c r="BN203" s="203"/>
      <c r="BO203" s="203"/>
      <c r="BP203" s="203"/>
      <c r="BQ203" s="203"/>
      <c r="BR203" s="203"/>
      <c r="BS203" s="203"/>
      <c r="BT203" s="203"/>
      <c r="BU203" s="203"/>
      <c r="BV203" s="203"/>
      <c r="BW203" s="203"/>
      <c r="BX203" s="203"/>
      <c r="BY203" s="203"/>
      <c r="BZ203" s="203"/>
      <c r="CA203" s="203"/>
      <c r="CB203" s="203"/>
      <c r="CC203" s="203"/>
      <c r="CD203" s="203"/>
      <c r="CE203" s="203"/>
      <c r="CF203" s="203"/>
      <c r="CG203" s="203"/>
      <c r="CH203" s="203"/>
      <c r="CI203" s="203"/>
      <c r="CJ203" s="203"/>
      <c r="CK203" s="203"/>
      <c r="CL203" s="203"/>
      <c r="CM203" s="203"/>
      <c r="CN203" s="203"/>
      <c r="CO203" s="203"/>
      <c r="CP203" s="203"/>
      <c r="CQ203" s="203"/>
      <c r="CR203" s="203"/>
      <c r="CS203" s="203"/>
      <c r="CT203" s="203"/>
      <c r="CU203" s="203"/>
      <c r="CV203" s="203"/>
      <c r="CW203" s="203"/>
      <c r="CX203" s="203"/>
      <c r="CY203" s="203"/>
      <c r="CZ203" s="203"/>
      <c r="DA203" s="203"/>
      <c r="DB203" s="203"/>
      <c r="DC203" s="203"/>
      <c r="DD203" s="203"/>
      <c r="DE203" s="203"/>
      <c r="DF203" s="203"/>
      <c r="DG203" s="203"/>
      <c r="DH203" s="203"/>
      <c r="DI203" s="203"/>
      <c r="DJ203" s="203"/>
      <c r="DK203" s="203"/>
      <c r="DL203" s="203"/>
      <c r="DM203" s="203"/>
      <c r="DN203" s="203"/>
      <c r="DO203" s="203"/>
      <c r="DP203" s="204" t="s">
        <v>307</v>
      </c>
      <c r="DQ203" s="204"/>
      <c r="DR203" s="204"/>
      <c r="DS203" s="204"/>
      <c r="DT203" s="204"/>
      <c r="DU203" s="204"/>
      <c r="DV203" s="204"/>
      <c r="DW203" s="204"/>
      <c r="DX203" s="204"/>
      <c r="DY203" s="204"/>
      <c r="DZ203" s="204"/>
      <c r="EA203" s="204"/>
      <c r="EB203" s="204"/>
      <c r="EC203" s="204"/>
      <c r="ED203" s="204"/>
    </row>
    <row r="204" spans="1:134" s="166" customFormat="1" ht="64.5" customHeight="1" x14ac:dyDescent="0.45">
      <c r="A204" s="202" t="s">
        <v>522</v>
      </c>
      <c r="B204" s="202"/>
      <c r="C204" s="202"/>
      <c r="D204" s="202"/>
      <c r="E204" s="202"/>
      <c r="F204" s="202"/>
      <c r="G204" s="202"/>
      <c r="H204" s="202"/>
      <c r="I204" s="202"/>
      <c r="J204" s="202"/>
      <c r="K204" s="203" t="s">
        <v>523</v>
      </c>
      <c r="L204" s="203"/>
      <c r="M204" s="203"/>
      <c r="N204" s="203"/>
      <c r="O204" s="203"/>
      <c r="P204" s="203"/>
      <c r="Q204" s="203"/>
      <c r="R204" s="203"/>
      <c r="S204" s="203"/>
      <c r="T204" s="203"/>
      <c r="U204" s="203"/>
      <c r="V204" s="203"/>
      <c r="W204" s="203"/>
      <c r="X204" s="203"/>
      <c r="Y204" s="203"/>
      <c r="Z204" s="203"/>
      <c r="AA204" s="203"/>
      <c r="AB204" s="203"/>
      <c r="AC204" s="203"/>
      <c r="AD204" s="203"/>
      <c r="AE204" s="203"/>
      <c r="AF204" s="203"/>
      <c r="AG204" s="203"/>
      <c r="AH204" s="203"/>
      <c r="AI204" s="203"/>
      <c r="AJ204" s="203"/>
      <c r="AK204" s="203"/>
      <c r="AL204" s="203"/>
      <c r="AM204" s="203"/>
      <c r="AN204" s="203"/>
      <c r="AO204" s="203"/>
      <c r="AP204" s="203"/>
      <c r="AQ204" s="203"/>
      <c r="AR204" s="203"/>
      <c r="AS204" s="203"/>
      <c r="AT204" s="203"/>
      <c r="AU204" s="203"/>
      <c r="AV204" s="203"/>
      <c r="AW204" s="203"/>
      <c r="AX204" s="203"/>
      <c r="AY204" s="203"/>
      <c r="AZ204" s="203"/>
      <c r="BA204" s="203"/>
      <c r="BB204" s="203"/>
      <c r="BC204" s="203"/>
      <c r="BD204" s="203"/>
      <c r="BE204" s="203"/>
      <c r="BF204" s="203"/>
      <c r="BG204" s="203"/>
      <c r="BH204" s="203"/>
      <c r="BI204" s="203"/>
      <c r="BJ204" s="203"/>
      <c r="BK204" s="203"/>
      <c r="BL204" s="203"/>
      <c r="BM204" s="203"/>
      <c r="BN204" s="203"/>
      <c r="BO204" s="203"/>
      <c r="BP204" s="203"/>
      <c r="BQ204" s="203"/>
      <c r="BR204" s="203"/>
      <c r="BS204" s="203"/>
      <c r="BT204" s="203"/>
      <c r="BU204" s="203"/>
      <c r="BV204" s="203"/>
      <c r="BW204" s="203"/>
      <c r="BX204" s="203"/>
      <c r="BY204" s="203"/>
      <c r="BZ204" s="203"/>
      <c r="CA204" s="203"/>
      <c r="CB204" s="203"/>
      <c r="CC204" s="203"/>
      <c r="CD204" s="203"/>
      <c r="CE204" s="203"/>
      <c r="CF204" s="203"/>
      <c r="CG204" s="203"/>
      <c r="CH204" s="203"/>
      <c r="CI204" s="203"/>
      <c r="CJ204" s="203"/>
      <c r="CK204" s="203"/>
      <c r="CL204" s="203"/>
      <c r="CM204" s="203"/>
      <c r="CN204" s="203"/>
      <c r="CO204" s="203"/>
      <c r="CP204" s="203"/>
      <c r="CQ204" s="203"/>
      <c r="CR204" s="203"/>
      <c r="CS204" s="203"/>
      <c r="CT204" s="203"/>
      <c r="CU204" s="203"/>
      <c r="CV204" s="203"/>
      <c r="CW204" s="203"/>
      <c r="CX204" s="203"/>
      <c r="CY204" s="203"/>
      <c r="CZ204" s="203"/>
      <c r="DA204" s="203"/>
      <c r="DB204" s="203"/>
      <c r="DC204" s="203"/>
      <c r="DD204" s="203"/>
      <c r="DE204" s="203"/>
      <c r="DF204" s="203"/>
      <c r="DG204" s="203"/>
      <c r="DH204" s="203"/>
      <c r="DI204" s="203"/>
      <c r="DJ204" s="203"/>
      <c r="DK204" s="203"/>
      <c r="DL204" s="203"/>
      <c r="DM204" s="203"/>
      <c r="DN204" s="203"/>
      <c r="DO204" s="203"/>
      <c r="DP204" s="204" t="s">
        <v>312</v>
      </c>
      <c r="DQ204" s="204"/>
      <c r="DR204" s="204"/>
      <c r="DS204" s="204"/>
      <c r="DT204" s="204"/>
      <c r="DU204" s="204"/>
      <c r="DV204" s="204"/>
      <c r="DW204" s="204"/>
      <c r="DX204" s="204"/>
      <c r="DY204" s="204"/>
      <c r="DZ204" s="204"/>
      <c r="EA204" s="204"/>
      <c r="EB204" s="204"/>
      <c r="EC204" s="204"/>
      <c r="ED204" s="204"/>
    </row>
    <row r="205" spans="1:134" s="166" customFormat="1" ht="93" customHeight="1" x14ac:dyDescent="0.45">
      <c r="A205" s="202" t="s">
        <v>318</v>
      </c>
      <c r="B205" s="202"/>
      <c r="C205" s="202"/>
      <c r="D205" s="202"/>
      <c r="E205" s="202"/>
      <c r="F205" s="202"/>
      <c r="G205" s="202"/>
      <c r="H205" s="202"/>
      <c r="I205" s="202"/>
      <c r="J205" s="202"/>
      <c r="K205" s="203" t="s">
        <v>524</v>
      </c>
      <c r="L205" s="203"/>
      <c r="M205" s="203"/>
      <c r="N205" s="203"/>
      <c r="O205" s="203"/>
      <c r="P205" s="203"/>
      <c r="Q205" s="203"/>
      <c r="R205" s="203"/>
      <c r="S205" s="203"/>
      <c r="T205" s="203"/>
      <c r="U205" s="203"/>
      <c r="V205" s="203"/>
      <c r="W205" s="203"/>
      <c r="X205" s="203"/>
      <c r="Y205" s="203"/>
      <c r="Z205" s="203"/>
      <c r="AA205" s="203"/>
      <c r="AB205" s="203"/>
      <c r="AC205" s="203"/>
      <c r="AD205" s="203"/>
      <c r="AE205" s="203"/>
      <c r="AF205" s="203"/>
      <c r="AG205" s="203"/>
      <c r="AH205" s="203"/>
      <c r="AI205" s="203"/>
      <c r="AJ205" s="203"/>
      <c r="AK205" s="203"/>
      <c r="AL205" s="203"/>
      <c r="AM205" s="203"/>
      <c r="AN205" s="203"/>
      <c r="AO205" s="203"/>
      <c r="AP205" s="203"/>
      <c r="AQ205" s="203"/>
      <c r="AR205" s="203"/>
      <c r="AS205" s="203"/>
      <c r="AT205" s="203"/>
      <c r="AU205" s="203"/>
      <c r="AV205" s="203"/>
      <c r="AW205" s="203"/>
      <c r="AX205" s="203"/>
      <c r="AY205" s="203"/>
      <c r="AZ205" s="203"/>
      <c r="BA205" s="203"/>
      <c r="BB205" s="203"/>
      <c r="BC205" s="203"/>
      <c r="BD205" s="203"/>
      <c r="BE205" s="203"/>
      <c r="BF205" s="203"/>
      <c r="BG205" s="203"/>
      <c r="BH205" s="203"/>
      <c r="BI205" s="203"/>
      <c r="BJ205" s="203"/>
      <c r="BK205" s="203"/>
      <c r="BL205" s="203"/>
      <c r="BM205" s="203"/>
      <c r="BN205" s="203"/>
      <c r="BO205" s="203"/>
      <c r="BP205" s="203"/>
      <c r="BQ205" s="203"/>
      <c r="BR205" s="203"/>
      <c r="BS205" s="203"/>
      <c r="BT205" s="203"/>
      <c r="BU205" s="203"/>
      <c r="BV205" s="203"/>
      <c r="BW205" s="203"/>
      <c r="BX205" s="203"/>
      <c r="BY205" s="203"/>
      <c r="BZ205" s="203"/>
      <c r="CA205" s="203"/>
      <c r="CB205" s="203"/>
      <c r="CC205" s="203"/>
      <c r="CD205" s="203"/>
      <c r="CE205" s="203"/>
      <c r="CF205" s="203"/>
      <c r="CG205" s="203"/>
      <c r="CH205" s="203"/>
      <c r="CI205" s="203"/>
      <c r="CJ205" s="203"/>
      <c r="CK205" s="203"/>
      <c r="CL205" s="203"/>
      <c r="CM205" s="203"/>
      <c r="CN205" s="203"/>
      <c r="CO205" s="203"/>
      <c r="CP205" s="203"/>
      <c r="CQ205" s="203"/>
      <c r="CR205" s="203"/>
      <c r="CS205" s="203"/>
      <c r="CT205" s="203"/>
      <c r="CU205" s="203"/>
      <c r="CV205" s="203"/>
      <c r="CW205" s="203"/>
      <c r="CX205" s="203"/>
      <c r="CY205" s="203"/>
      <c r="CZ205" s="203"/>
      <c r="DA205" s="203"/>
      <c r="DB205" s="203"/>
      <c r="DC205" s="203"/>
      <c r="DD205" s="203"/>
      <c r="DE205" s="203"/>
      <c r="DF205" s="203"/>
      <c r="DG205" s="203"/>
      <c r="DH205" s="203"/>
      <c r="DI205" s="203"/>
      <c r="DJ205" s="203"/>
      <c r="DK205" s="203"/>
      <c r="DL205" s="203"/>
      <c r="DM205" s="203"/>
      <c r="DN205" s="203"/>
      <c r="DO205" s="203"/>
      <c r="DP205" s="204" t="s">
        <v>315</v>
      </c>
      <c r="DQ205" s="204"/>
      <c r="DR205" s="204"/>
      <c r="DS205" s="204"/>
      <c r="DT205" s="204"/>
      <c r="DU205" s="204"/>
      <c r="DV205" s="204"/>
      <c r="DW205" s="204"/>
      <c r="DX205" s="204"/>
      <c r="DY205" s="204"/>
      <c r="DZ205" s="204"/>
      <c r="EA205" s="204"/>
      <c r="EB205" s="204"/>
      <c r="EC205" s="204"/>
      <c r="ED205" s="204"/>
    </row>
    <row r="206" spans="1:134" s="166" customFormat="1" ht="91.5" customHeight="1" x14ac:dyDescent="0.45">
      <c r="A206" s="202" t="s">
        <v>323</v>
      </c>
      <c r="B206" s="202"/>
      <c r="C206" s="202"/>
      <c r="D206" s="202"/>
      <c r="E206" s="202"/>
      <c r="F206" s="202"/>
      <c r="G206" s="202"/>
      <c r="H206" s="202"/>
      <c r="I206" s="202"/>
      <c r="J206" s="202"/>
      <c r="K206" s="203" t="s">
        <v>525</v>
      </c>
      <c r="L206" s="203"/>
      <c r="M206" s="203"/>
      <c r="N206" s="203"/>
      <c r="O206" s="203"/>
      <c r="P206" s="203"/>
      <c r="Q206" s="203"/>
      <c r="R206" s="203"/>
      <c r="S206" s="203"/>
      <c r="T206" s="203"/>
      <c r="U206" s="203"/>
      <c r="V206" s="203"/>
      <c r="W206" s="203"/>
      <c r="X206" s="203"/>
      <c r="Y206" s="203"/>
      <c r="Z206" s="203"/>
      <c r="AA206" s="203"/>
      <c r="AB206" s="203"/>
      <c r="AC206" s="203"/>
      <c r="AD206" s="203"/>
      <c r="AE206" s="203"/>
      <c r="AF206" s="203"/>
      <c r="AG206" s="203"/>
      <c r="AH206" s="203"/>
      <c r="AI206" s="203"/>
      <c r="AJ206" s="203"/>
      <c r="AK206" s="203"/>
      <c r="AL206" s="203"/>
      <c r="AM206" s="203"/>
      <c r="AN206" s="203"/>
      <c r="AO206" s="203"/>
      <c r="AP206" s="203"/>
      <c r="AQ206" s="203"/>
      <c r="AR206" s="203"/>
      <c r="AS206" s="203"/>
      <c r="AT206" s="203"/>
      <c r="AU206" s="203"/>
      <c r="AV206" s="203"/>
      <c r="AW206" s="203"/>
      <c r="AX206" s="203"/>
      <c r="AY206" s="203"/>
      <c r="AZ206" s="203"/>
      <c r="BA206" s="203"/>
      <c r="BB206" s="203"/>
      <c r="BC206" s="203"/>
      <c r="BD206" s="203"/>
      <c r="BE206" s="203"/>
      <c r="BF206" s="203"/>
      <c r="BG206" s="203"/>
      <c r="BH206" s="203"/>
      <c r="BI206" s="203"/>
      <c r="BJ206" s="203"/>
      <c r="BK206" s="203"/>
      <c r="BL206" s="203"/>
      <c r="BM206" s="203"/>
      <c r="BN206" s="203"/>
      <c r="BO206" s="203"/>
      <c r="BP206" s="203"/>
      <c r="BQ206" s="203"/>
      <c r="BR206" s="203"/>
      <c r="BS206" s="203"/>
      <c r="BT206" s="203"/>
      <c r="BU206" s="203"/>
      <c r="BV206" s="203"/>
      <c r="BW206" s="203"/>
      <c r="BX206" s="203"/>
      <c r="BY206" s="203"/>
      <c r="BZ206" s="203"/>
      <c r="CA206" s="203"/>
      <c r="CB206" s="203"/>
      <c r="CC206" s="203"/>
      <c r="CD206" s="203"/>
      <c r="CE206" s="203"/>
      <c r="CF206" s="203"/>
      <c r="CG206" s="203"/>
      <c r="CH206" s="203"/>
      <c r="CI206" s="203"/>
      <c r="CJ206" s="203"/>
      <c r="CK206" s="203"/>
      <c r="CL206" s="203"/>
      <c r="CM206" s="203"/>
      <c r="CN206" s="203"/>
      <c r="CO206" s="203"/>
      <c r="CP206" s="203"/>
      <c r="CQ206" s="203"/>
      <c r="CR206" s="203"/>
      <c r="CS206" s="203"/>
      <c r="CT206" s="203"/>
      <c r="CU206" s="203"/>
      <c r="CV206" s="203"/>
      <c r="CW206" s="203"/>
      <c r="CX206" s="203"/>
      <c r="CY206" s="203"/>
      <c r="CZ206" s="203"/>
      <c r="DA206" s="203"/>
      <c r="DB206" s="203"/>
      <c r="DC206" s="203"/>
      <c r="DD206" s="203"/>
      <c r="DE206" s="203"/>
      <c r="DF206" s="203"/>
      <c r="DG206" s="203"/>
      <c r="DH206" s="203"/>
      <c r="DI206" s="203"/>
      <c r="DJ206" s="203"/>
      <c r="DK206" s="203"/>
      <c r="DL206" s="203"/>
      <c r="DM206" s="203"/>
      <c r="DN206" s="203"/>
      <c r="DO206" s="203"/>
      <c r="DP206" s="204" t="s">
        <v>526</v>
      </c>
      <c r="DQ206" s="204"/>
      <c r="DR206" s="204"/>
      <c r="DS206" s="204"/>
      <c r="DT206" s="204"/>
      <c r="DU206" s="204"/>
      <c r="DV206" s="204"/>
      <c r="DW206" s="204"/>
      <c r="DX206" s="204"/>
      <c r="DY206" s="204"/>
      <c r="DZ206" s="204"/>
      <c r="EA206" s="204"/>
      <c r="EB206" s="204"/>
      <c r="EC206" s="204"/>
      <c r="ED206" s="204"/>
    </row>
    <row r="207" spans="1:134" s="166" customFormat="1" ht="108.75" customHeight="1" x14ac:dyDescent="0.45">
      <c r="A207" s="202" t="s">
        <v>330</v>
      </c>
      <c r="B207" s="202"/>
      <c r="C207" s="202"/>
      <c r="D207" s="202"/>
      <c r="E207" s="202"/>
      <c r="F207" s="202"/>
      <c r="G207" s="202"/>
      <c r="H207" s="202"/>
      <c r="I207" s="202"/>
      <c r="J207" s="202"/>
      <c r="K207" s="203" t="s">
        <v>527</v>
      </c>
      <c r="L207" s="203"/>
      <c r="M207" s="203"/>
      <c r="N207" s="203"/>
      <c r="O207" s="203"/>
      <c r="P207" s="203"/>
      <c r="Q207" s="203"/>
      <c r="R207" s="203"/>
      <c r="S207" s="203"/>
      <c r="T207" s="203"/>
      <c r="U207" s="203"/>
      <c r="V207" s="203"/>
      <c r="W207" s="203"/>
      <c r="X207" s="203"/>
      <c r="Y207" s="203"/>
      <c r="Z207" s="203"/>
      <c r="AA207" s="203"/>
      <c r="AB207" s="203"/>
      <c r="AC207" s="203"/>
      <c r="AD207" s="203"/>
      <c r="AE207" s="203"/>
      <c r="AF207" s="203"/>
      <c r="AG207" s="203"/>
      <c r="AH207" s="203"/>
      <c r="AI207" s="203"/>
      <c r="AJ207" s="203"/>
      <c r="AK207" s="203"/>
      <c r="AL207" s="203"/>
      <c r="AM207" s="203"/>
      <c r="AN207" s="203"/>
      <c r="AO207" s="203"/>
      <c r="AP207" s="203"/>
      <c r="AQ207" s="203"/>
      <c r="AR207" s="203"/>
      <c r="AS207" s="203"/>
      <c r="AT207" s="203"/>
      <c r="AU207" s="203"/>
      <c r="AV207" s="203"/>
      <c r="AW207" s="203"/>
      <c r="AX207" s="203"/>
      <c r="AY207" s="203"/>
      <c r="AZ207" s="203"/>
      <c r="BA207" s="203"/>
      <c r="BB207" s="203"/>
      <c r="BC207" s="203"/>
      <c r="BD207" s="203"/>
      <c r="BE207" s="203"/>
      <c r="BF207" s="203"/>
      <c r="BG207" s="203"/>
      <c r="BH207" s="203"/>
      <c r="BI207" s="203"/>
      <c r="BJ207" s="203"/>
      <c r="BK207" s="203"/>
      <c r="BL207" s="203"/>
      <c r="BM207" s="203"/>
      <c r="BN207" s="203"/>
      <c r="BO207" s="203"/>
      <c r="BP207" s="203"/>
      <c r="BQ207" s="203"/>
      <c r="BR207" s="203"/>
      <c r="BS207" s="203"/>
      <c r="BT207" s="203"/>
      <c r="BU207" s="203"/>
      <c r="BV207" s="203"/>
      <c r="BW207" s="203"/>
      <c r="BX207" s="203"/>
      <c r="BY207" s="203"/>
      <c r="BZ207" s="203"/>
      <c r="CA207" s="203"/>
      <c r="CB207" s="203"/>
      <c r="CC207" s="203"/>
      <c r="CD207" s="203"/>
      <c r="CE207" s="203"/>
      <c r="CF207" s="203"/>
      <c r="CG207" s="203"/>
      <c r="CH207" s="203"/>
      <c r="CI207" s="203"/>
      <c r="CJ207" s="203"/>
      <c r="CK207" s="203"/>
      <c r="CL207" s="203"/>
      <c r="CM207" s="203"/>
      <c r="CN207" s="203"/>
      <c r="CO207" s="203"/>
      <c r="CP207" s="203"/>
      <c r="CQ207" s="203"/>
      <c r="CR207" s="203"/>
      <c r="CS207" s="203"/>
      <c r="CT207" s="203"/>
      <c r="CU207" s="203"/>
      <c r="CV207" s="203"/>
      <c r="CW207" s="203"/>
      <c r="CX207" s="203"/>
      <c r="CY207" s="203"/>
      <c r="CZ207" s="203"/>
      <c r="DA207" s="203"/>
      <c r="DB207" s="203"/>
      <c r="DC207" s="203"/>
      <c r="DD207" s="203"/>
      <c r="DE207" s="203"/>
      <c r="DF207" s="203"/>
      <c r="DG207" s="203"/>
      <c r="DH207" s="203"/>
      <c r="DI207" s="203"/>
      <c r="DJ207" s="203"/>
      <c r="DK207" s="203"/>
      <c r="DL207" s="203"/>
      <c r="DM207" s="203"/>
      <c r="DN207" s="203"/>
      <c r="DO207" s="203"/>
      <c r="DP207" s="204" t="s">
        <v>528</v>
      </c>
      <c r="DQ207" s="204"/>
      <c r="DR207" s="204"/>
      <c r="DS207" s="204"/>
      <c r="DT207" s="204"/>
      <c r="DU207" s="204"/>
      <c r="DV207" s="204"/>
      <c r="DW207" s="204"/>
      <c r="DX207" s="204"/>
      <c r="DY207" s="204"/>
      <c r="DZ207" s="204"/>
      <c r="EA207" s="204"/>
      <c r="EB207" s="204"/>
      <c r="EC207" s="204"/>
      <c r="ED207" s="204"/>
    </row>
    <row r="208" spans="1:134" s="166" customFormat="1" ht="108.75" customHeight="1" x14ac:dyDescent="0.45">
      <c r="A208" s="202" t="s">
        <v>337</v>
      </c>
      <c r="B208" s="202"/>
      <c r="C208" s="202"/>
      <c r="D208" s="202"/>
      <c r="E208" s="202"/>
      <c r="F208" s="202"/>
      <c r="G208" s="202"/>
      <c r="H208" s="202"/>
      <c r="I208" s="202"/>
      <c r="J208" s="202"/>
      <c r="K208" s="203" t="s">
        <v>529</v>
      </c>
      <c r="L208" s="203"/>
      <c r="M208" s="203"/>
      <c r="N208" s="203"/>
      <c r="O208" s="203"/>
      <c r="P208" s="203"/>
      <c r="Q208" s="203"/>
      <c r="R208" s="203"/>
      <c r="S208" s="203"/>
      <c r="T208" s="203"/>
      <c r="U208" s="203"/>
      <c r="V208" s="203"/>
      <c r="W208" s="203"/>
      <c r="X208" s="203"/>
      <c r="Y208" s="203"/>
      <c r="Z208" s="203"/>
      <c r="AA208" s="203"/>
      <c r="AB208" s="203"/>
      <c r="AC208" s="203"/>
      <c r="AD208" s="203"/>
      <c r="AE208" s="203"/>
      <c r="AF208" s="203"/>
      <c r="AG208" s="203"/>
      <c r="AH208" s="203"/>
      <c r="AI208" s="203"/>
      <c r="AJ208" s="203"/>
      <c r="AK208" s="203"/>
      <c r="AL208" s="203"/>
      <c r="AM208" s="203"/>
      <c r="AN208" s="203"/>
      <c r="AO208" s="203"/>
      <c r="AP208" s="203"/>
      <c r="AQ208" s="203"/>
      <c r="AR208" s="203"/>
      <c r="AS208" s="203"/>
      <c r="AT208" s="203"/>
      <c r="AU208" s="203"/>
      <c r="AV208" s="203"/>
      <c r="AW208" s="203"/>
      <c r="AX208" s="203"/>
      <c r="AY208" s="203"/>
      <c r="AZ208" s="203"/>
      <c r="BA208" s="203"/>
      <c r="BB208" s="203"/>
      <c r="BC208" s="203"/>
      <c r="BD208" s="203"/>
      <c r="BE208" s="203"/>
      <c r="BF208" s="203"/>
      <c r="BG208" s="203"/>
      <c r="BH208" s="203"/>
      <c r="BI208" s="203"/>
      <c r="BJ208" s="203"/>
      <c r="BK208" s="203"/>
      <c r="BL208" s="203"/>
      <c r="BM208" s="203"/>
      <c r="BN208" s="203"/>
      <c r="BO208" s="203"/>
      <c r="BP208" s="203"/>
      <c r="BQ208" s="203"/>
      <c r="BR208" s="203"/>
      <c r="BS208" s="203"/>
      <c r="BT208" s="203"/>
      <c r="BU208" s="203"/>
      <c r="BV208" s="203"/>
      <c r="BW208" s="203"/>
      <c r="BX208" s="203"/>
      <c r="BY208" s="203"/>
      <c r="BZ208" s="203"/>
      <c r="CA208" s="203"/>
      <c r="CB208" s="203"/>
      <c r="CC208" s="203"/>
      <c r="CD208" s="203"/>
      <c r="CE208" s="203"/>
      <c r="CF208" s="203"/>
      <c r="CG208" s="203"/>
      <c r="CH208" s="203"/>
      <c r="CI208" s="203"/>
      <c r="CJ208" s="203"/>
      <c r="CK208" s="203"/>
      <c r="CL208" s="203"/>
      <c r="CM208" s="203"/>
      <c r="CN208" s="203"/>
      <c r="CO208" s="203"/>
      <c r="CP208" s="203"/>
      <c r="CQ208" s="203"/>
      <c r="CR208" s="203"/>
      <c r="CS208" s="203"/>
      <c r="CT208" s="203"/>
      <c r="CU208" s="203"/>
      <c r="CV208" s="203"/>
      <c r="CW208" s="203"/>
      <c r="CX208" s="203"/>
      <c r="CY208" s="203"/>
      <c r="CZ208" s="203"/>
      <c r="DA208" s="203"/>
      <c r="DB208" s="203"/>
      <c r="DC208" s="203"/>
      <c r="DD208" s="203"/>
      <c r="DE208" s="203"/>
      <c r="DF208" s="203"/>
      <c r="DG208" s="203"/>
      <c r="DH208" s="203"/>
      <c r="DI208" s="203"/>
      <c r="DJ208" s="203"/>
      <c r="DK208" s="203"/>
      <c r="DL208" s="203"/>
      <c r="DM208" s="203"/>
      <c r="DN208" s="203"/>
      <c r="DO208" s="203"/>
      <c r="DP208" s="204" t="s">
        <v>530</v>
      </c>
      <c r="DQ208" s="204"/>
      <c r="DR208" s="204"/>
      <c r="DS208" s="204"/>
      <c r="DT208" s="204"/>
      <c r="DU208" s="204"/>
      <c r="DV208" s="204"/>
      <c r="DW208" s="204"/>
      <c r="DX208" s="204"/>
      <c r="DY208" s="204"/>
      <c r="DZ208" s="204"/>
      <c r="EA208" s="204"/>
      <c r="EB208" s="204"/>
      <c r="EC208" s="204"/>
      <c r="ED208" s="204"/>
    </row>
    <row r="209" spans="1:142" s="166" customFormat="1" ht="68.25" customHeight="1" x14ac:dyDescent="0.45">
      <c r="A209" s="202" t="s">
        <v>345</v>
      </c>
      <c r="B209" s="202"/>
      <c r="C209" s="202"/>
      <c r="D209" s="202"/>
      <c r="E209" s="202"/>
      <c r="F209" s="202"/>
      <c r="G209" s="202"/>
      <c r="H209" s="202"/>
      <c r="I209" s="202"/>
      <c r="J209" s="202"/>
      <c r="K209" s="203" t="s">
        <v>531</v>
      </c>
      <c r="L209" s="203"/>
      <c r="M209" s="203"/>
      <c r="N209" s="203"/>
      <c r="O209" s="203"/>
      <c r="P209" s="203"/>
      <c r="Q209" s="203"/>
      <c r="R209" s="203"/>
      <c r="S209" s="203"/>
      <c r="T209" s="203"/>
      <c r="U209" s="203"/>
      <c r="V209" s="203"/>
      <c r="W209" s="203"/>
      <c r="X209" s="203"/>
      <c r="Y209" s="203"/>
      <c r="Z209" s="203"/>
      <c r="AA209" s="203"/>
      <c r="AB209" s="203"/>
      <c r="AC209" s="203"/>
      <c r="AD209" s="203"/>
      <c r="AE209" s="203"/>
      <c r="AF209" s="203"/>
      <c r="AG209" s="203"/>
      <c r="AH209" s="203"/>
      <c r="AI209" s="203"/>
      <c r="AJ209" s="203"/>
      <c r="AK209" s="203"/>
      <c r="AL209" s="203"/>
      <c r="AM209" s="203"/>
      <c r="AN209" s="203"/>
      <c r="AO209" s="203"/>
      <c r="AP209" s="203"/>
      <c r="AQ209" s="203"/>
      <c r="AR209" s="203"/>
      <c r="AS209" s="203"/>
      <c r="AT209" s="203"/>
      <c r="AU209" s="203"/>
      <c r="AV209" s="203"/>
      <c r="AW209" s="203"/>
      <c r="AX209" s="203"/>
      <c r="AY209" s="203"/>
      <c r="AZ209" s="203"/>
      <c r="BA209" s="203"/>
      <c r="BB209" s="203"/>
      <c r="BC209" s="203"/>
      <c r="BD209" s="203"/>
      <c r="BE209" s="203"/>
      <c r="BF209" s="203"/>
      <c r="BG209" s="203"/>
      <c r="BH209" s="203"/>
      <c r="BI209" s="203"/>
      <c r="BJ209" s="203"/>
      <c r="BK209" s="203"/>
      <c r="BL209" s="203"/>
      <c r="BM209" s="203"/>
      <c r="BN209" s="203"/>
      <c r="BO209" s="203"/>
      <c r="BP209" s="203"/>
      <c r="BQ209" s="203"/>
      <c r="BR209" s="203"/>
      <c r="BS209" s="203"/>
      <c r="BT209" s="203"/>
      <c r="BU209" s="203"/>
      <c r="BV209" s="203"/>
      <c r="BW209" s="203"/>
      <c r="BX209" s="203"/>
      <c r="BY209" s="203"/>
      <c r="BZ209" s="203"/>
      <c r="CA209" s="203"/>
      <c r="CB209" s="203"/>
      <c r="CC209" s="203"/>
      <c r="CD209" s="203"/>
      <c r="CE209" s="203"/>
      <c r="CF209" s="203"/>
      <c r="CG209" s="203"/>
      <c r="CH209" s="203"/>
      <c r="CI209" s="203"/>
      <c r="CJ209" s="203"/>
      <c r="CK209" s="203"/>
      <c r="CL209" s="203"/>
      <c r="CM209" s="203"/>
      <c r="CN209" s="203"/>
      <c r="CO209" s="203"/>
      <c r="CP209" s="203"/>
      <c r="CQ209" s="203"/>
      <c r="CR209" s="203"/>
      <c r="CS209" s="203"/>
      <c r="CT209" s="203"/>
      <c r="CU209" s="203"/>
      <c r="CV209" s="203"/>
      <c r="CW209" s="203"/>
      <c r="CX209" s="203"/>
      <c r="CY209" s="203"/>
      <c r="CZ209" s="203"/>
      <c r="DA209" s="203"/>
      <c r="DB209" s="203"/>
      <c r="DC209" s="203"/>
      <c r="DD209" s="203"/>
      <c r="DE209" s="203"/>
      <c r="DF209" s="203"/>
      <c r="DG209" s="203"/>
      <c r="DH209" s="203"/>
      <c r="DI209" s="203"/>
      <c r="DJ209" s="203"/>
      <c r="DK209" s="203"/>
      <c r="DL209" s="203"/>
      <c r="DM209" s="203"/>
      <c r="DN209" s="203"/>
      <c r="DO209" s="203"/>
      <c r="DP209" s="204" t="s">
        <v>343</v>
      </c>
      <c r="DQ209" s="204"/>
      <c r="DR209" s="204"/>
      <c r="DS209" s="204"/>
      <c r="DT209" s="204"/>
      <c r="DU209" s="204"/>
      <c r="DV209" s="204"/>
      <c r="DW209" s="204"/>
      <c r="DX209" s="204"/>
      <c r="DY209" s="204"/>
      <c r="DZ209" s="204"/>
      <c r="EA209" s="204"/>
      <c r="EB209" s="204"/>
      <c r="EC209" s="204"/>
      <c r="ED209" s="204"/>
    </row>
    <row r="210" spans="1:142" s="166" customFormat="1" ht="68.25" customHeight="1" x14ac:dyDescent="0.45">
      <c r="A210" s="202" t="s">
        <v>348</v>
      </c>
      <c r="B210" s="202"/>
      <c r="C210" s="202"/>
      <c r="D210" s="202"/>
      <c r="E210" s="202"/>
      <c r="F210" s="202"/>
      <c r="G210" s="202"/>
      <c r="H210" s="202"/>
      <c r="I210" s="202"/>
      <c r="J210" s="202"/>
      <c r="K210" s="203" t="s">
        <v>532</v>
      </c>
      <c r="L210" s="203"/>
      <c r="M210" s="203"/>
      <c r="N210" s="203"/>
      <c r="O210" s="203"/>
      <c r="P210" s="203"/>
      <c r="Q210" s="203"/>
      <c r="R210" s="203"/>
      <c r="S210" s="203"/>
      <c r="T210" s="203"/>
      <c r="U210" s="203"/>
      <c r="V210" s="203"/>
      <c r="W210" s="203"/>
      <c r="X210" s="203"/>
      <c r="Y210" s="203"/>
      <c r="Z210" s="203"/>
      <c r="AA210" s="203"/>
      <c r="AB210" s="203"/>
      <c r="AC210" s="203"/>
      <c r="AD210" s="203"/>
      <c r="AE210" s="203"/>
      <c r="AF210" s="203"/>
      <c r="AG210" s="203"/>
      <c r="AH210" s="203"/>
      <c r="AI210" s="203"/>
      <c r="AJ210" s="203"/>
      <c r="AK210" s="203"/>
      <c r="AL210" s="203"/>
      <c r="AM210" s="203"/>
      <c r="AN210" s="203"/>
      <c r="AO210" s="203"/>
      <c r="AP210" s="203"/>
      <c r="AQ210" s="203"/>
      <c r="AR210" s="203"/>
      <c r="AS210" s="203"/>
      <c r="AT210" s="203"/>
      <c r="AU210" s="203"/>
      <c r="AV210" s="203"/>
      <c r="AW210" s="203"/>
      <c r="AX210" s="203"/>
      <c r="AY210" s="203"/>
      <c r="AZ210" s="203"/>
      <c r="BA210" s="203"/>
      <c r="BB210" s="203"/>
      <c r="BC210" s="203"/>
      <c r="BD210" s="203"/>
      <c r="BE210" s="203"/>
      <c r="BF210" s="203"/>
      <c r="BG210" s="203"/>
      <c r="BH210" s="203"/>
      <c r="BI210" s="203"/>
      <c r="BJ210" s="203"/>
      <c r="BK210" s="203"/>
      <c r="BL210" s="203"/>
      <c r="BM210" s="203"/>
      <c r="BN210" s="203"/>
      <c r="BO210" s="203"/>
      <c r="BP210" s="203"/>
      <c r="BQ210" s="203"/>
      <c r="BR210" s="203"/>
      <c r="BS210" s="203"/>
      <c r="BT210" s="203"/>
      <c r="BU210" s="203"/>
      <c r="BV210" s="203"/>
      <c r="BW210" s="203"/>
      <c r="BX210" s="203"/>
      <c r="BY210" s="203"/>
      <c r="BZ210" s="203"/>
      <c r="CA210" s="203"/>
      <c r="CB210" s="203"/>
      <c r="CC210" s="203"/>
      <c r="CD210" s="203"/>
      <c r="CE210" s="203"/>
      <c r="CF210" s="203"/>
      <c r="CG210" s="203"/>
      <c r="CH210" s="203"/>
      <c r="CI210" s="203"/>
      <c r="CJ210" s="203"/>
      <c r="CK210" s="203"/>
      <c r="CL210" s="203"/>
      <c r="CM210" s="203"/>
      <c r="CN210" s="203"/>
      <c r="CO210" s="203"/>
      <c r="CP210" s="203"/>
      <c r="CQ210" s="203"/>
      <c r="CR210" s="203"/>
      <c r="CS210" s="203"/>
      <c r="CT210" s="203"/>
      <c r="CU210" s="203"/>
      <c r="CV210" s="203"/>
      <c r="CW210" s="203"/>
      <c r="CX210" s="203"/>
      <c r="CY210" s="203"/>
      <c r="CZ210" s="203"/>
      <c r="DA210" s="203"/>
      <c r="DB210" s="203"/>
      <c r="DC210" s="203"/>
      <c r="DD210" s="203"/>
      <c r="DE210" s="203"/>
      <c r="DF210" s="203"/>
      <c r="DG210" s="203"/>
      <c r="DH210" s="203"/>
      <c r="DI210" s="203"/>
      <c r="DJ210" s="203"/>
      <c r="DK210" s="203"/>
      <c r="DL210" s="203"/>
      <c r="DM210" s="203"/>
      <c r="DN210" s="203"/>
      <c r="DO210" s="203"/>
      <c r="DP210" s="204" t="s">
        <v>346</v>
      </c>
      <c r="DQ210" s="204"/>
      <c r="DR210" s="204"/>
      <c r="DS210" s="204"/>
      <c r="DT210" s="204"/>
      <c r="DU210" s="204"/>
      <c r="DV210" s="204"/>
      <c r="DW210" s="204"/>
      <c r="DX210" s="204"/>
      <c r="DY210" s="204"/>
      <c r="DZ210" s="204"/>
      <c r="EA210" s="204"/>
      <c r="EB210" s="204"/>
      <c r="EC210" s="204"/>
      <c r="ED210" s="204"/>
    </row>
    <row r="211" spans="1:142" s="166" customFormat="1" ht="111.75" customHeight="1" x14ac:dyDescent="0.45">
      <c r="A211" s="202" t="s">
        <v>533</v>
      </c>
      <c r="B211" s="202"/>
      <c r="C211" s="202"/>
      <c r="D211" s="202"/>
      <c r="E211" s="202"/>
      <c r="F211" s="202"/>
      <c r="G211" s="202"/>
      <c r="H211" s="202"/>
      <c r="I211" s="202"/>
      <c r="J211" s="202"/>
      <c r="K211" s="203" t="s">
        <v>534</v>
      </c>
      <c r="L211" s="203"/>
      <c r="M211" s="203"/>
      <c r="N211" s="203"/>
      <c r="O211" s="203"/>
      <c r="P211" s="203"/>
      <c r="Q211" s="203"/>
      <c r="R211" s="203"/>
      <c r="S211" s="203"/>
      <c r="T211" s="203"/>
      <c r="U211" s="203"/>
      <c r="V211" s="203"/>
      <c r="W211" s="203"/>
      <c r="X211" s="203"/>
      <c r="Y211" s="203"/>
      <c r="Z211" s="203"/>
      <c r="AA211" s="203"/>
      <c r="AB211" s="203"/>
      <c r="AC211" s="203"/>
      <c r="AD211" s="203"/>
      <c r="AE211" s="203"/>
      <c r="AF211" s="203"/>
      <c r="AG211" s="203"/>
      <c r="AH211" s="203"/>
      <c r="AI211" s="203"/>
      <c r="AJ211" s="203"/>
      <c r="AK211" s="203"/>
      <c r="AL211" s="203"/>
      <c r="AM211" s="203"/>
      <c r="AN211" s="203"/>
      <c r="AO211" s="203"/>
      <c r="AP211" s="203"/>
      <c r="AQ211" s="203"/>
      <c r="AR211" s="203"/>
      <c r="AS211" s="203"/>
      <c r="AT211" s="203"/>
      <c r="AU211" s="203"/>
      <c r="AV211" s="203"/>
      <c r="AW211" s="203"/>
      <c r="AX211" s="203"/>
      <c r="AY211" s="203"/>
      <c r="AZ211" s="203"/>
      <c r="BA211" s="203"/>
      <c r="BB211" s="203"/>
      <c r="BC211" s="203"/>
      <c r="BD211" s="203"/>
      <c r="BE211" s="203"/>
      <c r="BF211" s="203"/>
      <c r="BG211" s="203"/>
      <c r="BH211" s="203"/>
      <c r="BI211" s="203"/>
      <c r="BJ211" s="203"/>
      <c r="BK211" s="203"/>
      <c r="BL211" s="203"/>
      <c r="BM211" s="203"/>
      <c r="BN211" s="203"/>
      <c r="BO211" s="203"/>
      <c r="BP211" s="203"/>
      <c r="BQ211" s="203"/>
      <c r="BR211" s="203"/>
      <c r="BS211" s="203"/>
      <c r="BT211" s="203"/>
      <c r="BU211" s="203"/>
      <c r="BV211" s="203"/>
      <c r="BW211" s="203"/>
      <c r="BX211" s="203"/>
      <c r="BY211" s="203"/>
      <c r="BZ211" s="203"/>
      <c r="CA211" s="203"/>
      <c r="CB211" s="203"/>
      <c r="CC211" s="203"/>
      <c r="CD211" s="203"/>
      <c r="CE211" s="203"/>
      <c r="CF211" s="203"/>
      <c r="CG211" s="203"/>
      <c r="CH211" s="203"/>
      <c r="CI211" s="203"/>
      <c r="CJ211" s="203"/>
      <c r="CK211" s="203"/>
      <c r="CL211" s="203"/>
      <c r="CM211" s="203"/>
      <c r="CN211" s="203"/>
      <c r="CO211" s="203"/>
      <c r="CP211" s="203"/>
      <c r="CQ211" s="203"/>
      <c r="CR211" s="203"/>
      <c r="CS211" s="203"/>
      <c r="CT211" s="203"/>
      <c r="CU211" s="203"/>
      <c r="CV211" s="203"/>
      <c r="CW211" s="203"/>
      <c r="CX211" s="203"/>
      <c r="CY211" s="203"/>
      <c r="CZ211" s="203"/>
      <c r="DA211" s="203"/>
      <c r="DB211" s="203"/>
      <c r="DC211" s="203"/>
      <c r="DD211" s="203"/>
      <c r="DE211" s="203"/>
      <c r="DF211" s="203"/>
      <c r="DG211" s="203"/>
      <c r="DH211" s="203"/>
      <c r="DI211" s="203"/>
      <c r="DJ211" s="203"/>
      <c r="DK211" s="203"/>
      <c r="DL211" s="203"/>
      <c r="DM211" s="203"/>
      <c r="DN211" s="203"/>
      <c r="DO211" s="203"/>
      <c r="DP211" s="204" t="s">
        <v>349</v>
      </c>
      <c r="DQ211" s="204"/>
      <c r="DR211" s="204"/>
      <c r="DS211" s="204"/>
      <c r="DT211" s="204"/>
      <c r="DU211" s="204"/>
      <c r="DV211" s="204"/>
      <c r="DW211" s="204"/>
      <c r="DX211" s="204"/>
      <c r="DY211" s="204"/>
      <c r="DZ211" s="204"/>
      <c r="EA211" s="204"/>
      <c r="EB211" s="204"/>
      <c r="EC211" s="204"/>
      <c r="ED211" s="204"/>
    </row>
    <row r="212" spans="1:142" s="166" customFormat="1" ht="111.75" customHeight="1" x14ac:dyDescent="0.45">
      <c r="A212" s="202" t="s">
        <v>356</v>
      </c>
      <c r="B212" s="202"/>
      <c r="C212" s="202"/>
      <c r="D212" s="202"/>
      <c r="E212" s="202"/>
      <c r="F212" s="202"/>
      <c r="G212" s="202"/>
      <c r="H212" s="202"/>
      <c r="I212" s="202"/>
      <c r="J212" s="202"/>
      <c r="K212" s="203" t="s">
        <v>535</v>
      </c>
      <c r="L212" s="203"/>
      <c r="M212" s="203"/>
      <c r="N212" s="203"/>
      <c r="O212" s="203"/>
      <c r="P212" s="203"/>
      <c r="Q212" s="203"/>
      <c r="R212" s="203"/>
      <c r="S212" s="203"/>
      <c r="T212" s="203"/>
      <c r="U212" s="203"/>
      <c r="V212" s="203"/>
      <c r="W212" s="203"/>
      <c r="X212" s="203"/>
      <c r="Y212" s="203"/>
      <c r="Z212" s="203"/>
      <c r="AA212" s="203"/>
      <c r="AB212" s="203"/>
      <c r="AC212" s="203"/>
      <c r="AD212" s="203"/>
      <c r="AE212" s="203"/>
      <c r="AF212" s="203"/>
      <c r="AG212" s="203"/>
      <c r="AH212" s="203"/>
      <c r="AI212" s="203"/>
      <c r="AJ212" s="203"/>
      <c r="AK212" s="203"/>
      <c r="AL212" s="203"/>
      <c r="AM212" s="203"/>
      <c r="AN212" s="203"/>
      <c r="AO212" s="203"/>
      <c r="AP212" s="203"/>
      <c r="AQ212" s="203"/>
      <c r="AR212" s="203"/>
      <c r="AS212" s="203"/>
      <c r="AT212" s="203"/>
      <c r="AU212" s="203"/>
      <c r="AV212" s="203"/>
      <c r="AW212" s="203"/>
      <c r="AX212" s="203"/>
      <c r="AY212" s="203"/>
      <c r="AZ212" s="203"/>
      <c r="BA212" s="203"/>
      <c r="BB212" s="203"/>
      <c r="BC212" s="203"/>
      <c r="BD212" s="203"/>
      <c r="BE212" s="203"/>
      <c r="BF212" s="203"/>
      <c r="BG212" s="203"/>
      <c r="BH212" s="203"/>
      <c r="BI212" s="203"/>
      <c r="BJ212" s="203"/>
      <c r="BK212" s="203"/>
      <c r="BL212" s="203"/>
      <c r="BM212" s="203"/>
      <c r="BN212" s="203"/>
      <c r="BO212" s="203"/>
      <c r="BP212" s="203"/>
      <c r="BQ212" s="203"/>
      <c r="BR212" s="203"/>
      <c r="BS212" s="203"/>
      <c r="BT212" s="203"/>
      <c r="BU212" s="203"/>
      <c r="BV212" s="203"/>
      <c r="BW212" s="203"/>
      <c r="BX212" s="203"/>
      <c r="BY212" s="203"/>
      <c r="BZ212" s="203"/>
      <c r="CA212" s="203"/>
      <c r="CB212" s="203"/>
      <c r="CC212" s="203"/>
      <c r="CD212" s="203"/>
      <c r="CE212" s="203"/>
      <c r="CF212" s="203"/>
      <c r="CG212" s="203"/>
      <c r="CH212" s="203"/>
      <c r="CI212" s="203"/>
      <c r="CJ212" s="203"/>
      <c r="CK212" s="203"/>
      <c r="CL212" s="203"/>
      <c r="CM212" s="203"/>
      <c r="CN212" s="203"/>
      <c r="CO212" s="203"/>
      <c r="CP212" s="203"/>
      <c r="CQ212" s="203"/>
      <c r="CR212" s="203"/>
      <c r="CS212" s="203"/>
      <c r="CT212" s="203"/>
      <c r="CU212" s="203"/>
      <c r="CV212" s="203"/>
      <c r="CW212" s="203"/>
      <c r="CX212" s="203"/>
      <c r="CY212" s="203"/>
      <c r="CZ212" s="203"/>
      <c r="DA212" s="203"/>
      <c r="DB212" s="203"/>
      <c r="DC212" s="203"/>
      <c r="DD212" s="203"/>
      <c r="DE212" s="203"/>
      <c r="DF212" s="203"/>
      <c r="DG212" s="203"/>
      <c r="DH212" s="203"/>
      <c r="DI212" s="203"/>
      <c r="DJ212" s="203"/>
      <c r="DK212" s="203"/>
      <c r="DL212" s="203"/>
      <c r="DM212" s="203"/>
      <c r="DN212" s="203"/>
      <c r="DO212" s="203"/>
      <c r="DP212" s="204" t="s">
        <v>354</v>
      </c>
      <c r="DQ212" s="204"/>
      <c r="DR212" s="204"/>
      <c r="DS212" s="204"/>
      <c r="DT212" s="204"/>
      <c r="DU212" s="204"/>
      <c r="DV212" s="204"/>
      <c r="DW212" s="204"/>
      <c r="DX212" s="204"/>
      <c r="DY212" s="204"/>
      <c r="DZ212" s="204"/>
      <c r="EA212" s="204"/>
      <c r="EB212" s="204"/>
      <c r="EC212" s="204"/>
      <c r="ED212" s="204"/>
    </row>
    <row r="213" spans="1:142" s="166" customFormat="1" ht="68.25" customHeight="1" x14ac:dyDescent="0.45">
      <c r="A213" s="202" t="s">
        <v>360</v>
      </c>
      <c r="B213" s="202"/>
      <c r="C213" s="202"/>
      <c r="D213" s="202"/>
      <c r="E213" s="202"/>
      <c r="F213" s="202"/>
      <c r="G213" s="202"/>
      <c r="H213" s="202"/>
      <c r="I213" s="202"/>
      <c r="J213" s="202"/>
      <c r="K213" s="203" t="s">
        <v>536</v>
      </c>
      <c r="L213" s="203"/>
      <c r="M213" s="203"/>
      <c r="N213" s="203"/>
      <c r="O213" s="203"/>
      <c r="P213" s="203"/>
      <c r="Q213" s="203"/>
      <c r="R213" s="203"/>
      <c r="S213" s="203"/>
      <c r="T213" s="203"/>
      <c r="U213" s="203"/>
      <c r="V213" s="203"/>
      <c r="W213" s="203"/>
      <c r="X213" s="203"/>
      <c r="Y213" s="203"/>
      <c r="Z213" s="203"/>
      <c r="AA213" s="203"/>
      <c r="AB213" s="203"/>
      <c r="AC213" s="203"/>
      <c r="AD213" s="203"/>
      <c r="AE213" s="203"/>
      <c r="AF213" s="203"/>
      <c r="AG213" s="203"/>
      <c r="AH213" s="203"/>
      <c r="AI213" s="203"/>
      <c r="AJ213" s="203"/>
      <c r="AK213" s="203"/>
      <c r="AL213" s="203"/>
      <c r="AM213" s="203"/>
      <c r="AN213" s="203"/>
      <c r="AO213" s="203"/>
      <c r="AP213" s="203"/>
      <c r="AQ213" s="203"/>
      <c r="AR213" s="203"/>
      <c r="AS213" s="203"/>
      <c r="AT213" s="203"/>
      <c r="AU213" s="203"/>
      <c r="AV213" s="203"/>
      <c r="AW213" s="203"/>
      <c r="AX213" s="203"/>
      <c r="AY213" s="203"/>
      <c r="AZ213" s="203"/>
      <c r="BA213" s="203"/>
      <c r="BB213" s="203"/>
      <c r="BC213" s="203"/>
      <c r="BD213" s="203"/>
      <c r="BE213" s="203"/>
      <c r="BF213" s="203"/>
      <c r="BG213" s="203"/>
      <c r="BH213" s="203"/>
      <c r="BI213" s="203"/>
      <c r="BJ213" s="203"/>
      <c r="BK213" s="203"/>
      <c r="BL213" s="203"/>
      <c r="BM213" s="203"/>
      <c r="BN213" s="203"/>
      <c r="BO213" s="203"/>
      <c r="BP213" s="203"/>
      <c r="BQ213" s="203"/>
      <c r="BR213" s="203"/>
      <c r="BS213" s="203"/>
      <c r="BT213" s="203"/>
      <c r="BU213" s="203"/>
      <c r="BV213" s="203"/>
      <c r="BW213" s="203"/>
      <c r="BX213" s="203"/>
      <c r="BY213" s="203"/>
      <c r="BZ213" s="203"/>
      <c r="CA213" s="203"/>
      <c r="CB213" s="203"/>
      <c r="CC213" s="203"/>
      <c r="CD213" s="203"/>
      <c r="CE213" s="203"/>
      <c r="CF213" s="203"/>
      <c r="CG213" s="203"/>
      <c r="CH213" s="203"/>
      <c r="CI213" s="203"/>
      <c r="CJ213" s="203"/>
      <c r="CK213" s="203"/>
      <c r="CL213" s="203"/>
      <c r="CM213" s="203"/>
      <c r="CN213" s="203"/>
      <c r="CO213" s="203"/>
      <c r="CP213" s="203"/>
      <c r="CQ213" s="203"/>
      <c r="CR213" s="203"/>
      <c r="CS213" s="203"/>
      <c r="CT213" s="203"/>
      <c r="CU213" s="203"/>
      <c r="CV213" s="203"/>
      <c r="CW213" s="203"/>
      <c r="CX213" s="203"/>
      <c r="CY213" s="203"/>
      <c r="CZ213" s="203"/>
      <c r="DA213" s="203"/>
      <c r="DB213" s="203"/>
      <c r="DC213" s="203"/>
      <c r="DD213" s="203"/>
      <c r="DE213" s="203"/>
      <c r="DF213" s="203"/>
      <c r="DG213" s="203"/>
      <c r="DH213" s="203"/>
      <c r="DI213" s="203"/>
      <c r="DJ213" s="203"/>
      <c r="DK213" s="203"/>
      <c r="DL213" s="203"/>
      <c r="DM213" s="203"/>
      <c r="DN213" s="203"/>
      <c r="DO213" s="203"/>
      <c r="DP213" s="204" t="s">
        <v>357</v>
      </c>
      <c r="DQ213" s="204"/>
      <c r="DR213" s="204"/>
      <c r="DS213" s="204"/>
      <c r="DT213" s="204"/>
      <c r="DU213" s="204"/>
      <c r="DV213" s="204"/>
      <c r="DW213" s="204"/>
      <c r="DX213" s="204"/>
      <c r="DY213" s="204"/>
      <c r="DZ213" s="204"/>
      <c r="EA213" s="204"/>
      <c r="EB213" s="204"/>
      <c r="EC213" s="204"/>
      <c r="ED213" s="204"/>
    </row>
    <row r="214" spans="1:142" s="166" customFormat="1" ht="68.25" customHeight="1" x14ac:dyDescent="0.45">
      <c r="A214" s="202" t="s">
        <v>366</v>
      </c>
      <c r="B214" s="202"/>
      <c r="C214" s="202"/>
      <c r="D214" s="202"/>
      <c r="E214" s="202"/>
      <c r="F214" s="202"/>
      <c r="G214" s="202"/>
      <c r="H214" s="202"/>
      <c r="I214" s="202"/>
      <c r="J214" s="202"/>
      <c r="K214" s="203" t="s">
        <v>537</v>
      </c>
      <c r="L214" s="203"/>
      <c r="M214" s="203"/>
      <c r="N214" s="203"/>
      <c r="O214" s="203"/>
      <c r="P214" s="203"/>
      <c r="Q214" s="203"/>
      <c r="R214" s="203"/>
      <c r="S214" s="203"/>
      <c r="T214" s="203"/>
      <c r="U214" s="203"/>
      <c r="V214" s="203"/>
      <c r="W214" s="203"/>
      <c r="X214" s="203"/>
      <c r="Y214" s="203"/>
      <c r="Z214" s="203"/>
      <c r="AA214" s="203"/>
      <c r="AB214" s="203"/>
      <c r="AC214" s="203"/>
      <c r="AD214" s="203"/>
      <c r="AE214" s="203"/>
      <c r="AF214" s="203"/>
      <c r="AG214" s="203"/>
      <c r="AH214" s="203"/>
      <c r="AI214" s="203"/>
      <c r="AJ214" s="203"/>
      <c r="AK214" s="203"/>
      <c r="AL214" s="203"/>
      <c r="AM214" s="203"/>
      <c r="AN214" s="203"/>
      <c r="AO214" s="203"/>
      <c r="AP214" s="203"/>
      <c r="AQ214" s="203"/>
      <c r="AR214" s="203"/>
      <c r="AS214" s="203"/>
      <c r="AT214" s="203"/>
      <c r="AU214" s="203"/>
      <c r="AV214" s="203"/>
      <c r="AW214" s="203"/>
      <c r="AX214" s="203"/>
      <c r="AY214" s="203"/>
      <c r="AZ214" s="203"/>
      <c r="BA214" s="203"/>
      <c r="BB214" s="203"/>
      <c r="BC214" s="203"/>
      <c r="BD214" s="203"/>
      <c r="BE214" s="203"/>
      <c r="BF214" s="203"/>
      <c r="BG214" s="203"/>
      <c r="BH214" s="203"/>
      <c r="BI214" s="203"/>
      <c r="BJ214" s="203"/>
      <c r="BK214" s="203"/>
      <c r="BL214" s="203"/>
      <c r="BM214" s="203"/>
      <c r="BN214" s="203"/>
      <c r="BO214" s="203"/>
      <c r="BP214" s="203"/>
      <c r="BQ214" s="203"/>
      <c r="BR214" s="203"/>
      <c r="BS214" s="203"/>
      <c r="BT214" s="203"/>
      <c r="BU214" s="203"/>
      <c r="BV214" s="203"/>
      <c r="BW214" s="203"/>
      <c r="BX214" s="203"/>
      <c r="BY214" s="203"/>
      <c r="BZ214" s="203"/>
      <c r="CA214" s="203"/>
      <c r="CB214" s="203"/>
      <c r="CC214" s="203"/>
      <c r="CD214" s="203"/>
      <c r="CE214" s="203"/>
      <c r="CF214" s="203"/>
      <c r="CG214" s="203"/>
      <c r="CH214" s="203"/>
      <c r="CI214" s="203"/>
      <c r="CJ214" s="203"/>
      <c r="CK214" s="203"/>
      <c r="CL214" s="203"/>
      <c r="CM214" s="203"/>
      <c r="CN214" s="203"/>
      <c r="CO214" s="203"/>
      <c r="CP214" s="203"/>
      <c r="CQ214" s="203"/>
      <c r="CR214" s="203"/>
      <c r="CS214" s="203"/>
      <c r="CT214" s="203"/>
      <c r="CU214" s="203"/>
      <c r="CV214" s="203"/>
      <c r="CW214" s="203"/>
      <c r="CX214" s="203"/>
      <c r="CY214" s="203"/>
      <c r="CZ214" s="203"/>
      <c r="DA214" s="203"/>
      <c r="DB214" s="203"/>
      <c r="DC214" s="203"/>
      <c r="DD214" s="203"/>
      <c r="DE214" s="203"/>
      <c r="DF214" s="203"/>
      <c r="DG214" s="203"/>
      <c r="DH214" s="203"/>
      <c r="DI214" s="203"/>
      <c r="DJ214" s="203"/>
      <c r="DK214" s="203"/>
      <c r="DL214" s="203"/>
      <c r="DM214" s="203"/>
      <c r="DN214" s="203"/>
      <c r="DO214" s="203"/>
      <c r="DP214" s="204" t="s">
        <v>363</v>
      </c>
      <c r="DQ214" s="204"/>
      <c r="DR214" s="204"/>
      <c r="DS214" s="204"/>
      <c r="DT214" s="204"/>
      <c r="DU214" s="204"/>
      <c r="DV214" s="204"/>
      <c r="DW214" s="204"/>
      <c r="DX214" s="204"/>
      <c r="DY214" s="204"/>
      <c r="DZ214" s="204"/>
      <c r="EA214" s="204"/>
      <c r="EB214" s="204"/>
      <c r="EC214" s="204"/>
      <c r="ED214" s="204"/>
    </row>
    <row r="215" spans="1:142" s="166" customFormat="1" ht="68.25" customHeight="1" x14ac:dyDescent="0.45">
      <c r="A215" s="202" t="s">
        <v>369</v>
      </c>
      <c r="B215" s="202"/>
      <c r="C215" s="202"/>
      <c r="D215" s="202"/>
      <c r="E215" s="202"/>
      <c r="F215" s="202"/>
      <c r="G215" s="202"/>
      <c r="H215" s="202"/>
      <c r="I215" s="202"/>
      <c r="J215" s="202"/>
      <c r="K215" s="203" t="s">
        <v>538</v>
      </c>
      <c r="L215" s="203"/>
      <c r="M215" s="203"/>
      <c r="N215" s="203"/>
      <c r="O215" s="203"/>
      <c r="P215" s="203"/>
      <c r="Q215" s="203"/>
      <c r="R215" s="203"/>
      <c r="S215" s="203"/>
      <c r="T215" s="203"/>
      <c r="U215" s="203"/>
      <c r="V215" s="203"/>
      <c r="W215" s="203"/>
      <c r="X215" s="203"/>
      <c r="Y215" s="203"/>
      <c r="Z215" s="203"/>
      <c r="AA215" s="203"/>
      <c r="AB215" s="203"/>
      <c r="AC215" s="203"/>
      <c r="AD215" s="203"/>
      <c r="AE215" s="203"/>
      <c r="AF215" s="203"/>
      <c r="AG215" s="203"/>
      <c r="AH215" s="203"/>
      <c r="AI215" s="203"/>
      <c r="AJ215" s="203"/>
      <c r="AK215" s="203"/>
      <c r="AL215" s="203"/>
      <c r="AM215" s="203"/>
      <c r="AN215" s="203"/>
      <c r="AO215" s="203"/>
      <c r="AP215" s="203"/>
      <c r="AQ215" s="203"/>
      <c r="AR215" s="203"/>
      <c r="AS215" s="203"/>
      <c r="AT215" s="203"/>
      <c r="AU215" s="203"/>
      <c r="AV215" s="203"/>
      <c r="AW215" s="203"/>
      <c r="AX215" s="203"/>
      <c r="AY215" s="203"/>
      <c r="AZ215" s="203"/>
      <c r="BA215" s="203"/>
      <c r="BB215" s="203"/>
      <c r="BC215" s="203"/>
      <c r="BD215" s="203"/>
      <c r="BE215" s="203"/>
      <c r="BF215" s="203"/>
      <c r="BG215" s="203"/>
      <c r="BH215" s="203"/>
      <c r="BI215" s="203"/>
      <c r="BJ215" s="203"/>
      <c r="BK215" s="203"/>
      <c r="BL215" s="203"/>
      <c r="BM215" s="203"/>
      <c r="BN215" s="203"/>
      <c r="BO215" s="203"/>
      <c r="BP215" s="203"/>
      <c r="BQ215" s="203"/>
      <c r="BR215" s="203"/>
      <c r="BS215" s="203"/>
      <c r="BT215" s="203"/>
      <c r="BU215" s="203"/>
      <c r="BV215" s="203"/>
      <c r="BW215" s="203"/>
      <c r="BX215" s="203"/>
      <c r="BY215" s="203"/>
      <c r="BZ215" s="203"/>
      <c r="CA215" s="203"/>
      <c r="CB215" s="203"/>
      <c r="CC215" s="203"/>
      <c r="CD215" s="203"/>
      <c r="CE215" s="203"/>
      <c r="CF215" s="203"/>
      <c r="CG215" s="203"/>
      <c r="CH215" s="203"/>
      <c r="CI215" s="203"/>
      <c r="CJ215" s="203"/>
      <c r="CK215" s="203"/>
      <c r="CL215" s="203"/>
      <c r="CM215" s="203"/>
      <c r="CN215" s="203"/>
      <c r="CO215" s="203"/>
      <c r="CP215" s="203"/>
      <c r="CQ215" s="203"/>
      <c r="CR215" s="203"/>
      <c r="CS215" s="203"/>
      <c r="CT215" s="203"/>
      <c r="CU215" s="203"/>
      <c r="CV215" s="203"/>
      <c r="CW215" s="203"/>
      <c r="CX215" s="203"/>
      <c r="CY215" s="203"/>
      <c r="CZ215" s="203"/>
      <c r="DA215" s="203"/>
      <c r="DB215" s="203"/>
      <c r="DC215" s="203"/>
      <c r="DD215" s="203"/>
      <c r="DE215" s="203"/>
      <c r="DF215" s="203"/>
      <c r="DG215" s="203"/>
      <c r="DH215" s="203"/>
      <c r="DI215" s="203"/>
      <c r="DJ215" s="203"/>
      <c r="DK215" s="203"/>
      <c r="DL215" s="203"/>
      <c r="DM215" s="203"/>
      <c r="DN215" s="203"/>
      <c r="DO215" s="203"/>
      <c r="DP215" s="204" t="s">
        <v>367</v>
      </c>
      <c r="DQ215" s="204"/>
      <c r="DR215" s="204"/>
      <c r="DS215" s="204"/>
      <c r="DT215" s="204"/>
      <c r="DU215" s="204"/>
      <c r="DV215" s="204"/>
      <c r="DW215" s="204"/>
      <c r="DX215" s="204"/>
      <c r="DY215" s="204"/>
      <c r="DZ215" s="204"/>
      <c r="EA215" s="204"/>
      <c r="EB215" s="204"/>
      <c r="EC215" s="204"/>
      <c r="ED215" s="204"/>
    </row>
    <row r="216" spans="1:142" s="166" customFormat="1" ht="111.75" customHeight="1" x14ac:dyDescent="0.45">
      <c r="A216" s="202" t="s">
        <v>374</v>
      </c>
      <c r="B216" s="202"/>
      <c r="C216" s="202"/>
      <c r="D216" s="202"/>
      <c r="E216" s="202"/>
      <c r="F216" s="202"/>
      <c r="G216" s="202"/>
      <c r="H216" s="202"/>
      <c r="I216" s="202"/>
      <c r="J216" s="202"/>
      <c r="K216" s="203" t="s">
        <v>539</v>
      </c>
      <c r="L216" s="203"/>
      <c r="M216" s="203"/>
      <c r="N216" s="203"/>
      <c r="O216" s="203"/>
      <c r="P216" s="203"/>
      <c r="Q216" s="203"/>
      <c r="R216" s="203"/>
      <c r="S216" s="203"/>
      <c r="T216" s="203"/>
      <c r="U216" s="203"/>
      <c r="V216" s="203"/>
      <c r="W216" s="203"/>
      <c r="X216" s="203"/>
      <c r="Y216" s="203"/>
      <c r="Z216" s="203"/>
      <c r="AA216" s="203"/>
      <c r="AB216" s="203"/>
      <c r="AC216" s="203"/>
      <c r="AD216" s="203"/>
      <c r="AE216" s="203"/>
      <c r="AF216" s="203"/>
      <c r="AG216" s="203"/>
      <c r="AH216" s="203"/>
      <c r="AI216" s="203"/>
      <c r="AJ216" s="203"/>
      <c r="AK216" s="203"/>
      <c r="AL216" s="203"/>
      <c r="AM216" s="203"/>
      <c r="AN216" s="203"/>
      <c r="AO216" s="203"/>
      <c r="AP216" s="203"/>
      <c r="AQ216" s="203"/>
      <c r="AR216" s="203"/>
      <c r="AS216" s="203"/>
      <c r="AT216" s="203"/>
      <c r="AU216" s="203"/>
      <c r="AV216" s="203"/>
      <c r="AW216" s="203"/>
      <c r="AX216" s="203"/>
      <c r="AY216" s="203"/>
      <c r="AZ216" s="203"/>
      <c r="BA216" s="203"/>
      <c r="BB216" s="203"/>
      <c r="BC216" s="203"/>
      <c r="BD216" s="203"/>
      <c r="BE216" s="203"/>
      <c r="BF216" s="203"/>
      <c r="BG216" s="203"/>
      <c r="BH216" s="203"/>
      <c r="BI216" s="203"/>
      <c r="BJ216" s="203"/>
      <c r="BK216" s="203"/>
      <c r="BL216" s="203"/>
      <c r="BM216" s="203"/>
      <c r="BN216" s="203"/>
      <c r="BO216" s="203"/>
      <c r="BP216" s="203"/>
      <c r="BQ216" s="203"/>
      <c r="BR216" s="203"/>
      <c r="BS216" s="203"/>
      <c r="BT216" s="203"/>
      <c r="BU216" s="203"/>
      <c r="BV216" s="203"/>
      <c r="BW216" s="203"/>
      <c r="BX216" s="203"/>
      <c r="BY216" s="203"/>
      <c r="BZ216" s="203"/>
      <c r="CA216" s="203"/>
      <c r="CB216" s="203"/>
      <c r="CC216" s="203"/>
      <c r="CD216" s="203"/>
      <c r="CE216" s="203"/>
      <c r="CF216" s="203"/>
      <c r="CG216" s="203"/>
      <c r="CH216" s="203"/>
      <c r="CI216" s="203"/>
      <c r="CJ216" s="203"/>
      <c r="CK216" s="203"/>
      <c r="CL216" s="203"/>
      <c r="CM216" s="203"/>
      <c r="CN216" s="203"/>
      <c r="CO216" s="203"/>
      <c r="CP216" s="203"/>
      <c r="CQ216" s="203"/>
      <c r="CR216" s="203"/>
      <c r="CS216" s="203"/>
      <c r="CT216" s="203"/>
      <c r="CU216" s="203"/>
      <c r="CV216" s="203"/>
      <c r="CW216" s="203"/>
      <c r="CX216" s="203"/>
      <c r="CY216" s="203"/>
      <c r="CZ216" s="203"/>
      <c r="DA216" s="203"/>
      <c r="DB216" s="203"/>
      <c r="DC216" s="203"/>
      <c r="DD216" s="203"/>
      <c r="DE216" s="203"/>
      <c r="DF216" s="203"/>
      <c r="DG216" s="203"/>
      <c r="DH216" s="203"/>
      <c r="DI216" s="203"/>
      <c r="DJ216" s="203"/>
      <c r="DK216" s="203"/>
      <c r="DL216" s="203"/>
      <c r="DM216" s="203"/>
      <c r="DN216" s="203"/>
      <c r="DO216" s="203"/>
      <c r="DP216" s="204" t="s">
        <v>372</v>
      </c>
      <c r="DQ216" s="204"/>
      <c r="DR216" s="204"/>
      <c r="DS216" s="204"/>
      <c r="DT216" s="204"/>
      <c r="DU216" s="204"/>
      <c r="DV216" s="204"/>
      <c r="DW216" s="204"/>
      <c r="DX216" s="204"/>
      <c r="DY216" s="204"/>
      <c r="DZ216" s="204"/>
      <c r="EA216" s="204"/>
      <c r="EB216" s="204"/>
      <c r="EC216" s="204"/>
      <c r="ED216" s="204"/>
    </row>
    <row r="217" spans="1:142" s="166" customFormat="1" ht="68.25" customHeight="1" x14ac:dyDescent="0.45">
      <c r="A217" s="202" t="s">
        <v>377</v>
      </c>
      <c r="B217" s="202"/>
      <c r="C217" s="202"/>
      <c r="D217" s="202"/>
      <c r="E217" s="202"/>
      <c r="F217" s="202"/>
      <c r="G217" s="202"/>
      <c r="H217" s="202"/>
      <c r="I217" s="202"/>
      <c r="J217" s="202"/>
      <c r="K217" s="203" t="s">
        <v>540</v>
      </c>
      <c r="L217" s="203"/>
      <c r="M217" s="203"/>
      <c r="N217" s="203"/>
      <c r="O217" s="203"/>
      <c r="P217" s="203"/>
      <c r="Q217" s="203"/>
      <c r="R217" s="203"/>
      <c r="S217" s="203"/>
      <c r="T217" s="203"/>
      <c r="U217" s="203"/>
      <c r="V217" s="203"/>
      <c r="W217" s="203"/>
      <c r="X217" s="203"/>
      <c r="Y217" s="203"/>
      <c r="Z217" s="203"/>
      <c r="AA217" s="203"/>
      <c r="AB217" s="203"/>
      <c r="AC217" s="203"/>
      <c r="AD217" s="203"/>
      <c r="AE217" s="203"/>
      <c r="AF217" s="203"/>
      <c r="AG217" s="203"/>
      <c r="AH217" s="203"/>
      <c r="AI217" s="203"/>
      <c r="AJ217" s="203"/>
      <c r="AK217" s="203"/>
      <c r="AL217" s="203"/>
      <c r="AM217" s="203"/>
      <c r="AN217" s="203"/>
      <c r="AO217" s="203"/>
      <c r="AP217" s="203"/>
      <c r="AQ217" s="203"/>
      <c r="AR217" s="203"/>
      <c r="AS217" s="203"/>
      <c r="AT217" s="203"/>
      <c r="AU217" s="203"/>
      <c r="AV217" s="203"/>
      <c r="AW217" s="203"/>
      <c r="AX217" s="203"/>
      <c r="AY217" s="203"/>
      <c r="AZ217" s="203"/>
      <c r="BA217" s="203"/>
      <c r="BB217" s="203"/>
      <c r="BC217" s="203"/>
      <c r="BD217" s="203"/>
      <c r="BE217" s="203"/>
      <c r="BF217" s="203"/>
      <c r="BG217" s="203"/>
      <c r="BH217" s="203"/>
      <c r="BI217" s="203"/>
      <c r="BJ217" s="203"/>
      <c r="BK217" s="203"/>
      <c r="BL217" s="203"/>
      <c r="BM217" s="203"/>
      <c r="BN217" s="203"/>
      <c r="BO217" s="203"/>
      <c r="BP217" s="203"/>
      <c r="BQ217" s="203"/>
      <c r="BR217" s="203"/>
      <c r="BS217" s="203"/>
      <c r="BT217" s="203"/>
      <c r="BU217" s="203"/>
      <c r="BV217" s="203"/>
      <c r="BW217" s="203"/>
      <c r="BX217" s="203"/>
      <c r="BY217" s="203"/>
      <c r="BZ217" s="203"/>
      <c r="CA217" s="203"/>
      <c r="CB217" s="203"/>
      <c r="CC217" s="203"/>
      <c r="CD217" s="203"/>
      <c r="CE217" s="203"/>
      <c r="CF217" s="203"/>
      <c r="CG217" s="203"/>
      <c r="CH217" s="203"/>
      <c r="CI217" s="203"/>
      <c r="CJ217" s="203"/>
      <c r="CK217" s="203"/>
      <c r="CL217" s="203"/>
      <c r="CM217" s="203"/>
      <c r="CN217" s="203"/>
      <c r="CO217" s="203"/>
      <c r="CP217" s="203"/>
      <c r="CQ217" s="203"/>
      <c r="CR217" s="203"/>
      <c r="CS217" s="203"/>
      <c r="CT217" s="203"/>
      <c r="CU217" s="203"/>
      <c r="CV217" s="203"/>
      <c r="CW217" s="203"/>
      <c r="CX217" s="203"/>
      <c r="CY217" s="203"/>
      <c r="CZ217" s="203"/>
      <c r="DA217" s="203"/>
      <c r="DB217" s="203"/>
      <c r="DC217" s="203"/>
      <c r="DD217" s="203"/>
      <c r="DE217" s="203"/>
      <c r="DF217" s="203"/>
      <c r="DG217" s="203"/>
      <c r="DH217" s="203"/>
      <c r="DI217" s="203"/>
      <c r="DJ217" s="203"/>
      <c r="DK217" s="203"/>
      <c r="DL217" s="203"/>
      <c r="DM217" s="203"/>
      <c r="DN217" s="203"/>
      <c r="DO217" s="203"/>
      <c r="DP217" s="204" t="s">
        <v>375</v>
      </c>
      <c r="DQ217" s="204"/>
      <c r="DR217" s="204"/>
      <c r="DS217" s="204"/>
      <c r="DT217" s="204"/>
      <c r="DU217" s="204"/>
      <c r="DV217" s="204"/>
      <c r="DW217" s="204"/>
      <c r="DX217" s="204"/>
      <c r="DY217" s="204"/>
      <c r="DZ217" s="204"/>
      <c r="EA217" s="204"/>
      <c r="EB217" s="204"/>
      <c r="EC217" s="204"/>
      <c r="ED217" s="204"/>
    </row>
    <row r="218" spans="1:142" s="166" customFormat="1" ht="68.25" customHeight="1" x14ac:dyDescent="0.45">
      <c r="A218" s="202" t="s">
        <v>380</v>
      </c>
      <c r="B218" s="202"/>
      <c r="C218" s="202"/>
      <c r="D218" s="202"/>
      <c r="E218" s="202"/>
      <c r="F218" s="202"/>
      <c r="G218" s="202"/>
      <c r="H218" s="202"/>
      <c r="I218" s="202"/>
      <c r="J218" s="202"/>
      <c r="K218" s="203" t="s">
        <v>541</v>
      </c>
      <c r="L218" s="203"/>
      <c r="M218" s="203"/>
      <c r="N218" s="203"/>
      <c r="O218" s="203"/>
      <c r="P218" s="203"/>
      <c r="Q218" s="203"/>
      <c r="R218" s="203"/>
      <c r="S218" s="203"/>
      <c r="T218" s="203"/>
      <c r="U218" s="203"/>
      <c r="V218" s="203"/>
      <c r="W218" s="203"/>
      <c r="X218" s="203"/>
      <c r="Y218" s="203"/>
      <c r="Z218" s="203"/>
      <c r="AA218" s="203"/>
      <c r="AB218" s="203"/>
      <c r="AC218" s="203"/>
      <c r="AD218" s="203"/>
      <c r="AE218" s="203"/>
      <c r="AF218" s="203"/>
      <c r="AG218" s="203"/>
      <c r="AH218" s="203"/>
      <c r="AI218" s="203"/>
      <c r="AJ218" s="203"/>
      <c r="AK218" s="203"/>
      <c r="AL218" s="203"/>
      <c r="AM218" s="203"/>
      <c r="AN218" s="203"/>
      <c r="AO218" s="203"/>
      <c r="AP218" s="203"/>
      <c r="AQ218" s="203"/>
      <c r="AR218" s="203"/>
      <c r="AS218" s="203"/>
      <c r="AT218" s="203"/>
      <c r="AU218" s="203"/>
      <c r="AV218" s="203"/>
      <c r="AW218" s="203"/>
      <c r="AX218" s="203"/>
      <c r="AY218" s="203"/>
      <c r="AZ218" s="203"/>
      <c r="BA218" s="203"/>
      <c r="BB218" s="203"/>
      <c r="BC218" s="203"/>
      <c r="BD218" s="203"/>
      <c r="BE218" s="203"/>
      <c r="BF218" s="203"/>
      <c r="BG218" s="203"/>
      <c r="BH218" s="203"/>
      <c r="BI218" s="203"/>
      <c r="BJ218" s="203"/>
      <c r="BK218" s="203"/>
      <c r="BL218" s="203"/>
      <c r="BM218" s="203"/>
      <c r="BN218" s="203"/>
      <c r="BO218" s="203"/>
      <c r="BP218" s="203"/>
      <c r="BQ218" s="203"/>
      <c r="BR218" s="203"/>
      <c r="BS218" s="203"/>
      <c r="BT218" s="203"/>
      <c r="BU218" s="203"/>
      <c r="BV218" s="203"/>
      <c r="BW218" s="203"/>
      <c r="BX218" s="203"/>
      <c r="BY218" s="203"/>
      <c r="BZ218" s="203"/>
      <c r="CA218" s="203"/>
      <c r="CB218" s="203"/>
      <c r="CC218" s="203"/>
      <c r="CD218" s="203"/>
      <c r="CE218" s="203"/>
      <c r="CF218" s="203"/>
      <c r="CG218" s="203"/>
      <c r="CH218" s="203"/>
      <c r="CI218" s="203"/>
      <c r="CJ218" s="203"/>
      <c r="CK218" s="203"/>
      <c r="CL218" s="203"/>
      <c r="CM218" s="203"/>
      <c r="CN218" s="203"/>
      <c r="CO218" s="203"/>
      <c r="CP218" s="203"/>
      <c r="CQ218" s="203"/>
      <c r="CR218" s="203"/>
      <c r="CS218" s="203"/>
      <c r="CT218" s="203"/>
      <c r="CU218" s="203"/>
      <c r="CV218" s="203"/>
      <c r="CW218" s="203"/>
      <c r="CX218" s="203"/>
      <c r="CY218" s="203"/>
      <c r="CZ218" s="203"/>
      <c r="DA218" s="203"/>
      <c r="DB218" s="203"/>
      <c r="DC218" s="203"/>
      <c r="DD218" s="203"/>
      <c r="DE218" s="203"/>
      <c r="DF218" s="203"/>
      <c r="DG218" s="203"/>
      <c r="DH218" s="203"/>
      <c r="DI218" s="203"/>
      <c r="DJ218" s="203"/>
      <c r="DK218" s="203"/>
      <c r="DL218" s="203"/>
      <c r="DM218" s="203"/>
      <c r="DN218" s="203"/>
      <c r="DO218" s="203"/>
      <c r="DP218" s="204" t="s">
        <v>378</v>
      </c>
      <c r="DQ218" s="204"/>
      <c r="DR218" s="204"/>
      <c r="DS218" s="204"/>
      <c r="DT218" s="204"/>
      <c r="DU218" s="204"/>
      <c r="DV218" s="204"/>
      <c r="DW218" s="204"/>
      <c r="DX218" s="204"/>
      <c r="DY218" s="204"/>
      <c r="DZ218" s="204"/>
      <c r="EA218" s="204"/>
      <c r="EB218" s="204"/>
      <c r="EC218" s="204"/>
      <c r="ED218" s="204"/>
    </row>
    <row r="219" spans="1:142" s="166" customFormat="1" ht="68.25" customHeight="1" x14ac:dyDescent="0.45">
      <c r="A219" s="202" t="s">
        <v>385</v>
      </c>
      <c r="B219" s="202"/>
      <c r="C219" s="202"/>
      <c r="D219" s="202"/>
      <c r="E219" s="202"/>
      <c r="F219" s="202"/>
      <c r="G219" s="202"/>
      <c r="H219" s="202"/>
      <c r="I219" s="202"/>
      <c r="J219" s="202"/>
      <c r="K219" s="203" t="s">
        <v>542</v>
      </c>
      <c r="L219" s="203"/>
      <c r="M219" s="203"/>
      <c r="N219" s="203"/>
      <c r="O219" s="203"/>
      <c r="P219" s="203"/>
      <c r="Q219" s="203"/>
      <c r="R219" s="203"/>
      <c r="S219" s="203"/>
      <c r="T219" s="203"/>
      <c r="U219" s="203"/>
      <c r="V219" s="203"/>
      <c r="W219" s="203"/>
      <c r="X219" s="203"/>
      <c r="Y219" s="203"/>
      <c r="Z219" s="203"/>
      <c r="AA219" s="203"/>
      <c r="AB219" s="203"/>
      <c r="AC219" s="203"/>
      <c r="AD219" s="203"/>
      <c r="AE219" s="203"/>
      <c r="AF219" s="203"/>
      <c r="AG219" s="203"/>
      <c r="AH219" s="203"/>
      <c r="AI219" s="203"/>
      <c r="AJ219" s="203"/>
      <c r="AK219" s="203"/>
      <c r="AL219" s="203"/>
      <c r="AM219" s="203"/>
      <c r="AN219" s="203"/>
      <c r="AO219" s="203"/>
      <c r="AP219" s="203"/>
      <c r="AQ219" s="203"/>
      <c r="AR219" s="203"/>
      <c r="AS219" s="203"/>
      <c r="AT219" s="203"/>
      <c r="AU219" s="203"/>
      <c r="AV219" s="203"/>
      <c r="AW219" s="203"/>
      <c r="AX219" s="203"/>
      <c r="AY219" s="203"/>
      <c r="AZ219" s="203"/>
      <c r="BA219" s="203"/>
      <c r="BB219" s="203"/>
      <c r="BC219" s="203"/>
      <c r="BD219" s="203"/>
      <c r="BE219" s="203"/>
      <c r="BF219" s="203"/>
      <c r="BG219" s="203"/>
      <c r="BH219" s="203"/>
      <c r="BI219" s="203"/>
      <c r="BJ219" s="203"/>
      <c r="BK219" s="203"/>
      <c r="BL219" s="203"/>
      <c r="BM219" s="203"/>
      <c r="BN219" s="203"/>
      <c r="BO219" s="203"/>
      <c r="BP219" s="203"/>
      <c r="BQ219" s="203"/>
      <c r="BR219" s="203"/>
      <c r="BS219" s="203"/>
      <c r="BT219" s="203"/>
      <c r="BU219" s="203"/>
      <c r="BV219" s="203"/>
      <c r="BW219" s="203"/>
      <c r="BX219" s="203"/>
      <c r="BY219" s="203"/>
      <c r="BZ219" s="203"/>
      <c r="CA219" s="203"/>
      <c r="CB219" s="203"/>
      <c r="CC219" s="203"/>
      <c r="CD219" s="203"/>
      <c r="CE219" s="203"/>
      <c r="CF219" s="203"/>
      <c r="CG219" s="203"/>
      <c r="CH219" s="203"/>
      <c r="CI219" s="203"/>
      <c r="CJ219" s="203"/>
      <c r="CK219" s="203"/>
      <c r="CL219" s="203"/>
      <c r="CM219" s="203"/>
      <c r="CN219" s="203"/>
      <c r="CO219" s="203"/>
      <c r="CP219" s="203"/>
      <c r="CQ219" s="203"/>
      <c r="CR219" s="203"/>
      <c r="CS219" s="203"/>
      <c r="CT219" s="203"/>
      <c r="CU219" s="203"/>
      <c r="CV219" s="203"/>
      <c r="CW219" s="203"/>
      <c r="CX219" s="203"/>
      <c r="CY219" s="203"/>
      <c r="CZ219" s="203"/>
      <c r="DA219" s="203"/>
      <c r="DB219" s="203"/>
      <c r="DC219" s="203"/>
      <c r="DD219" s="203"/>
      <c r="DE219" s="203"/>
      <c r="DF219" s="203"/>
      <c r="DG219" s="203"/>
      <c r="DH219" s="203"/>
      <c r="DI219" s="203"/>
      <c r="DJ219" s="203"/>
      <c r="DK219" s="203"/>
      <c r="DL219" s="203"/>
      <c r="DM219" s="203"/>
      <c r="DN219" s="203"/>
      <c r="DO219" s="203"/>
      <c r="DP219" s="204" t="s">
        <v>383</v>
      </c>
      <c r="DQ219" s="204"/>
      <c r="DR219" s="204"/>
      <c r="DS219" s="204"/>
      <c r="DT219" s="204"/>
      <c r="DU219" s="204"/>
      <c r="DV219" s="204"/>
      <c r="DW219" s="204"/>
      <c r="DX219" s="204"/>
      <c r="DY219" s="204"/>
      <c r="DZ219" s="204"/>
      <c r="EA219" s="204"/>
      <c r="EB219" s="204"/>
      <c r="EC219" s="204"/>
      <c r="ED219" s="204"/>
    </row>
    <row r="220" spans="1:142" ht="50.25" hidden="1" customHeight="1" x14ac:dyDescent="0.5">
      <c r="A220" s="217" t="s">
        <v>543</v>
      </c>
      <c r="B220" s="217"/>
      <c r="C220" s="217"/>
      <c r="D220" s="217"/>
      <c r="E220" s="217"/>
      <c r="F220" s="217"/>
      <c r="G220" s="217"/>
      <c r="H220" s="217"/>
      <c r="I220" s="217"/>
      <c r="J220" s="217"/>
      <c r="K220" s="217"/>
      <c r="L220" s="217"/>
      <c r="M220" s="217"/>
      <c r="N220" s="217"/>
      <c r="O220" s="217"/>
      <c r="P220" s="217"/>
      <c r="Q220" s="217"/>
      <c r="R220" s="217"/>
      <c r="S220" s="217"/>
      <c r="T220" s="217"/>
      <c r="U220" s="217"/>
      <c r="V220" s="217"/>
      <c r="W220" s="217"/>
      <c r="X220" s="217"/>
      <c r="Y220" s="217"/>
      <c r="Z220" s="217"/>
      <c r="AA220" s="217"/>
      <c r="AB220" s="217"/>
      <c r="AC220" s="217"/>
      <c r="AD220" s="217"/>
      <c r="AE220" s="217"/>
      <c r="AF220" s="217"/>
      <c r="AG220" s="217"/>
      <c r="AH220" s="217"/>
      <c r="AI220" s="217"/>
      <c r="AJ220" s="217"/>
      <c r="AK220" s="217"/>
      <c r="AL220" s="217"/>
      <c r="AM220" s="217"/>
      <c r="AN220" s="217"/>
      <c r="AO220" s="217"/>
      <c r="AP220" s="217"/>
      <c r="AQ220" s="217"/>
      <c r="AR220" s="217"/>
      <c r="AS220" s="217"/>
      <c r="AT220" s="217"/>
      <c r="AU220" s="217"/>
      <c r="AV220" s="217"/>
      <c r="AW220" s="217"/>
      <c r="AX220" s="217"/>
      <c r="AY220" s="217"/>
      <c r="AZ220" s="217"/>
      <c r="BA220" s="217"/>
      <c r="BB220" s="217"/>
      <c r="BC220" s="217"/>
      <c r="BD220" s="217"/>
      <c r="BE220" s="217"/>
      <c r="BF220" s="217"/>
      <c r="BG220" s="217"/>
      <c r="BH220" s="217"/>
      <c r="BI220" s="217"/>
      <c r="CC220" s="54"/>
      <c r="CD220" s="54"/>
      <c r="CE220" s="54"/>
      <c r="CF220" s="54"/>
      <c r="CG220" s="54"/>
      <c r="CH220" s="54"/>
      <c r="CN220" s="167"/>
    </row>
    <row r="221" spans="1:142" s="153" customFormat="1" ht="203.25" customHeight="1" x14ac:dyDescent="0.3">
      <c r="A221" s="152"/>
      <c r="B221" s="218" t="s">
        <v>424</v>
      </c>
      <c r="C221" s="218"/>
      <c r="D221" s="218"/>
      <c r="E221" s="218"/>
      <c r="F221" s="218"/>
      <c r="G221" s="218"/>
      <c r="H221" s="218"/>
      <c r="I221" s="218"/>
      <c r="J221" s="218"/>
      <c r="K221" s="218"/>
      <c r="L221" s="218"/>
      <c r="M221" s="218"/>
      <c r="N221" s="218"/>
      <c r="O221" s="218"/>
      <c r="P221" s="218"/>
      <c r="Q221" s="218"/>
      <c r="R221" s="218"/>
      <c r="S221" s="218"/>
      <c r="T221" s="218"/>
      <c r="U221" s="218"/>
      <c r="V221" s="218"/>
      <c r="W221" s="218"/>
      <c r="X221" s="218"/>
      <c r="Y221" s="218"/>
      <c r="Z221" s="218"/>
      <c r="AA221" s="218"/>
      <c r="AB221" s="218"/>
      <c r="AC221" s="218"/>
      <c r="AD221" s="218"/>
      <c r="AE221" s="218"/>
      <c r="AF221" s="218"/>
      <c r="AG221" s="218"/>
      <c r="AH221" s="218"/>
      <c r="AI221" s="218"/>
      <c r="AJ221" s="218"/>
      <c r="AK221" s="218"/>
      <c r="AL221" s="218"/>
      <c r="AM221" s="218"/>
      <c r="AN221" s="218"/>
      <c r="AO221" s="218"/>
      <c r="AP221" s="218"/>
      <c r="AQ221" s="218"/>
      <c r="AR221" s="218"/>
      <c r="AS221" s="218"/>
      <c r="AT221" s="218"/>
      <c r="AU221" s="218"/>
      <c r="AV221" s="218"/>
      <c r="AW221" s="218"/>
      <c r="AX221" s="218"/>
      <c r="AY221" s="218"/>
      <c r="AZ221" s="218"/>
      <c r="BA221" s="218"/>
      <c r="CC221" s="154"/>
      <c r="CD221" s="154"/>
      <c r="CE221" s="154"/>
      <c r="CF221" s="154"/>
      <c r="CG221" s="154"/>
      <c r="CH221" s="154"/>
      <c r="CN221" s="155"/>
      <c r="CT221" s="218" t="s">
        <v>425</v>
      </c>
      <c r="CU221" s="218"/>
      <c r="CV221" s="218"/>
      <c r="CW221" s="218"/>
      <c r="CX221" s="218"/>
      <c r="CY221" s="218"/>
      <c r="CZ221" s="218"/>
      <c r="DA221" s="218"/>
      <c r="DB221" s="218"/>
      <c r="DC221" s="218"/>
      <c r="DD221" s="218"/>
      <c r="DE221" s="218"/>
      <c r="DF221" s="218"/>
      <c r="DG221" s="218"/>
      <c r="DH221" s="218"/>
      <c r="DI221" s="218"/>
      <c r="DJ221" s="218"/>
      <c r="DK221" s="218"/>
      <c r="DL221" s="218"/>
      <c r="DM221" s="218"/>
      <c r="DN221" s="218"/>
      <c r="DO221" s="218"/>
      <c r="DP221" s="218"/>
      <c r="DQ221" s="218"/>
      <c r="DR221" s="218"/>
      <c r="DS221" s="218"/>
      <c r="DT221" s="218"/>
      <c r="DU221" s="218"/>
      <c r="DV221" s="218"/>
      <c r="DW221" s="218"/>
      <c r="DX221" s="218"/>
      <c r="DY221" s="218"/>
      <c r="DZ221" s="218"/>
      <c r="EA221" s="218"/>
      <c r="EB221" s="218"/>
      <c r="EC221" s="218"/>
      <c r="ED221" s="218"/>
      <c r="EE221" s="156"/>
      <c r="EF221" s="156"/>
      <c r="EG221" s="156"/>
      <c r="EH221" s="156"/>
      <c r="EI221" s="156"/>
      <c r="EJ221" s="156"/>
      <c r="EK221" s="156"/>
      <c r="EL221" s="156"/>
    </row>
    <row r="222" spans="1:142" ht="30.75" customHeight="1" x14ac:dyDescent="0.45">
      <c r="A222" s="215"/>
      <c r="B222" s="215"/>
      <c r="C222" s="215"/>
      <c r="D222" s="215"/>
      <c r="E222" s="215"/>
      <c r="F222" s="215"/>
      <c r="G222" s="215"/>
      <c r="H222" s="215"/>
      <c r="I222" s="215"/>
      <c r="J222" s="215"/>
      <c r="K222" s="215"/>
      <c r="L222" s="215"/>
      <c r="M222" s="215"/>
      <c r="N222" s="215"/>
      <c r="O222" s="215"/>
      <c r="P222" s="215"/>
      <c r="Q222" s="215"/>
      <c r="R222" s="215"/>
      <c r="S222" s="215"/>
      <c r="T222" s="215"/>
      <c r="U222" s="215"/>
      <c r="V222" s="215"/>
      <c r="W222" s="215"/>
      <c r="X222" s="215"/>
      <c r="Y222" s="215"/>
      <c r="Z222" s="215"/>
      <c r="AA222" s="215"/>
      <c r="AB222" s="215"/>
      <c r="AC222" s="215"/>
      <c r="AD222" s="215"/>
      <c r="AE222" s="215"/>
      <c r="AF222" s="215"/>
      <c r="AG222" s="215"/>
      <c r="AH222" s="215"/>
      <c r="AI222" s="215"/>
      <c r="AJ222" s="215"/>
      <c r="AK222" s="215"/>
      <c r="AL222" s="215"/>
      <c r="AM222" s="215"/>
      <c r="AN222" s="215"/>
      <c r="AO222" s="215"/>
      <c r="AP222" s="215"/>
      <c r="AQ222" s="215"/>
      <c r="AR222" s="215"/>
      <c r="AS222" s="215"/>
      <c r="AT222" s="215"/>
      <c r="AU222" s="215"/>
      <c r="AV222" s="215"/>
      <c r="AW222" s="215"/>
      <c r="AX222" s="215"/>
      <c r="AY222" s="215"/>
      <c r="AZ222" s="215"/>
      <c r="BA222" s="215"/>
      <c r="BB222" s="215"/>
      <c r="BC222" s="215"/>
      <c r="BD222" s="215"/>
      <c r="BE222" s="215"/>
      <c r="BF222" s="215"/>
      <c r="BG222" s="215"/>
      <c r="BH222" s="215"/>
      <c r="BI222" s="215"/>
      <c r="BJ222" s="215"/>
      <c r="BK222" s="215"/>
      <c r="BL222" s="215"/>
      <c r="BM222" s="215"/>
      <c r="BN222" s="215"/>
      <c r="BO222" s="215"/>
      <c r="BP222" s="215"/>
      <c r="BQ222" s="215"/>
      <c r="BR222" s="215"/>
      <c r="BS222" s="215"/>
      <c r="BT222" s="215"/>
      <c r="BU222" s="215"/>
      <c r="BV222" s="215"/>
      <c r="BW222" s="215"/>
      <c r="BX222" s="215"/>
      <c r="BY222" s="215"/>
      <c r="BZ222" s="215"/>
      <c r="CA222" s="215"/>
      <c r="CB222" s="215"/>
      <c r="CC222" s="215"/>
      <c r="CD222" s="215"/>
      <c r="CE222" s="215"/>
      <c r="CF222" s="215"/>
      <c r="CG222" s="215"/>
      <c r="CH222" s="215"/>
      <c r="CI222" s="215"/>
      <c r="CJ222" s="215"/>
      <c r="CK222" s="215"/>
      <c r="CL222" s="215"/>
      <c r="CM222" s="215"/>
      <c r="CN222" s="215"/>
      <c r="CO222" s="215"/>
      <c r="CP222" s="215"/>
      <c r="CQ222" s="215"/>
      <c r="CR222" s="215"/>
      <c r="CS222" s="215"/>
      <c r="CT222" s="215"/>
      <c r="CU222" s="215"/>
      <c r="CV222" s="215"/>
      <c r="CW222" s="215"/>
      <c r="CX222" s="215"/>
      <c r="CY222" s="215"/>
      <c r="CZ222" s="215"/>
      <c r="DA222" s="215"/>
      <c r="DB222" s="215"/>
      <c r="DC222" s="215"/>
      <c r="DD222" s="215"/>
      <c r="DE222" s="215"/>
      <c r="DF222" s="215"/>
      <c r="DG222" s="215"/>
      <c r="DH222" s="215"/>
      <c r="DI222" s="215"/>
      <c r="DJ222" s="215"/>
      <c r="DK222" s="215"/>
      <c r="DL222" s="215"/>
      <c r="DM222" s="215"/>
      <c r="DN222" s="215"/>
      <c r="DO222" s="215"/>
      <c r="DP222" s="215"/>
      <c r="DQ222" s="215"/>
      <c r="DR222" s="215"/>
      <c r="DS222" s="215"/>
      <c r="DT222" s="215"/>
      <c r="DU222" s="215"/>
      <c r="DV222" s="215"/>
      <c r="DW222" s="215"/>
      <c r="DX222" s="215"/>
      <c r="DY222" s="215"/>
      <c r="DZ222" s="215"/>
      <c r="EA222" s="215"/>
      <c r="EB222" s="215"/>
      <c r="EC222" s="215"/>
      <c r="ED222" s="215"/>
    </row>
    <row r="223" spans="1:142" s="3" customFormat="1" ht="37.5" customHeight="1" x14ac:dyDescent="0.6">
      <c r="A223" s="213" t="s">
        <v>544</v>
      </c>
      <c r="B223" s="213"/>
      <c r="C223" s="213"/>
      <c r="D223" s="213"/>
      <c r="E223" s="213"/>
      <c r="F223" s="213"/>
      <c r="G223" s="213"/>
      <c r="H223" s="213"/>
      <c r="I223" s="213"/>
      <c r="J223" s="213"/>
      <c r="K223" s="213"/>
      <c r="L223" s="213"/>
      <c r="M223" s="213"/>
      <c r="N223" s="213"/>
      <c r="O223" s="213"/>
      <c r="P223" s="213"/>
      <c r="Q223" s="213"/>
      <c r="R223" s="213"/>
      <c r="S223" s="213"/>
      <c r="T223" s="213"/>
      <c r="U223" s="213"/>
      <c r="V223" s="213"/>
      <c r="W223" s="213"/>
      <c r="X223" s="213"/>
      <c r="Y223" s="213"/>
      <c r="Z223" s="213"/>
      <c r="AA223" s="213"/>
      <c r="AB223" s="213"/>
      <c r="AC223" s="213"/>
      <c r="AD223" s="213"/>
      <c r="AE223" s="213"/>
      <c r="AF223" s="213"/>
      <c r="AG223" s="213"/>
      <c r="AH223" s="213"/>
      <c r="AI223" s="213"/>
      <c r="AJ223" s="213"/>
      <c r="AK223" s="213"/>
      <c r="AL223" s="213"/>
      <c r="AM223" s="213"/>
      <c r="AN223" s="213"/>
      <c r="AO223" s="213"/>
      <c r="AP223" s="213"/>
      <c r="AQ223" s="213"/>
      <c r="AR223" s="213"/>
      <c r="AS223" s="213"/>
      <c r="AT223" s="213"/>
      <c r="AU223" s="213"/>
      <c r="AV223" s="213"/>
      <c r="AW223" s="213"/>
      <c r="AX223" s="213"/>
      <c r="AY223" s="213"/>
      <c r="AZ223" s="213"/>
      <c r="BA223" s="213"/>
      <c r="BB223" s="213"/>
      <c r="BC223" s="213"/>
      <c r="BD223" s="213"/>
      <c r="BE223" s="213"/>
      <c r="BF223" s="213"/>
      <c r="BG223" s="213"/>
      <c r="BH223" s="213"/>
      <c r="BI223" s="213"/>
      <c r="BJ223" s="213"/>
      <c r="BK223" s="213"/>
      <c r="BL223" s="213"/>
      <c r="BM223" s="213"/>
      <c r="BN223" s="213"/>
      <c r="BO223" s="213"/>
      <c r="BP223" s="213"/>
      <c r="BQ223" s="213"/>
      <c r="BR223" s="213"/>
      <c r="BS223" s="213"/>
      <c r="BT223" s="213"/>
      <c r="BU223" s="213"/>
      <c r="BV223" s="213"/>
      <c r="BW223" s="213"/>
      <c r="BX223" s="213"/>
      <c r="BY223" s="213"/>
      <c r="BZ223" s="213"/>
      <c r="CA223" s="213"/>
      <c r="CB223" s="213"/>
      <c r="CC223" s="213"/>
      <c r="CD223" s="213"/>
      <c r="CE223" s="213"/>
      <c r="CF223" s="213"/>
      <c r="CG223" s="213"/>
      <c r="CH223" s="213"/>
      <c r="CI223" s="213"/>
      <c r="CJ223" s="213"/>
      <c r="CK223" s="213"/>
      <c r="CL223" s="213"/>
      <c r="CM223" s="213"/>
      <c r="CN223" s="213"/>
      <c r="CO223" s="213"/>
      <c r="CP223" s="213"/>
      <c r="CQ223" s="213"/>
      <c r="CR223" s="213"/>
      <c r="CS223" s="213"/>
      <c r="CT223" s="213"/>
      <c r="CU223" s="213"/>
      <c r="CV223" s="213"/>
      <c r="CW223" s="213"/>
      <c r="CX223" s="213"/>
      <c r="CY223" s="213"/>
      <c r="CZ223" s="213"/>
      <c r="DA223" s="213"/>
      <c r="DB223" s="213"/>
      <c r="DC223" s="213"/>
      <c r="DD223" s="213"/>
      <c r="DE223" s="213"/>
      <c r="DF223" s="213"/>
      <c r="DG223" s="213"/>
      <c r="DH223" s="213"/>
      <c r="DI223" s="213"/>
      <c r="DJ223" s="213"/>
      <c r="DK223" s="213"/>
      <c r="DL223" s="213"/>
      <c r="DM223" s="213"/>
      <c r="DN223" s="213"/>
      <c r="DO223" s="213"/>
      <c r="DP223" s="213"/>
      <c r="DQ223" s="213"/>
      <c r="DR223" s="213"/>
      <c r="DS223" s="213"/>
      <c r="DT223" s="213"/>
      <c r="DU223" s="213"/>
      <c r="DV223" s="213"/>
      <c r="DW223" s="213"/>
      <c r="DX223" s="213"/>
      <c r="DY223" s="213"/>
      <c r="DZ223" s="213"/>
      <c r="EA223" s="213"/>
      <c r="EB223" s="213"/>
      <c r="EC223" s="213"/>
      <c r="ED223" s="213"/>
    </row>
    <row r="224" spans="1:142" s="3" customFormat="1" ht="57.75" customHeight="1" x14ac:dyDescent="0.6">
      <c r="A224" s="209" t="s">
        <v>545</v>
      </c>
      <c r="B224" s="209"/>
      <c r="C224" s="209"/>
      <c r="D224" s="209"/>
      <c r="E224" s="209"/>
      <c r="F224" s="209"/>
      <c r="G224" s="209"/>
      <c r="H224" s="209"/>
      <c r="I224" s="209"/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  <c r="AH224" s="209"/>
      <c r="AI224" s="209"/>
      <c r="AJ224" s="209"/>
      <c r="AK224" s="209"/>
      <c r="AL224" s="209"/>
      <c r="AM224" s="209"/>
      <c r="AN224" s="209"/>
      <c r="AO224" s="209"/>
      <c r="AP224" s="209"/>
      <c r="AQ224" s="209"/>
      <c r="AR224" s="209"/>
      <c r="AS224" s="209"/>
      <c r="AT224" s="209"/>
      <c r="AU224" s="209"/>
      <c r="AV224" s="209"/>
      <c r="AW224" s="209"/>
      <c r="AX224" s="209"/>
      <c r="AY224" s="209"/>
      <c r="AZ224" s="209"/>
      <c r="BA224" s="209"/>
      <c r="BB224" s="209"/>
      <c r="BC224" s="209"/>
      <c r="BD224" s="209"/>
      <c r="BE224" s="209"/>
      <c r="BF224" s="209"/>
      <c r="BG224" s="209"/>
      <c r="BH224" s="209"/>
      <c r="BI224" s="209"/>
      <c r="BJ224" s="209"/>
      <c r="BK224" s="209"/>
      <c r="BL224" s="209"/>
      <c r="BM224" s="209"/>
      <c r="BN224" s="209"/>
      <c r="BO224" s="209"/>
      <c r="BP224" s="209"/>
      <c r="BQ224" s="209"/>
      <c r="BR224" s="209"/>
      <c r="BS224" s="209"/>
      <c r="BT224" s="209"/>
      <c r="BU224" s="209"/>
      <c r="BV224" s="209"/>
      <c r="BW224" s="209"/>
      <c r="BX224" s="209"/>
      <c r="BY224" s="209"/>
      <c r="BZ224" s="209"/>
      <c r="CA224" s="209"/>
      <c r="CB224" s="209"/>
      <c r="CC224" s="209"/>
      <c r="CD224" s="209"/>
      <c r="CE224" s="209"/>
      <c r="CF224" s="209"/>
      <c r="CG224" s="209"/>
      <c r="CH224" s="209"/>
      <c r="CI224" s="209"/>
      <c r="CJ224" s="209"/>
      <c r="CK224" s="209"/>
      <c r="CL224" s="209"/>
      <c r="CM224" s="209"/>
      <c r="CN224" s="209"/>
      <c r="CO224" s="209"/>
      <c r="CP224" s="209"/>
      <c r="CQ224" s="209"/>
      <c r="CR224" s="209"/>
      <c r="CS224" s="209"/>
      <c r="CT224" s="209"/>
      <c r="CU224" s="209"/>
      <c r="CV224" s="209"/>
      <c r="CW224" s="209"/>
      <c r="CX224" s="209"/>
      <c r="CY224" s="209"/>
      <c r="CZ224" s="209"/>
      <c r="DA224" s="209"/>
      <c r="DB224" s="209"/>
      <c r="DC224" s="209"/>
      <c r="DD224" s="209"/>
      <c r="DE224" s="209"/>
      <c r="DF224" s="209"/>
      <c r="DG224" s="209"/>
      <c r="DH224" s="209"/>
      <c r="DI224" s="209"/>
      <c r="DJ224" s="209"/>
      <c r="DK224" s="209"/>
      <c r="DL224" s="209"/>
      <c r="DM224" s="209"/>
      <c r="DN224" s="209"/>
      <c r="DO224" s="209"/>
      <c r="DP224" s="209"/>
      <c r="DQ224" s="209"/>
      <c r="DR224" s="209"/>
      <c r="DS224" s="209"/>
      <c r="DT224" s="209"/>
      <c r="DU224" s="209"/>
      <c r="DV224" s="209"/>
      <c r="DW224" s="209"/>
      <c r="DX224" s="209"/>
      <c r="DY224" s="209"/>
      <c r="DZ224" s="209"/>
      <c r="EA224" s="209"/>
      <c r="EB224" s="209"/>
      <c r="EC224" s="209"/>
      <c r="ED224" s="209"/>
    </row>
    <row r="225" spans="1:160" s="3" customFormat="1" ht="46.5" customHeight="1" x14ac:dyDescent="0.6">
      <c r="A225" s="209" t="s">
        <v>546</v>
      </c>
      <c r="B225" s="209"/>
      <c r="C225" s="209"/>
      <c r="D225" s="209"/>
      <c r="E225" s="209"/>
      <c r="F225" s="209"/>
      <c r="G225" s="209"/>
      <c r="H225" s="209"/>
      <c r="I225" s="209"/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  <c r="AH225" s="209"/>
      <c r="AI225" s="209"/>
      <c r="AJ225" s="209"/>
      <c r="AK225" s="209"/>
      <c r="AL225" s="209"/>
      <c r="AM225" s="209"/>
      <c r="AN225" s="209"/>
      <c r="AO225" s="209"/>
      <c r="AP225" s="209"/>
      <c r="AQ225" s="209"/>
      <c r="AR225" s="209"/>
      <c r="AS225" s="209"/>
      <c r="AT225" s="209"/>
      <c r="AU225" s="209"/>
      <c r="AV225" s="209"/>
      <c r="AW225" s="209"/>
      <c r="AX225" s="209"/>
      <c r="AY225" s="209"/>
      <c r="AZ225" s="209"/>
      <c r="BA225" s="209"/>
      <c r="BB225" s="209"/>
      <c r="BC225" s="209"/>
      <c r="BD225" s="209"/>
      <c r="BE225" s="209"/>
      <c r="BF225" s="209"/>
      <c r="BG225" s="209"/>
      <c r="BH225" s="209"/>
      <c r="BI225" s="209"/>
      <c r="BJ225" s="209"/>
      <c r="BK225" s="209"/>
      <c r="BL225" s="209"/>
      <c r="BM225" s="209"/>
      <c r="BN225" s="209"/>
      <c r="BO225" s="209"/>
      <c r="BP225" s="209"/>
      <c r="BQ225" s="209"/>
      <c r="BR225" s="209"/>
      <c r="BS225" s="209"/>
      <c r="BT225" s="209"/>
      <c r="BU225" s="209"/>
      <c r="BV225" s="209"/>
      <c r="BW225" s="209"/>
      <c r="BX225" s="209"/>
      <c r="BY225" s="209"/>
      <c r="BZ225" s="209"/>
      <c r="CA225" s="209"/>
      <c r="CB225" s="209"/>
      <c r="CC225" s="209"/>
      <c r="CD225" s="209"/>
      <c r="CE225" s="209"/>
      <c r="CF225" s="209"/>
      <c r="CG225" s="209"/>
      <c r="CH225" s="209"/>
      <c r="CI225" s="209"/>
      <c r="CJ225" s="209"/>
      <c r="CK225" s="209"/>
      <c r="CL225" s="209"/>
      <c r="CM225" s="209"/>
      <c r="CN225" s="209"/>
      <c r="CO225" s="209"/>
      <c r="CP225" s="209"/>
      <c r="CQ225" s="209"/>
      <c r="CR225" s="209"/>
      <c r="CS225" s="209"/>
      <c r="CT225" s="209"/>
      <c r="CU225" s="209"/>
      <c r="CV225" s="209"/>
      <c r="CW225" s="209"/>
      <c r="CX225" s="209"/>
      <c r="CY225" s="209"/>
      <c r="CZ225" s="209"/>
      <c r="DA225" s="209"/>
      <c r="DB225" s="209"/>
      <c r="DC225" s="209"/>
      <c r="DD225" s="209"/>
      <c r="DE225" s="209"/>
      <c r="DF225" s="209"/>
      <c r="DG225" s="209"/>
      <c r="DH225" s="209"/>
      <c r="DI225" s="209"/>
      <c r="DJ225" s="209"/>
      <c r="DK225" s="209"/>
      <c r="DL225" s="209"/>
      <c r="DM225" s="209"/>
      <c r="DN225" s="209"/>
      <c r="DO225" s="209"/>
      <c r="DP225" s="209"/>
      <c r="DQ225" s="209"/>
      <c r="DR225" s="209"/>
      <c r="DS225" s="209"/>
      <c r="DT225" s="209"/>
      <c r="DU225" s="209"/>
      <c r="DV225" s="209"/>
      <c r="DW225" s="209"/>
      <c r="DX225" s="209"/>
      <c r="DY225" s="209"/>
      <c r="DZ225" s="209"/>
      <c r="EA225" s="209"/>
      <c r="EB225" s="209"/>
      <c r="EC225" s="209"/>
      <c r="ED225" s="209"/>
    </row>
    <row r="226" spans="1:160" s="3" customFormat="1" ht="63" customHeight="1" x14ac:dyDescent="0.6">
      <c r="A226" s="209" t="s">
        <v>547</v>
      </c>
      <c r="B226" s="209"/>
      <c r="C226" s="209"/>
      <c r="D226" s="209"/>
      <c r="E226" s="209"/>
      <c r="F226" s="209"/>
      <c r="G226" s="209"/>
      <c r="H226" s="209"/>
      <c r="I226" s="209"/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  <c r="AH226" s="209"/>
      <c r="AI226" s="209"/>
      <c r="AJ226" s="209"/>
      <c r="AK226" s="209"/>
      <c r="AL226" s="209"/>
      <c r="AM226" s="209"/>
      <c r="AN226" s="209"/>
      <c r="AO226" s="209"/>
      <c r="AP226" s="209"/>
      <c r="AQ226" s="209"/>
      <c r="AR226" s="209"/>
      <c r="AS226" s="209"/>
      <c r="AT226" s="209"/>
      <c r="AU226" s="209"/>
      <c r="AV226" s="209"/>
      <c r="AW226" s="209"/>
      <c r="AX226" s="209"/>
      <c r="AY226" s="209"/>
      <c r="AZ226" s="209"/>
      <c r="BA226" s="209"/>
      <c r="BB226" s="209"/>
      <c r="BC226" s="209"/>
      <c r="BD226" s="209"/>
      <c r="BE226" s="209"/>
      <c r="BF226" s="209"/>
      <c r="BG226" s="209"/>
      <c r="BH226" s="209"/>
      <c r="BI226" s="209"/>
      <c r="BJ226" s="209"/>
      <c r="BK226" s="209"/>
      <c r="BL226" s="209"/>
      <c r="BM226" s="209"/>
      <c r="BN226" s="209"/>
      <c r="BO226" s="209"/>
      <c r="BP226" s="209"/>
      <c r="BQ226" s="209"/>
      <c r="BR226" s="209"/>
      <c r="BS226" s="209"/>
      <c r="BT226" s="209"/>
      <c r="BU226" s="209"/>
      <c r="BV226" s="209"/>
      <c r="BW226" s="209"/>
      <c r="BX226" s="209"/>
      <c r="BY226" s="209"/>
      <c r="BZ226" s="209"/>
      <c r="CA226" s="209"/>
      <c r="CB226" s="209"/>
      <c r="CC226" s="209"/>
      <c r="CD226" s="209"/>
      <c r="CE226" s="209"/>
      <c r="CF226" s="209"/>
      <c r="CG226" s="209"/>
      <c r="CH226" s="209"/>
      <c r="CI226" s="209"/>
      <c r="CJ226" s="209"/>
      <c r="CK226" s="209"/>
      <c r="CL226" s="209"/>
      <c r="CM226" s="209"/>
      <c r="CN226" s="209"/>
      <c r="CO226" s="209"/>
      <c r="CP226" s="209"/>
      <c r="CQ226" s="209"/>
      <c r="CR226" s="209"/>
      <c r="CS226" s="209"/>
      <c r="CT226" s="209"/>
      <c r="CU226" s="209"/>
      <c r="CV226" s="209"/>
      <c r="CW226" s="209"/>
      <c r="CX226" s="209"/>
      <c r="CY226" s="209"/>
      <c r="CZ226" s="209"/>
      <c r="DA226" s="209"/>
      <c r="DB226" s="209"/>
      <c r="DC226" s="209"/>
      <c r="DD226" s="209"/>
      <c r="DE226" s="209"/>
      <c r="DF226" s="209"/>
      <c r="DG226" s="209"/>
      <c r="DH226" s="209"/>
      <c r="DI226" s="209"/>
      <c r="DJ226" s="209"/>
      <c r="DK226" s="209"/>
      <c r="DL226" s="209"/>
      <c r="DM226" s="209"/>
      <c r="DN226" s="209"/>
      <c r="DO226" s="209"/>
      <c r="DP226" s="209"/>
      <c r="DQ226" s="209"/>
      <c r="DR226" s="209"/>
      <c r="DS226" s="209"/>
      <c r="DT226" s="209"/>
      <c r="DU226" s="209"/>
      <c r="DV226" s="209"/>
      <c r="DW226" s="209"/>
      <c r="DX226" s="209"/>
      <c r="DY226" s="209"/>
      <c r="DZ226" s="209"/>
      <c r="EA226" s="209"/>
      <c r="EB226" s="209"/>
      <c r="EC226" s="209"/>
      <c r="ED226" s="209"/>
    </row>
    <row r="227" spans="1:160" s="3" customFormat="1" ht="93.75" customHeight="1" x14ac:dyDescent="0.6">
      <c r="A227" s="216" t="s">
        <v>548</v>
      </c>
      <c r="B227" s="216"/>
      <c r="C227" s="216"/>
      <c r="D227" s="216"/>
      <c r="E227" s="216"/>
      <c r="F227" s="216"/>
      <c r="G227" s="216"/>
      <c r="H227" s="216"/>
      <c r="I227" s="216"/>
      <c r="J227" s="216"/>
      <c r="K227" s="216"/>
      <c r="L227" s="216"/>
      <c r="M227" s="216"/>
      <c r="N227" s="216"/>
      <c r="O227" s="216"/>
      <c r="P227" s="216"/>
      <c r="Q227" s="216"/>
      <c r="R227" s="216"/>
      <c r="S227" s="216"/>
      <c r="T227" s="216"/>
      <c r="U227" s="216"/>
      <c r="V227" s="216"/>
      <c r="W227" s="216"/>
      <c r="X227" s="216"/>
      <c r="Y227" s="216"/>
      <c r="Z227" s="216"/>
      <c r="AA227" s="216"/>
      <c r="AB227" s="216"/>
      <c r="AC227" s="216"/>
      <c r="AD227" s="216"/>
      <c r="AE227" s="216"/>
      <c r="AF227" s="216"/>
      <c r="AG227" s="216"/>
      <c r="AH227" s="216"/>
      <c r="AI227" s="216"/>
      <c r="AJ227" s="216"/>
      <c r="AK227" s="216"/>
      <c r="AL227" s="216"/>
      <c r="AM227" s="216"/>
      <c r="AN227" s="216"/>
      <c r="AO227" s="216"/>
      <c r="AP227" s="216"/>
      <c r="AQ227" s="216"/>
      <c r="AR227" s="216"/>
      <c r="AS227" s="216"/>
      <c r="AT227" s="216"/>
      <c r="AU227" s="216"/>
      <c r="AV227" s="216"/>
      <c r="AW227" s="216"/>
      <c r="AX227" s="216"/>
      <c r="AY227" s="216"/>
      <c r="AZ227" s="216"/>
      <c r="BA227" s="216"/>
      <c r="BB227" s="216"/>
      <c r="BC227" s="216"/>
      <c r="BD227" s="216"/>
      <c r="BE227" s="216"/>
      <c r="BF227" s="216"/>
      <c r="BG227" s="216"/>
      <c r="BH227" s="216"/>
      <c r="BI227" s="216"/>
      <c r="BJ227" s="216"/>
      <c r="BK227" s="216"/>
      <c r="BL227" s="216"/>
      <c r="BM227" s="216"/>
      <c r="BN227" s="216"/>
      <c r="BO227" s="216"/>
      <c r="BP227" s="216"/>
      <c r="BQ227" s="216"/>
      <c r="BR227" s="216"/>
      <c r="BS227" s="216"/>
      <c r="BT227" s="216"/>
      <c r="BU227" s="216"/>
      <c r="BV227" s="216"/>
      <c r="BW227" s="216"/>
      <c r="BX227" s="216"/>
      <c r="BY227" s="216"/>
      <c r="BZ227" s="216"/>
      <c r="CA227" s="216"/>
      <c r="CB227" s="216"/>
      <c r="CC227" s="216"/>
      <c r="CD227" s="216"/>
      <c r="CE227" s="216"/>
      <c r="CF227" s="216"/>
      <c r="CG227" s="216"/>
      <c r="CH227" s="216"/>
      <c r="CI227" s="216"/>
      <c r="CJ227" s="216"/>
      <c r="CK227" s="216"/>
      <c r="CL227" s="216"/>
      <c r="CM227" s="216"/>
      <c r="CN227" s="216"/>
      <c r="CO227" s="216"/>
      <c r="CP227" s="216"/>
      <c r="CQ227" s="216"/>
      <c r="CR227" s="216"/>
      <c r="CS227" s="216"/>
      <c r="CT227" s="216"/>
      <c r="CU227" s="216"/>
      <c r="CV227" s="216"/>
      <c r="CW227" s="216"/>
      <c r="CX227" s="216"/>
      <c r="CY227" s="216"/>
      <c r="CZ227" s="216"/>
      <c r="DA227" s="216"/>
      <c r="DB227" s="216"/>
      <c r="DC227" s="216"/>
      <c r="DD227" s="216"/>
      <c r="DE227" s="216"/>
      <c r="DF227" s="216"/>
      <c r="DG227" s="216"/>
      <c r="DH227" s="216"/>
      <c r="DI227" s="216"/>
      <c r="DJ227" s="216"/>
      <c r="DK227" s="216"/>
      <c r="DL227" s="216"/>
      <c r="DM227" s="216"/>
      <c r="DN227" s="216"/>
      <c r="DO227" s="216"/>
      <c r="DP227" s="216"/>
      <c r="DQ227" s="216"/>
      <c r="DR227" s="216"/>
      <c r="DS227" s="216"/>
      <c r="DT227" s="216"/>
      <c r="DU227" s="216"/>
      <c r="DV227" s="216"/>
      <c r="DW227" s="216"/>
      <c r="DX227" s="216"/>
      <c r="DY227" s="216"/>
      <c r="DZ227" s="216"/>
      <c r="EA227" s="216"/>
      <c r="EB227" s="216"/>
      <c r="EC227" s="216"/>
      <c r="ED227" s="216"/>
      <c r="EE227" s="210" t="s">
        <v>549</v>
      </c>
      <c r="EF227" s="210"/>
      <c r="EG227" s="210"/>
      <c r="EH227" s="210"/>
      <c r="EI227" s="210"/>
      <c r="EJ227" s="210"/>
      <c r="EK227" s="210"/>
      <c r="EL227" s="210"/>
      <c r="EM227" s="210"/>
      <c r="EN227" s="210"/>
      <c r="EO227" s="210"/>
      <c r="EP227" s="210"/>
      <c r="EQ227" s="210"/>
      <c r="ER227" s="210"/>
      <c r="ES227" s="210"/>
      <c r="ET227" s="210"/>
      <c r="EU227" s="210"/>
      <c r="EV227" s="210"/>
      <c r="EW227" s="210"/>
      <c r="EX227" s="210"/>
      <c r="EY227" s="210"/>
      <c r="EZ227" s="210"/>
      <c r="FA227" s="210"/>
      <c r="FB227" s="168"/>
      <c r="FC227" s="168"/>
      <c r="FD227" s="168"/>
    </row>
    <row r="228" spans="1:160" s="3" customFormat="1" ht="84" customHeight="1" x14ac:dyDescent="0.6">
      <c r="A228" s="209" t="s">
        <v>550</v>
      </c>
      <c r="B228" s="209"/>
      <c r="C228" s="209"/>
      <c r="D228" s="209"/>
      <c r="E228" s="209"/>
      <c r="F228" s="209"/>
      <c r="G228" s="209"/>
      <c r="H228" s="209"/>
      <c r="I228" s="209"/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  <c r="AH228" s="209"/>
      <c r="AI228" s="209"/>
      <c r="AJ228" s="209"/>
      <c r="AK228" s="209"/>
      <c r="AL228" s="209"/>
      <c r="AM228" s="209"/>
      <c r="AN228" s="209"/>
      <c r="AO228" s="209"/>
      <c r="AP228" s="209"/>
      <c r="AQ228" s="209"/>
      <c r="AR228" s="209"/>
      <c r="AS228" s="209"/>
      <c r="AT228" s="209"/>
      <c r="AU228" s="209"/>
      <c r="AV228" s="209"/>
      <c r="AW228" s="209"/>
      <c r="AX228" s="209"/>
      <c r="AY228" s="209"/>
      <c r="AZ228" s="209"/>
      <c r="BA228" s="209"/>
      <c r="BB228" s="209"/>
      <c r="BC228" s="209"/>
      <c r="BD228" s="209"/>
      <c r="BE228" s="209"/>
      <c r="BF228" s="209"/>
      <c r="BG228" s="209"/>
      <c r="BH228" s="209"/>
      <c r="BI228" s="209"/>
      <c r="BJ228" s="209"/>
      <c r="BK228" s="209"/>
      <c r="BL228" s="209"/>
      <c r="BM228" s="209"/>
      <c r="BN228" s="209"/>
      <c r="BO228" s="209"/>
      <c r="BP228" s="209"/>
      <c r="BQ228" s="209"/>
      <c r="BR228" s="209"/>
      <c r="BS228" s="209"/>
      <c r="BT228" s="209"/>
      <c r="BU228" s="209"/>
      <c r="BV228" s="209"/>
      <c r="BW228" s="209"/>
      <c r="BX228" s="209"/>
      <c r="BY228" s="209"/>
      <c r="BZ228" s="209"/>
      <c r="CA228" s="209"/>
      <c r="CB228" s="209"/>
      <c r="CC228" s="209"/>
      <c r="CD228" s="209"/>
      <c r="CE228" s="209"/>
      <c r="CF228" s="209"/>
      <c r="CG228" s="209"/>
      <c r="CH228" s="209"/>
      <c r="CI228" s="209"/>
      <c r="CJ228" s="209"/>
      <c r="CK228" s="209"/>
      <c r="CL228" s="209"/>
      <c r="CM228" s="209"/>
      <c r="CN228" s="209"/>
      <c r="CO228" s="209"/>
      <c r="CP228" s="209"/>
      <c r="CQ228" s="209"/>
      <c r="CR228" s="209"/>
      <c r="CS228" s="209"/>
      <c r="CT228" s="209"/>
      <c r="CU228" s="209"/>
      <c r="CV228" s="209"/>
      <c r="CW228" s="209"/>
      <c r="CX228" s="209"/>
      <c r="CY228" s="209"/>
      <c r="CZ228" s="209"/>
      <c r="DA228" s="209"/>
      <c r="DB228" s="209"/>
      <c r="DC228" s="209"/>
      <c r="DD228" s="209"/>
      <c r="DE228" s="209"/>
      <c r="DF228" s="209"/>
      <c r="DG228" s="209"/>
      <c r="DH228" s="209"/>
      <c r="DI228" s="209"/>
      <c r="DJ228" s="209"/>
      <c r="DK228" s="209"/>
      <c r="DL228" s="209"/>
      <c r="DM228" s="209"/>
      <c r="DN228" s="209"/>
      <c r="DO228" s="209"/>
      <c r="DP228" s="209"/>
      <c r="DQ228" s="209"/>
      <c r="DR228" s="209"/>
      <c r="DS228" s="209"/>
      <c r="DT228" s="209"/>
      <c r="DU228" s="209"/>
      <c r="DV228" s="209"/>
      <c r="DW228" s="209"/>
      <c r="DX228" s="209"/>
      <c r="DY228" s="209"/>
      <c r="DZ228" s="209"/>
      <c r="EA228" s="209"/>
      <c r="EB228" s="209"/>
      <c r="EC228" s="209"/>
      <c r="ED228" s="209"/>
      <c r="EE228" s="211" t="s">
        <v>551</v>
      </c>
      <c r="EF228" s="211"/>
      <c r="EG228" s="211"/>
      <c r="EH228" s="211"/>
      <c r="EI228" s="211"/>
      <c r="EJ228" s="211"/>
      <c r="EK228" s="211"/>
      <c r="EL228" s="211"/>
      <c r="EM228" s="211"/>
      <c r="EN228" s="211"/>
      <c r="EO228" s="211"/>
      <c r="EP228" s="211"/>
      <c r="EQ228" s="211"/>
      <c r="ER228" s="211"/>
      <c r="ES228" s="211"/>
      <c r="ET228" s="211"/>
      <c r="EU228" s="211"/>
      <c r="EV228" s="211"/>
      <c r="EW228" s="211"/>
      <c r="EX228" s="211"/>
      <c r="EY228" s="211"/>
      <c r="EZ228" s="211"/>
      <c r="FA228" s="211"/>
      <c r="FB228" s="168"/>
      <c r="FC228" s="168"/>
      <c r="FD228" s="168"/>
    </row>
    <row r="229" spans="1:160" s="3" customFormat="1" ht="90.75" customHeight="1" x14ac:dyDescent="0.6">
      <c r="A229" s="209" t="s">
        <v>552</v>
      </c>
      <c r="B229" s="209"/>
      <c r="C229" s="209"/>
      <c r="D229" s="209"/>
      <c r="E229" s="209"/>
      <c r="F229" s="209"/>
      <c r="G229" s="209"/>
      <c r="H229" s="209"/>
      <c r="I229" s="209"/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  <c r="AH229" s="209"/>
      <c r="AI229" s="209"/>
      <c r="AJ229" s="209"/>
      <c r="AK229" s="209"/>
      <c r="AL229" s="209"/>
      <c r="AM229" s="209"/>
      <c r="AN229" s="209"/>
      <c r="AO229" s="209"/>
      <c r="AP229" s="209"/>
      <c r="AQ229" s="209"/>
      <c r="AR229" s="209"/>
      <c r="AS229" s="209"/>
      <c r="AT229" s="209"/>
      <c r="AU229" s="209"/>
      <c r="AV229" s="209"/>
      <c r="AW229" s="209"/>
      <c r="AX229" s="209"/>
      <c r="AY229" s="209"/>
      <c r="AZ229" s="209"/>
      <c r="BA229" s="209"/>
      <c r="BB229" s="209"/>
      <c r="BC229" s="209"/>
      <c r="BD229" s="209"/>
      <c r="BE229" s="209"/>
      <c r="BF229" s="209"/>
      <c r="BG229" s="209"/>
      <c r="BH229" s="209"/>
      <c r="BI229" s="209"/>
      <c r="BJ229" s="209"/>
      <c r="BK229" s="209"/>
      <c r="BL229" s="209"/>
      <c r="BM229" s="209"/>
      <c r="BN229" s="209"/>
      <c r="BO229" s="209"/>
      <c r="BP229" s="209"/>
      <c r="BQ229" s="209"/>
      <c r="BR229" s="209"/>
      <c r="BS229" s="209"/>
      <c r="BT229" s="209"/>
      <c r="BU229" s="209"/>
      <c r="BV229" s="209"/>
      <c r="BW229" s="209"/>
      <c r="BX229" s="209"/>
      <c r="BY229" s="209"/>
      <c r="BZ229" s="209"/>
      <c r="CA229" s="209"/>
      <c r="CB229" s="209"/>
      <c r="CC229" s="209"/>
      <c r="CD229" s="209"/>
      <c r="CE229" s="209"/>
      <c r="CF229" s="209"/>
      <c r="CG229" s="209"/>
      <c r="CH229" s="209"/>
      <c r="CI229" s="209"/>
      <c r="CJ229" s="209"/>
      <c r="CK229" s="209"/>
      <c r="CL229" s="209"/>
      <c r="CM229" s="209"/>
      <c r="CN229" s="209"/>
      <c r="CO229" s="209"/>
      <c r="CP229" s="209"/>
      <c r="CQ229" s="209"/>
      <c r="CR229" s="209"/>
      <c r="CS229" s="209"/>
      <c r="CT229" s="209"/>
      <c r="CU229" s="209"/>
      <c r="CV229" s="209"/>
      <c r="CW229" s="209"/>
      <c r="CX229" s="209"/>
      <c r="CY229" s="209"/>
      <c r="CZ229" s="209"/>
      <c r="DA229" s="209"/>
      <c r="DB229" s="209"/>
      <c r="DC229" s="209"/>
      <c r="DD229" s="209"/>
      <c r="DE229" s="209"/>
      <c r="DF229" s="209"/>
      <c r="DG229" s="209"/>
      <c r="DH229" s="209"/>
      <c r="DI229" s="209"/>
      <c r="DJ229" s="209"/>
      <c r="DK229" s="209"/>
      <c r="DL229" s="209"/>
      <c r="DM229" s="209"/>
      <c r="DN229" s="209"/>
      <c r="DO229" s="209"/>
      <c r="DP229" s="209"/>
      <c r="DQ229" s="209"/>
      <c r="DR229" s="209"/>
      <c r="DS229" s="209"/>
      <c r="DT229" s="209"/>
      <c r="DU229" s="209"/>
      <c r="DV229" s="209"/>
      <c r="DW229" s="209"/>
      <c r="DX229" s="209"/>
      <c r="DY229" s="209"/>
      <c r="DZ229" s="209"/>
      <c r="EA229" s="209"/>
      <c r="EB229" s="209"/>
      <c r="EC229" s="209"/>
      <c r="ED229" s="209"/>
      <c r="EE229" s="211" t="s">
        <v>553</v>
      </c>
      <c r="EF229" s="212"/>
      <c r="EG229" s="212"/>
      <c r="EH229" s="212"/>
      <c r="EI229" s="212"/>
      <c r="EJ229" s="212"/>
      <c r="EK229" s="212"/>
      <c r="EL229" s="212"/>
      <c r="EM229" s="212"/>
      <c r="EN229" s="212"/>
      <c r="EO229" s="212"/>
      <c r="EP229" s="212"/>
      <c r="EQ229" s="212"/>
      <c r="ER229" s="212"/>
      <c r="ES229" s="212"/>
      <c r="ET229" s="212"/>
      <c r="EU229" s="212"/>
      <c r="EV229" s="212"/>
      <c r="EW229" s="212"/>
      <c r="EX229" s="212"/>
      <c r="EY229" s="212"/>
      <c r="EZ229" s="212"/>
      <c r="FA229" s="212"/>
      <c r="FB229" s="168"/>
      <c r="FC229" s="168"/>
      <c r="FD229" s="168"/>
    </row>
    <row r="230" spans="1:160" ht="153" customHeight="1" x14ac:dyDescent="0.6">
      <c r="A230" s="213" t="s">
        <v>554</v>
      </c>
      <c r="B230" s="213"/>
      <c r="C230" s="213"/>
      <c r="D230" s="213"/>
      <c r="E230" s="213"/>
      <c r="F230" s="213"/>
      <c r="G230" s="213"/>
      <c r="H230" s="213"/>
      <c r="I230" s="213"/>
      <c r="J230" s="213"/>
      <c r="K230" s="213"/>
      <c r="L230" s="213"/>
      <c r="M230" s="213"/>
      <c r="N230" s="213"/>
      <c r="O230" s="213"/>
      <c r="P230" s="213"/>
      <c r="Q230" s="213"/>
      <c r="R230" s="213"/>
      <c r="S230" s="213"/>
      <c r="T230" s="213"/>
      <c r="U230" s="213"/>
      <c r="V230" s="213"/>
      <c r="W230" s="213"/>
      <c r="X230" s="213"/>
      <c r="Y230" s="213"/>
      <c r="Z230" s="213"/>
      <c r="AA230" s="213"/>
      <c r="AB230" s="213"/>
      <c r="AC230" s="213"/>
      <c r="AD230" s="213"/>
      <c r="AE230" s="213"/>
      <c r="AF230" s="213"/>
      <c r="AG230" s="213"/>
      <c r="AH230" s="213"/>
      <c r="AI230" s="213"/>
      <c r="AJ230" s="213"/>
      <c r="AK230" s="213"/>
      <c r="AL230" s="213"/>
      <c r="AM230" s="213"/>
      <c r="AN230" s="213"/>
      <c r="AO230" s="213"/>
      <c r="AP230" s="213"/>
      <c r="AQ230" s="213"/>
      <c r="AR230" s="213"/>
      <c r="AS230" s="213"/>
      <c r="AT230" s="213"/>
      <c r="AU230" s="213"/>
      <c r="AV230" s="213"/>
      <c r="AW230" s="213"/>
      <c r="AX230" s="213"/>
      <c r="AY230" s="213"/>
      <c r="AZ230" s="213"/>
      <c r="BA230" s="213"/>
      <c r="BB230" s="213"/>
      <c r="BC230" s="213"/>
      <c r="BD230" s="213"/>
      <c r="BE230" s="213"/>
      <c r="BF230" s="213"/>
      <c r="BG230" s="213"/>
      <c r="BH230" s="213"/>
      <c r="BI230" s="213"/>
      <c r="BJ230" s="213"/>
      <c r="BK230" s="213"/>
      <c r="BL230" s="213"/>
      <c r="BM230" s="213"/>
      <c r="BN230" s="213"/>
      <c r="BO230" s="213"/>
      <c r="BP230" s="213"/>
      <c r="BQ230" s="213"/>
      <c r="BR230" s="213"/>
      <c r="BS230" s="213"/>
      <c r="BT230" s="213"/>
      <c r="BU230" s="213"/>
      <c r="BV230" s="213"/>
      <c r="BW230" s="213"/>
      <c r="BX230" s="213"/>
      <c r="BY230" s="213"/>
      <c r="BZ230" s="213"/>
      <c r="CA230" s="213"/>
      <c r="CB230" s="213"/>
      <c r="CC230" s="213"/>
      <c r="CD230" s="213"/>
      <c r="CE230" s="213"/>
      <c r="CF230" s="213"/>
      <c r="CG230" s="213"/>
      <c r="CH230" s="213"/>
      <c r="CI230" s="213"/>
      <c r="CJ230" s="213"/>
      <c r="CK230" s="213"/>
      <c r="CL230" s="213"/>
      <c r="CM230" s="213"/>
      <c r="CN230" s="213"/>
      <c r="CO230" s="213"/>
      <c r="CP230" s="213"/>
      <c r="CQ230" s="213"/>
      <c r="CR230" s="213"/>
      <c r="CS230" s="213"/>
      <c r="CT230" s="213"/>
      <c r="CU230" s="213"/>
      <c r="CV230" s="213"/>
      <c r="CW230" s="213"/>
      <c r="CX230" s="213"/>
      <c r="CY230" s="213"/>
      <c r="CZ230" s="213"/>
      <c r="DA230" s="213"/>
      <c r="DB230" s="213"/>
      <c r="DC230" s="213"/>
      <c r="DD230" s="213"/>
      <c r="DE230" s="213"/>
      <c r="DF230" s="213"/>
      <c r="DG230" s="213"/>
      <c r="DH230" s="213"/>
      <c r="DI230" s="213"/>
      <c r="DJ230" s="213"/>
      <c r="DK230" s="213"/>
      <c r="DL230" s="213"/>
      <c r="DM230" s="213"/>
      <c r="DN230" s="213"/>
      <c r="DO230" s="213"/>
      <c r="DP230" s="213"/>
      <c r="DQ230" s="213"/>
      <c r="DR230" s="213"/>
      <c r="DS230" s="213"/>
      <c r="DT230" s="213"/>
      <c r="DU230" s="213"/>
      <c r="DV230" s="213"/>
      <c r="DW230" s="213"/>
      <c r="DX230" s="213"/>
      <c r="DY230" s="213"/>
      <c r="DZ230" s="213"/>
      <c r="EA230" s="213"/>
      <c r="EB230" s="213"/>
      <c r="EC230" s="213"/>
      <c r="ED230" s="213"/>
      <c r="EE230" s="214" t="s">
        <v>555</v>
      </c>
      <c r="EF230" s="212"/>
      <c r="EG230" s="212"/>
      <c r="EH230" s="212"/>
      <c r="EI230" s="212"/>
      <c r="EJ230" s="212"/>
      <c r="EK230" s="212"/>
      <c r="EL230" s="212"/>
      <c r="EM230" s="212"/>
      <c r="EN230" s="212"/>
      <c r="EO230" s="212"/>
      <c r="EP230" s="212"/>
      <c r="EQ230" s="212"/>
      <c r="ER230" s="212"/>
      <c r="ES230" s="212"/>
      <c r="ET230" s="212"/>
      <c r="EU230" s="212"/>
      <c r="EV230" s="212"/>
      <c r="EW230" s="212"/>
      <c r="EX230" s="212"/>
      <c r="EY230" s="212"/>
      <c r="EZ230" s="212"/>
      <c r="FA230" s="212"/>
    </row>
    <row r="231" spans="1:160" ht="19.5" customHeight="1" x14ac:dyDescent="0.5">
      <c r="CO231" s="60"/>
      <c r="CP231" s="60"/>
      <c r="CQ231" s="60"/>
      <c r="CR231" s="60"/>
      <c r="CS231" s="60"/>
      <c r="CT231" s="60"/>
    </row>
    <row r="232" spans="1:160" ht="20.100000000000001" hidden="1" customHeight="1" x14ac:dyDescent="0.55000000000000004">
      <c r="CO232" s="37"/>
      <c r="CP232" s="37"/>
      <c r="CQ232" s="37"/>
      <c r="CR232" s="37"/>
      <c r="CS232" s="37"/>
      <c r="CT232" s="37"/>
    </row>
    <row r="233" spans="1:160" ht="19.5" hidden="1" customHeight="1" x14ac:dyDescent="0.55000000000000004">
      <c r="Q233" s="32" t="s">
        <v>556</v>
      </c>
      <c r="CO233" s="37"/>
      <c r="CP233" s="37"/>
      <c r="CQ233" s="37"/>
      <c r="CR233" s="37"/>
      <c r="CS233" s="37"/>
      <c r="CT233" s="37"/>
    </row>
    <row r="234" spans="1:160" s="169" customFormat="1" ht="42.75" customHeight="1" x14ac:dyDescent="0.55000000000000004">
      <c r="A234" s="149"/>
      <c r="B234" s="149"/>
      <c r="C234" s="149"/>
      <c r="D234" s="149"/>
      <c r="E234" s="149"/>
      <c r="F234" s="149"/>
      <c r="G234" s="149"/>
      <c r="H234" s="149"/>
      <c r="I234" s="149"/>
      <c r="J234" s="149"/>
      <c r="K234" s="149"/>
      <c r="L234" s="149"/>
      <c r="M234" s="149"/>
      <c r="N234" s="149"/>
      <c r="O234" s="149"/>
      <c r="P234" s="149"/>
      <c r="R234" s="149"/>
      <c r="S234" s="149"/>
      <c r="T234" s="149"/>
      <c r="U234" s="149"/>
      <c r="V234" s="149"/>
      <c r="W234" s="149"/>
      <c r="X234" s="149"/>
      <c r="Y234" s="149"/>
      <c r="Z234" s="149"/>
      <c r="AA234" s="149"/>
      <c r="AB234" s="170"/>
      <c r="AC234" s="170"/>
      <c r="AD234" s="170"/>
      <c r="AE234" s="149"/>
      <c r="AF234" s="149"/>
      <c r="AG234" s="149"/>
      <c r="AH234" s="149"/>
      <c r="AI234" s="149"/>
      <c r="AJ234" s="149"/>
      <c r="AK234" s="149"/>
      <c r="AL234" s="149"/>
      <c r="AM234" s="149"/>
      <c r="AN234" s="149"/>
      <c r="AO234" s="149"/>
      <c r="AP234" s="149"/>
      <c r="AQ234" s="149"/>
      <c r="AR234" s="149"/>
      <c r="AS234" s="149"/>
      <c r="AT234" s="149"/>
      <c r="AU234" s="149"/>
      <c r="AV234" s="149"/>
      <c r="AW234" s="149"/>
      <c r="AX234" s="149"/>
      <c r="AY234" s="149"/>
      <c r="AZ234" s="149"/>
      <c r="BA234" s="149"/>
      <c r="BB234" s="149"/>
      <c r="BC234" s="149"/>
      <c r="BD234" s="149"/>
      <c r="BE234" s="149"/>
      <c r="BF234" s="149"/>
      <c r="BG234" s="149"/>
      <c r="BH234" s="149"/>
      <c r="BI234" s="149"/>
      <c r="BJ234" s="149"/>
      <c r="BK234" s="149"/>
      <c r="BL234" s="149"/>
      <c r="BM234" s="149"/>
      <c r="BN234" s="149"/>
      <c r="BO234" s="149"/>
      <c r="BP234" s="149"/>
      <c r="BQ234" s="149"/>
      <c r="BR234" s="149"/>
      <c r="BS234" s="149"/>
      <c r="BT234" s="149"/>
      <c r="BU234" s="149"/>
      <c r="BV234" s="149"/>
      <c r="BW234" s="149"/>
      <c r="BX234" s="149"/>
      <c r="BY234" s="149"/>
      <c r="BZ234" s="149"/>
      <c r="CA234" s="149"/>
      <c r="CB234" s="149"/>
      <c r="CC234" s="149"/>
      <c r="CD234" s="149"/>
      <c r="CE234" s="149"/>
      <c r="CF234" s="149"/>
      <c r="CG234" s="149"/>
      <c r="CH234" s="149"/>
      <c r="CI234" s="149"/>
      <c r="CJ234" s="149"/>
      <c r="CK234" s="149"/>
      <c r="CL234" s="149"/>
      <c r="CM234" s="149"/>
      <c r="CN234" s="149"/>
      <c r="CO234" s="42"/>
      <c r="CP234" s="42"/>
      <c r="CQ234" s="42"/>
      <c r="CR234" s="42"/>
      <c r="CS234" s="42"/>
      <c r="CT234" s="42"/>
      <c r="CU234" s="149"/>
      <c r="CV234" s="149"/>
      <c r="CW234" s="149"/>
      <c r="CX234" s="149"/>
      <c r="CY234" s="149"/>
      <c r="CZ234" s="171"/>
      <c r="DA234" s="149"/>
      <c r="DB234" s="149"/>
      <c r="DC234" s="149"/>
      <c r="DD234" s="149"/>
      <c r="DE234" s="149"/>
      <c r="DF234" s="149"/>
      <c r="DG234" s="149"/>
      <c r="DH234" s="149"/>
      <c r="DI234" s="149"/>
      <c r="DJ234" s="149"/>
      <c r="DK234" s="149"/>
      <c r="DL234" s="149"/>
      <c r="DM234" s="149"/>
      <c r="DN234" s="149"/>
      <c r="DO234" s="149"/>
      <c r="DP234" s="149"/>
      <c r="DQ234" s="149"/>
      <c r="DR234" s="149"/>
      <c r="DS234" s="149"/>
      <c r="DT234" s="149"/>
      <c r="DU234" s="149"/>
      <c r="DV234" s="149"/>
      <c r="DW234" s="149"/>
      <c r="DX234" s="149"/>
      <c r="DY234" s="149"/>
      <c r="DZ234" s="149"/>
      <c r="EA234" s="149"/>
      <c r="EB234" s="149"/>
      <c r="EC234" s="149"/>
      <c r="ED234" s="170"/>
      <c r="EE234" s="32" t="s">
        <v>557</v>
      </c>
      <c r="EI234" s="171"/>
      <c r="EJ234" s="171"/>
      <c r="EK234" s="171"/>
    </row>
    <row r="235" spans="1:160" s="174" customFormat="1" ht="32.25" customHeight="1" x14ac:dyDescent="0.55000000000000004">
      <c r="A235" s="172"/>
      <c r="B235" s="60" t="s">
        <v>558</v>
      </c>
      <c r="C235" s="60"/>
      <c r="D235" s="60"/>
      <c r="E235" s="60"/>
      <c r="F235" s="60"/>
      <c r="G235" s="60"/>
      <c r="H235" s="60"/>
      <c r="I235" s="60"/>
      <c r="J235" s="60"/>
      <c r="K235" s="60"/>
      <c r="L235" s="60"/>
      <c r="M235" s="60"/>
      <c r="N235" s="60"/>
      <c r="O235" s="60"/>
      <c r="P235" s="60"/>
      <c r="Q235" s="60"/>
      <c r="R235" s="60"/>
      <c r="S235" s="60"/>
      <c r="T235" s="60"/>
      <c r="U235" s="60"/>
      <c r="V235" s="60"/>
      <c r="W235" s="60"/>
      <c r="X235" s="60"/>
      <c r="Y235" s="60"/>
      <c r="Z235" s="60"/>
      <c r="AA235" s="60"/>
      <c r="AB235" s="39"/>
      <c r="AC235" s="39"/>
      <c r="AD235" s="39"/>
      <c r="AE235" s="60"/>
      <c r="AF235" s="60"/>
      <c r="AG235" s="172"/>
      <c r="AH235" s="172"/>
      <c r="AI235" s="172"/>
      <c r="AJ235" s="60"/>
      <c r="AK235" s="60"/>
      <c r="AL235" s="60"/>
      <c r="AM235" s="172"/>
      <c r="AN235" s="172"/>
      <c r="AO235" s="172"/>
      <c r="AP235" s="172"/>
      <c r="AQ235" s="172"/>
      <c r="AR235" s="172"/>
      <c r="AS235" s="172"/>
      <c r="AT235" s="172"/>
      <c r="AU235" s="172"/>
      <c r="AV235" s="172"/>
      <c r="AW235" s="172"/>
      <c r="AX235" s="172"/>
      <c r="AY235" s="172"/>
      <c r="AZ235" s="172"/>
      <c r="BA235" s="172"/>
      <c r="BB235" s="172"/>
      <c r="BC235" s="172"/>
      <c r="BD235" s="172"/>
      <c r="BE235" s="172"/>
      <c r="BF235" s="172"/>
      <c r="BG235" s="172"/>
      <c r="BH235" s="172"/>
      <c r="BI235" s="172"/>
      <c r="BJ235" s="172"/>
      <c r="BK235" s="172"/>
      <c r="BL235" s="172"/>
      <c r="BM235" s="172"/>
      <c r="BN235" s="172"/>
      <c r="BO235" s="172"/>
      <c r="BP235" s="172"/>
      <c r="BQ235" s="172"/>
      <c r="BR235" s="172"/>
      <c r="BS235" s="172"/>
      <c r="BT235" s="172"/>
      <c r="BU235" s="172"/>
      <c r="BV235" s="172"/>
      <c r="BW235" s="172"/>
      <c r="BX235" s="172"/>
      <c r="BY235" s="172"/>
      <c r="BZ235" s="172"/>
      <c r="CA235" s="172"/>
      <c r="CB235" s="172"/>
      <c r="CC235" s="172"/>
      <c r="CD235" s="172"/>
      <c r="CE235" s="172"/>
      <c r="CF235" s="172"/>
      <c r="CG235" s="172"/>
      <c r="CH235" s="172"/>
      <c r="CI235" s="172"/>
      <c r="CJ235" s="172"/>
      <c r="CK235" s="172"/>
      <c r="CL235" s="60" t="s">
        <v>558</v>
      </c>
      <c r="CM235" s="60"/>
      <c r="CN235" s="60"/>
      <c r="CO235" s="37"/>
      <c r="CP235" s="37"/>
      <c r="CQ235" s="37"/>
      <c r="CR235" s="37"/>
      <c r="CS235" s="37"/>
      <c r="CT235" s="37"/>
      <c r="CU235" s="60"/>
      <c r="CV235" s="60"/>
      <c r="CW235" s="60"/>
      <c r="CX235" s="60"/>
      <c r="CY235" s="60"/>
      <c r="CZ235" s="37"/>
      <c r="DA235" s="60"/>
      <c r="DB235" s="60"/>
      <c r="DC235" s="60"/>
      <c r="DD235" s="60"/>
      <c r="DE235" s="60"/>
      <c r="DF235" s="60"/>
      <c r="DG235" s="60"/>
      <c r="DH235" s="60"/>
      <c r="DI235" s="172"/>
      <c r="DJ235" s="172"/>
      <c r="DK235" s="172"/>
      <c r="DL235" s="172"/>
      <c r="DM235" s="172"/>
      <c r="DN235" s="172"/>
      <c r="DO235" s="172"/>
      <c r="DP235" s="172"/>
      <c r="DQ235" s="172"/>
      <c r="DR235" s="172"/>
      <c r="DS235" s="172"/>
      <c r="DT235" s="172"/>
      <c r="DU235" s="172"/>
      <c r="DV235" s="172"/>
      <c r="DW235" s="172"/>
      <c r="DX235" s="172"/>
      <c r="DY235" s="172"/>
      <c r="DZ235" s="172"/>
      <c r="EA235" s="172"/>
      <c r="EB235" s="172"/>
      <c r="EC235" s="172"/>
      <c r="ED235" s="173"/>
      <c r="EI235" s="37"/>
      <c r="EJ235" s="37"/>
      <c r="EK235" s="37"/>
    </row>
    <row r="236" spans="1:160" s="37" customFormat="1" ht="32.25" customHeight="1" x14ac:dyDescent="0.55000000000000004">
      <c r="A236" s="174"/>
      <c r="B236" s="207" t="s">
        <v>559</v>
      </c>
      <c r="C236" s="207"/>
      <c r="D236" s="207"/>
      <c r="E236" s="207"/>
      <c r="F236" s="207"/>
      <c r="G236" s="207"/>
      <c r="H236" s="207"/>
      <c r="I236" s="207"/>
      <c r="J236" s="207"/>
      <c r="K236" s="207"/>
      <c r="L236" s="207"/>
      <c r="M236" s="207"/>
      <c r="N236" s="207"/>
      <c r="O236" s="207"/>
      <c r="P236" s="207"/>
      <c r="Q236" s="207"/>
      <c r="R236" s="207"/>
      <c r="S236" s="207"/>
      <c r="T236" s="207"/>
      <c r="U236" s="207"/>
      <c r="V236" s="207"/>
      <c r="W236" s="207"/>
      <c r="X236" s="207"/>
      <c r="Y236" s="207"/>
      <c r="Z236" s="207"/>
      <c r="AA236" s="207"/>
      <c r="AB236" s="207"/>
      <c r="AC236" s="207"/>
      <c r="AD236" s="207"/>
      <c r="AM236" s="174"/>
      <c r="AN236" s="174"/>
      <c r="AO236" s="174"/>
      <c r="AP236" s="174"/>
      <c r="AQ236" s="174"/>
      <c r="AR236" s="174"/>
      <c r="AS236" s="174"/>
      <c r="AT236" s="174"/>
      <c r="AU236" s="174"/>
      <c r="AV236" s="174"/>
      <c r="AW236" s="174"/>
      <c r="AX236" s="174"/>
      <c r="AY236" s="174"/>
      <c r="AZ236" s="174"/>
      <c r="BA236" s="174"/>
      <c r="BB236" s="174"/>
      <c r="BC236" s="174"/>
      <c r="BD236" s="174"/>
      <c r="BE236" s="174"/>
      <c r="BF236" s="174"/>
      <c r="BG236" s="174"/>
      <c r="BH236" s="174"/>
      <c r="BI236" s="174"/>
      <c r="BJ236" s="174"/>
      <c r="BK236" s="174"/>
      <c r="BL236" s="174"/>
      <c r="BM236" s="174"/>
      <c r="BN236" s="174"/>
      <c r="BO236" s="174"/>
      <c r="BP236" s="174"/>
      <c r="BQ236" s="174"/>
      <c r="BR236" s="174"/>
      <c r="BS236" s="174"/>
      <c r="BT236" s="174"/>
      <c r="BU236" s="174"/>
      <c r="BV236" s="174"/>
      <c r="BW236" s="174"/>
      <c r="BX236" s="174"/>
      <c r="BY236" s="174"/>
      <c r="BZ236" s="174"/>
      <c r="CA236" s="174"/>
      <c r="CB236" s="174"/>
      <c r="CC236" s="174"/>
      <c r="CD236" s="174"/>
      <c r="CE236" s="174"/>
      <c r="CF236" s="174"/>
      <c r="CG236" s="174"/>
      <c r="CH236" s="174"/>
      <c r="CI236" s="174"/>
      <c r="CJ236" s="175"/>
      <c r="CK236" s="175"/>
      <c r="CL236" s="175" t="s">
        <v>560</v>
      </c>
      <c r="CM236" s="42"/>
      <c r="CN236" s="42"/>
      <c r="CO236" s="42"/>
      <c r="CP236" s="42"/>
      <c r="CQ236" s="42"/>
      <c r="CR236" s="42"/>
      <c r="CS236" s="42"/>
      <c r="CT236" s="42"/>
      <c r="CU236" s="42"/>
      <c r="CV236" s="42"/>
      <c r="CW236" s="42"/>
      <c r="CX236" s="42"/>
      <c r="CY236" s="42"/>
      <c r="CZ236" s="42"/>
      <c r="DA236" s="42"/>
      <c r="DB236" s="42"/>
      <c r="DC236" s="42"/>
      <c r="DD236" s="42"/>
      <c r="DE236" s="42"/>
      <c r="DI236" s="174"/>
      <c r="DJ236" s="174"/>
      <c r="DK236" s="174"/>
      <c r="DL236" s="174"/>
      <c r="DM236" s="174"/>
      <c r="DN236" s="174"/>
      <c r="DO236" s="174"/>
      <c r="DP236" s="174"/>
      <c r="DQ236" s="174"/>
      <c r="DR236" s="174"/>
      <c r="DS236" s="174"/>
      <c r="DT236" s="174"/>
      <c r="DU236" s="174"/>
      <c r="DV236" s="174"/>
      <c r="DW236" s="174"/>
      <c r="DX236" s="174"/>
      <c r="DY236" s="174"/>
      <c r="DZ236" s="174"/>
      <c r="EA236" s="174"/>
      <c r="EB236" s="174"/>
      <c r="EC236" s="174"/>
      <c r="ED236" s="176"/>
      <c r="EE236" s="146"/>
      <c r="EF236" s="146"/>
      <c r="EG236" s="146"/>
      <c r="EH236" s="146"/>
      <c r="EL236" s="146"/>
      <c r="EM236" s="146"/>
      <c r="EN236" s="146"/>
      <c r="EO236" s="146"/>
      <c r="EP236" s="146"/>
      <c r="EQ236" s="146"/>
      <c r="ER236" s="146"/>
      <c r="ES236" s="146"/>
      <c r="ET236" s="146"/>
      <c r="EU236" s="146"/>
      <c r="EV236" s="146"/>
      <c r="EW236" s="146"/>
      <c r="EX236" s="146"/>
    </row>
    <row r="237" spans="1:160" s="178" customFormat="1" ht="50.25" customHeight="1" x14ac:dyDescent="0.3">
      <c r="A237" s="177"/>
      <c r="B237" s="208" t="s">
        <v>561</v>
      </c>
      <c r="C237" s="208"/>
      <c r="D237" s="208"/>
      <c r="E237" s="208"/>
      <c r="F237" s="208"/>
      <c r="G237" s="208"/>
      <c r="H237" s="208"/>
      <c r="I237" s="208"/>
      <c r="J237" s="208"/>
      <c r="K237" s="208"/>
      <c r="L237" s="208"/>
      <c r="M237" s="208"/>
      <c r="N237" s="208"/>
      <c r="O237" s="208"/>
      <c r="P237" s="208"/>
      <c r="Q237" s="208"/>
      <c r="R237" s="208"/>
      <c r="S237" s="208"/>
      <c r="T237" s="208"/>
      <c r="U237" s="208"/>
      <c r="V237" s="208"/>
      <c r="W237" s="208"/>
      <c r="X237" s="208"/>
      <c r="Y237" s="208"/>
      <c r="Z237" s="208"/>
      <c r="AA237" s="208"/>
      <c r="AB237" s="208"/>
      <c r="AC237" s="208"/>
      <c r="AD237" s="208"/>
      <c r="AM237" s="177"/>
      <c r="AN237" s="177"/>
      <c r="AO237" s="177"/>
      <c r="AP237" s="177"/>
      <c r="AQ237" s="177"/>
      <c r="AR237" s="177"/>
      <c r="AS237" s="177"/>
      <c r="AT237" s="177"/>
      <c r="AU237" s="177"/>
      <c r="AV237" s="177"/>
      <c r="AW237" s="177"/>
      <c r="AX237" s="177"/>
      <c r="AY237" s="177"/>
      <c r="AZ237" s="177"/>
      <c r="BA237" s="177"/>
      <c r="BB237" s="177"/>
      <c r="BC237" s="177"/>
      <c r="BD237" s="177"/>
      <c r="BE237" s="177"/>
      <c r="BF237" s="177"/>
      <c r="BG237" s="177"/>
      <c r="BH237" s="177"/>
      <c r="BI237" s="177"/>
      <c r="BJ237" s="177"/>
      <c r="BK237" s="177"/>
      <c r="BL237" s="177"/>
      <c r="BM237" s="177"/>
      <c r="BN237" s="177"/>
      <c r="BO237" s="177"/>
      <c r="BP237" s="177"/>
      <c r="BQ237" s="177"/>
      <c r="BR237" s="177"/>
      <c r="BS237" s="177"/>
      <c r="BT237" s="177"/>
      <c r="BU237" s="177"/>
      <c r="BV237" s="177"/>
      <c r="BW237" s="177"/>
      <c r="BX237" s="177"/>
      <c r="BY237" s="177"/>
      <c r="BZ237" s="177"/>
      <c r="CA237" s="177"/>
      <c r="CB237" s="177"/>
      <c r="CC237" s="177"/>
      <c r="CD237" s="177"/>
      <c r="CE237" s="177"/>
      <c r="CF237" s="177"/>
      <c r="CG237" s="177"/>
      <c r="CH237" s="177"/>
      <c r="CI237" s="177"/>
      <c r="CJ237" s="179"/>
      <c r="CK237" s="179"/>
      <c r="CL237" s="180" t="s">
        <v>562</v>
      </c>
      <c r="CM237" s="180"/>
      <c r="CN237" s="180"/>
      <c r="CP237" s="180"/>
      <c r="CQ237" s="180"/>
      <c r="CR237" s="180"/>
      <c r="CS237" s="180"/>
      <c r="CT237" s="180"/>
      <c r="CU237" s="180"/>
      <c r="CV237" s="180"/>
      <c r="CW237" s="180"/>
      <c r="CX237" s="180"/>
      <c r="CY237" s="180"/>
      <c r="CZ237" s="180"/>
      <c r="DA237" s="180"/>
      <c r="DB237" s="180"/>
      <c r="DC237" s="180"/>
      <c r="DD237" s="180"/>
      <c r="DE237" s="180"/>
      <c r="DF237" s="180"/>
      <c r="DI237" s="177"/>
      <c r="DJ237" s="177"/>
      <c r="DK237" s="177"/>
      <c r="DL237" s="177"/>
      <c r="DM237" s="177"/>
      <c r="DN237" s="177"/>
      <c r="DO237" s="177"/>
      <c r="DP237" s="177"/>
      <c r="DQ237" s="177"/>
      <c r="DR237" s="177"/>
      <c r="DS237" s="177"/>
      <c r="DT237" s="177"/>
      <c r="DU237" s="177"/>
      <c r="DV237" s="177"/>
      <c r="DW237" s="177"/>
      <c r="DX237" s="177"/>
      <c r="DY237" s="177"/>
      <c r="DZ237" s="177"/>
      <c r="EA237" s="177"/>
      <c r="EB237" s="177"/>
      <c r="EC237" s="177"/>
      <c r="ED237" s="181"/>
    </row>
    <row r="238" spans="1:160" s="37" customFormat="1" ht="33.75" customHeight="1" x14ac:dyDescent="0.55000000000000004">
      <c r="B238" s="206"/>
      <c r="C238" s="206"/>
      <c r="D238" s="206"/>
      <c r="E238" s="206"/>
      <c r="F238" s="206"/>
      <c r="G238" s="206"/>
      <c r="H238" s="182"/>
      <c r="I238" s="182"/>
      <c r="J238" s="182"/>
      <c r="K238" s="42" t="s">
        <v>563</v>
      </c>
      <c r="L238" s="42"/>
      <c r="M238" s="42"/>
      <c r="N238" s="42"/>
      <c r="O238" s="42"/>
      <c r="P238" s="42"/>
      <c r="Q238" s="42"/>
      <c r="AB238" s="43"/>
      <c r="AC238" s="43"/>
      <c r="AD238" s="43"/>
      <c r="CL238" s="182"/>
      <c r="CM238" s="182"/>
      <c r="CN238" s="182"/>
      <c r="CO238" s="182"/>
      <c r="CP238" s="182"/>
      <c r="CQ238" s="182"/>
      <c r="CR238" s="182"/>
      <c r="CS238" s="182"/>
      <c r="CT238" s="182"/>
      <c r="CU238" s="182"/>
      <c r="CV238" s="182"/>
      <c r="CW238" s="42" t="s">
        <v>564</v>
      </c>
      <c r="CX238" s="42"/>
      <c r="CY238" s="42"/>
      <c r="CZ238" s="42"/>
      <c r="DA238" s="42"/>
      <c r="DB238" s="42"/>
      <c r="DC238" s="42"/>
      <c r="DD238" s="42"/>
      <c r="DE238" s="42"/>
      <c r="DF238" s="42"/>
      <c r="ED238" s="43"/>
    </row>
    <row r="239" spans="1:160" s="183" customFormat="1" ht="45" customHeight="1" x14ac:dyDescent="0.55000000000000004">
      <c r="C239" s="184" t="s">
        <v>565</v>
      </c>
      <c r="K239" s="185"/>
      <c r="L239" s="185"/>
      <c r="M239" s="185"/>
      <c r="N239" s="185"/>
      <c r="O239" s="185"/>
      <c r="P239" s="185"/>
      <c r="Q239" s="185"/>
      <c r="AB239" s="186"/>
      <c r="AC239" s="186"/>
      <c r="AD239" s="186"/>
      <c r="CN239" s="184" t="s">
        <v>566</v>
      </c>
      <c r="CW239" s="185"/>
      <c r="CX239" s="185"/>
      <c r="CY239" s="185"/>
      <c r="CZ239" s="185"/>
      <c r="DA239" s="185"/>
      <c r="DB239" s="185"/>
      <c r="DC239" s="185"/>
      <c r="DD239" s="185"/>
      <c r="DE239" s="185"/>
      <c r="DF239" s="185"/>
      <c r="ED239" s="186"/>
    </row>
    <row r="240" spans="1:160" s="37" customFormat="1" ht="33.75" customHeight="1" x14ac:dyDescent="0.55000000000000004">
      <c r="B240" s="182"/>
      <c r="C240" s="182"/>
      <c r="D240" s="182"/>
      <c r="E240" s="182"/>
      <c r="F240" s="182"/>
      <c r="G240" s="182"/>
      <c r="H240" s="182"/>
      <c r="I240" s="182"/>
      <c r="J240" s="182"/>
      <c r="K240" s="205">
        <v>2021</v>
      </c>
      <c r="L240" s="205"/>
      <c r="M240" s="205"/>
      <c r="N240" s="205"/>
      <c r="O240" s="42"/>
      <c r="P240" s="42"/>
      <c r="Q240" s="42"/>
      <c r="AB240" s="43"/>
      <c r="AC240" s="43"/>
      <c r="AD240" s="43"/>
      <c r="CL240" s="182"/>
      <c r="CM240" s="182"/>
      <c r="CN240" s="182"/>
      <c r="CO240" s="182"/>
      <c r="CP240" s="182"/>
      <c r="CQ240" s="182"/>
      <c r="CR240" s="182"/>
      <c r="CS240" s="182"/>
      <c r="CT240" s="182"/>
      <c r="CU240" s="182"/>
      <c r="CV240" s="182"/>
      <c r="CW240" s="205">
        <v>2021</v>
      </c>
      <c r="CX240" s="205"/>
      <c r="CY240" s="205"/>
      <c r="CZ240" s="205"/>
      <c r="DA240" s="42"/>
      <c r="DB240" s="42"/>
      <c r="DC240" s="42"/>
      <c r="DD240" s="42"/>
      <c r="DE240" s="42"/>
      <c r="DF240" s="42"/>
      <c r="ED240" s="43"/>
    </row>
    <row r="241" spans="1:186" s="183" customFormat="1" ht="52.5" customHeight="1" x14ac:dyDescent="0.55000000000000004">
      <c r="D241" s="184" t="s">
        <v>567</v>
      </c>
      <c r="K241" s="185"/>
      <c r="L241" s="185"/>
      <c r="M241" s="185"/>
      <c r="N241" s="185"/>
      <c r="O241" s="185"/>
      <c r="P241" s="185"/>
      <c r="Q241" s="185"/>
      <c r="AB241" s="186"/>
      <c r="AC241" s="186"/>
      <c r="AD241" s="186"/>
      <c r="CO241" s="187" t="s">
        <v>567</v>
      </c>
      <c r="CW241" s="185"/>
      <c r="CX241" s="185"/>
      <c r="CY241" s="185"/>
      <c r="CZ241" s="185"/>
      <c r="DA241" s="185"/>
      <c r="DB241" s="185"/>
      <c r="DC241" s="185"/>
      <c r="DD241" s="185"/>
      <c r="DE241" s="185"/>
      <c r="DF241" s="185"/>
      <c r="ED241" s="186"/>
    </row>
    <row r="242" spans="1:186" s="37" customFormat="1" ht="33.75" customHeight="1" x14ac:dyDescent="0.55000000000000004">
      <c r="B242" s="37" t="s">
        <v>568</v>
      </c>
      <c r="K242" s="42"/>
      <c r="L242" s="42"/>
      <c r="M242" s="42"/>
      <c r="N242" s="42"/>
      <c r="O242" s="42"/>
      <c r="P242" s="42"/>
      <c r="Q242" s="42"/>
      <c r="AB242" s="43"/>
      <c r="AC242" s="43"/>
      <c r="AD242" s="43"/>
      <c r="CK242" s="42"/>
      <c r="CL242" s="42" t="s">
        <v>569</v>
      </c>
      <c r="CM242" s="42"/>
      <c r="CN242" s="42"/>
      <c r="CO242" s="42"/>
      <c r="CP242" s="42"/>
      <c r="CQ242" s="42"/>
      <c r="CR242" s="42"/>
      <c r="CS242" s="42"/>
      <c r="CT242" s="42"/>
      <c r="CU242" s="42"/>
      <c r="CV242" s="42"/>
      <c r="CW242" s="42"/>
      <c r="CX242" s="42"/>
      <c r="CY242" s="42"/>
      <c r="CZ242" s="42"/>
      <c r="DA242" s="42"/>
      <c r="DB242" s="42"/>
      <c r="DC242" s="42"/>
      <c r="DD242" s="42"/>
      <c r="DE242" s="42"/>
      <c r="DF242" s="42"/>
      <c r="ED242" s="43"/>
    </row>
    <row r="243" spans="1:186" s="178" customFormat="1" ht="50.25" customHeight="1" x14ac:dyDescent="0.3">
      <c r="B243" s="178" t="s">
        <v>570</v>
      </c>
      <c r="K243" s="180"/>
      <c r="L243" s="180"/>
      <c r="M243" s="180"/>
      <c r="N243" s="180"/>
      <c r="O243" s="180"/>
      <c r="P243" s="180"/>
      <c r="Q243" s="180"/>
      <c r="AB243" s="188"/>
      <c r="AC243" s="188"/>
      <c r="AD243" s="188"/>
      <c r="CK243" s="180"/>
      <c r="CL243" s="180" t="s">
        <v>571</v>
      </c>
      <c r="CM243" s="180"/>
      <c r="CN243" s="180"/>
      <c r="CP243" s="180"/>
      <c r="CQ243" s="180"/>
      <c r="CR243" s="180"/>
      <c r="CS243" s="180"/>
      <c r="CT243" s="180"/>
      <c r="CU243" s="180"/>
      <c r="CV243" s="180"/>
      <c r="CW243" s="180"/>
      <c r="CX243" s="180"/>
      <c r="CY243" s="180"/>
      <c r="CZ243" s="180"/>
      <c r="DA243" s="180"/>
      <c r="DB243" s="180"/>
      <c r="DC243" s="180"/>
      <c r="DD243" s="180"/>
      <c r="DE243" s="180"/>
      <c r="DF243" s="180"/>
      <c r="ED243" s="188"/>
    </row>
    <row r="244" spans="1:186" s="37" customFormat="1" ht="33.75" customHeight="1" x14ac:dyDescent="0.55000000000000004">
      <c r="B244" s="206"/>
      <c r="C244" s="206"/>
      <c r="D244" s="206"/>
      <c r="E244" s="206"/>
      <c r="F244" s="206"/>
      <c r="G244" s="206"/>
      <c r="H244" s="182"/>
      <c r="I244" s="182"/>
      <c r="J244" s="182"/>
      <c r="K244" s="42" t="s">
        <v>572</v>
      </c>
      <c r="L244" s="42"/>
      <c r="M244" s="42"/>
      <c r="N244" s="42"/>
      <c r="O244" s="42"/>
      <c r="P244" s="42"/>
      <c r="Q244" s="42"/>
      <c r="AB244" s="43"/>
      <c r="AC244" s="43"/>
      <c r="AD244" s="43"/>
      <c r="CL244" s="182"/>
      <c r="CM244" s="182"/>
      <c r="CN244" s="182"/>
      <c r="CO244" s="182"/>
      <c r="CP244" s="182"/>
      <c r="CQ244" s="182"/>
      <c r="CR244" s="182"/>
      <c r="CS244" s="182"/>
      <c r="CT244" s="182"/>
      <c r="CU244" s="182"/>
      <c r="CV244" s="182"/>
      <c r="CW244" s="42" t="s">
        <v>573</v>
      </c>
      <c r="CX244" s="42"/>
      <c r="CY244" s="42"/>
      <c r="CZ244" s="42"/>
      <c r="DA244" s="42"/>
      <c r="DB244" s="42"/>
      <c r="DC244" s="42"/>
      <c r="DD244" s="42"/>
      <c r="DE244" s="42"/>
      <c r="DF244" s="42"/>
      <c r="ED244" s="43"/>
    </row>
    <row r="245" spans="1:186" s="183" customFormat="1" ht="45" customHeight="1" x14ac:dyDescent="0.55000000000000004">
      <c r="C245" s="184" t="s">
        <v>566</v>
      </c>
      <c r="K245" s="185"/>
      <c r="L245" s="185"/>
      <c r="M245" s="185"/>
      <c r="N245" s="185"/>
      <c r="O245" s="185"/>
      <c r="P245" s="185"/>
      <c r="Q245" s="185"/>
      <c r="AB245" s="186"/>
      <c r="AC245" s="186"/>
      <c r="AD245" s="186"/>
      <c r="CN245" s="184" t="s">
        <v>565</v>
      </c>
      <c r="CW245" s="185"/>
      <c r="CX245" s="185"/>
      <c r="CY245" s="185"/>
      <c r="CZ245" s="185"/>
      <c r="DA245" s="185"/>
      <c r="DB245" s="185"/>
      <c r="DC245" s="185"/>
      <c r="DD245" s="185"/>
      <c r="DE245" s="185"/>
      <c r="DF245" s="185"/>
      <c r="ED245" s="186"/>
    </row>
    <row r="246" spans="1:186" s="37" customFormat="1" ht="33.75" customHeight="1" x14ac:dyDescent="0.55000000000000004">
      <c r="B246" s="182"/>
      <c r="C246" s="182"/>
      <c r="D246" s="182"/>
      <c r="E246" s="182"/>
      <c r="F246" s="182"/>
      <c r="G246" s="182"/>
      <c r="H246" s="182"/>
      <c r="I246" s="182"/>
      <c r="J246" s="182"/>
      <c r="K246" s="205">
        <v>2021</v>
      </c>
      <c r="L246" s="205"/>
      <c r="M246" s="205"/>
      <c r="N246" s="205"/>
      <c r="O246" s="42"/>
      <c r="P246" s="42"/>
      <c r="Q246" s="42"/>
      <c r="R246" s="42"/>
      <c r="S246" s="42"/>
      <c r="AB246" s="43"/>
      <c r="AC246" s="43"/>
      <c r="AD246" s="43"/>
      <c r="CL246" s="182"/>
      <c r="CM246" s="182"/>
      <c r="CN246" s="182"/>
      <c r="CO246" s="182"/>
      <c r="CP246" s="182"/>
      <c r="CQ246" s="182"/>
      <c r="CR246" s="182"/>
      <c r="CS246" s="182"/>
      <c r="CT246" s="182"/>
      <c r="CU246" s="182"/>
      <c r="CV246" s="182"/>
      <c r="CW246" s="205">
        <v>2021</v>
      </c>
      <c r="CX246" s="205"/>
      <c r="CY246" s="205"/>
      <c r="CZ246" s="205"/>
      <c r="DA246" s="42"/>
      <c r="DB246" s="42"/>
      <c r="DC246" s="42"/>
      <c r="DD246" s="42"/>
      <c r="DE246" s="42"/>
      <c r="DF246" s="42"/>
      <c r="ED246" s="43"/>
    </row>
    <row r="247" spans="1:186" s="189" customFormat="1" ht="39" customHeight="1" x14ac:dyDescent="0.55000000000000004">
      <c r="A247" s="183"/>
      <c r="B247" s="183"/>
      <c r="C247" s="183"/>
      <c r="D247" s="184" t="s">
        <v>567</v>
      </c>
      <c r="E247" s="183"/>
      <c r="F247" s="183"/>
      <c r="G247" s="183"/>
      <c r="H247" s="183"/>
      <c r="I247" s="183"/>
      <c r="J247" s="183"/>
      <c r="K247" s="183"/>
      <c r="L247" s="183"/>
      <c r="M247" s="183"/>
      <c r="N247" s="183"/>
      <c r="O247" s="183"/>
      <c r="P247" s="183"/>
      <c r="Q247" s="183"/>
      <c r="R247" s="183"/>
      <c r="S247" s="183"/>
      <c r="T247" s="183"/>
      <c r="U247" s="183"/>
      <c r="V247" s="183"/>
      <c r="W247" s="183"/>
      <c r="X247" s="183"/>
      <c r="Y247" s="183"/>
      <c r="Z247" s="183"/>
      <c r="AA247" s="183"/>
      <c r="AB247" s="186"/>
      <c r="AC247" s="186"/>
      <c r="AD247" s="186"/>
      <c r="AE247" s="183"/>
      <c r="AF247" s="183"/>
      <c r="AG247" s="183"/>
      <c r="AH247" s="183"/>
      <c r="AI247" s="183"/>
      <c r="AJ247" s="183"/>
      <c r="AK247" s="183"/>
      <c r="AL247" s="183"/>
      <c r="AM247" s="183"/>
      <c r="AN247" s="183"/>
      <c r="AO247" s="183"/>
      <c r="AP247" s="183"/>
      <c r="AQ247" s="183"/>
      <c r="AR247" s="183"/>
      <c r="AS247" s="183"/>
      <c r="AT247" s="183"/>
      <c r="AU247" s="183"/>
      <c r="AV247" s="183"/>
      <c r="AW247" s="183"/>
      <c r="AX247" s="183"/>
      <c r="AY247" s="183"/>
      <c r="AZ247" s="183"/>
      <c r="BA247" s="183"/>
      <c r="BB247" s="183"/>
      <c r="BC247" s="183"/>
      <c r="BD247" s="183"/>
      <c r="BE247" s="183"/>
      <c r="BF247" s="183"/>
      <c r="BG247" s="183"/>
      <c r="BH247" s="183"/>
      <c r="BI247" s="183"/>
      <c r="BJ247" s="183"/>
      <c r="BK247" s="183"/>
      <c r="BL247" s="183"/>
      <c r="BM247" s="183"/>
      <c r="BN247" s="183"/>
      <c r="BO247" s="183"/>
      <c r="BP247" s="183"/>
      <c r="BQ247" s="183"/>
      <c r="BR247" s="183"/>
      <c r="BS247" s="183"/>
      <c r="BT247" s="183"/>
      <c r="BU247" s="183"/>
      <c r="BV247" s="183"/>
      <c r="BW247" s="183"/>
      <c r="BX247" s="183"/>
      <c r="BY247" s="183"/>
      <c r="BZ247" s="183"/>
      <c r="CA247" s="183"/>
      <c r="CB247" s="183"/>
      <c r="CC247" s="183"/>
      <c r="CD247" s="183"/>
      <c r="CE247" s="183"/>
      <c r="CF247" s="183"/>
      <c r="CG247" s="183"/>
      <c r="CH247" s="183"/>
      <c r="CI247" s="183"/>
      <c r="CJ247" s="183"/>
      <c r="CK247" s="183"/>
      <c r="CL247" s="183"/>
      <c r="CM247" s="183"/>
      <c r="CN247" s="183"/>
      <c r="CO247" s="187" t="s">
        <v>567</v>
      </c>
      <c r="CP247" s="183"/>
      <c r="CQ247" s="183"/>
      <c r="CR247" s="183"/>
      <c r="CS247" s="183"/>
      <c r="CT247" s="183"/>
      <c r="CU247" s="183"/>
      <c r="CV247" s="183"/>
      <c r="CW247" s="185"/>
      <c r="CX247" s="185"/>
      <c r="CY247" s="185"/>
      <c r="CZ247" s="185"/>
      <c r="DA247" s="185"/>
      <c r="DB247" s="185"/>
      <c r="DC247" s="185"/>
      <c r="DD247" s="185"/>
      <c r="DE247" s="185"/>
      <c r="DF247" s="185"/>
      <c r="DG247" s="183"/>
      <c r="DH247" s="183"/>
      <c r="DI247" s="183"/>
      <c r="DJ247" s="183"/>
      <c r="DK247" s="183"/>
      <c r="DL247" s="183"/>
      <c r="DM247" s="183"/>
      <c r="DN247" s="183"/>
      <c r="DO247" s="183"/>
      <c r="DP247" s="183"/>
      <c r="DQ247" s="183"/>
      <c r="DR247" s="183"/>
      <c r="DS247" s="183"/>
      <c r="DT247" s="183"/>
      <c r="DU247" s="183"/>
      <c r="DV247" s="183"/>
      <c r="DW247" s="183"/>
      <c r="DX247" s="183"/>
      <c r="DY247" s="183"/>
      <c r="DZ247" s="183"/>
      <c r="EA247" s="183"/>
      <c r="EB247" s="183"/>
      <c r="EC247" s="183"/>
      <c r="ED247" s="186"/>
      <c r="EI247" s="183"/>
      <c r="EJ247" s="183"/>
      <c r="EK247" s="183"/>
      <c r="EX247" s="183"/>
      <c r="EY247" s="183"/>
      <c r="EZ247" s="183"/>
      <c r="FA247" s="183"/>
      <c r="FB247" s="183"/>
      <c r="FC247" s="183"/>
      <c r="FD247" s="183"/>
      <c r="FE247" s="183"/>
      <c r="FF247" s="183"/>
      <c r="FG247" s="183"/>
      <c r="FH247" s="183"/>
      <c r="FI247" s="183"/>
      <c r="FJ247" s="183"/>
      <c r="FK247" s="183"/>
      <c r="FL247" s="183"/>
      <c r="FM247" s="183"/>
      <c r="FN247" s="183"/>
      <c r="FO247" s="183"/>
      <c r="FP247" s="183"/>
      <c r="FQ247" s="183"/>
      <c r="FR247" s="183"/>
      <c r="FS247" s="183"/>
      <c r="FT247" s="183"/>
      <c r="FU247" s="183"/>
      <c r="FV247" s="183"/>
      <c r="FW247" s="183"/>
      <c r="FX247" s="183"/>
      <c r="FY247" s="183"/>
      <c r="FZ247" s="183"/>
      <c r="GA247" s="183"/>
      <c r="GB247" s="183"/>
      <c r="GC247" s="183"/>
      <c r="GD247" s="183"/>
    </row>
    <row r="248" spans="1:186" s="146" customFormat="1" ht="33.75" customHeight="1" x14ac:dyDescent="0.55000000000000004">
      <c r="B248" s="37" t="s">
        <v>574</v>
      </c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B248" s="190"/>
      <c r="AC248" s="190"/>
      <c r="AD248" s="190"/>
      <c r="AE248" s="37"/>
      <c r="AF248" s="37"/>
      <c r="AG248" s="37"/>
      <c r="AH248" s="37"/>
      <c r="AI248" s="37"/>
      <c r="AJ248" s="37"/>
      <c r="AK248" s="37"/>
      <c r="AL248" s="37"/>
      <c r="CO248" s="37"/>
      <c r="CP248" s="37"/>
      <c r="CQ248" s="37"/>
      <c r="CR248" s="37"/>
      <c r="CS248" s="37"/>
      <c r="CT248" s="37"/>
      <c r="CW248" s="191"/>
      <c r="CX248" s="191"/>
      <c r="CY248" s="191"/>
      <c r="CZ248" s="191"/>
      <c r="DA248" s="191"/>
      <c r="DB248" s="191"/>
      <c r="DC248" s="191"/>
      <c r="DD248" s="191"/>
      <c r="DE248" s="191"/>
      <c r="DF248" s="42"/>
      <c r="DG248" s="37"/>
      <c r="DH248" s="37"/>
      <c r="DI248" s="37"/>
      <c r="ED248" s="190"/>
      <c r="EI248" s="37"/>
      <c r="EJ248" s="37"/>
      <c r="EK248" s="37"/>
      <c r="ER248" s="37"/>
      <c r="ES248" s="37"/>
      <c r="ET248" s="37"/>
      <c r="EU248" s="37"/>
      <c r="EV248" s="37"/>
      <c r="EW248" s="37"/>
      <c r="EX248" s="37"/>
      <c r="EY248" s="37"/>
      <c r="EZ248" s="37"/>
      <c r="FA248" s="37"/>
      <c r="FB248" s="37"/>
      <c r="FC248" s="37"/>
      <c r="FD248" s="37"/>
      <c r="FE248" s="37"/>
      <c r="FF248" s="37"/>
      <c r="FG248" s="37"/>
      <c r="FH248" s="37"/>
      <c r="FI248" s="37"/>
      <c r="FJ248" s="37"/>
      <c r="FK248" s="37"/>
      <c r="FL248" s="37"/>
      <c r="FM248" s="37"/>
      <c r="FN248" s="37"/>
      <c r="FO248" s="37"/>
      <c r="FP248" s="37"/>
      <c r="FQ248" s="37"/>
      <c r="FR248" s="37"/>
      <c r="FS248" s="37"/>
      <c r="FT248" s="37"/>
      <c r="FU248" s="37"/>
      <c r="FV248" s="37"/>
      <c r="FW248" s="37"/>
      <c r="FX248" s="37"/>
      <c r="FY248" s="37"/>
      <c r="FZ248" s="37"/>
      <c r="GA248" s="37"/>
      <c r="GB248" s="37"/>
      <c r="GC248" s="37"/>
      <c r="GD248" s="37"/>
    </row>
    <row r="249" spans="1:186" s="178" customFormat="1" ht="45" customHeight="1" x14ac:dyDescent="0.3">
      <c r="A249" s="177"/>
      <c r="B249" s="177" t="s">
        <v>575</v>
      </c>
      <c r="J249" s="177"/>
      <c r="P249" s="177"/>
      <c r="Q249" s="177"/>
      <c r="AA249" s="177"/>
      <c r="AB249" s="181"/>
      <c r="AC249" s="181"/>
      <c r="AD249" s="181"/>
      <c r="AM249" s="177"/>
      <c r="AN249" s="177"/>
      <c r="AO249" s="177"/>
      <c r="AP249" s="177"/>
      <c r="AQ249" s="177"/>
      <c r="AR249" s="177"/>
      <c r="AS249" s="177"/>
      <c r="AT249" s="177"/>
      <c r="AU249" s="177"/>
      <c r="AV249" s="177"/>
      <c r="AW249" s="177"/>
      <c r="AX249" s="177"/>
      <c r="AY249" s="177"/>
      <c r="AZ249" s="177"/>
      <c r="BA249" s="177"/>
      <c r="BB249" s="177"/>
      <c r="BC249" s="177"/>
      <c r="BD249" s="177"/>
      <c r="BE249" s="177"/>
      <c r="BF249" s="177"/>
      <c r="BG249" s="177"/>
      <c r="BH249" s="177"/>
      <c r="BI249" s="177"/>
      <c r="BJ249" s="177"/>
      <c r="BK249" s="177"/>
      <c r="BL249" s="177"/>
      <c r="BM249" s="177"/>
      <c r="BN249" s="177"/>
      <c r="BO249" s="177"/>
      <c r="BP249" s="177"/>
      <c r="BQ249" s="177"/>
      <c r="BR249" s="177"/>
      <c r="BS249" s="177"/>
      <c r="BT249" s="177"/>
      <c r="BU249" s="177"/>
      <c r="BV249" s="177"/>
      <c r="BW249" s="177"/>
      <c r="BX249" s="177"/>
      <c r="BY249" s="177"/>
      <c r="BZ249" s="177"/>
      <c r="CA249" s="177"/>
      <c r="CB249" s="177"/>
      <c r="CC249" s="177"/>
      <c r="CD249" s="177"/>
      <c r="CE249" s="177"/>
      <c r="CF249" s="177"/>
      <c r="CG249" s="177"/>
      <c r="CH249" s="177"/>
      <c r="CI249" s="177"/>
      <c r="CJ249" s="177"/>
      <c r="CK249" s="177"/>
      <c r="CL249" s="177"/>
      <c r="CM249" s="177"/>
      <c r="CN249" s="177"/>
      <c r="CO249" s="177"/>
      <c r="CP249" s="177"/>
      <c r="CQ249" s="177"/>
      <c r="CR249" s="177"/>
      <c r="CS249" s="177"/>
      <c r="CT249" s="177"/>
      <c r="CU249" s="177"/>
      <c r="CV249" s="177"/>
      <c r="CW249" s="179"/>
      <c r="CX249" s="179"/>
      <c r="CY249" s="179"/>
      <c r="CZ249" s="180"/>
      <c r="DA249" s="179"/>
      <c r="DB249" s="179"/>
      <c r="DC249" s="179"/>
      <c r="DD249" s="179"/>
      <c r="DE249" s="179"/>
      <c r="DF249" s="180"/>
      <c r="DK249" s="177"/>
      <c r="DL249" s="177"/>
      <c r="DM249" s="177"/>
      <c r="DN249" s="177"/>
      <c r="DO249" s="177"/>
      <c r="DP249" s="177"/>
      <c r="DQ249" s="177"/>
      <c r="DR249" s="177"/>
      <c r="DS249" s="177"/>
      <c r="DT249" s="177"/>
      <c r="DU249" s="177"/>
      <c r="DV249" s="177"/>
      <c r="DW249" s="177"/>
      <c r="DX249" s="177"/>
      <c r="DY249" s="177"/>
      <c r="DZ249" s="177"/>
      <c r="EA249" s="177"/>
      <c r="EB249" s="177"/>
      <c r="EC249" s="177"/>
      <c r="ED249" s="181"/>
    </row>
    <row r="250" spans="1:186" s="37" customFormat="1" ht="31.5" customHeight="1" x14ac:dyDescent="0.55000000000000004">
      <c r="B250" s="206"/>
      <c r="C250" s="206"/>
      <c r="D250" s="206"/>
      <c r="E250" s="206"/>
      <c r="F250" s="206"/>
      <c r="G250" s="206"/>
      <c r="H250" s="182"/>
      <c r="I250" s="182"/>
      <c r="J250" s="182"/>
      <c r="K250" s="42" t="s">
        <v>576</v>
      </c>
      <c r="L250" s="42"/>
      <c r="M250" s="42"/>
      <c r="N250" s="42"/>
      <c r="O250" s="42"/>
      <c r="P250" s="42"/>
      <c r="Q250" s="42"/>
      <c r="R250" s="42"/>
      <c r="S250" s="42"/>
      <c r="T250" s="42"/>
      <c r="AB250" s="43"/>
      <c r="AC250" s="43"/>
      <c r="AD250" s="43"/>
      <c r="CK250" s="42"/>
      <c r="CL250" s="42"/>
      <c r="CM250" s="42"/>
      <c r="CN250" s="42"/>
      <c r="CO250" s="180"/>
      <c r="CP250" s="42"/>
      <c r="CQ250" s="42"/>
      <c r="CR250" s="42"/>
      <c r="CS250" s="42"/>
      <c r="CT250" s="42"/>
      <c r="CU250" s="42"/>
      <c r="CV250" s="42"/>
      <c r="CW250" s="42"/>
      <c r="CX250" s="42"/>
      <c r="CY250" s="42"/>
      <c r="CZ250" s="42"/>
      <c r="DA250" s="42"/>
      <c r="DB250" s="42"/>
      <c r="DC250" s="42"/>
      <c r="DD250" s="42"/>
      <c r="DE250" s="42"/>
      <c r="DF250" s="42"/>
      <c r="ED250" s="43"/>
    </row>
    <row r="251" spans="1:186" s="37" customFormat="1" ht="45" customHeight="1" x14ac:dyDescent="0.55000000000000004">
      <c r="C251" s="192" t="s">
        <v>566</v>
      </c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AB251" s="43"/>
      <c r="AC251" s="43"/>
      <c r="AD251" s="43"/>
      <c r="CK251" s="42"/>
      <c r="CL251" s="191" t="s">
        <v>577</v>
      </c>
      <c r="CM251" s="42"/>
      <c r="CN251" s="42"/>
      <c r="CO251" s="42"/>
      <c r="CP251" s="42"/>
      <c r="CQ251" s="42"/>
      <c r="CR251" s="42"/>
      <c r="CS251" s="42"/>
      <c r="CT251" s="42"/>
      <c r="CU251" s="42"/>
      <c r="CV251" s="42"/>
      <c r="CW251" s="42"/>
      <c r="CX251" s="42"/>
      <c r="CY251" s="42"/>
      <c r="CZ251" s="42"/>
      <c r="DA251" s="42"/>
      <c r="DB251" s="42"/>
      <c r="DC251" s="42"/>
      <c r="DD251" s="42"/>
      <c r="DE251" s="42"/>
      <c r="DF251" s="42"/>
      <c r="ED251" s="43"/>
    </row>
    <row r="252" spans="1:186" s="37" customFormat="1" ht="33.75" customHeight="1" x14ac:dyDescent="0.55000000000000004">
      <c r="B252" s="182"/>
      <c r="C252" s="182"/>
      <c r="D252" s="182"/>
      <c r="E252" s="182"/>
      <c r="F252" s="182"/>
      <c r="G252" s="182"/>
      <c r="H252" s="182"/>
      <c r="I252" s="182"/>
      <c r="J252" s="182"/>
      <c r="K252" s="205">
        <v>2021</v>
      </c>
      <c r="L252" s="205"/>
      <c r="M252" s="205"/>
      <c r="N252" s="205"/>
      <c r="O252" s="42"/>
      <c r="P252" s="42"/>
      <c r="Q252" s="42"/>
      <c r="R252" s="42"/>
      <c r="S252" s="42"/>
      <c r="T252" s="42"/>
      <c r="AB252" s="43"/>
      <c r="AC252" s="43"/>
      <c r="AD252" s="43"/>
      <c r="CK252" s="42"/>
      <c r="CL252" s="42"/>
      <c r="CM252" s="42"/>
      <c r="CN252" s="42"/>
      <c r="CP252" s="180"/>
      <c r="CQ252" s="42"/>
      <c r="CR252" s="42"/>
      <c r="CS252" s="42"/>
      <c r="CT252" s="42"/>
      <c r="CU252" s="42"/>
      <c r="CV252" s="42"/>
      <c r="CW252" s="42"/>
      <c r="CX252" s="42"/>
      <c r="CY252" s="42"/>
      <c r="CZ252" s="42"/>
      <c r="DA252" s="42"/>
      <c r="DB252" s="42"/>
      <c r="DC252" s="42"/>
      <c r="DD252" s="42"/>
      <c r="DE252" s="42"/>
      <c r="DF252" s="42"/>
      <c r="ED252" s="43"/>
    </row>
    <row r="253" spans="1:186" s="146" customFormat="1" ht="39" customHeight="1" x14ac:dyDescent="0.55000000000000004">
      <c r="A253" s="37"/>
      <c r="B253" s="37"/>
      <c r="C253" s="37"/>
      <c r="D253" s="184" t="s">
        <v>567</v>
      </c>
      <c r="E253" s="37"/>
      <c r="F253" s="37"/>
      <c r="G253" s="37"/>
      <c r="H253" s="37"/>
      <c r="I253" s="37"/>
      <c r="J253" s="37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37"/>
      <c r="V253" s="37"/>
      <c r="W253" s="37"/>
      <c r="X253" s="37"/>
      <c r="Y253" s="37"/>
      <c r="Z253" s="37"/>
      <c r="AA253" s="37"/>
      <c r="AB253" s="43"/>
      <c r="AC253" s="43"/>
      <c r="AD253" s="43"/>
      <c r="AE253" s="37"/>
      <c r="AF253" s="37"/>
      <c r="AG253" s="37"/>
      <c r="AH253" s="37"/>
      <c r="AI253" s="37"/>
      <c r="AJ253" s="37"/>
      <c r="AK253" s="37"/>
      <c r="AL253" s="37"/>
      <c r="AM253" s="37"/>
      <c r="AN253" s="37"/>
      <c r="AO253" s="37"/>
      <c r="AP253" s="37"/>
      <c r="AQ253" s="37"/>
      <c r="AR253" s="37"/>
      <c r="AS253" s="37"/>
      <c r="AT253" s="37"/>
      <c r="AU253" s="37"/>
      <c r="AV253" s="37"/>
      <c r="AW253" s="37"/>
      <c r="AX253" s="37"/>
      <c r="AY253" s="37"/>
      <c r="AZ253" s="37"/>
      <c r="BA253" s="37"/>
      <c r="BB253" s="37"/>
      <c r="BC253" s="37"/>
      <c r="BD253" s="37"/>
      <c r="BE253" s="37"/>
      <c r="BF253" s="37"/>
      <c r="BG253" s="37"/>
      <c r="BH253" s="37"/>
      <c r="BI253" s="37"/>
      <c r="BJ253" s="37"/>
      <c r="BK253" s="37"/>
      <c r="BL253" s="37"/>
      <c r="BM253" s="37"/>
      <c r="BN253" s="37"/>
      <c r="BO253" s="37"/>
      <c r="BP253" s="37"/>
      <c r="BQ253" s="37"/>
      <c r="BR253" s="37"/>
      <c r="BS253" s="37"/>
      <c r="BT253" s="37"/>
      <c r="BU253" s="37"/>
      <c r="BV253" s="37"/>
      <c r="BW253" s="37"/>
      <c r="BX253" s="37"/>
      <c r="BY253" s="37"/>
      <c r="BZ253" s="37"/>
      <c r="CA253" s="37"/>
      <c r="CB253" s="37"/>
      <c r="CC253" s="37"/>
      <c r="CD253" s="37"/>
      <c r="CE253" s="37"/>
      <c r="CF253" s="37"/>
      <c r="CG253" s="37"/>
      <c r="CH253" s="37"/>
      <c r="CI253" s="37"/>
      <c r="CJ253" s="37"/>
      <c r="CK253" s="37"/>
      <c r="CL253" s="182"/>
      <c r="CM253" s="182"/>
      <c r="CN253" s="182"/>
      <c r="CO253" s="182"/>
      <c r="CP253" s="182"/>
      <c r="CQ253" s="182"/>
      <c r="CR253" s="182"/>
      <c r="CS253" s="182"/>
      <c r="CT253" s="182"/>
      <c r="CU253" s="182"/>
      <c r="CV253" s="182"/>
      <c r="CW253" s="42" t="s">
        <v>578</v>
      </c>
      <c r="CX253" s="42"/>
      <c r="CY253" s="42"/>
      <c r="CZ253" s="42"/>
      <c r="DA253" s="42"/>
      <c r="DB253" s="42"/>
      <c r="DC253" s="42"/>
      <c r="DD253" s="42"/>
      <c r="DE253" s="42"/>
      <c r="DF253" s="42"/>
      <c r="DG253" s="37"/>
      <c r="DH253" s="37"/>
      <c r="DI253" s="37"/>
      <c r="DJ253" s="37"/>
      <c r="DK253" s="37"/>
      <c r="DL253" s="37"/>
      <c r="DM253" s="37"/>
      <c r="DN253" s="37"/>
      <c r="DO253" s="37"/>
      <c r="DP253" s="37"/>
      <c r="DQ253" s="37"/>
      <c r="DR253" s="37"/>
      <c r="DS253" s="37"/>
      <c r="DT253" s="37"/>
      <c r="DU253" s="37"/>
      <c r="DV253" s="37"/>
      <c r="DW253" s="37"/>
      <c r="DX253" s="37"/>
      <c r="DY253" s="37"/>
      <c r="DZ253" s="37"/>
      <c r="EA253" s="37"/>
      <c r="EB253" s="37"/>
      <c r="EC253" s="37"/>
      <c r="ED253" s="43"/>
      <c r="EI253" s="37"/>
      <c r="EJ253" s="37"/>
      <c r="EK253" s="37"/>
      <c r="EX253" s="37"/>
      <c r="EY253" s="37"/>
      <c r="EZ253" s="37"/>
      <c r="FA253" s="37"/>
      <c r="FB253" s="37"/>
      <c r="FC253" s="37"/>
      <c r="FD253" s="37"/>
      <c r="FE253" s="37"/>
      <c r="FF253" s="37"/>
      <c r="FG253" s="37"/>
      <c r="FH253" s="37"/>
      <c r="FI253" s="37"/>
      <c r="FJ253" s="37"/>
      <c r="FK253" s="37"/>
      <c r="FL253" s="37"/>
      <c r="FM253" s="37"/>
      <c r="FN253" s="37"/>
      <c r="FO253" s="37"/>
      <c r="FP253" s="37"/>
      <c r="FQ253" s="37"/>
      <c r="FR253" s="37"/>
      <c r="FS253" s="37"/>
      <c r="FT253" s="37"/>
      <c r="FU253" s="37"/>
      <c r="FV253" s="37"/>
      <c r="FW253" s="37"/>
      <c r="FX253" s="37"/>
      <c r="FY253" s="37"/>
      <c r="FZ253" s="37"/>
      <c r="GA253" s="37"/>
      <c r="GB253" s="37"/>
      <c r="GC253" s="37"/>
      <c r="GD253" s="37"/>
    </row>
    <row r="254" spans="1:186" s="146" customFormat="1" ht="37.5" customHeight="1" x14ac:dyDescent="0.55000000000000004">
      <c r="B254" s="37" t="s">
        <v>579</v>
      </c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43"/>
      <c r="AC254" s="43"/>
      <c r="AD254" s="43"/>
      <c r="AE254" s="37"/>
      <c r="AF254" s="37"/>
      <c r="AG254" s="37"/>
      <c r="AH254" s="37"/>
      <c r="AI254" s="37"/>
      <c r="AJ254" s="37"/>
      <c r="AK254" s="37"/>
      <c r="AL254" s="37"/>
      <c r="CL254" s="37"/>
      <c r="CM254" s="37"/>
      <c r="CN254" s="184" t="s">
        <v>566</v>
      </c>
      <c r="CO254" s="37"/>
      <c r="CP254" s="37"/>
      <c r="CQ254" s="37"/>
      <c r="CR254" s="37"/>
      <c r="CS254" s="37"/>
      <c r="CT254" s="37"/>
      <c r="CU254" s="37"/>
      <c r="CV254" s="37"/>
      <c r="CW254" s="42"/>
      <c r="CX254" s="42"/>
      <c r="CY254" s="42"/>
      <c r="CZ254" s="42"/>
      <c r="DA254" s="42"/>
      <c r="DB254" s="42"/>
      <c r="DC254" s="42"/>
      <c r="DD254" s="42"/>
      <c r="DE254" s="42"/>
      <c r="DF254" s="42"/>
      <c r="DG254" s="37"/>
      <c r="DH254" s="37"/>
      <c r="DI254" s="37"/>
      <c r="ED254" s="190"/>
      <c r="EI254" s="37"/>
      <c r="EJ254" s="37"/>
      <c r="EK254" s="37"/>
      <c r="ER254" s="37"/>
      <c r="ES254" s="37"/>
      <c r="ET254" s="37"/>
      <c r="EU254" s="37"/>
      <c r="EV254" s="37"/>
      <c r="EW254" s="37"/>
      <c r="EX254" s="37"/>
      <c r="EY254" s="37"/>
      <c r="EZ254" s="37"/>
      <c r="FA254" s="37"/>
      <c r="FB254" s="37"/>
      <c r="FC254" s="37"/>
      <c r="FD254" s="37"/>
      <c r="FE254" s="37"/>
      <c r="FF254" s="37"/>
      <c r="FG254" s="37"/>
      <c r="FH254" s="37"/>
      <c r="FI254" s="37"/>
      <c r="FJ254" s="37"/>
      <c r="FK254" s="37"/>
      <c r="FL254" s="37"/>
      <c r="FM254" s="37"/>
      <c r="FN254" s="37"/>
      <c r="FO254" s="37"/>
      <c r="FP254" s="37"/>
      <c r="FQ254" s="37"/>
      <c r="FR254" s="37"/>
      <c r="FS254" s="37"/>
      <c r="FT254" s="37"/>
      <c r="FU254" s="37"/>
      <c r="FV254" s="37"/>
      <c r="FW254" s="37"/>
      <c r="FX254" s="37"/>
      <c r="FY254" s="37"/>
      <c r="FZ254" s="37"/>
      <c r="GA254" s="37"/>
      <c r="GB254" s="37"/>
      <c r="GC254" s="37"/>
      <c r="GD254" s="37"/>
    </row>
    <row r="255" spans="1:186" s="37" customFormat="1" ht="50.25" customHeight="1" x14ac:dyDescent="0.55000000000000004">
      <c r="A255" s="146"/>
      <c r="B255" s="193" t="s">
        <v>570</v>
      </c>
      <c r="Y255" s="146"/>
      <c r="Z255" s="146"/>
      <c r="AA255" s="146"/>
      <c r="AB255" s="190"/>
      <c r="AC255" s="190"/>
      <c r="AD255" s="43"/>
      <c r="AM255" s="146"/>
      <c r="AN255" s="146"/>
      <c r="AO255" s="146"/>
      <c r="AP255" s="146"/>
      <c r="AQ255" s="146"/>
      <c r="AR255" s="146"/>
      <c r="AS255" s="146"/>
      <c r="AT255" s="146"/>
      <c r="AU255" s="146"/>
      <c r="AV255" s="146"/>
      <c r="AW255" s="146"/>
      <c r="AX255" s="146"/>
      <c r="AY255" s="146"/>
      <c r="AZ255" s="146"/>
      <c r="BA255" s="146"/>
      <c r="BB255" s="146"/>
      <c r="BC255" s="146"/>
      <c r="BD255" s="146"/>
      <c r="BE255" s="146"/>
      <c r="BF255" s="146"/>
      <c r="BG255" s="146"/>
      <c r="BH255" s="146"/>
      <c r="BI255" s="146"/>
      <c r="BJ255" s="146"/>
      <c r="BK255" s="146"/>
      <c r="BL255" s="146"/>
      <c r="BM255" s="146"/>
      <c r="BN255" s="146"/>
      <c r="BO255" s="146"/>
      <c r="BP255" s="146"/>
      <c r="BQ255" s="146"/>
      <c r="BR255" s="146"/>
      <c r="BS255" s="146"/>
      <c r="BT255" s="146"/>
      <c r="BU255" s="146"/>
      <c r="BV255" s="146"/>
      <c r="BW255" s="146"/>
      <c r="BX255" s="146"/>
      <c r="BY255" s="146"/>
      <c r="BZ255" s="146"/>
      <c r="CA255" s="146"/>
      <c r="CB255" s="146"/>
      <c r="CC255" s="146"/>
      <c r="CD255" s="146"/>
      <c r="CE255" s="146"/>
      <c r="CF255" s="146"/>
      <c r="CG255" s="146"/>
      <c r="CH255" s="146"/>
      <c r="CI255" s="146"/>
      <c r="CJ255" s="146"/>
      <c r="CK255" s="146"/>
      <c r="CL255" s="182"/>
      <c r="CM255" s="182"/>
      <c r="CN255" s="182"/>
      <c r="CO255" s="182"/>
      <c r="CP255" s="182"/>
      <c r="CQ255" s="182"/>
      <c r="CR255" s="182"/>
      <c r="CS255" s="182"/>
      <c r="CT255" s="182"/>
      <c r="CU255" s="182"/>
      <c r="CV255" s="182"/>
      <c r="CW255" s="205">
        <v>2021</v>
      </c>
      <c r="CX255" s="205"/>
      <c r="CY255" s="205"/>
      <c r="CZ255" s="205"/>
      <c r="DA255" s="42"/>
      <c r="DB255" s="42"/>
      <c r="DC255" s="42"/>
      <c r="DD255" s="42"/>
      <c r="DE255" s="191"/>
      <c r="DF255" s="42"/>
      <c r="DK255" s="146"/>
      <c r="DL255" s="146"/>
      <c r="DM255" s="146"/>
      <c r="DN255" s="146"/>
      <c r="DO255" s="146"/>
      <c r="DP255" s="146"/>
      <c r="DQ255" s="146"/>
      <c r="DR255" s="146"/>
      <c r="DS255" s="146"/>
      <c r="DT255" s="146"/>
      <c r="DU255" s="146"/>
      <c r="DV255" s="146"/>
      <c r="DW255" s="146"/>
      <c r="DX255" s="146"/>
      <c r="DY255" s="146"/>
      <c r="DZ255" s="146"/>
      <c r="EA255" s="146"/>
      <c r="EB255" s="146"/>
      <c r="EC255" s="146"/>
      <c r="ED255" s="190"/>
      <c r="ER255" s="146"/>
      <c r="ES255" s="146"/>
      <c r="ET255" s="146"/>
      <c r="EU255" s="146"/>
      <c r="EV255" s="146"/>
      <c r="EW255" s="146"/>
    </row>
    <row r="256" spans="1:186" s="146" customFormat="1" ht="32.25" customHeight="1" x14ac:dyDescent="0.55000000000000004">
      <c r="A256" s="37"/>
      <c r="B256" s="37" t="s">
        <v>580</v>
      </c>
      <c r="F256" s="191"/>
      <c r="G256" s="42"/>
      <c r="H256" s="182"/>
      <c r="I256" s="182"/>
      <c r="J256" s="194"/>
      <c r="K256" s="194"/>
      <c r="L256" s="194"/>
      <c r="M256" s="182" t="s">
        <v>581</v>
      </c>
      <c r="N256" s="182"/>
      <c r="O256" s="182"/>
      <c r="P256" s="182"/>
      <c r="Q256" s="182"/>
      <c r="R256" s="182"/>
      <c r="S256" s="182"/>
      <c r="T256" s="182"/>
      <c r="U256" s="195"/>
      <c r="V256" s="205">
        <v>2021</v>
      </c>
      <c r="W256" s="205"/>
      <c r="X256" s="205"/>
      <c r="Y256" s="205"/>
      <c r="Z256" s="196"/>
      <c r="AA256" s="37"/>
      <c r="AB256" s="43"/>
      <c r="AC256" s="43"/>
      <c r="AD256" s="43"/>
      <c r="AE256" s="37"/>
      <c r="AF256" s="37"/>
      <c r="AG256" s="37"/>
      <c r="AH256" s="37"/>
      <c r="AI256" s="37"/>
      <c r="AJ256" s="37"/>
      <c r="AK256" s="37"/>
      <c r="AL256" s="37"/>
      <c r="AM256" s="37"/>
      <c r="AN256" s="37"/>
      <c r="AO256" s="37"/>
      <c r="AP256" s="37"/>
      <c r="AQ256" s="37"/>
      <c r="AR256" s="37"/>
      <c r="AS256" s="37"/>
      <c r="AT256" s="37"/>
      <c r="AU256" s="37"/>
      <c r="AV256" s="37"/>
      <c r="AW256" s="37"/>
      <c r="AX256" s="37"/>
      <c r="AY256" s="37"/>
      <c r="AZ256" s="37"/>
      <c r="BA256" s="37"/>
      <c r="BB256" s="37"/>
      <c r="BC256" s="37"/>
      <c r="BD256" s="37"/>
      <c r="BE256" s="37"/>
      <c r="BF256" s="37"/>
      <c r="BG256" s="37"/>
      <c r="BH256" s="37"/>
      <c r="BI256" s="37"/>
      <c r="BJ256" s="37"/>
      <c r="BK256" s="37"/>
      <c r="BL256" s="37"/>
      <c r="BM256" s="37"/>
      <c r="BN256" s="37"/>
      <c r="BO256" s="37"/>
      <c r="BP256" s="37"/>
      <c r="BQ256" s="37"/>
      <c r="BR256" s="37"/>
      <c r="BS256" s="37"/>
      <c r="BT256" s="37"/>
      <c r="BU256" s="37"/>
      <c r="BV256" s="37"/>
      <c r="BW256" s="37"/>
      <c r="BX256" s="37"/>
      <c r="BY256" s="37"/>
      <c r="BZ256" s="37"/>
      <c r="CA256" s="37"/>
      <c r="CB256" s="37"/>
      <c r="CC256" s="37"/>
      <c r="CD256" s="37"/>
      <c r="CE256" s="37"/>
      <c r="CF256" s="37"/>
      <c r="CG256" s="37"/>
      <c r="CH256" s="37"/>
      <c r="CI256" s="37"/>
      <c r="CJ256" s="37"/>
      <c r="CK256" s="37"/>
      <c r="CL256" s="37"/>
      <c r="CM256" s="37"/>
      <c r="CN256" s="37"/>
      <c r="CO256" s="187" t="s">
        <v>567</v>
      </c>
      <c r="CP256" s="37"/>
      <c r="CQ256" s="37"/>
      <c r="CR256" s="37"/>
      <c r="CS256" s="37"/>
      <c r="CT256" s="37"/>
      <c r="CU256" s="37"/>
      <c r="CV256" s="37"/>
      <c r="CW256" s="42"/>
      <c r="CX256" s="42"/>
      <c r="CY256" s="42"/>
      <c r="CZ256" s="42"/>
      <c r="DA256" s="42"/>
      <c r="DB256" s="42"/>
      <c r="DC256" s="42"/>
      <c r="DD256" s="42"/>
      <c r="DE256" s="42"/>
      <c r="DF256" s="42"/>
      <c r="DG256" s="37"/>
      <c r="DH256" s="37"/>
      <c r="DI256" s="37"/>
      <c r="DK256" s="37"/>
      <c r="DL256" s="37"/>
      <c r="DM256" s="37"/>
      <c r="DN256" s="37"/>
      <c r="DO256" s="37"/>
      <c r="DP256" s="37"/>
      <c r="DQ256" s="37"/>
      <c r="DR256" s="37"/>
      <c r="DS256" s="37"/>
      <c r="DT256" s="37"/>
      <c r="DU256" s="37"/>
      <c r="DV256" s="37"/>
      <c r="DW256" s="37"/>
      <c r="DX256" s="37"/>
      <c r="DY256" s="37"/>
      <c r="DZ256" s="37"/>
      <c r="EA256" s="37"/>
      <c r="EB256" s="37"/>
      <c r="EC256" s="37"/>
      <c r="ED256" s="43"/>
      <c r="EF256" s="37"/>
      <c r="EG256" s="37"/>
      <c r="EH256" s="37"/>
      <c r="EI256" s="37"/>
      <c r="EJ256" s="37"/>
      <c r="EK256" s="37"/>
      <c r="EL256" s="37"/>
      <c r="EM256" s="37"/>
      <c r="EN256" s="37"/>
      <c r="EO256" s="37"/>
      <c r="EP256" s="37"/>
      <c r="EQ256" s="37"/>
      <c r="ER256" s="37"/>
      <c r="ES256" s="37"/>
      <c r="ET256" s="37"/>
      <c r="EU256" s="37"/>
      <c r="EV256" s="37"/>
      <c r="EW256" s="37"/>
      <c r="EX256" s="37"/>
      <c r="EY256" s="37"/>
      <c r="EZ256" s="37"/>
      <c r="FA256" s="37"/>
      <c r="FB256" s="37"/>
      <c r="FC256" s="37"/>
      <c r="FD256" s="37"/>
      <c r="FE256" s="37"/>
      <c r="FF256" s="37"/>
      <c r="FG256" s="37"/>
      <c r="FH256" s="37"/>
      <c r="FI256" s="37"/>
      <c r="FJ256" s="37"/>
      <c r="FK256" s="37"/>
      <c r="FL256" s="37"/>
      <c r="FM256" s="37"/>
      <c r="FN256" s="37"/>
      <c r="FO256" s="37"/>
      <c r="FP256" s="37"/>
      <c r="FQ256" s="37"/>
      <c r="FR256" s="37"/>
    </row>
    <row r="257" spans="1:174" s="174" customFormat="1" ht="38.25" customHeight="1" x14ac:dyDescent="0.55000000000000004">
      <c r="A257" s="146"/>
      <c r="B257" s="146"/>
      <c r="C257" s="37"/>
      <c r="D257" s="37"/>
      <c r="E257" s="37"/>
      <c r="F257" s="37"/>
      <c r="G257" s="146"/>
      <c r="H257" s="146"/>
      <c r="I257" s="146"/>
      <c r="J257" s="146"/>
      <c r="K257" s="146"/>
      <c r="L257" s="146"/>
      <c r="M257" s="146"/>
      <c r="N257" s="146"/>
      <c r="O257" s="146"/>
      <c r="P257" s="146"/>
      <c r="Q257" s="146"/>
      <c r="R257" s="146"/>
      <c r="S257" s="146"/>
      <c r="T257" s="146"/>
      <c r="U257" s="146"/>
      <c r="V257" s="146"/>
      <c r="W257" s="146"/>
      <c r="X257" s="146"/>
      <c r="Y257" s="37"/>
      <c r="Z257" s="37"/>
      <c r="AA257" s="37"/>
      <c r="AB257" s="43"/>
      <c r="AC257" s="43"/>
      <c r="AD257" s="43"/>
      <c r="AE257" s="37"/>
      <c r="AF257" s="37"/>
      <c r="AG257" s="37"/>
      <c r="AH257" s="37"/>
      <c r="AI257" s="37"/>
      <c r="AJ257" s="37"/>
      <c r="AK257" s="37"/>
      <c r="AL257" s="37"/>
      <c r="AM257" s="146"/>
      <c r="AN257" s="146"/>
      <c r="AO257" s="146"/>
      <c r="AP257" s="146"/>
      <c r="AQ257" s="146"/>
      <c r="AR257" s="146"/>
      <c r="AS257" s="146"/>
      <c r="AT257" s="146"/>
      <c r="AU257" s="146"/>
      <c r="AV257" s="146"/>
      <c r="AW257" s="146"/>
      <c r="AX257" s="146"/>
      <c r="AY257" s="146"/>
      <c r="AZ257" s="146"/>
      <c r="BA257" s="146"/>
      <c r="BB257" s="146"/>
      <c r="BC257" s="146"/>
      <c r="BD257" s="146"/>
      <c r="BE257" s="146"/>
      <c r="BF257" s="146"/>
      <c r="BG257" s="146"/>
      <c r="BH257" s="146"/>
      <c r="BI257" s="146"/>
      <c r="BJ257" s="146"/>
      <c r="BK257" s="146"/>
      <c r="BL257" s="146"/>
      <c r="BM257" s="146"/>
      <c r="BN257" s="146"/>
      <c r="BO257" s="146"/>
      <c r="BP257" s="146"/>
      <c r="BQ257" s="146"/>
      <c r="BR257" s="146"/>
      <c r="BS257" s="146"/>
      <c r="BT257" s="146"/>
      <c r="BU257" s="146"/>
      <c r="BV257" s="146"/>
      <c r="BW257" s="146"/>
      <c r="BX257" s="146"/>
      <c r="BY257" s="146"/>
      <c r="BZ257" s="146"/>
      <c r="CA257" s="146"/>
      <c r="CB257" s="146"/>
      <c r="CC257" s="37"/>
      <c r="CD257" s="37"/>
      <c r="CE257" s="37"/>
      <c r="CF257" s="37"/>
      <c r="CG257" s="37"/>
      <c r="CH257" s="37"/>
      <c r="CI257" s="146"/>
      <c r="CJ257" s="146"/>
      <c r="CK257" s="146"/>
      <c r="CL257" s="146"/>
      <c r="CM257" s="146"/>
      <c r="CN257" s="37"/>
      <c r="CO257" s="146"/>
      <c r="CP257" s="37"/>
      <c r="CQ257" s="37"/>
      <c r="CR257" s="146"/>
      <c r="CS257" s="146"/>
      <c r="CT257" s="146"/>
      <c r="CU257" s="146"/>
      <c r="CV257" s="37"/>
      <c r="CW257" s="37"/>
      <c r="CX257" s="146"/>
      <c r="CY257" s="146"/>
      <c r="CZ257" s="146"/>
      <c r="DA257" s="146"/>
      <c r="DB257" s="146"/>
      <c r="DC257" s="146"/>
      <c r="DD257" s="146"/>
      <c r="DE257" s="146"/>
      <c r="DF257" s="146"/>
      <c r="DG257" s="146"/>
      <c r="DH257" s="146"/>
      <c r="DI257" s="146"/>
      <c r="DJ257" s="146"/>
      <c r="DK257" s="146"/>
      <c r="DL257" s="146"/>
      <c r="DM257" s="146"/>
      <c r="DN257" s="146"/>
      <c r="DO257" s="146"/>
      <c r="DP257" s="146"/>
      <c r="DQ257" s="146"/>
      <c r="DR257" s="146"/>
      <c r="DS257" s="146"/>
      <c r="DT257" s="146"/>
      <c r="DU257" s="146"/>
      <c r="DV257" s="146"/>
      <c r="DW257" s="37"/>
      <c r="DX257" s="37"/>
      <c r="DY257" s="37"/>
      <c r="DZ257" s="146"/>
      <c r="EA257" s="146"/>
      <c r="EB257" s="146"/>
      <c r="EC257" s="146"/>
      <c r="ED257" s="190"/>
      <c r="EF257" s="146"/>
      <c r="EG257" s="146"/>
      <c r="EH257" s="146"/>
      <c r="EI257" s="146"/>
      <c r="EJ257" s="146"/>
      <c r="EK257" s="146"/>
      <c r="EL257" s="37"/>
      <c r="EM257" s="37"/>
      <c r="EN257" s="37"/>
      <c r="EO257" s="37"/>
      <c r="EP257" s="37"/>
      <c r="EQ257" s="37"/>
      <c r="ER257" s="37"/>
      <c r="ES257" s="37"/>
      <c r="ET257" s="37"/>
      <c r="EU257" s="37"/>
      <c r="EV257" s="37"/>
      <c r="EW257" s="37"/>
      <c r="EX257" s="37"/>
      <c r="EY257" s="37"/>
      <c r="EZ257" s="37"/>
      <c r="FA257" s="37"/>
      <c r="FB257" s="37"/>
      <c r="FC257" s="37"/>
      <c r="FD257" s="37"/>
      <c r="FE257" s="37"/>
      <c r="FF257" s="37"/>
      <c r="FG257" s="37"/>
      <c r="FH257" s="37"/>
      <c r="FI257" s="37"/>
      <c r="FJ257" s="37"/>
      <c r="FK257" s="37"/>
      <c r="FL257" s="37"/>
      <c r="FM257" s="37"/>
      <c r="FN257" s="37"/>
      <c r="FO257" s="37"/>
      <c r="FP257" s="37"/>
      <c r="FQ257" s="37"/>
      <c r="FR257" s="37"/>
    </row>
    <row r="258" spans="1:174" s="37" customFormat="1" ht="49.5" customHeight="1" x14ac:dyDescent="0.55000000000000004">
      <c r="A258" s="174"/>
      <c r="L258" s="174"/>
      <c r="T258" s="174"/>
      <c r="AB258" s="43"/>
      <c r="AC258" s="176"/>
      <c r="AD258" s="43"/>
      <c r="AL258" s="174"/>
      <c r="AM258" s="174"/>
      <c r="AN258" s="174"/>
      <c r="AO258" s="174"/>
      <c r="AP258" s="174"/>
      <c r="AQ258" s="174"/>
      <c r="AR258" s="174"/>
      <c r="AS258" s="174"/>
      <c r="AT258" s="174"/>
      <c r="AU258" s="174"/>
      <c r="AV258" s="174"/>
      <c r="AW258" s="174"/>
      <c r="AX258" s="174"/>
      <c r="AY258" s="174"/>
      <c r="AZ258" s="174"/>
      <c r="BA258" s="174"/>
      <c r="BB258" s="174"/>
      <c r="BC258" s="174"/>
      <c r="BD258" s="174"/>
      <c r="BE258" s="174"/>
      <c r="BF258" s="174"/>
      <c r="BG258" s="174"/>
      <c r="BH258" s="174"/>
      <c r="BI258" s="174"/>
      <c r="BJ258" s="174"/>
      <c r="BK258" s="174"/>
      <c r="BL258" s="174"/>
      <c r="BM258" s="174"/>
      <c r="BN258" s="174"/>
      <c r="BO258" s="174"/>
      <c r="BP258" s="174"/>
      <c r="BQ258" s="174"/>
      <c r="BR258" s="174"/>
      <c r="BS258" s="174"/>
      <c r="BT258" s="174"/>
      <c r="BU258" s="174"/>
      <c r="BV258" s="174"/>
      <c r="BW258" s="174"/>
      <c r="BX258" s="174"/>
      <c r="BY258" s="174"/>
      <c r="BZ258" s="174"/>
      <c r="CA258" s="174"/>
      <c r="CB258" s="174"/>
      <c r="CI258" s="174"/>
      <c r="CJ258" s="174"/>
      <c r="CX258" s="146"/>
      <c r="CY258" s="174"/>
      <c r="CZ258" s="174"/>
      <c r="DA258" s="174"/>
      <c r="DB258" s="174"/>
      <c r="DC258" s="174"/>
      <c r="DD258" s="174"/>
      <c r="DE258" s="174"/>
      <c r="DF258" s="174"/>
      <c r="DG258" s="174"/>
      <c r="DH258" s="174"/>
      <c r="DI258" s="174"/>
      <c r="DJ258" s="174"/>
      <c r="DK258" s="174"/>
      <c r="DL258" s="174"/>
      <c r="DM258" s="174"/>
      <c r="DN258" s="174"/>
      <c r="DO258" s="174"/>
      <c r="DP258" s="174"/>
      <c r="DQ258" s="174"/>
      <c r="DR258" s="174"/>
      <c r="DS258" s="174"/>
      <c r="DT258" s="174"/>
      <c r="DU258" s="174"/>
      <c r="DV258" s="174"/>
      <c r="DZ258" s="174"/>
      <c r="EA258" s="174"/>
      <c r="EB258" s="174"/>
      <c r="EC258" s="174"/>
      <c r="ED258" s="176"/>
    </row>
    <row r="259" spans="1:174" s="37" customFormat="1" ht="75.75" customHeight="1" x14ac:dyDescent="0.55000000000000004">
      <c r="B259" s="201" t="s">
        <v>582</v>
      </c>
      <c r="C259" s="201"/>
      <c r="D259" s="201"/>
      <c r="E259" s="201"/>
      <c r="F259" s="201"/>
      <c r="G259" s="201"/>
      <c r="H259" s="201"/>
      <c r="I259" s="201"/>
      <c r="J259" s="201"/>
      <c r="K259" s="201"/>
      <c r="L259" s="201"/>
      <c r="M259" s="201"/>
      <c r="N259" s="201"/>
      <c r="O259" s="201"/>
      <c r="P259" s="201"/>
      <c r="Q259" s="201"/>
      <c r="R259" s="201"/>
      <c r="S259" s="201"/>
      <c r="T259" s="201"/>
      <c r="U259" s="201"/>
      <c r="V259" s="201"/>
      <c r="W259" s="201"/>
      <c r="X259" s="201"/>
      <c r="Y259" s="201"/>
      <c r="Z259" s="201"/>
      <c r="AA259" s="201"/>
      <c r="AB259" s="201"/>
      <c r="AC259" s="201"/>
      <c r="AD259" s="201"/>
      <c r="AE259" s="201"/>
      <c r="AQ259" s="197" t="s">
        <v>583</v>
      </c>
      <c r="AR259" s="197"/>
      <c r="BU259" s="197"/>
      <c r="BV259" s="197"/>
      <c r="BW259" s="197"/>
      <c r="BX259" s="197"/>
      <c r="BY259" s="197"/>
      <c r="BZ259" s="197"/>
      <c r="CA259" s="197" t="s">
        <v>584</v>
      </c>
      <c r="CB259" s="197"/>
      <c r="CC259" s="197"/>
      <c r="CD259" s="197"/>
      <c r="CE259" s="197"/>
      <c r="CF259" s="197"/>
      <c r="CG259" s="197"/>
      <c r="CH259" s="197"/>
      <c r="CI259" s="197"/>
      <c r="CJ259" s="197"/>
      <c r="CK259" s="197"/>
      <c r="CL259" s="197"/>
      <c r="CM259" s="197"/>
      <c r="CN259" s="197"/>
      <c r="CO259" s="197"/>
      <c r="CP259" s="197"/>
      <c r="CQ259" s="197"/>
      <c r="CR259" s="197"/>
      <c r="CS259" s="197"/>
      <c r="CT259" s="197"/>
      <c r="CU259" s="197"/>
      <c r="DM259" s="37" t="s">
        <v>585</v>
      </c>
      <c r="ED259" s="43"/>
    </row>
    <row r="260" spans="1:174" s="37" customFormat="1" ht="49.5" customHeight="1" x14ac:dyDescent="0.55000000000000004">
      <c r="BU260" s="197"/>
      <c r="BV260" s="197"/>
      <c r="BW260" s="197"/>
      <c r="BX260" s="197"/>
      <c r="BY260" s="197"/>
      <c r="BZ260" s="197"/>
      <c r="CA260" s="197"/>
      <c r="CB260" s="197"/>
      <c r="CC260" s="197"/>
      <c r="CD260" s="197"/>
      <c r="CE260" s="197"/>
      <c r="CF260" s="197"/>
      <c r="CG260" s="197"/>
      <c r="CH260" s="197"/>
      <c r="CI260" s="148"/>
      <c r="CJ260" s="148"/>
      <c r="CK260" s="148"/>
      <c r="CL260" s="148"/>
      <c r="CM260" s="148"/>
      <c r="CN260" s="148"/>
      <c r="CO260" s="197"/>
      <c r="CP260" s="197"/>
      <c r="CQ260" s="197"/>
      <c r="CR260" s="197"/>
      <c r="CS260" s="197"/>
      <c r="CT260" s="197"/>
      <c r="CU260" s="197"/>
      <c r="ED260" s="43"/>
    </row>
    <row r="261" spans="1:174" s="37" customFormat="1" ht="75.75" customHeight="1" x14ac:dyDescent="0.55000000000000004">
      <c r="B261" s="201" t="s">
        <v>586</v>
      </c>
      <c r="C261" s="201"/>
      <c r="D261" s="201"/>
      <c r="E261" s="201"/>
      <c r="F261" s="201"/>
      <c r="G261" s="201"/>
      <c r="H261" s="201"/>
      <c r="I261" s="201"/>
      <c r="J261" s="201"/>
      <c r="K261" s="201"/>
      <c r="L261" s="201"/>
      <c r="M261" s="201"/>
      <c r="N261" s="201"/>
      <c r="O261" s="201"/>
      <c r="P261" s="201"/>
      <c r="Q261" s="201"/>
      <c r="R261" s="201"/>
      <c r="S261" s="201"/>
      <c r="T261" s="201"/>
      <c r="U261" s="201"/>
      <c r="V261" s="201"/>
      <c r="W261" s="201"/>
      <c r="X261" s="201"/>
      <c r="Y261" s="201"/>
      <c r="Z261" s="201"/>
      <c r="AA261" s="201"/>
      <c r="AB261" s="201"/>
      <c r="AC261" s="201"/>
      <c r="AD261" s="201"/>
      <c r="AE261" s="201"/>
      <c r="AQ261" s="197" t="s">
        <v>587</v>
      </c>
      <c r="AR261" s="197"/>
      <c r="CA261" s="197" t="s">
        <v>588</v>
      </c>
      <c r="CB261" s="197"/>
      <c r="CC261" s="197"/>
      <c r="CD261" s="197"/>
      <c r="CE261" s="197"/>
      <c r="CF261" s="197"/>
      <c r="CG261" s="197"/>
      <c r="CH261" s="197"/>
      <c r="CI261" s="197"/>
      <c r="CJ261" s="197"/>
      <c r="CK261" s="197"/>
      <c r="CL261" s="197"/>
      <c r="CM261" s="197"/>
      <c r="CN261" s="197"/>
      <c r="CO261" s="197"/>
      <c r="CP261" s="197"/>
      <c r="CQ261" s="197"/>
      <c r="CR261" s="197"/>
      <c r="CS261" s="197"/>
      <c r="CT261" s="197"/>
      <c r="CU261" s="197"/>
      <c r="DM261" s="37" t="s">
        <v>589</v>
      </c>
      <c r="ED261" s="43"/>
    </row>
    <row r="262" spans="1:174" s="37" customFormat="1" ht="75" customHeight="1" x14ac:dyDescent="0.55000000000000004">
      <c r="BT262" s="197"/>
      <c r="BU262" s="197"/>
      <c r="BV262" s="197"/>
      <c r="BW262" s="197"/>
      <c r="BX262" s="197"/>
      <c r="BY262" s="197"/>
      <c r="BZ262" s="197"/>
      <c r="CA262" s="197"/>
      <c r="CB262" s="197"/>
      <c r="CC262" s="197"/>
      <c r="CD262" s="197"/>
      <c r="CE262" s="197"/>
      <c r="CF262" s="197"/>
      <c r="CG262" s="197"/>
      <c r="CH262" s="197"/>
      <c r="CI262" s="45"/>
      <c r="CJ262" s="45"/>
      <c r="CK262" s="45"/>
      <c r="CL262" s="45"/>
      <c r="CM262" s="45"/>
      <c r="CN262" s="45"/>
      <c r="CO262" s="197"/>
      <c r="CP262" s="197"/>
      <c r="CQ262" s="197"/>
      <c r="CR262" s="197"/>
      <c r="CS262" s="197"/>
      <c r="CT262" s="197"/>
      <c r="CU262" s="197"/>
      <c r="ED262" s="43"/>
      <c r="EE262" s="37" t="s">
        <v>590</v>
      </c>
      <c r="EG262" s="37" t="s">
        <v>591</v>
      </c>
    </row>
    <row r="263" spans="1:174" s="37" customFormat="1" ht="75.75" customHeight="1" x14ac:dyDescent="0.55000000000000004">
      <c r="B263" s="201" t="s">
        <v>592</v>
      </c>
      <c r="C263" s="201"/>
      <c r="D263" s="201"/>
      <c r="E263" s="201"/>
      <c r="F263" s="201"/>
      <c r="G263" s="201"/>
      <c r="H263" s="201"/>
      <c r="I263" s="201"/>
      <c r="J263" s="201"/>
      <c r="K263" s="201"/>
      <c r="L263" s="201"/>
      <c r="M263" s="201"/>
      <c r="N263" s="201"/>
      <c r="O263" s="201"/>
      <c r="P263" s="201"/>
      <c r="Q263" s="201"/>
      <c r="R263" s="201"/>
      <c r="S263" s="201"/>
      <c r="T263" s="201"/>
      <c r="U263" s="201"/>
      <c r="V263" s="201"/>
      <c r="W263" s="201"/>
      <c r="X263" s="201"/>
      <c r="Y263" s="201"/>
      <c r="Z263" s="201"/>
      <c r="AA263" s="201"/>
      <c r="AB263" s="201"/>
      <c r="AC263" s="201"/>
      <c r="AD263" s="201"/>
      <c r="AE263" s="201"/>
      <c r="AQ263" s="197" t="s">
        <v>593</v>
      </c>
      <c r="AR263" s="197"/>
      <c r="BU263" s="197"/>
      <c r="BV263" s="197"/>
      <c r="BW263" s="197"/>
      <c r="BX263" s="197"/>
      <c r="BY263" s="197"/>
      <c r="BZ263" s="197"/>
      <c r="CA263" s="37" t="s">
        <v>594</v>
      </c>
      <c r="DM263" s="37" t="s">
        <v>595</v>
      </c>
      <c r="ED263" s="43"/>
    </row>
    <row r="264" spans="1:174" ht="30.6" x14ac:dyDescent="0.55000000000000004">
      <c r="A264" s="94"/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37"/>
      <c r="X264" s="37"/>
      <c r="Y264" s="37"/>
      <c r="Z264" s="37"/>
      <c r="AA264" s="37"/>
      <c r="AB264" s="43"/>
      <c r="AC264" s="198"/>
      <c r="AD264" s="198"/>
      <c r="AE264" s="94"/>
      <c r="AF264" s="37"/>
      <c r="AG264" s="37"/>
      <c r="AH264" s="37"/>
      <c r="AI264" s="94"/>
      <c r="AJ264" s="94"/>
      <c r="AK264" s="94"/>
      <c r="AL264" s="37"/>
      <c r="AM264" s="37"/>
      <c r="AN264" s="94"/>
      <c r="AO264" s="94"/>
      <c r="AP264" s="94"/>
      <c r="AQ264" s="94"/>
      <c r="AR264" s="197"/>
      <c r="AS264" s="37"/>
      <c r="AT264" s="94"/>
      <c r="AU264" s="94"/>
      <c r="AV264" s="94"/>
      <c r="AW264" s="94"/>
      <c r="AX264" s="94"/>
      <c r="AY264" s="94"/>
      <c r="AZ264" s="94"/>
      <c r="BA264" s="94"/>
      <c r="BB264" s="94"/>
      <c r="BC264" s="94"/>
      <c r="BD264" s="94"/>
      <c r="BE264" s="94"/>
      <c r="BF264" s="94"/>
      <c r="BG264" s="94"/>
      <c r="BH264" s="94"/>
      <c r="BI264" s="94"/>
      <c r="BJ264" s="94"/>
      <c r="BK264" s="94"/>
      <c r="BL264" s="94"/>
      <c r="BM264" s="94"/>
      <c r="BN264" s="94"/>
      <c r="BO264" s="94"/>
      <c r="BP264" s="94"/>
      <c r="BQ264" s="94"/>
      <c r="BR264" s="94"/>
      <c r="BS264" s="94"/>
      <c r="BT264" s="94"/>
      <c r="BU264" s="199"/>
      <c r="BV264" s="199"/>
      <c r="BW264" s="199"/>
      <c r="BX264" s="199"/>
      <c r="BY264" s="199"/>
      <c r="BZ264" s="199"/>
      <c r="CA264" s="199"/>
      <c r="CB264" s="199"/>
      <c r="CC264" s="199"/>
      <c r="CD264" s="199"/>
      <c r="CE264" s="199"/>
      <c r="CF264" s="199"/>
      <c r="CG264" s="199"/>
      <c r="CH264" s="199"/>
      <c r="CI264" s="199"/>
      <c r="CJ264" s="199"/>
      <c r="CK264" s="199"/>
      <c r="CL264" s="199"/>
      <c r="CM264" s="199"/>
      <c r="CN264" s="199"/>
      <c r="CO264" s="199"/>
      <c r="CP264" s="199"/>
      <c r="CQ264" s="199"/>
      <c r="CR264" s="199"/>
      <c r="CS264" s="199"/>
      <c r="CT264" s="199"/>
      <c r="CU264" s="199"/>
      <c r="CV264" s="94"/>
      <c r="CW264" s="94"/>
      <c r="CX264" s="94"/>
      <c r="CY264" s="94"/>
      <c r="CZ264" s="94"/>
      <c r="DA264" s="94"/>
      <c r="DB264" s="94"/>
      <c r="DC264" s="94"/>
      <c r="DD264" s="94"/>
      <c r="DE264" s="94"/>
      <c r="DF264" s="94"/>
      <c r="DG264" s="94"/>
      <c r="DH264" s="94"/>
      <c r="DI264" s="94"/>
      <c r="DJ264" s="94"/>
      <c r="DK264" s="94"/>
      <c r="DL264" s="94"/>
      <c r="DM264" s="94"/>
      <c r="DN264" s="94"/>
      <c r="DO264" s="94"/>
      <c r="DP264" s="94"/>
      <c r="DQ264" s="94"/>
      <c r="DR264" s="94"/>
      <c r="DS264" s="94"/>
      <c r="DT264" s="94"/>
      <c r="DU264" s="94"/>
      <c r="DV264" s="94"/>
      <c r="DW264" s="94"/>
      <c r="DX264" s="94"/>
      <c r="DY264" s="94"/>
      <c r="DZ264" s="94"/>
      <c r="EA264" s="94"/>
      <c r="EB264" s="94"/>
      <c r="EC264" s="94"/>
      <c r="ED264" s="198"/>
    </row>
    <row r="265" spans="1:174" s="37" customFormat="1" ht="75.75" customHeight="1" x14ac:dyDescent="0.55000000000000004">
      <c r="B265" s="201" t="s">
        <v>596</v>
      </c>
      <c r="C265" s="201"/>
      <c r="D265" s="201"/>
      <c r="E265" s="201"/>
      <c r="F265" s="201"/>
      <c r="G265" s="201"/>
      <c r="H265" s="201"/>
      <c r="I265" s="201"/>
      <c r="J265" s="201"/>
      <c r="K265" s="201"/>
      <c r="L265" s="201"/>
      <c r="M265" s="201"/>
      <c r="N265" s="201"/>
      <c r="O265" s="201"/>
      <c r="P265" s="201"/>
      <c r="Q265" s="201"/>
      <c r="R265" s="201"/>
      <c r="S265" s="201"/>
      <c r="T265" s="201"/>
      <c r="U265" s="201"/>
      <c r="V265" s="201"/>
      <c r="W265" s="201"/>
      <c r="X265" s="201"/>
      <c r="Y265" s="201"/>
      <c r="Z265" s="201"/>
      <c r="AA265" s="201"/>
      <c r="AB265" s="201"/>
      <c r="AC265" s="201"/>
      <c r="AD265" s="201"/>
      <c r="AE265" s="201"/>
      <c r="AQ265" s="37" t="s">
        <v>597</v>
      </c>
      <c r="AR265" s="197"/>
      <c r="BU265" s="197"/>
      <c r="BV265" s="197"/>
      <c r="BW265" s="197"/>
      <c r="BX265" s="197"/>
      <c r="BY265" s="197"/>
      <c r="BZ265" s="197"/>
      <c r="CA265" s="197" t="s">
        <v>598</v>
      </c>
      <c r="CB265" s="197"/>
      <c r="CC265" s="197"/>
      <c r="CD265" s="197"/>
      <c r="CE265" s="197"/>
      <c r="CF265" s="197"/>
      <c r="CG265" s="197"/>
      <c r="CH265" s="197"/>
      <c r="CI265" s="197"/>
      <c r="CJ265" s="197"/>
      <c r="CK265" s="197"/>
      <c r="CL265" s="197"/>
      <c r="CM265" s="197"/>
      <c r="CN265" s="197"/>
      <c r="CO265" s="197"/>
      <c r="CP265" s="197"/>
      <c r="CQ265" s="197"/>
      <c r="CR265" s="197"/>
      <c r="CS265" s="197"/>
      <c r="CT265" s="197"/>
      <c r="CU265" s="197"/>
      <c r="DM265" s="37" t="s">
        <v>599</v>
      </c>
      <c r="ED265" s="43"/>
    </row>
    <row r="266" spans="1:174" x14ac:dyDescent="0.45">
      <c r="A266" s="94"/>
      <c r="B266" s="94"/>
      <c r="C266" s="94"/>
      <c r="D266" s="94"/>
      <c r="E266" s="94"/>
      <c r="F266" s="94"/>
      <c r="G266" s="94"/>
      <c r="H266" s="94"/>
      <c r="I266" s="94"/>
      <c r="J266" s="94"/>
      <c r="K266" s="94"/>
      <c r="L266" s="94"/>
      <c r="M266" s="94"/>
      <c r="N266" s="94"/>
      <c r="O266" s="94"/>
      <c r="P266" s="94"/>
      <c r="Q266" s="94"/>
      <c r="R266" s="94"/>
      <c r="S266" s="94"/>
      <c r="T266" s="94"/>
      <c r="U266" s="94"/>
      <c r="V266" s="94"/>
      <c r="W266" s="94"/>
      <c r="X266" s="94"/>
      <c r="Y266" s="94"/>
      <c r="Z266" s="94"/>
      <c r="AA266" s="94"/>
      <c r="AB266" s="198"/>
      <c r="AC266" s="198"/>
      <c r="AD266" s="198"/>
      <c r="AE266" s="94"/>
      <c r="AF266" s="94"/>
      <c r="AG266" s="94"/>
      <c r="AH266" s="94"/>
      <c r="AI266" s="94"/>
      <c r="AJ266" s="94"/>
      <c r="AK266" s="94"/>
      <c r="AL266" s="94"/>
      <c r="AM266" s="94"/>
      <c r="AN266" s="94"/>
      <c r="AO266" s="94"/>
      <c r="AP266" s="94"/>
      <c r="AQ266" s="94"/>
      <c r="AR266" s="94"/>
      <c r="AS266" s="94"/>
      <c r="AT266" s="94"/>
      <c r="AU266" s="94"/>
      <c r="AV266" s="94"/>
      <c r="AW266" s="94"/>
      <c r="AX266" s="94"/>
      <c r="AY266" s="94"/>
      <c r="AZ266" s="94"/>
      <c r="BA266" s="94"/>
      <c r="BB266" s="94"/>
      <c r="BC266" s="94"/>
      <c r="BD266" s="94"/>
      <c r="BE266" s="94"/>
      <c r="BF266" s="94"/>
      <c r="BG266" s="94"/>
      <c r="BH266" s="94"/>
      <c r="BI266" s="94"/>
      <c r="BJ266" s="94"/>
      <c r="BK266" s="94"/>
      <c r="BL266" s="94"/>
      <c r="BM266" s="94"/>
      <c r="BN266" s="94"/>
      <c r="BO266" s="94"/>
      <c r="BP266" s="94"/>
      <c r="BQ266" s="94"/>
      <c r="BR266" s="94"/>
      <c r="BS266" s="94"/>
      <c r="BT266" s="94"/>
      <c r="BU266" s="199"/>
      <c r="BV266" s="199"/>
      <c r="BW266" s="199"/>
      <c r="BX266" s="199"/>
      <c r="BY266" s="199"/>
      <c r="BZ266" s="199"/>
      <c r="CA266" s="199"/>
      <c r="CB266" s="199"/>
      <c r="CC266" s="199"/>
      <c r="CD266" s="199"/>
      <c r="CE266" s="199"/>
      <c r="CF266" s="199"/>
      <c r="CG266" s="199"/>
      <c r="CH266" s="199"/>
      <c r="CI266" s="199"/>
      <c r="CJ266" s="199"/>
      <c r="CK266" s="199"/>
      <c r="CL266" s="199"/>
      <c r="CM266" s="199"/>
      <c r="CN266" s="199"/>
      <c r="CO266" s="199"/>
      <c r="CP266" s="199"/>
      <c r="CQ266" s="199"/>
      <c r="CR266" s="199"/>
      <c r="CS266" s="199"/>
      <c r="CT266" s="199"/>
      <c r="CU266" s="199"/>
      <c r="CV266" s="94"/>
      <c r="CW266" s="94"/>
      <c r="CX266" s="94"/>
      <c r="CY266" s="94"/>
      <c r="CZ266" s="94"/>
      <c r="DA266" s="94"/>
      <c r="DB266" s="94"/>
      <c r="DC266" s="94"/>
      <c r="DD266" s="94"/>
      <c r="DE266" s="94"/>
      <c r="DF266" s="94"/>
      <c r="DG266" s="94"/>
      <c r="DH266" s="94"/>
      <c r="DI266" s="94"/>
      <c r="DJ266" s="94"/>
      <c r="DK266" s="94"/>
      <c r="DL266" s="94"/>
      <c r="DM266" s="94"/>
      <c r="DN266" s="94"/>
      <c r="DO266" s="94"/>
      <c r="DP266" s="94"/>
      <c r="DQ266" s="94"/>
      <c r="DR266" s="94"/>
      <c r="DS266" s="94"/>
      <c r="DT266" s="94"/>
      <c r="DU266" s="94"/>
      <c r="DV266" s="94"/>
      <c r="DW266" s="200"/>
      <c r="DX266" s="200"/>
      <c r="DY266" s="200"/>
      <c r="DZ266" s="94"/>
      <c r="EA266" s="94"/>
      <c r="EB266" s="94"/>
      <c r="EC266" s="94"/>
      <c r="ED266" s="198"/>
    </row>
    <row r="267" spans="1:174" s="37" customFormat="1" ht="75.75" customHeight="1" x14ac:dyDescent="0.55000000000000004">
      <c r="B267" s="201" t="s">
        <v>600</v>
      </c>
      <c r="C267" s="201"/>
      <c r="D267" s="201"/>
      <c r="E267" s="201"/>
      <c r="F267" s="201"/>
      <c r="G267" s="201"/>
      <c r="H267" s="201"/>
      <c r="I267" s="201"/>
      <c r="J267" s="201"/>
      <c r="K267" s="201"/>
      <c r="L267" s="201"/>
      <c r="M267" s="201"/>
      <c r="N267" s="201"/>
      <c r="O267" s="201"/>
      <c r="P267" s="201"/>
      <c r="Q267" s="201"/>
      <c r="R267" s="201"/>
      <c r="S267" s="201"/>
      <c r="T267" s="201"/>
      <c r="U267" s="201"/>
      <c r="V267" s="201"/>
      <c r="W267" s="201"/>
      <c r="X267" s="201"/>
      <c r="Y267" s="201"/>
      <c r="Z267" s="201"/>
      <c r="AA267" s="201"/>
      <c r="AB267" s="201"/>
      <c r="AC267" s="201"/>
      <c r="AD267" s="201"/>
      <c r="AE267" s="201"/>
      <c r="AQ267" s="37" t="s">
        <v>601</v>
      </c>
      <c r="AR267" s="197"/>
      <c r="CA267" s="37" t="s">
        <v>602</v>
      </c>
      <c r="DM267" s="37" t="s">
        <v>603</v>
      </c>
      <c r="ED267" s="43"/>
    </row>
    <row r="271" spans="1:174" x14ac:dyDescent="0.45">
      <c r="DW271" s="36"/>
      <c r="DX271" s="36"/>
      <c r="DY271" s="36"/>
    </row>
    <row r="272" spans="1:174" x14ac:dyDescent="0.45">
      <c r="DW272" s="36"/>
      <c r="DX272" s="36"/>
      <c r="DY272" s="36"/>
    </row>
  </sheetData>
  <sheetProtection password="CE22" sheet="1" objects="1" scenarios="1" formatCells="0" formatColumns="0" formatRows="0" insertColumns="0" insertRows="0" insertHyperlinks="0" deleteColumns="0" deleteRows="0" sort="0" autoFilter="0" pivotTables="0"/>
  <autoFilter ref="A42:ED135">
    <filterColumn colId="0" showButton="0"/>
    <filterColumn colId="1" showButton="0"/>
    <filterColumn colId="3" showButton="0">
      <colorFilter dxfId="32"/>
    </filterColumn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51" showButton="0"/>
    <filterColumn colId="52" showButton="0"/>
    <filterColumn colId="54" showButton="0"/>
    <filterColumn colId="55" showButton="0"/>
    <filterColumn colId="57" showButton="0"/>
    <filterColumn colId="59" showButton="0"/>
    <filterColumn colId="60" showButton="0"/>
    <filterColumn colId="62" showButton="0"/>
    <filterColumn colId="63" showButton="0"/>
    <filterColumn colId="65" showButton="0"/>
    <filterColumn colId="67" showButton="0"/>
    <filterColumn colId="68" showButton="0"/>
    <filterColumn colId="70" showButton="0"/>
    <filterColumn colId="71" showButton="0"/>
    <filterColumn colId="73" showButton="0"/>
    <filterColumn colId="75" showButton="0"/>
    <filterColumn colId="76" showButton="0"/>
    <filterColumn colId="78" showButton="0"/>
    <filterColumn colId="79" showButton="0"/>
    <filterColumn colId="81" showButton="0"/>
    <filterColumn colId="83" showButton="0"/>
    <filterColumn colId="84" showButton="0"/>
    <filterColumn colId="86" showButton="0"/>
    <filterColumn colId="87" showButton="0"/>
    <filterColumn colId="89" showButton="0"/>
    <filterColumn colId="91" showButton="0"/>
    <filterColumn colId="92" showButton="0"/>
    <filterColumn colId="94" showButton="0"/>
    <filterColumn colId="95" showButton="0"/>
    <filterColumn colId="97" showButton="0"/>
    <filterColumn colId="99" showButton="0"/>
    <filterColumn colId="100" showButton="0"/>
    <filterColumn colId="102" showButton="0"/>
    <filterColumn colId="103" showButton="0"/>
    <filterColumn colId="105" showButton="0"/>
    <filterColumn colId="107" showButton="0"/>
    <filterColumn colId="108" showButton="0"/>
    <filterColumn colId="110" showButton="0"/>
    <filterColumn colId="111" showButton="0"/>
    <filterColumn colId="113" showButton="0"/>
    <filterColumn colId="115" showButton="0"/>
    <filterColumn colId="116" showButton="0"/>
    <filterColumn colId="118" showButton="0"/>
    <filterColumn colId="119" showButton="0"/>
    <filterColumn colId="121" showButton="0"/>
    <filterColumn colId="123" showButton="0"/>
    <filterColumn colId="124" showButton="0"/>
    <filterColumn colId="126" showButton="0"/>
    <filterColumn colId="128" showButton="0"/>
    <filterColumn colId="130" showButton="0"/>
    <filterColumn colId="131" showButton="0"/>
  </autoFilter>
  <mergeCells count="5081">
    <mergeCell ref="V15:W15"/>
    <mergeCell ref="X15:AE15"/>
    <mergeCell ref="AF15:AM15"/>
    <mergeCell ref="AN15:AO15"/>
    <mergeCell ref="AP15:AU15"/>
    <mergeCell ref="AX15:BC15"/>
    <mergeCell ref="N9:P9"/>
    <mergeCell ref="Q9:T9"/>
    <mergeCell ref="B15:E19"/>
    <mergeCell ref="F15:M15"/>
    <mergeCell ref="N15:O15"/>
    <mergeCell ref="P15:U15"/>
    <mergeCell ref="DZ15:EC19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DI15:DK19"/>
    <mergeCell ref="DL15:DM19"/>
    <mergeCell ref="DN15:DP19"/>
    <mergeCell ref="DQ15:DS19"/>
    <mergeCell ref="DT15:DV19"/>
    <mergeCell ref="DW15:DY19"/>
    <mergeCell ref="CF15:CM15"/>
    <mergeCell ref="CN15:CO15"/>
    <mergeCell ref="CP15:CU15"/>
    <mergeCell ref="CV15:CW15"/>
    <mergeCell ref="CX15:DE15"/>
    <mergeCell ref="DF15:DH19"/>
    <mergeCell ref="CF16:CG16"/>
    <mergeCell ref="CH16:CI16"/>
    <mergeCell ref="CJ16:CK16"/>
    <mergeCell ref="CL16:CM16"/>
    <mergeCell ref="BD15:BE15"/>
    <mergeCell ref="BF15:BM15"/>
    <mergeCell ref="BN15:BO15"/>
    <mergeCell ref="BP15:BU15"/>
    <mergeCell ref="BV15:BW15"/>
    <mergeCell ref="BX15:CE15"/>
    <mergeCell ref="BP16:BQ16"/>
    <mergeCell ref="BR16:BS16"/>
    <mergeCell ref="AV16:AW16"/>
    <mergeCell ref="AX16:AY16"/>
    <mergeCell ref="AZ16:BA16"/>
    <mergeCell ref="BB16:BC16"/>
    <mergeCell ref="BD16:BE16"/>
    <mergeCell ref="BF16:BG16"/>
    <mergeCell ref="CZ16:DA16"/>
    <mergeCell ref="DB16:DC16"/>
    <mergeCell ref="DD16:DE16"/>
    <mergeCell ref="AZ17:BA17"/>
    <mergeCell ref="BB17:BC17"/>
    <mergeCell ref="BF17:BG17"/>
    <mergeCell ref="BH17:BI17"/>
    <mergeCell ref="BJ17:BK17"/>
    <mergeCell ref="AV17:AW17"/>
    <mergeCell ref="CN18:CO18"/>
    <mergeCell ref="CP18:CQ18"/>
    <mergeCell ref="BT18:BU18"/>
    <mergeCell ref="AJ16:AK16"/>
    <mergeCell ref="AL16:AM16"/>
    <mergeCell ref="AN16:AO16"/>
    <mergeCell ref="AP16:AQ16"/>
    <mergeCell ref="AR16:AS16"/>
    <mergeCell ref="AT16:AU16"/>
    <mergeCell ref="X16:Y16"/>
    <mergeCell ref="Z16:AA16"/>
    <mergeCell ref="AB16:AC16"/>
    <mergeCell ref="AD16:AE16"/>
    <mergeCell ref="AF16:AG16"/>
    <mergeCell ref="AH16:AI16"/>
    <mergeCell ref="X17:Y17"/>
    <mergeCell ref="Z17:AA17"/>
    <mergeCell ref="AB17:AC17"/>
    <mergeCell ref="AD17:AE17"/>
    <mergeCell ref="AF17:AG17"/>
    <mergeCell ref="AH17:AI17"/>
    <mergeCell ref="AJ17:AK17"/>
    <mergeCell ref="AL17:AM17"/>
    <mergeCell ref="AP17:AQ17"/>
    <mergeCell ref="AR17:AS17"/>
    <mergeCell ref="AT17:AU17"/>
    <mergeCell ref="F17:G17"/>
    <mergeCell ref="H17:I17"/>
    <mergeCell ref="J17:K17"/>
    <mergeCell ref="L17:M17"/>
    <mergeCell ref="P17:Q17"/>
    <mergeCell ref="R17:S17"/>
    <mergeCell ref="T17:U17"/>
    <mergeCell ref="CN16:CO16"/>
    <mergeCell ref="CP16:CQ16"/>
    <mergeCell ref="CR16:CS16"/>
    <mergeCell ref="CT16:CU16"/>
    <mergeCell ref="CV16:CW16"/>
    <mergeCell ref="CX16:CY16"/>
    <mergeCell ref="BT16:BU16"/>
    <mergeCell ref="BV16:BW16"/>
    <mergeCell ref="BX16:BY16"/>
    <mergeCell ref="BZ16:CA16"/>
    <mergeCell ref="CB16:CC16"/>
    <mergeCell ref="CD16:CE16"/>
    <mergeCell ref="BH16:BI16"/>
    <mergeCell ref="BJ16:BK16"/>
    <mergeCell ref="BL16:BM16"/>
    <mergeCell ref="BN16:BO16"/>
    <mergeCell ref="CJ17:CK17"/>
    <mergeCell ref="CL17:CM17"/>
    <mergeCell ref="BL17:BM17"/>
    <mergeCell ref="BP17:BQ17"/>
    <mergeCell ref="BR17:BS17"/>
    <mergeCell ref="BT17:BU17"/>
    <mergeCell ref="BX17:BY17"/>
    <mergeCell ref="BZ17:CA17"/>
    <mergeCell ref="AX17:AY17"/>
    <mergeCell ref="AJ18:AK18"/>
    <mergeCell ref="AL18:AM18"/>
    <mergeCell ref="AN18:AO18"/>
    <mergeCell ref="AP18:AQ18"/>
    <mergeCell ref="AR18:AS18"/>
    <mergeCell ref="AT18:AU18"/>
    <mergeCell ref="X18:Y18"/>
    <mergeCell ref="Z18:AA18"/>
    <mergeCell ref="AB18:AC18"/>
    <mergeCell ref="AD18:AE18"/>
    <mergeCell ref="AF18:AG18"/>
    <mergeCell ref="AH18:AI18"/>
    <mergeCell ref="DD17:DE17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CP17:CQ17"/>
    <mergeCell ref="CR17:CS17"/>
    <mergeCell ref="CT17:CU17"/>
    <mergeCell ref="CX17:CY17"/>
    <mergeCell ref="CZ17:DA17"/>
    <mergeCell ref="DB17:DC17"/>
    <mergeCell ref="CB17:CC17"/>
    <mergeCell ref="CD17:CE17"/>
    <mergeCell ref="CF17:CG17"/>
    <mergeCell ref="CH17:CI17"/>
    <mergeCell ref="BV18:BW18"/>
    <mergeCell ref="BX18:BY18"/>
    <mergeCell ref="BZ18:CA18"/>
    <mergeCell ref="CB18:CC18"/>
    <mergeCell ref="CD18:CE18"/>
    <mergeCell ref="BH18:BI18"/>
    <mergeCell ref="BJ18:BK18"/>
    <mergeCell ref="BL18:BM18"/>
    <mergeCell ref="BN18:BO18"/>
    <mergeCell ref="BP18:BQ18"/>
    <mergeCell ref="BR18:BS18"/>
    <mergeCell ref="AV18:AW18"/>
    <mergeCell ref="AX18:AY18"/>
    <mergeCell ref="AZ18:BA18"/>
    <mergeCell ref="BB18:BC18"/>
    <mergeCell ref="BD18:BE18"/>
    <mergeCell ref="BF18:BG18"/>
    <mergeCell ref="AJ19:AK19"/>
    <mergeCell ref="AL19:AM19"/>
    <mergeCell ref="AN19:AO19"/>
    <mergeCell ref="AP19:AQ19"/>
    <mergeCell ref="AR19:AS19"/>
    <mergeCell ref="AT19:AU19"/>
    <mergeCell ref="X19:Y19"/>
    <mergeCell ref="Z19:AA19"/>
    <mergeCell ref="AB19:AC19"/>
    <mergeCell ref="AD19:AE19"/>
    <mergeCell ref="AF19:AG19"/>
    <mergeCell ref="AH19:AI19"/>
    <mergeCell ref="DD18:DE18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CR18:CS18"/>
    <mergeCell ref="CT18:CU18"/>
    <mergeCell ref="CV18:CW18"/>
    <mergeCell ref="CX18:CY18"/>
    <mergeCell ref="CZ18:DA18"/>
    <mergeCell ref="DB18:DC18"/>
    <mergeCell ref="CF18:CG18"/>
    <mergeCell ref="CH18:CI18"/>
    <mergeCell ref="CJ18:CK18"/>
    <mergeCell ref="CL18:CM18"/>
    <mergeCell ref="BV19:BW19"/>
    <mergeCell ref="BX19:BY19"/>
    <mergeCell ref="BZ19:CA19"/>
    <mergeCell ref="CB19:CC19"/>
    <mergeCell ref="CD19:CE19"/>
    <mergeCell ref="BH19:BI19"/>
    <mergeCell ref="BJ19:BK19"/>
    <mergeCell ref="BL19:BM19"/>
    <mergeCell ref="BN19:BO19"/>
    <mergeCell ref="BP19:BQ19"/>
    <mergeCell ref="BR19:BS19"/>
    <mergeCell ref="AV19:AW19"/>
    <mergeCell ref="AX19:AY19"/>
    <mergeCell ref="AZ19:BA19"/>
    <mergeCell ref="BB19:BC19"/>
    <mergeCell ref="BD19:BE19"/>
    <mergeCell ref="BF19:BG19"/>
    <mergeCell ref="AN20:AO20"/>
    <mergeCell ref="AP20:AQ20"/>
    <mergeCell ref="AR20:AS20"/>
    <mergeCell ref="V20:W20"/>
    <mergeCell ref="X20:Y20"/>
    <mergeCell ref="Z20:AA20"/>
    <mergeCell ref="AB20:AC20"/>
    <mergeCell ref="AD20:AE20"/>
    <mergeCell ref="AF20:AG20"/>
    <mergeCell ref="DD19:DE19"/>
    <mergeCell ref="B20:E20"/>
    <mergeCell ref="F20:G20"/>
    <mergeCell ref="H20:I20"/>
    <mergeCell ref="J20:K20"/>
    <mergeCell ref="L20:M20"/>
    <mergeCell ref="N20:O20"/>
    <mergeCell ref="P20:Q20"/>
    <mergeCell ref="R20:S20"/>
    <mergeCell ref="T20:U20"/>
    <mergeCell ref="CR19:CS19"/>
    <mergeCell ref="CT19:CU19"/>
    <mergeCell ref="CV19:CW19"/>
    <mergeCell ref="CX19:CY19"/>
    <mergeCell ref="CZ19:DA19"/>
    <mergeCell ref="DB19:DC19"/>
    <mergeCell ref="CF19:CG19"/>
    <mergeCell ref="CH19:CI19"/>
    <mergeCell ref="CJ19:CK19"/>
    <mergeCell ref="CL19:CM19"/>
    <mergeCell ref="CN19:CO19"/>
    <mergeCell ref="CP19:CQ19"/>
    <mergeCell ref="BT19:BU19"/>
    <mergeCell ref="DW20:DY20"/>
    <mergeCell ref="DZ20:EC20"/>
    <mergeCell ref="B21:E21"/>
    <mergeCell ref="F21:G21"/>
    <mergeCell ref="H21:I21"/>
    <mergeCell ref="J21:K21"/>
    <mergeCell ref="L21:M21"/>
    <mergeCell ref="N21:O21"/>
    <mergeCell ref="DB20:DC20"/>
    <mergeCell ref="DD20:DE20"/>
    <mergeCell ref="DF20:DH20"/>
    <mergeCell ref="DI20:DK20"/>
    <mergeCell ref="DL20:DM20"/>
    <mergeCell ref="DN20:DP20"/>
    <mergeCell ref="CP20:CQ20"/>
    <mergeCell ref="CR20:CS20"/>
    <mergeCell ref="CT20:CU20"/>
    <mergeCell ref="CV20:CW20"/>
    <mergeCell ref="CX20:CY20"/>
    <mergeCell ref="CZ20:DA20"/>
    <mergeCell ref="CD20:CE20"/>
    <mergeCell ref="CF20:CG20"/>
    <mergeCell ref="CH20:CI20"/>
    <mergeCell ref="CJ20:CK20"/>
    <mergeCell ref="CL20:CM20"/>
    <mergeCell ref="CN20:CO20"/>
    <mergeCell ref="BR20:BS20"/>
    <mergeCell ref="BT20:BU20"/>
    <mergeCell ref="BV20:BW20"/>
    <mergeCell ref="BX20:BY20"/>
    <mergeCell ref="BZ20:CA20"/>
    <mergeCell ref="CB20:CC20"/>
    <mergeCell ref="AV21:AW21"/>
    <mergeCell ref="AX21:AY21"/>
    <mergeCell ref="AZ21:BA21"/>
    <mergeCell ref="AB21:AC21"/>
    <mergeCell ref="AD21:AE21"/>
    <mergeCell ref="AF21:AG21"/>
    <mergeCell ref="AH21:AI21"/>
    <mergeCell ref="AJ21:AK21"/>
    <mergeCell ref="AN21:AO21"/>
    <mergeCell ref="P21:Q21"/>
    <mergeCell ref="R21:S21"/>
    <mergeCell ref="T21:U21"/>
    <mergeCell ref="V21:W21"/>
    <mergeCell ref="X21:Y21"/>
    <mergeCell ref="Z21:AA21"/>
    <mergeCell ref="DQ20:DS20"/>
    <mergeCell ref="DT20:DV20"/>
    <mergeCell ref="BF20:BG20"/>
    <mergeCell ref="BH20:BI20"/>
    <mergeCell ref="BJ20:BK20"/>
    <mergeCell ref="BL20:BM20"/>
    <mergeCell ref="BN20:BO20"/>
    <mergeCell ref="BP20:BQ20"/>
    <mergeCell ref="AT20:AU20"/>
    <mergeCell ref="AV20:AW20"/>
    <mergeCell ref="AX20:AY20"/>
    <mergeCell ref="AZ20:BA20"/>
    <mergeCell ref="BB20:BC20"/>
    <mergeCell ref="BD20:BE20"/>
    <mergeCell ref="AH20:AI20"/>
    <mergeCell ref="AJ20:AK20"/>
    <mergeCell ref="AL20:AM20"/>
    <mergeCell ref="DZ21:EC21"/>
    <mergeCell ref="CX21:CY21"/>
    <mergeCell ref="CZ21:DA21"/>
    <mergeCell ref="DB21:DC21"/>
    <mergeCell ref="DD21:DE21"/>
    <mergeCell ref="DF21:DH21"/>
    <mergeCell ref="DI21:DK21"/>
    <mergeCell ref="CL21:CM21"/>
    <mergeCell ref="CN21:CO21"/>
    <mergeCell ref="CP21:CQ21"/>
    <mergeCell ref="CR21:CS21"/>
    <mergeCell ref="CT21:CU21"/>
    <mergeCell ref="CV21:CW21"/>
    <mergeCell ref="BZ21:CA21"/>
    <mergeCell ref="CB21:CC21"/>
    <mergeCell ref="CD21:CE21"/>
    <mergeCell ref="CF21:CG21"/>
    <mergeCell ref="CH21:CI21"/>
    <mergeCell ref="CJ21:CK21"/>
    <mergeCell ref="P22:Q22"/>
    <mergeCell ref="R22:S22"/>
    <mergeCell ref="T22:U22"/>
    <mergeCell ref="V22:W22"/>
    <mergeCell ref="X22:Y22"/>
    <mergeCell ref="Z22:AA22"/>
    <mergeCell ref="B22:E22"/>
    <mergeCell ref="F22:G22"/>
    <mergeCell ref="H22:I22"/>
    <mergeCell ref="J22:K22"/>
    <mergeCell ref="L22:M22"/>
    <mergeCell ref="N22:O22"/>
    <mergeCell ref="DL21:DM21"/>
    <mergeCell ref="DN21:DP21"/>
    <mergeCell ref="DQ21:DS21"/>
    <mergeCell ref="DT21:DV21"/>
    <mergeCell ref="DW21:DY21"/>
    <mergeCell ref="BN21:BO21"/>
    <mergeCell ref="BP21:BQ21"/>
    <mergeCell ref="BR21:BS21"/>
    <mergeCell ref="BT21:BU21"/>
    <mergeCell ref="BV21:BW21"/>
    <mergeCell ref="BX21:BY21"/>
    <mergeCell ref="BB21:BC21"/>
    <mergeCell ref="BD21:BE21"/>
    <mergeCell ref="BF21:BG21"/>
    <mergeCell ref="BH21:BI21"/>
    <mergeCell ref="BJ21:BK21"/>
    <mergeCell ref="BL21:BM21"/>
    <mergeCell ref="AP21:AQ21"/>
    <mergeCell ref="AR21:AS21"/>
    <mergeCell ref="AT21:AU21"/>
    <mergeCell ref="AZ22:BA22"/>
    <mergeCell ref="BB22:BC22"/>
    <mergeCell ref="BD22:BE22"/>
    <mergeCell ref="BF22:BG22"/>
    <mergeCell ref="BH22:BI22"/>
    <mergeCell ref="BJ22:BK22"/>
    <mergeCell ref="AN22:AO22"/>
    <mergeCell ref="AP22:AQ22"/>
    <mergeCell ref="AR22:AS22"/>
    <mergeCell ref="AT22:AU22"/>
    <mergeCell ref="AV22:AW22"/>
    <mergeCell ref="AX22:AY22"/>
    <mergeCell ref="AB22:AC22"/>
    <mergeCell ref="AD22:AE22"/>
    <mergeCell ref="AF22:AG22"/>
    <mergeCell ref="AH22:AI22"/>
    <mergeCell ref="AJ22:AK22"/>
    <mergeCell ref="AL22:AM22"/>
    <mergeCell ref="DD22:DE22"/>
    <mergeCell ref="DF22:DH22"/>
    <mergeCell ref="CJ22:CK22"/>
    <mergeCell ref="CL22:CM22"/>
    <mergeCell ref="CN22:CO22"/>
    <mergeCell ref="CP22:CQ22"/>
    <mergeCell ref="CR22:CS22"/>
    <mergeCell ref="CT22:CU22"/>
    <mergeCell ref="BX22:BY22"/>
    <mergeCell ref="BZ22:CA22"/>
    <mergeCell ref="CB22:CC22"/>
    <mergeCell ref="CD22:CE22"/>
    <mergeCell ref="CF22:CG22"/>
    <mergeCell ref="CH22:CI22"/>
    <mergeCell ref="BL22:BM22"/>
    <mergeCell ref="BN22:BO22"/>
    <mergeCell ref="BP22:BQ22"/>
    <mergeCell ref="BR22:BS22"/>
    <mergeCell ref="BT22:BU22"/>
    <mergeCell ref="BV22:BW22"/>
    <mergeCell ref="AH23:AI23"/>
    <mergeCell ref="AJ23:AK23"/>
    <mergeCell ref="AL23:AM23"/>
    <mergeCell ref="AN23:AO23"/>
    <mergeCell ref="AP23:AQ23"/>
    <mergeCell ref="AR23:AS23"/>
    <mergeCell ref="V23:W23"/>
    <mergeCell ref="X23:Y23"/>
    <mergeCell ref="Z23:AA23"/>
    <mergeCell ref="AB23:AC23"/>
    <mergeCell ref="AD23:AE23"/>
    <mergeCell ref="AF23:AG23"/>
    <mergeCell ref="DZ22:EC22"/>
    <mergeCell ref="B23:E23"/>
    <mergeCell ref="F23:G23"/>
    <mergeCell ref="H23:I23"/>
    <mergeCell ref="J23:K23"/>
    <mergeCell ref="L23:M23"/>
    <mergeCell ref="N23:O23"/>
    <mergeCell ref="P23:Q23"/>
    <mergeCell ref="R23:S23"/>
    <mergeCell ref="T23:U23"/>
    <mergeCell ref="DI22:DK22"/>
    <mergeCell ref="DL22:DM22"/>
    <mergeCell ref="DN22:DP22"/>
    <mergeCell ref="DQ22:DS22"/>
    <mergeCell ref="DT22:DV22"/>
    <mergeCell ref="DW22:DY22"/>
    <mergeCell ref="CV22:CW22"/>
    <mergeCell ref="CX22:CY22"/>
    <mergeCell ref="CZ22:DA22"/>
    <mergeCell ref="DB22:DC22"/>
    <mergeCell ref="CL23:CM23"/>
    <mergeCell ref="CN23:CO23"/>
    <mergeCell ref="BR23:BS23"/>
    <mergeCell ref="BT23:BU23"/>
    <mergeCell ref="BV23:BW23"/>
    <mergeCell ref="BX23:BY23"/>
    <mergeCell ref="BZ23:CA23"/>
    <mergeCell ref="CB23:CC23"/>
    <mergeCell ref="BF23:BG23"/>
    <mergeCell ref="BH23:BI23"/>
    <mergeCell ref="BJ23:BK23"/>
    <mergeCell ref="BL23:BM23"/>
    <mergeCell ref="BN23:BO23"/>
    <mergeCell ref="BP23:BQ23"/>
    <mergeCell ref="AT23:AU23"/>
    <mergeCell ref="AV23:AW23"/>
    <mergeCell ref="AX23:AY23"/>
    <mergeCell ref="AZ23:BA23"/>
    <mergeCell ref="BB23:BC23"/>
    <mergeCell ref="BD23:BE23"/>
    <mergeCell ref="P24:Q24"/>
    <mergeCell ref="R24:S24"/>
    <mergeCell ref="T24:U24"/>
    <mergeCell ref="V24:W24"/>
    <mergeCell ref="X24:Y24"/>
    <mergeCell ref="Z24:AA24"/>
    <mergeCell ref="DQ23:DS23"/>
    <mergeCell ref="DT23:DV23"/>
    <mergeCell ref="DW23:DY23"/>
    <mergeCell ref="DZ23:EC23"/>
    <mergeCell ref="B24:E24"/>
    <mergeCell ref="F24:G24"/>
    <mergeCell ref="H24:I24"/>
    <mergeCell ref="J24:K24"/>
    <mergeCell ref="L24:M24"/>
    <mergeCell ref="N24:O24"/>
    <mergeCell ref="DB23:DC23"/>
    <mergeCell ref="DD23:DE23"/>
    <mergeCell ref="DF23:DH23"/>
    <mergeCell ref="DI23:DK23"/>
    <mergeCell ref="DL23:DM23"/>
    <mergeCell ref="DN23:DP23"/>
    <mergeCell ref="CP23:CQ23"/>
    <mergeCell ref="CR23:CS23"/>
    <mergeCell ref="CT23:CU23"/>
    <mergeCell ref="CV23:CW23"/>
    <mergeCell ref="CX23:CY23"/>
    <mergeCell ref="CZ23:DA23"/>
    <mergeCell ref="CD23:CE23"/>
    <mergeCell ref="CF23:CG23"/>
    <mergeCell ref="CH23:CI23"/>
    <mergeCell ref="CJ23:CK23"/>
    <mergeCell ref="AZ24:BA24"/>
    <mergeCell ref="BB24:BC24"/>
    <mergeCell ref="BD24:BE24"/>
    <mergeCell ref="BF24:BG24"/>
    <mergeCell ref="BH24:BI24"/>
    <mergeCell ref="BJ24:BK24"/>
    <mergeCell ref="AN24:AO24"/>
    <mergeCell ref="AP24:AQ24"/>
    <mergeCell ref="AR24:AS24"/>
    <mergeCell ref="AT24:AU24"/>
    <mergeCell ref="AV24:AW24"/>
    <mergeCell ref="AX24:AY24"/>
    <mergeCell ref="AB24:AC24"/>
    <mergeCell ref="AD24:AE24"/>
    <mergeCell ref="AF24:AG24"/>
    <mergeCell ref="AH24:AI24"/>
    <mergeCell ref="AJ24:AK24"/>
    <mergeCell ref="AL24:AM24"/>
    <mergeCell ref="DD24:DE24"/>
    <mergeCell ref="DF24:DH24"/>
    <mergeCell ref="CJ24:CK24"/>
    <mergeCell ref="CL24:CM24"/>
    <mergeCell ref="CN24:CO24"/>
    <mergeCell ref="CP24:CQ24"/>
    <mergeCell ref="CR24:CS24"/>
    <mergeCell ref="CT24:CU24"/>
    <mergeCell ref="BX24:BY24"/>
    <mergeCell ref="BZ24:CA24"/>
    <mergeCell ref="CB24:CC24"/>
    <mergeCell ref="CD24:CE24"/>
    <mergeCell ref="CF24:CG24"/>
    <mergeCell ref="CH24:CI24"/>
    <mergeCell ref="BL24:BM24"/>
    <mergeCell ref="BN24:BO24"/>
    <mergeCell ref="BP24:BQ24"/>
    <mergeCell ref="BR24:BS24"/>
    <mergeCell ref="BT24:BU24"/>
    <mergeCell ref="BV24:BW24"/>
    <mergeCell ref="AJ25:AK25"/>
    <mergeCell ref="AL25:AM25"/>
    <mergeCell ref="AN25:AO25"/>
    <mergeCell ref="AP25:AQ25"/>
    <mergeCell ref="AR25:AS25"/>
    <mergeCell ref="AT25:AU25"/>
    <mergeCell ref="X25:Y25"/>
    <mergeCell ref="Z25:AA25"/>
    <mergeCell ref="AB25:AC25"/>
    <mergeCell ref="AD25:AE25"/>
    <mergeCell ref="AF25:AG25"/>
    <mergeCell ref="AH25:AI25"/>
    <mergeCell ref="DZ24:EC24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DI24:DK24"/>
    <mergeCell ref="DL24:DM24"/>
    <mergeCell ref="DN24:DP24"/>
    <mergeCell ref="DQ24:DS24"/>
    <mergeCell ref="DT24:DV24"/>
    <mergeCell ref="DW24:DY24"/>
    <mergeCell ref="CV24:CW24"/>
    <mergeCell ref="CX24:CY24"/>
    <mergeCell ref="CZ24:DA24"/>
    <mergeCell ref="DB24:DC24"/>
    <mergeCell ref="CP25:CQ25"/>
    <mergeCell ref="BT25:BU25"/>
    <mergeCell ref="BV25:BW25"/>
    <mergeCell ref="BX25:BY25"/>
    <mergeCell ref="BZ25:CA25"/>
    <mergeCell ref="CB25:CC25"/>
    <mergeCell ref="CD25:CE25"/>
    <mergeCell ref="BH25:BI25"/>
    <mergeCell ref="BJ25:BK25"/>
    <mergeCell ref="BL25:BM25"/>
    <mergeCell ref="BN25:BO25"/>
    <mergeCell ref="BP25:BQ25"/>
    <mergeCell ref="BR25:BS25"/>
    <mergeCell ref="AV25:AW25"/>
    <mergeCell ref="AX25:AY25"/>
    <mergeCell ref="AZ25:BA25"/>
    <mergeCell ref="BB25:BC25"/>
    <mergeCell ref="BD25:BE25"/>
    <mergeCell ref="BF25:BG25"/>
    <mergeCell ref="N28:O28"/>
    <mergeCell ref="P28:AI28"/>
    <mergeCell ref="AL28:AM28"/>
    <mergeCell ref="AN28:BI28"/>
    <mergeCell ref="BL28:BM28"/>
    <mergeCell ref="BN28:CD28"/>
    <mergeCell ref="DT25:DV25"/>
    <mergeCell ref="DW25:DY25"/>
    <mergeCell ref="DZ25:EC25"/>
    <mergeCell ref="C26:L26"/>
    <mergeCell ref="N26:O26"/>
    <mergeCell ref="P26:AG26"/>
    <mergeCell ref="AL26:AM26"/>
    <mergeCell ref="BL26:BM26"/>
    <mergeCell ref="CL26:CM26"/>
    <mergeCell ref="DD25:DE25"/>
    <mergeCell ref="DF25:DH25"/>
    <mergeCell ref="DI25:DK25"/>
    <mergeCell ref="DL25:DM25"/>
    <mergeCell ref="DN25:DP25"/>
    <mergeCell ref="DQ25:DS25"/>
    <mergeCell ref="CR25:CS25"/>
    <mergeCell ref="CT25:CU25"/>
    <mergeCell ref="CV25:CW25"/>
    <mergeCell ref="CX25:CY25"/>
    <mergeCell ref="CZ25:DA25"/>
    <mergeCell ref="DB25:DC25"/>
    <mergeCell ref="CF25:CG25"/>
    <mergeCell ref="CH25:CI25"/>
    <mergeCell ref="CJ25:CK25"/>
    <mergeCell ref="CL25:CM25"/>
    <mergeCell ref="CN25:CO25"/>
    <mergeCell ref="EA32:EC38"/>
    <mergeCell ref="ED32:ED38"/>
    <mergeCell ref="AI33:AK38"/>
    <mergeCell ref="AL33:AN38"/>
    <mergeCell ref="AO33:AY33"/>
    <mergeCell ref="AZ33:BO33"/>
    <mergeCell ref="BP33:CE33"/>
    <mergeCell ref="CF33:CU33"/>
    <mergeCell ref="CV33:DK33"/>
    <mergeCell ref="DL33:DZ33"/>
    <mergeCell ref="A32:C38"/>
    <mergeCell ref="D32:AA38"/>
    <mergeCell ref="AB32:AD38"/>
    <mergeCell ref="AE32:AH38"/>
    <mergeCell ref="AI32:AY32"/>
    <mergeCell ref="AZ32:DZ32"/>
    <mergeCell ref="AO34:AQ38"/>
    <mergeCell ref="AR34:AT38"/>
    <mergeCell ref="AU34:AW38"/>
    <mergeCell ref="AX34:AY38"/>
    <mergeCell ref="CV35:DC35"/>
    <mergeCell ref="DD35:DK35"/>
    <mergeCell ref="DL35:DS35"/>
    <mergeCell ref="DT35:DZ35"/>
    <mergeCell ref="AZ36:BB38"/>
    <mergeCell ref="BC36:BE38"/>
    <mergeCell ref="BF36:BG38"/>
    <mergeCell ref="BH36:BJ38"/>
    <mergeCell ref="BK36:BM38"/>
    <mergeCell ref="BN36:BO38"/>
    <mergeCell ref="CV34:DC34"/>
    <mergeCell ref="DD34:DK34"/>
    <mergeCell ref="DL34:DS34"/>
    <mergeCell ref="DT34:DZ34"/>
    <mergeCell ref="AZ35:BG35"/>
    <mergeCell ref="BH35:BO35"/>
    <mergeCell ref="BP35:BW35"/>
    <mergeCell ref="BX35:CE35"/>
    <mergeCell ref="CF35:CM35"/>
    <mergeCell ref="CN35:CU35"/>
    <mergeCell ref="AZ34:BG34"/>
    <mergeCell ref="BH34:BO34"/>
    <mergeCell ref="BP34:BW34"/>
    <mergeCell ref="BX34:CE34"/>
    <mergeCell ref="CF34:CM34"/>
    <mergeCell ref="CN34:CU34"/>
    <mergeCell ref="DO36:DQ38"/>
    <mergeCell ref="DR36:DS38"/>
    <mergeCell ref="DT36:DV38"/>
    <mergeCell ref="DW36:DX38"/>
    <mergeCell ref="DY36:DZ38"/>
    <mergeCell ref="CV36:CX38"/>
    <mergeCell ref="CY36:DA38"/>
    <mergeCell ref="DB36:DC38"/>
    <mergeCell ref="DD36:DF38"/>
    <mergeCell ref="DG36:DI38"/>
    <mergeCell ref="DJ36:DK38"/>
    <mergeCell ref="CF36:CH38"/>
    <mergeCell ref="CI36:CK38"/>
    <mergeCell ref="CL36:CM38"/>
    <mergeCell ref="CN36:CP38"/>
    <mergeCell ref="CQ36:CS38"/>
    <mergeCell ref="CT36:CU38"/>
    <mergeCell ref="BP39:BR39"/>
    <mergeCell ref="BS39:BU39"/>
    <mergeCell ref="BV39:BW39"/>
    <mergeCell ref="BX39:BZ39"/>
    <mergeCell ref="AU39:AW39"/>
    <mergeCell ref="AX39:AY39"/>
    <mergeCell ref="AZ39:BB39"/>
    <mergeCell ref="BC39:BE39"/>
    <mergeCell ref="BF39:BG39"/>
    <mergeCell ref="BH39:BJ39"/>
    <mergeCell ref="AB39:AD39"/>
    <mergeCell ref="AE39:AH39"/>
    <mergeCell ref="AI39:AK39"/>
    <mergeCell ref="AL39:AN39"/>
    <mergeCell ref="AO39:AQ39"/>
    <mergeCell ref="AR39:AT39"/>
    <mergeCell ref="DL36:DN38"/>
    <mergeCell ref="BP36:BR38"/>
    <mergeCell ref="BS36:BU38"/>
    <mergeCell ref="BV36:BW38"/>
    <mergeCell ref="BX36:BZ38"/>
    <mergeCell ref="CA36:CC38"/>
    <mergeCell ref="CD36:CE38"/>
    <mergeCell ref="BP40:BR40"/>
    <mergeCell ref="BS40:BU40"/>
    <mergeCell ref="DW39:DX39"/>
    <mergeCell ref="DY39:DZ39"/>
    <mergeCell ref="EA39:EC39"/>
    <mergeCell ref="AB40:AD40"/>
    <mergeCell ref="AE40:AH40"/>
    <mergeCell ref="AI40:AK40"/>
    <mergeCell ref="AL40:AN40"/>
    <mergeCell ref="AO40:AQ40"/>
    <mergeCell ref="AZ40:BB40"/>
    <mergeCell ref="BC40:BE40"/>
    <mergeCell ref="DG39:DI39"/>
    <mergeCell ref="DJ39:DK39"/>
    <mergeCell ref="DL39:DN39"/>
    <mergeCell ref="DO39:DQ39"/>
    <mergeCell ref="DR39:DS39"/>
    <mergeCell ref="DT39:DV39"/>
    <mergeCell ref="CQ39:CS39"/>
    <mergeCell ref="CT39:CU39"/>
    <mergeCell ref="CV39:CX39"/>
    <mergeCell ref="CY39:DA39"/>
    <mergeCell ref="DB39:DC39"/>
    <mergeCell ref="DD39:DF39"/>
    <mergeCell ref="CA39:CC39"/>
    <mergeCell ref="CD39:CE39"/>
    <mergeCell ref="CF39:CH39"/>
    <mergeCell ref="CI39:CK39"/>
    <mergeCell ref="CL39:CM39"/>
    <mergeCell ref="CN39:CP39"/>
    <mergeCell ref="BK39:BM39"/>
    <mergeCell ref="BN39:BO39"/>
    <mergeCell ref="DR40:DS40"/>
    <mergeCell ref="DT40:DV40"/>
    <mergeCell ref="DW40:DX40"/>
    <mergeCell ref="DY40:DZ40"/>
    <mergeCell ref="EA40:EC40"/>
    <mergeCell ref="A41:C41"/>
    <mergeCell ref="AB41:AD41"/>
    <mergeCell ref="AE41:AH41"/>
    <mergeCell ref="AI41:AK41"/>
    <mergeCell ref="AL41:AN41"/>
    <mergeCell ref="DB40:DC40"/>
    <mergeCell ref="DD40:DF40"/>
    <mergeCell ref="DG40:DI40"/>
    <mergeCell ref="DJ40:DK40"/>
    <mergeCell ref="DL40:DN40"/>
    <mergeCell ref="DO40:DQ40"/>
    <mergeCell ref="CL40:CM40"/>
    <mergeCell ref="CN40:CP40"/>
    <mergeCell ref="CQ40:CS40"/>
    <mergeCell ref="CT40:CU40"/>
    <mergeCell ref="CV40:CX40"/>
    <mergeCell ref="CY40:DA40"/>
    <mergeCell ref="BV40:BW40"/>
    <mergeCell ref="BX40:BZ40"/>
    <mergeCell ref="CA40:CC40"/>
    <mergeCell ref="CD40:CE40"/>
    <mergeCell ref="CF40:CH40"/>
    <mergeCell ref="CI40:CK40"/>
    <mergeCell ref="BF40:BG40"/>
    <mergeCell ref="BH40:BJ40"/>
    <mergeCell ref="BK40:BM40"/>
    <mergeCell ref="BN40:BO40"/>
    <mergeCell ref="CD41:CE41"/>
    <mergeCell ref="CF41:CH41"/>
    <mergeCell ref="CI41:CK41"/>
    <mergeCell ref="CL41:CM41"/>
    <mergeCell ref="CN41:CP41"/>
    <mergeCell ref="CQ41:CS41"/>
    <mergeCell ref="BN41:BO41"/>
    <mergeCell ref="BP41:BR41"/>
    <mergeCell ref="BS41:BU41"/>
    <mergeCell ref="BV41:BW41"/>
    <mergeCell ref="BX41:BZ41"/>
    <mergeCell ref="CA41:CC41"/>
    <mergeCell ref="AO41:AQ41"/>
    <mergeCell ref="AZ41:BB41"/>
    <mergeCell ref="BC41:BE41"/>
    <mergeCell ref="BF41:BG41"/>
    <mergeCell ref="BH41:BJ41"/>
    <mergeCell ref="BK41:BM41"/>
    <mergeCell ref="CL42:CM42"/>
    <mergeCell ref="CN42:CP42"/>
    <mergeCell ref="CQ42:CS42"/>
    <mergeCell ref="CT42:CU42"/>
    <mergeCell ref="BP42:BR42"/>
    <mergeCell ref="BS42:BU42"/>
    <mergeCell ref="BV42:BW42"/>
    <mergeCell ref="BX42:BZ42"/>
    <mergeCell ref="CA42:CC42"/>
    <mergeCell ref="CD42:CE42"/>
    <mergeCell ref="DY41:DZ41"/>
    <mergeCell ref="EA41:EC41"/>
    <mergeCell ref="A42:C42"/>
    <mergeCell ref="D42:AA42"/>
    <mergeCell ref="AZ42:BB42"/>
    <mergeCell ref="BC42:BE42"/>
    <mergeCell ref="BF42:BG42"/>
    <mergeCell ref="BH42:BJ42"/>
    <mergeCell ref="BK42:BM42"/>
    <mergeCell ref="BN42:BO42"/>
    <mergeCell ref="DJ41:DK41"/>
    <mergeCell ref="DL41:DN41"/>
    <mergeCell ref="DO41:DQ41"/>
    <mergeCell ref="DR41:DS41"/>
    <mergeCell ref="DT41:DV41"/>
    <mergeCell ref="DW41:DX41"/>
    <mergeCell ref="CT41:CU41"/>
    <mergeCell ref="CV41:CX41"/>
    <mergeCell ref="CY41:DA41"/>
    <mergeCell ref="DB41:DC41"/>
    <mergeCell ref="DD41:DF41"/>
    <mergeCell ref="DG41:DI41"/>
    <mergeCell ref="BX43:BZ43"/>
    <mergeCell ref="CA43:CC43"/>
    <mergeCell ref="AX43:AY43"/>
    <mergeCell ref="AZ43:BB43"/>
    <mergeCell ref="BC43:BE43"/>
    <mergeCell ref="BF43:BG43"/>
    <mergeCell ref="BH43:BJ43"/>
    <mergeCell ref="BK43:BM43"/>
    <mergeCell ref="EA42:EC42"/>
    <mergeCell ref="A43:C43"/>
    <mergeCell ref="D43:AA43"/>
    <mergeCell ref="AB43:AD43"/>
    <mergeCell ref="AE43:AH43"/>
    <mergeCell ref="AI43:AK43"/>
    <mergeCell ref="AL43:AN43"/>
    <mergeCell ref="AO43:AQ43"/>
    <mergeCell ref="AR43:AT43"/>
    <mergeCell ref="AU43:AW43"/>
    <mergeCell ref="DL42:DN42"/>
    <mergeCell ref="DO42:DQ42"/>
    <mergeCell ref="DR42:DS42"/>
    <mergeCell ref="DT42:DV42"/>
    <mergeCell ref="DW42:DX42"/>
    <mergeCell ref="DY42:DZ42"/>
    <mergeCell ref="CV42:CX42"/>
    <mergeCell ref="CY42:DA42"/>
    <mergeCell ref="DB42:DC42"/>
    <mergeCell ref="DD42:DF42"/>
    <mergeCell ref="DG42:DI42"/>
    <mergeCell ref="DJ42:DK42"/>
    <mergeCell ref="CF42:CH42"/>
    <mergeCell ref="CI42:CK42"/>
    <mergeCell ref="DY43:DZ43"/>
    <mergeCell ref="EA43:EC43"/>
    <mergeCell ref="A44:C44"/>
    <mergeCell ref="D44:AA44"/>
    <mergeCell ref="AB44:AD44"/>
    <mergeCell ref="AE44:AH44"/>
    <mergeCell ref="AI44:AK44"/>
    <mergeCell ref="AL44:AN44"/>
    <mergeCell ref="AO44:AQ44"/>
    <mergeCell ref="AR44:AT44"/>
    <mergeCell ref="DJ43:DK43"/>
    <mergeCell ref="DL43:DN43"/>
    <mergeCell ref="DO43:DQ43"/>
    <mergeCell ref="DR43:DS43"/>
    <mergeCell ref="DT43:DV43"/>
    <mergeCell ref="DW43:DX43"/>
    <mergeCell ref="CT43:CU43"/>
    <mergeCell ref="CV43:CX43"/>
    <mergeCell ref="CY43:DA43"/>
    <mergeCell ref="DB43:DC43"/>
    <mergeCell ref="DD43:DF43"/>
    <mergeCell ref="DG43:DI43"/>
    <mergeCell ref="CD43:CE43"/>
    <mergeCell ref="CF43:CH43"/>
    <mergeCell ref="CI43:CK43"/>
    <mergeCell ref="CL43:CM43"/>
    <mergeCell ref="CN43:CP43"/>
    <mergeCell ref="CQ43:CS43"/>
    <mergeCell ref="BN43:BO43"/>
    <mergeCell ref="BP43:BR43"/>
    <mergeCell ref="BS43:BU43"/>
    <mergeCell ref="BV43:BW43"/>
    <mergeCell ref="DY44:DZ44"/>
    <mergeCell ref="EA44:EC44"/>
    <mergeCell ref="A45:C45"/>
    <mergeCell ref="D45:AA45"/>
    <mergeCell ref="AB45:AD45"/>
    <mergeCell ref="AE45:AH45"/>
    <mergeCell ref="AI45:AK45"/>
    <mergeCell ref="AL45:AN45"/>
    <mergeCell ref="AO45:AQ45"/>
    <mergeCell ref="DG44:DI44"/>
    <mergeCell ref="DJ44:DK44"/>
    <mergeCell ref="DL44:DN44"/>
    <mergeCell ref="DO44:DQ44"/>
    <mergeCell ref="DR44:DS44"/>
    <mergeCell ref="DT44:DV44"/>
    <mergeCell ref="CQ44:CS44"/>
    <mergeCell ref="CT44:CU44"/>
    <mergeCell ref="CV44:CX44"/>
    <mergeCell ref="CY44:DA44"/>
    <mergeCell ref="DB44:DC44"/>
    <mergeCell ref="DD44:DF44"/>
    <mergeCell ref="CA44:CC44"/>
    <mergeCell ref="CD44:CE44"/>
    <mergeCell ref="CF44:CH44"/>
    <mergeCell ref="CI44:CK44"/>
    <mergeCell ref="CL44:CM44"/>
    <mergeCell ref="CN44:CP44"/>
    <mergeCell ref="BK44:BM44"/>
    <mergeCell ref="BN44:BO44"/>
    <mergeCell ref="BP44:BR44"/>
    <mergeCell ref="BS44:BU44"/>
    <mergeCell ref="BV44:BW44"/>
    <mergeCell ref="CD45:CE45"/>
    <mergeCell ref="CF45:CH45"/>
    <mergeCell ref="CI45:CK45"/>
    <mergeCell ref="CL45:CM45"/>
    <mergeCell ref="BH45:BJ45"/>
    <mergeCell ref="BK45:BM45"/>
    <mergeCell ref="BN45:BO45"/>
    <mergeCell ref="BP45:BR45"/>
    <mergeCell ref="BS45:BU45"/>
    <mergeCell ref="BV45:BW45"/>
    <mergeCell ref="AR45:AT45"/>
    <mergeCell ref="AU45:AW45"/>
    <mergeCell ref="AX45:AY45"/>
    <mergeCell ref="AZ45:BB45"/>
    <mergeCell ref="BC45:BE45"/>
    <mergeCell ref="BF45:BG45"/>
    <mergeCell ref="DW44:DX44"/>
    <mergeCell ref="BX44:BZ44"/>
    <mergeCell ref="AU44:AW44"/>
    <mergeCell ref="AX44:AY44"/>
    <mergeCell ref="AZ44:BB44"/>
    <mergeCell ref="BC44:BE44"/>
    <mergeCell ref="BF44:BG44"/>
    <mergeCell ref="BH44:BJ44"/>
    <mergeCell ref="BP46:BR46"/>
    <mergeCell ref="BS46:BU46"/>
    <mergeCell ref="AO46:AQ46"/>
    <mergeCell ref="AR46:AT46"/>
    <mergeCell ref="AU46:AW46"/>
    <mergeCell ref="AX46:AY46"/>
    <mergeCell ref="AZ46:BB46"/>
    <mergeCell ref="BC46:BE46"/>
    <mergeCell ref="DT45:DV45"/>
    <mergeCell ref="DW45:DX45"/>
    <mergeCell ref="DY45:DZ45"/>
    <mergeCell ref="EA45:EC45"/>
    <mergeCell ref="A46:C46"/>
    <mergeCell ref="D46:AA46"/>
    <mergeCell ref="AB46:AD46"/>
    <mergeCell ref="AE46:AH46"/>
    <mergeCell ref="AI46:AK46"/>
    <mergeCell ref="AL46:AN46"/>
    <mergeCell ref="DD45:DF45"/>
    <mergeCell ref="DG45:DI45"/>
    <mergeCell ref="DJ45:DK45"/>
    <mergeCell ref="DL45:DN45"/>
    <mergeCell ref="DO45:DQ45"/>
    <mergeCell ref="DR45:DS45"/>
    <mergeCell ref="CN45:CP45"/>
    <mergeCell ref="CQ45:CS45"/>
    <mergeCell ref="CT45:CU45"/>
    <mergeCell ref="CV45:CX45"/>
    <mergeCell ref="CY45:DA45"/>
    <mergeCell ref="DB45:DC45"/>
    <mergeCell ref="BX45:BZ45"/>
    <mergeCell ref="CA45:CC45"/>
    <mergeCell ref="DR46:DS46"/>
    <mergeCell ref="DT46:DV46"/>
    <mergeCell ref="DW46:DX46"/>
    <mergeCell ref="DY46:DZ46"/>
    <mergeCell ref="EA46:EC46"/>
    <mergeCell ref="A47:C47"/>
    <mergeCell ref="D47:AA47"/>
    <mergeCell ref="AB47:AD47"/>
    <mergeCell ref="AE47:AH47"/>
    <mergeCell ref="AI47:AK47"/>
    <mergeCell ref="DB46:DC46"/>
    <mergeCell ref="DD46:DF46"/>
    <mergeCell ref="DG46:DI46"/>
    <mergeCell ref="DJ46:DK46"/>
    <mergeCell ref="DL46:DN46"/>
    <mergeCell ref="DO46:DQ46"/>
    <mergeCell ref="CL46:CM46"/>
    <mergeCell ref="CN46:CP46"/>
    <mergeCell ref="CQ46:CS46"/>
    <mergeCell ref="CT46:CU46"/>
    <mergeCell ref="CV46:CX46"/>
    <mergeCell ref="CY46:DA46"/>
    <mergeCell ref="BV46:BW46"/>
    <mergeCell ref="BX46:BZ46"/>
    <mergeCell ref="CA46:CC46"/>
    <mergeCell ref="CD46:CE46"/>
    <mergeCell ref="CF46:CH46"/>
    <mergeCell ref="CI46:CK46"/>
    <mergeCell ref="BF46:BG46"/>
    <mergeCell ref="BH46:BJ46"/>
    <mergeCell ref="BK46:BM46"/>
    <mergeCell ref="BN46:BO46"/>
    <mergeCell ref="DW47:DX47"/>
    <mergeCell ref="DY47:DZ47"/>
    <mergeCell ref="EA47:EC47"/>
    <mergeCell ref="CY47:DA47"/>
    <mergeCell ref="DB47:DC47"/>
    <mergeCell ref="DD47:DF47"/>
    <mergeCell ref="DG47:DI47"/>
    <mergeCell ref="DJ47:DK47"/>
    <mergeCell ref="DL47:DN47"/>
    <mergeCell ref="CI47:CK47"/>
    <mergeCell ref="CL47:CM47"/>
    <mergeCell ref="CN47:CP47"/>
    <mergeCell ref="CQ47:CS47"/>
    <mergeCell ref="CT47:CU47"/>
    <mergeCell ref="CV47:CX47"/>
    <mergeCell ref="BS47:BU47"/>
    <mergeCell ref="BV47:BW47"/>
    <mergeCell ref="BX47:BZ47"/>
    <mergeCell ref="CA47:CC47"/>
    <mergeCell ref="CD47:CE47"/>
    <mergeCell ref="CF47:CH47"/>
    <mergeCell ref="BP48:BR48"/>
    <mergeCell ref="BS48:BU48"/>
    <mergeCell ref="AO48:AQ48"/>
    <mergeCell ref="AR48:AT48"/>
    <mergeCell ref="AU48:AW48"/>
    <mergeCell ref="AX48:AY48"/>
    <mergeCell ref="AZ48:BB48"/>
    <mergeCell ref="BC48:BE48"/>
    <mergeCell ref="A48:C48"/>
    <mergeCell ref="D48:AA48"/>
    <mergeCell ref="AB48:AD48"/>
    <mergeCell ref="AE48:AH48"/>
    <mergeCell ref="AI48:AK48"/>
    <mergeCell ref="AL48:AN48"/>
    <mergeCell ref="DO47:DQ47"/>
    <mergeCell ref="DR47:DS47"/>
    <mergeCell ref="DT47:DV47"/>
    <mergeCell ref="BC47:BE47"/>
    <mergeCell ref="BF47:BG47"/>
    <mergeCell ref="BH47:BJ47"/>
    <mergeCell ref="BK47:BM47"/>
    <mergeCell ref="BN47:BO47"/>
    <mergeCell ref="BP47:BR47"/>
    <mergeCell ref="AL47:AN47"/>
    <mergeCell ref="AO47:AQ47"/>
    <mergeCell ref="AR47:AT47"/>
    <mergeCell ref="AU47:AW47"/>
    <mergeCell ref="AX47:AY47"/>
    <mergeCell ref="AZ47:BB47"/>
    <mergeCell ref="DR48:DS48"/>
    <mergeCell ref="DT48:DV48"/>
    <mergeCell ref="DW48:DX48"/>
    <mergeCell ref="DY48:DZ48"/>
    <mergeCell ref="EA48:EC48"/>
    <mergeCell ref="A49:C49"/>
    <mergeCell ref="D49:AA49"/>
    <mergeCell ref="AB49:AD49"/>
    <mergeCell ref="AE49:AH49"/>
    <mergeCell ref="AI49:AK49"/>
    <mergeCell ref="DB48:DC48"/>
    <mergeCell ref="DD48:DF48"/>
    <mergeCell ref="DG48:DI48"/>
    <mergeCell ref="DJ48:DK48"/>
    <mergeCell ref="DL48:DN48"/>
    <mergeCell ref="DO48:DQ48"/>
    <mergeCell ref="CL48:CM48"/>
    <mergeCell ref="CN48:CP48"/>
    <mergeCell ref="CQ48:CS48"/>
    <mergeCell ref="CT48:CU48"/>
    <mergeCell ref="CV48:CX48"/>
    <mergeCell ref="CY48:DA48"/>
    <mergeCell ref="BV48:BW48"/>
    <mergeCell ref="BX48:BZ48"/>
    <mergeCell ref="CA48:CC48"/>
    <mergeCell ref="CD48:CE48"/>
    <mergeCell ref="CF48:CH48"/>
    <mergeCell ref="CI48:CK48"/>
    <mergeCell ref="BF48:BG48"/>
    <mergeCell ref="BH48:BJ48"/>
    <mergeCell ref="BK48:BM48"/>
    <mergeCell ref="BN48:BO48"/>
    <mergeCell ref="DW49:DX49"/>
    <mergeCell ref="DY49:DZ49"/>
    <mergeCell ref="EA49:EC49"/>
    <mergeCell ref="CY49:DA49"/>
    <mergeCell ref="DB49:DC49"/>
    <mergeCell ref="DD49:DF49"/>
    <mergeCell ref="DG49:DI49"/>
    <mergeCell ref="DJ49:DK49"/>
    <mergeCell ref="DL49:DN49"/>
    <mergeCell ref="CI49:CK49"/>
    <mergeCell ref="CL49:CM49"/>
    <mergeCell ref="CN49:CP49"/>
    <mergeCell ref="CQ49:CS49"/>
    <mergeCell ref="CT49:CU49"/>
    <mergeCell ref="CV49:CX49"/>
    <mergeCell ref="BS49:BU49"/>
    <mergeCell ref="BV49:BW49"/>
    <mergeCell ref="BX49:BZ49"/>
    <mergeCell ref="CA49:CC49"/>
    <mergeCell ref="CD49:CE49"/>
    <mergeCell ref="CF49:CH49"/>
    <mergeCell ref="BP50:BR50"/>
    <mergeCell ref="BS50:BU50"/>
    <mergeCell ref="AO50:AQ50"/>
    <mergeCell ref="AR50:AT50"/>
    <mergeCell ref="AU50:AW50"/>
    <mergeCell ref="AX50:AY50"/>
    <mergeCell ref="AZ50:BB50"/>
    <mergeCell ref="BC50:BE50"/>
    <mergeCell ref="A50:C50"/>
    <mergeCell ref="D50:AA50"/>
    <mergeCell ref="AB50:AD50"/>
    <mergeCell ref="AE50:AH50"/>
    <mergeCell ref="AI50:AK50"/>
    <mergeCell ref="AL50:AN50"/>
    <mergeCell ref="DO49:DQ49"/>
    <mergeCell ref="DR49:DS49"/>
    <mergeCell ref="DT49:DV49"/>
    <mergeCell ref="BC49:BE49"/>
    <mergeCell ref="BF49:BG49"/>
    <mergeCell ref="BH49:BJ49"/>
    <mergeCell ref="BK49:BM49"/>
    <mergeCell ref="BN49:BO49"/>
    <mergeCell ref="BP49:BR49"/>
    <mergeCell ref="AL49:AN49"/>
    <mergeCell ref="AO49:AQ49"/>
    <mergeCell ref="AR49:AT49"/>
    <mergeCell ref="AU49:AW49"/>
    <mergeCell ref="AX49:AY49"/>
    <mergeCell ref="AZ49:BB49"/>
    <mergeCell ref="DR50:DS50"/>
    <mergeCell ref="DT50:DV50"/>
    <mergeCell ref="DW50:DX50"/>
    <mergeCell ref="DY50:DZ50"/>
    <mergeCell ref="EA50:EC50"/>
    <mergeCell ref="A51:C51"/>
    <mergeCell ref="D51:AA51"/>
    <mergeCell ref="AB51:AD51"/>
    <mergeCell ref="AE51:AH51"/>
    <mergeCell ref="AI51:AK51"/>
    <mergeCell ref="DB50:DC50"/>
    <mergeCell ref="DD50:DF50"/>
    <mergeCell ref="DG50:DI50"/>
    <mergeCell ref="DJ50:DK50"/>
    <mergeCell ref="DL50:DN50"/>
    <mergeCell ref="DO50:DQ50"/>
    <mergeCell ref="CL50:CM50"/>
    <mergeCell ref="CN50:CP50"/>
    <mergeCell ref="CQ50:CS50"/>
    <mergeCell ref="CT50:CU50"/>
    <mergeCell ref="CV50:CX50"/>
    <mergeCell ref="CY50:DA50"/>
    <mergeCell ref="BV50:BW50"/>
    <mergeCell ref="BX50:BZ50"/>
    <mergeCell ref="CA50:CC50"/>
    <mergeCell ref="CD50:CE50"/>
    <mergeCell ref="CF50:CH50"/>
    <mergeCell ref="CI50:CK50"/>
    <mergeCell ref="BF50:BG50"/>
    <mergeCell ref="BH50:BJ50"/>
    <mergeCell ref="BK50:BM50"/>
    <mergeCell ref="BN50:BO50"/>
    <mergeCell ref="DW51:DX51"/>
    <mergeCell ref="DY51:DZ51"/>
    <mergeCell ref="EA51:EC51"/>
    <mergeCell ref="CY51:DA51"/>
    <mergeCell ref="DB51:DC51"/>
    <mergeCell ref="DD51:DF51"/>
    <mergeCell ref="DG51:DI51"/>
    <mergeCell ref="DJ51:DK51"/>
    <mergeCell ref="DL51:DN51"/>
    <mergeCell ref="CI51:CK51"/>
    <mergeCell ref="CL51:CM51"/>
    <mergeCell ref="CN51:CP51"/>
    <mergeCell ref="CQ51:CS51"/>
    <mergeCell ref="CT51:CU51"/>
    <mergeCell ref="CV51:CX51"/>
    <mergeCell ref="BS51:BU51"/>
    <mergeCell ref="BV51:BW51"/>
    <mergeCell ref="BX51:BZ51"/>
    <mergeCell ref="CA51:CC51"/>
    <mergeCell ref="CD51:CE51"/>
    <mergeCell ref="CF51:CH51"/>
    <mergeCell ref="BP52:BR52"/>
    <mergeCell ref="BS52:BU52"/>
    <mergeCell ref="AO52:AQ52"/>
    <mergeCell ref="AR52:AT52"/>
    <mergeCell ref="AU52:AW52"/>
    <mergeCell ref="AX52:AY52"/>
    <mergeCell ref="AZ52:BB52"/>
    <mergeCell ref="BC52:BE52"/>
    <mergeCell ref="A52:C52"/>
    <mergeCell ref="D52:AA52"/>
    <mergeCell ref="AB52:AD52"/>
    <mergeCell ref="AE52:AH52"/>
    <mergeCell ref="AI52:AK52"/>
    <mergeCell ref="AL52:AN52"/>
    <mergeCell ref="DO51:DQ51"/>
    <mergeCell ref="DR51:DS51"/>
    <mergeCell ref="DT51:DV51"/>
    <mergeCell ref="BC51:BE51"/>
    <mergeCell ref="BF51:BG51"/>
    <mergeCell ref="BH51:BJ51"/>
    <mergeCell ref="BK51:BM51"/>
    <mergeCell ref="BN51:BO51"/>
    <mergeCell ref="BP51:BR51"/>
    <mergeCell ref="AL51:AN51"/>
    <mergeCell ref="AO51:AQ51"/>
    <mergeCell ref="AR51:AT51"/>
    <mergeCell ref="AU51:AW51"/>
    <mergeCell ref="AX51:AY51"/>
    <mergeCell ref="AZ51:BB51"/>
    <mergeCell ref="DR52:DS52"/>
    <mergeCell ref="DT52:DV52"/>
    <mergeCell ref="DW52:DX52"/>
    <mergeCell ref="DY52:DZ52"/>
    <mergeCell ref="EA52:EC52"/>
    <mergeCell ref="A53:C53"/>
    <mergeCell ref="D53:AA53"/>
    <mergeCell ref="AB53:AD53"/>
    <mergeCell ref="AE53:AH53"/>
    <mergeCell ref="AI53:AK53"/>
    <mergeCell ref="DB52:DC52"/>
    <mergeCell ref="DD52:DF52"/>
    <mergeCell ref="DG52:DI52"/>
    <mergeCell ref="DJ52:DK52"/>
    <mergeCell ref="DL52:DN52"/>
    <mergeCell ref="DO52:DQ52"/>
    <mergeCell ref="CL52:CM52"/>
    <mergeCell ref="CN52:CP52"/>
    <mergeCell ref="CQ52:CS52"/>
    <mergeCell ref="CT52:CU52"/>
    <mergeCell ref="CV52:CX52"/>
    <mergeCell ref="CY52:DA52"/>
    <mergeCell ref="BV52:BW52"/>
    <mergeCell ref="BX52:BZ52"/>
    <mergeCell ref="CA52:CC52"/>
    <mergeCell ref="CD52:CE52"/>
    <mergeCell ref="CF52:CH52"/>
    <mergeCell ref="CI52:CK52"/>
    <mergeCell ref="BF52:BG52"/>
    <mergeCell ref="BH52:BJ52"/>
    <mergeCell ref="BK52:BM52"/>
    <mergeCell ref="BN52:BO52"/>
    <mergeCell ref="DW53:DX53"/>
    <mergeCell ref="DY53:DZ53"/>
    <mergeCell ref="EA53:EC53"/>
    <mergeCell ref="CY53:DA53"/>
    <mergeCell ref="DB53:DC53"/>
    <mergeCell ref="DD53:DF53"/>
    <mergeCell ref="DG53:DI53"/>
    <mergeCell ref="DJ53:DK53"/>
    <mergeCell ref="DL53:DN53"/>
    <mergeCell ref="CI53:CK53"/>
    <mergeCell ref="CL53:CM53"/>
    <mergeCell ref="CN53:CP53"/>
    <mergeCell ref="CQ53:CS53"/>
    <mergeCell ref="CT53:CU53"/>
    <mergeCell ref="CV53:CX53"/>
    <mergeCell ref="BS53:BU53"/>
    <mergeCell ref="BV53:BW53"/>
    <mergeCell ref="BX53:BZ53"/>
    <mergeCell ref="CA53:CC53"/>
    <mergeCell ref="CD53:CE53"/>
    <mergeCell ref="CF53:CH53"/>
    <mergeCell ref="BP54:BR54"/>
    <mergeCell ref="BS54:BU54"/>
    <mergeCell ref="AO54:AQ54"/>
    <mergeCell ref="AR54:AT54"/>
    <mergeCell ref="AU54:AW54"/>
    <mergeCell ref="AX54:AY54"/>
    <mergeCell ref="AZ54:BB54"/>
    <mergeCell ref="BC54:BE54"/>
    <mergeCell ref="A54:C54"/>
    <mergeCell ref="D54:AA54"/>
    <mergeCell ref="AB54:AD54"/>
    <mergeCell ref="AE54:AH54"/>
    <mergeCell ref="AI54:AK54"/>
    <mergeCell ref="AL54:AN54"/>
    <mergeCell ref="DO53:DQ53"/>
    <mergeCell ref="DR53:DS53"/>
    <mergeCell ref="DT53:DV53"/>
    <mergeCell ref="BC53:BE53"/>
    <mergeCell ref="BF53:BG53"/>
    <mergeCell ref="BH53:BJ53"/>
    <mergeCell ref="BK53:BM53"/>
    <mergeCell ref="BN53:BO53"/>
    <mergeCell ref="BP53:BR53"/>
    <mergeCell ref="AL53:AN53"/>
    <mergeCell ref="AO53:AQ53"/>
    <mergeCell ref="AR53:AT53"/>
    <mergeCell ref="AU53:AW53"/>
    <mergeCell ref="AX53:AY53"/>
    <mergeCell ref="AZ53:BB53"/>
    <mergeCell ref="DR54:DS54"/>
    <mergeCell ref="DT54:DV54"/>
    <mergeCell ref="DW54:DX54"/>
    <mergeCell ref="DY54:DZ54"/>
    <mergeCell ref="EA54:EC54"/>
    <mergeCell ref="A55:C55"/>
    <mergeCell ref="D55:AA55"/>
    <mergeCell ref="AB55:AD55"/>
    <mergeCell ref="AE55:AH55"/>
    <mergeCell ref="AI55:AK55"/>
    <mergeCell ref="DB54:DC54"/>
    <mergeCell ref="DD54:DF54"/>
    <mergeCell ref="DG54:DI54"/>
    <mergeCell ref="DJ54:DK54"/>
    <mergeCell ref="DL54:DN54"/>
    <mergeCell ref="DO54:DQ54"/>
    <mergeCell ref="CL54:CM54"/>
    <mergeCell ref="CN54:CP54"/>
    <mergeCell ref="CQ54:CS54"/>
    <mergeCell ref="CT54:CU54"/>
    <mergeCell ref="CV54:CX54"/>
    <mergeCell ref="CY54:DA54"/>
    <mergeCell ref="BV54:BW54"/>
    <mergeCell ref="BX54:BZ54"/>
    <mergeCell ref="CA54:CC54"/>
    <mergeCell ref="CD54:CE54"/>
    <mergeCell ref="CF54:CH54"/>
    <mergeCell ref="CI54:CK54"/>
    <mergeCell ref="BF54:BG54"/>
    <mergeCell ref="BH54:BJ54"/>
    <mergeCell ref="BK54:BM54"/>
    <mergeCell ref="BN54:BO54"/>
    <mergeCell ref="DW55:DX55"/>
    <mergeCell ref="DY55:DZ55"/>
    <mergeCell ref="EA55:EC55"/>
    <mergeCell ref="CY55:DA55"/>
    <mergeCell ref="DB55:DC55"/>
    <mergeCell ref="DD55:DF55"/>
    <mergeCell ref="DG55:DI55"/>
    <mergeCell ref="DJ55:DK55"/>
    <mergeCell ref="DL55:DN55"/>
    <mergeCell ref="CI55:CK55"/>
    <mergeCell ref="CL55:CM55"/>
    <mergeCell ref="CN55:CP55"/>
    <mergeCell ref="CQ55:CS55"/>
    <mergeCell ref="CT55:CU55"/>
    <mergeCell ref="CV55:CX55"/>
    <mergeCell ref="BS55:BU55"/>
    <mergeCell ref="BV55:BW55"/>
    <mergeCell ref="BX55:BZ55"/>
    <mergeCell ref="CA55:CC55"/>
    <mergeCell ref="CD55:CE55"/>
    <mergeCell ref="CF55:CH55"/>
    <mergeCell ref="BP56:BR56"/>
    <mergeCell ref="BS56:BU56"/>
    <mergeCell ref="AO56:AQ56"/>
    <mergeCell ref="AR56:AT56"/>
    <mergeCell ref="AU56:AW56"/>
    <mergeCell ref="AX56:AY56"/>
    <mergeCell ref="AZ56:BB56"/>
    <mergeCell ref="BC56:BE56"/>
    <mergeCell ref="A56:C56"/>
    <mergeCell ref="D56:AA56"/>
    <mergeCell ref="AB56:AD56"/>
    <mergeCell ref="AE56:AH56"/>
    <mergeCell ref="AI56:AK56"/>
    <mergeCell ref="AL56:AN56"/>
    <mergeCell ref="DO55:DQ55"/>
    <mergeCell ref="DR55:DS55"/>
    <mergeCell ref="DT55:DV55"/>
    <mergeCell ref="BC55:BE55"/>
    <mergeCell ref="BF55:BG55"/>
    <mergeCell ref="BH55:BJ55"/>
    <mergeCell ref="BK55:BM55"/>
    <mergeCell ref="BN55:BO55"/>
    <mergeCell ref="BP55:BR55"/>
    <mergeCell ref="AL55:AN55"/>
    <mergeCell ref="AO55:AQ55"/>
    <mergeCell ref="AR55:AT55"/>
    <mergeCell ref="AU55:AW55"/>
    <mergeCell ref="AX55:AY55"/>
    <mergeCell ref="AZ55:BB55"/>
    <mergeCell ref="DR56:DS56"/>
    <mergeCell ref="DT56:DV56"/>
    <mergeCell ref="DW56:DX56"/>
    <mergeCell ref="DY56:DZ56"/>
    <mergeCell ref="EA56:EC56"/>
    <mergeCell ref="A57:C57"/>
    <mergeCell ref="D57:AA57"/>
    <mergeCell ref="AB57:AD57"/>
    <mergeCell ref="AE57:AH57"/>
    <mergeCell ref="AI57:AK57"/>
    <mergeCell ref="DB56:DC56"/>
    <mergeCell ref="DD56:DF56"/>
    <mergeCell ref="DG56:DI56"/>
    <mergeCell ref="DJ56:DK56"/>
    <mergeCell ref="DL56:DN56"/>
    <mergeCell ref="DO56:DQ56"/>
    <mergeCell ref="CL56:CM56"/>
    <mergeCell ref="CN56:CP56"/>
    <mergeCell ref="CQ56:CS56"/>
    <mergeCell ref="CT56:CU56"/>
    <mergeCell ref="CV56:CX56"/>
    <mergeCell ref="CY56:DA56"/>
    <mergeCell ref="BV56:BW56"/>
    <mergeCell ref="BX56:BZ56"/>
    <mergeCell ref="CA56:CC56"/>
    <mergeCell ref="CD56:CE56"/>
    <mergeCell ref="CF56:CH56"/>
    <mergeCell ref="CI56:CK56"/>
    <mergeCell ref="BF56:BG56"/>
    <mergeCell ref="BH56:BJ56"/>
    <mergeCell ref="BK56:BM56"/>
    <mergeCell ref="BN56:BO56"/>
    <mergeCell ref="DW57:DX57"/>
    <mergeCell ref="DY57:DZ57"/>
    <mergeCell ref="EA57:EC57"/>
    <mergeCell ref="CY57:DA57"/>
    <mergeCell ref="DB57:DC57"/>
    <mergeCell ref="DD57:DF57"/>
    <mergeCell ref="DG57:DI57"/>
    <mergeCell ref="DJ57:DK57"/>
    <mergeCell ref="DL57:DN57"/>
    <mergeCell ref="CI57:CK57"/>
    <mergeCell ref="CL57:CM57"/>
    <mergeCell ref="CN57:CP57"/>
    <mergeCell ref="CQ57:CS57"/>
    <mergeCell ref="CT57:CU57"/>
    <mergeCell ref="CV57:CX57"/>
    <mergeCell ref="BS57:BU57"/>
    <mergeCell ref="BV57:BW57"/>
    <mergeCell ref="BX57:BZ57"/>
    <mergeCell ref="CA57:CC57"/>
    <mergeCell ref="CD57:CE57"/>
    <mergeCell ref="CF57:CH57"/>
    <mergeCell ref="BP58:BR58"/>
    <mergeCell ref="BS58:BU58"/>
    <mergeCell ref="AO58:AQ58"/>
    <mergeCell ref="AR58:AT58"/>
    <mergeCell ref="AU58:AW58"/>
    <mergeCell ref="AX58:AY58"/>
    <mergeCell ref="AZ58:BB58"/>
    <mergeCell ref="BC58:BE58"/>
    <mergeCell ref="A58:C58"/>
    <mergeCell ref="D58:AA58"/>
    <mergeCell ref="AB58:AD58"/>
    <mergeCell ref="AE58:AH58"/>
    <mergeCell ref="AI58:AK58"/>
    <mergeCell ref="AL58:AN58"/>
    <mergeCell ref="DO57:DQ57"/>
    <mergeCell ref="DR57:DS57"/>
    <mergeCell ref="DT57:DV57"/>
    <mergeCell ref="BC57:BE57"/>
    <mergeCell ref="BF57:BG57"/>
    <mergeCell ref="BH57:BJ57"/>
    <mergeCell ref="BK57:BM57"/>
    <mergeCell ref="BN57:BO57"/>
    <mergeCell ref="BP57:BR57"/>
    <mergeCell ref="AL57:AN57"/>
    <mergeCell ref="AO57:AQ57"/>
    <mergeCell ref="AR57:AT57"/>
    <mergeCell ref="AU57:AW57"/>
    <mergeCell ref="AX57:AY57"/>
    <mergeCell ref="AZ57:BB57"/>
    <mergeCell ref="DR58:DS58"/>
    <mergeCell ref="DT58:DV58"/>
    <mergeCell ref="DW58:DX58"/>
    <mergeCell ref="DY58:DZ58"/>
    <mergeCell ref="EA58:EC58"/>
    <mergeCell ref="A59:C59"/>
    <mergeCell ref="D59:AA59"/>
    <mergeCell ref="AB59:AD59"/>
    <mergeCell ref="AE59:AH59"/>
    <mergeCell ref="AI59:AK59"/>
    <mergeCell ref="DB58:DC58"/>
    <mergeCell ref="DD58:DF58"/>
    <mergeCell ref="DG58:DI58"/>
    <mergeCell ref="DJ58:DK58"/>
    <mergeCell ref="DL58:DN58"/>
    <mergeCell ref="DO58:DQ58"/>
    <mergeCell ref="CL58:CM58"/>
    <mergeCell ref="CN58:CP58"/>
    <mergeCell ref="CQ58:CS58"/>
    <mergeCell ref="CT58:CU58"/>
    <mergeCell ref="CV58:CX58"/>
    <mergeCell ref="CY58:DA58"/>
    <mergeCell ref="BV58:BW58"/>
    <mergeCell ref="BX58:BZ58"/>
    <mergeCell ref="CA58:CC58"/>
    <mergeCell ref="CD58:CE58"/>
    <mergeCell ref="CF58:CH58"/>
    <mergeCell ref="CI58:CK58"/>
    <mergeCell ref="BF58:BG58"/>
    <mergeCell ref="BH58:BJ58"/>
    <mergeCell ref="BK58:BM58"/>
    <mergeCell ref="BN58:BO58"/>
    <mergeCell ref="DW59:DX59"/>
    <mergeCell ref="DY59:DZ59"/>
    <mergeCell ref="EA59:EC59"/>
    <mergeCell ref="CY59:DA59"/>
    <mergeCell ref="DB59:DC59"/>
    <mergeCell ref="DD59:DF59"/>
    <mergeCell ref="DG59:DI59"/>
    <mergeCell ref="DJ59:DK59"/>
    <mergeCell ref="DL59:DN59"/>
    <mergeCell ref="CI59:CK59"/>
    <mergeCell ref="CL59:CM59"/>
    <mergeCell ref="CN59:CP59"/>
    <mergeCell ref="CQ59:CS59"/>
    <mergeCell ref="CT59:CU59"/>
    <mergeCell ref="CV59:CX59"/>
    <mergeCell ref="BS59:BU59"/>
    <mergeCell ref="BV59:BW59"/>
    <mergeCell ref="BX59:BZ59"/>
    <mergeCell ref="CA59:CC59"/>
    <mergeCell ref="CD59:CE59"/>
    <mergeCell ref="CF59:CH59"/>
    <mergeCell ref="BP60:BR60"/>
    <mergeCell ref="BS60:BU60"/>
    <mergeCell ref="AO60:AQ60"/>
    <mergeCell ref="AR60:AT60"/>
    <mergeCell ref="AU60:AW60"/>
    <mergeCell ref="AX60:AY60"/>
    <mergeCell ref="AZ60:BB60"/>
    <mergeCell ref="BC60:BE60"/>
    <mergeCell ref="A60:C60"/>
    <mergeCell ref="D60:AA60"/>
    <mergeCell ref="AB60:AD60"/>
    <mergeCell ref="AE60:AH60"/>
    <mergeCell ref="AI60:AK60"/>
    <mergeCell ref="AL60:AN60"/>
    <mergeCell ref="DO59:DQ59"/>
    <mergeCell ref="DR59:DS59"/>
    <mergeCell ref="DT59:DV59"/>
    <mergeCell ref="BC59:BE59"/>
    <mergeCell ref="BF59:BG59"/>
    <mergeCell ref="BH59:BJ59"/>
    <mergeCell ref="BK59:BM59"/>
    <mergeCell ref="BN59:BO59"/>
    <mergeCell ref="BP59:BR59"/>
    <mergeCell ref="AL59:AN59"/>
    <mergeCell ref="AO59:AQ59"/>
    <mergeCell ref="AR59:AT59"/>
    <mergeCell ref="AU59:AW59"/>
    <mergeCell ref="AX59:AY59"/>
    <mergeCell ref="AZ59:BB59"/>
    <mergeCell ref="DR60:DS60"/>
    <mergeCell ref="DT60:DV60"/>
    <mergeCell ref="DW60:DX60"/>
    <mergeCell ref="DY60:DZ60"/>
    <mergeCell ref="EA60:EC60"/>
    <mergeCell ref="A61:C61"/>
    <mergeCell ref="D61:AA61"/>
    <mergeCell ref="AB61:AD61"/>
    <mergeCell ref="AE61:AH61"/>
    <mergeCell ref="AI61:AK61"/>
    <mergeCell ref="DB60:DC60"/>
    <mergeCell ref="DD60:DF60"/>
    <mergeCell ref="DG60:DI60"/>
    <mergeCell ref="DJ60:DK60"/>
    <mergeCell ref="DL60:DN60"/>
    <mergeCell ref="DO60:DQ60"/>
    <mergeCell ref="CL60:CM60"/>
    <mergeCell ref="CN60:CP60"/>
    <mergeCell ref="CQ60:CS60"/>
    <mergeCell ref="CT60:CU60"/>
    <mergeCell ref="CV60:CX60"/>
    <mergeCell ref="CY60:DA60"/>
    <mergeCell ref="BV60:BW60"/>
    <mergeCell ref="BX60:BZ60"/>
    <mergeCell ref="CA60:CC60"/>
    <mergeCell ref="CD60:CE60"/>
    <mergeCell ref="CF60:CH60"/>
    <mergeCell ref="CI60:CK60"/>
    <mergeCell ref="BF60:BG60"/>
    <mergeCell ref="BH60:BJ60"/>
    <mergeCell ref="BK60:BM60"/>
    <mergeCell ref="BN60:BO60"/>
    <mergeCell ref="DW61:DX61"/>
    <mergeCell ref="DY61:DZ61"/>
    <mergeCell ref="EA61:EC61"/>
    <mergeCell ref="CY61:DA61"/>
    <mergeCell ref="DB61:DC61"/>
    <mergeCell ref="DD61:DF61"/>
    <mergeCell ref="DG61:DI61"/>
    <mergeCell ref="DJ61:DK61"/>
    <mergeCell ref="DL61:DN61"/>
    <mergeCell ref="CI61:CK61"/>
    <mergeCell ref="CL61:CM61"/>
    <mergeCell ref="CN61:CP61"/>
    <mergeCell ref="CQ61:CS61"/>
    <mergeCell ref="CT61:CU61"/>
    <mergeCell ref="CV61:CX61"/>
    <mergeCell ref="BS61:BU61"/>
    <mergeCell ref="BV61:BW61"/>
    <mergeCell ref="BX61:BZ61"/>
    <mergeCell ref="CA61:CC61"/>
    <mergeCell ref="CD61:CE61"/>
    <mergeCell ref="CF61:CH61"/>
    <mergeCell ref="BP62:BR62"/>
    <mergeCell ref="BS62:BU62"/>
    <mergeCell ref="AO62:AQ62"/>
    <mergeCell ref="AR62:AT62"/>
    <mergeCell ref="AU62:AW62"/>
    <mergeCell ref="AX62:AY62"/>
    <mergeCell ref="AZ62:BB62"/>
    <mergeCell ref="BC62:BE62"/>
    <mergeCell ref="A62:C62"/>
    <mergeCell ref="D62:AA62"/>
    <mergeCell ref="AB62:AD62"/>
    <mergeCell ref="AE62:AH62"/>
    <mergeCell ref="AI62:AK62"/>
    <mergeCell ref="AL62:AN62"/>
    <mergeCell ref="DO61:DQ61"/>
    <mergeCell ref="DR61:DS61"/>
    <mergeCell ref="DT61:DV61"/>
    <mergeCell ref="BC61:BE61"/>
    <mergeCell ref="BF61:BG61"/>
    <mergeCell ref="BH61:BJ61"/>
    <mergeCell ref="BK61:BM61"/>
    <mergeCell ref="BN61:BO61"/>
    <mergeCell ref="BP61:BR61"/>
    <mergeCell ref="AL61:AN61"/>
    <mergeCell ref="AO61:AQ61"/>
    <mergeCell ref="AR61:AT61"/>
    <mergeCell ref="AU61:AW61"/>
    <mergeCell ref="AX61:AY61"/>
    <mergeCell ref="AZ61:BB61"/>
    <mergeCell ref="DR62:DS62"/>
    <mergeCell ref="DT62:DV62"/>
    <mergeCell ref="DW62:DX62"/>
    <mergeCell ref="DY62:DZ62"/>
    <mergeCell ref="EA62:EC62"/>
    <mergeCell ref="A63:C63"/>
    <mergeCell ref="D63:AA63"/>
    <mergeCell ref="AB63:AD63"/>
    <mergeCell ref="AE63:AH63"/>
    <mergeCell ref="AI63:AK63"/>
    <mergeCell ref="DB62:DC62"/>
    <mergeCell ref="DD62:DF62"/>
    <mergeCell ref="DG62:DI62"/>
    <mergeCell ref="DJ62:DK62"/>
    <mergeCell ref="DL62:DN62"/>
    <mergeCell ref="DO62:DQ62"/>
    <mergeCell ref="CL62:CM62"/>
    <mergeCell ref="CN62:CP62"/>
    <mergeCell ref="CQ62:CS62"/>
    <mergeCell ref="CT62:CU62"/>
    <mergeCell ref="CV62:CX62"/>
    <mergeCell ref="CY62:DA62"/>
    <mergeCell ref="BV62:BW62"/>
    <mergeCell ref="BX62:BZ62"/>
    <mergeCell ref="CA62:CC62"/>
    <mergeCell ref="CD62:CE62"/>
    <mergeCell ref="CF62:CH62"/>
    <mergeCell ref="CI62:CK62"/>
    <mergeCell ref="BF62:BG62"/>
    <mergeCell ref="BH62:BJ62"/>
    <mergeCell ref="BK62:BM62"/>
    <mergeCell ref="BN62:BO62"/>
    <mergeCell ref="DW63:DX63"/>
    <mergeCell ref="DY63:DZ63"/>
    <mergeCell ref="EA63:EC63"/>
    <mergeCell ref="CY63:DA63"/>
    <mergeCell ref="DB63:DC63"/>
    <mergeCell ref="DD63:DF63"/>
    <mergeCell ref="DG63:DI63"/>
    <mergeCell ref="DJ63:DK63"/>
    <mergeCell ref="DL63:DN63"/>
    <mergeCell ref="CI63:CK63"/>
    <mergeCell ref="CL63:CM63"/>
    <mergeCell ref="CN63:CP63"/>
    <mergeCell ref="CQ63:CS63"/>
    <mergeCell ref="CT63:CU63"/>
    <mergeCell ref="CV63:CX63"/>
    <mergeCell ref="BS63:BU63"/>
    <mergeCell ref="BV63:BW63"/>
    <mergeCell ref="BX63:BZ63"/>
    <mergeCell ref="CA63:CC63"/>
    <mergeCell ref="CD63:CE63"/>
    <mergeCell ref="CF63:CH63"/>
    <mergeCell ref="BP64:BR64"/>
    <mergeCell ref="BS64:BU64"/>
    <mergeCell ref="AO64:AQ64"/>
    <mergeCell ref="AR64:AT64"/>
    <mergeCell ref="AU64:AW64"/>
    <mergeCell ref="AX64:AY64"/>
    <mergeCell ref="AZ64:BB64"/>
    <mergeCell ref="BC64:BE64"/>
    <mergeCell ref="A64:C64"/>
    <mergeCell ref="D64:AA64"/>
    <mergeCell ref="AB64:AD64"/>
    <mergeCell ref="AE64:AH64"/>
    <mergeCell ref="AI64:AK64"/>
    <mergeCell ref="AL64:AN64"/>
    <mergeCell ref="DO63:DQ63"/>
    <mergeCell ref="DR63:DS63"/>
    <mergeCell ref="DT63:DV63"/>
    <mergeCell ref="BC63:BE63"/>
    <mergeCell ref="BF63:BG63"/>
    <mergeCell ref="BH63:BJ63"/>
    <mergeCell ref="BK63:BM63"/>
    <mergeCell ref="BN63:BO63"/>
    <mergeCell ref="BP63:BR63"/>
    <mergeCell ref="AL63:AN63"/>
    <mergeCell ref="AO63:AQ63"/>
    <mergeCell ref="AR63:AT63"/>
    <mergeCell ref="AU63:AW63"/>
    <mergeCell ref="AX63:AY63"/>
    <mergeCell ref="AZ63:BB63"/>
    <mergeCell ref="DR64:DS64"/>
    <mergeCell ref="DT64:DV64"/>
    <mergeCell ref="DW64:DX64"/>
    <mergeCell ref="DY64:DZ64"/>
    <mergeCell ref="EA64:EC64"/>
    <mergeCell ref="A65:C65"/>
    <mergeCell ref="D65:AA65"/>
    <mergeCell ref="AB65:AD65"/>
    <mergeCell ref="AE65:AH65"/>
    <mergeCell ref="AI65:AK65"/>
    <mergeCell ref="DB64:DC64"/>
    <mergeCell ref="DD64:DF64"/>
    <mergeCell ref="DG64:DI64"/>
    <mergeCell ref="DJ64:DK64"/>
    <mergeCell ref="DL64:DN64"/>
    <mergeCell ref="DO64:DQ64"/>
    <mergeCell ref="CL64:CM64"/>
    <mergeCell ref="CN64:CP64"/>
    <mergeCell ref="CQ64:CS64"/>
    <mergeCell ref="CT64:CU64"/>
    <mergeCell ref="CV64:CX64"/>
    <mergeCell ref="CY64:DA64"/>
    <mergeCell ref="BV64:BW64"/>
    <mergeCell ref="BX64:BZ64"/>
    <mergeCell ref="CA64:CC64"/>
    <mergeCell ref="CD64:CE64"/>
    <mergeCell ref="CF64:CH64"/>
    <mergeCell ref="CI64:CK64"/>
    <mergeCell ref="BF64:BG64"/>
    <mergeCell ref="BH64:BJ64"/>
    <mergeCell ref="BK64:BM64"/>
    <mergeCell ref="BN64:BO64"/>
    <mergeCell ref="DW65:DX65"/>
    <mergeCell ref="DY65:DZ65"/>
    <mergeCell ref="EA65:EC65"/>
    <mergeCell ref="CY65:DA65"/>
    <mergeCell ref="DB65:DC65"/>
    <mergeCell ref="DD65:DF65"/>
    <mergeCell ref="DG65:DI65"/>
    <mergeCell ref="DJ65:DK65"/>
    <mergeCell ref="DL65:DN65"/>
    <mergeCell ref="CI65:CK65"/>
    <mergeCell ref="CL65:CM65"/>
    <mergeCell ref="CN65:CP65"/>
    <mergeCell ref="CQ65:CS65"/>
    <mergeCell ref="CT65:CU65"/>
    <mergeCell ref="CV65:CX65"/>
    <mergeCell ref="BS65:BU65"/>
    <mergeCell ref="BV65:BW65"/>
    <mergeCell ref="BX65:BZ65"/>
    <mergeCell ref="CA65:CC65"/>
    <mergeCell ref="CD65:CE65"/>
    <mergeCell ref="CF65:CH65"/>
    <mergeCell ref="BP66:BR66"/>
    <mergeCell ref="BS66:BU66"/>
    <mergeCell ref="AO66:AQ66"/>
    <mergeCell ref="AR66:AT66"/>
    <mergeCell ref="AU66:AW66"/>
    <mergeCell ref="AX66:AY66"/>
    <mergeCell ref="AZ66:BB66"/>
    <mergeCell ref="BC66:BE66"/>
    <mergeCell ref="A66:C66"/>
    <mergeCell ref="D66:AA66"/>
    <mergeCell ref="AB66:AD66"/>
    <mergeCell ref="AE66:AH66"/>
    <mergeCell ref="AI66:AK66"/>
    <mergeCell ref="AL66:AN66"/>
    <mergeCell ref="DO65:DQ65"/>
    <mergeCell ref="DR65:DS65"/>
    <mergeCell ref="DT65:DV65"/>
    <mergeCell ref="BC65:BE65"/>
    <mergeCell ref="BF65:BG65"/>
    <mergeCell ref="BH65:BJ65"/>
    <mergeCell ref="BK65:BM65"/>
    <mergeCell ref="BN65:BO65"/>
    <mergeCell ref="BP65:BR65"/>
    <mergeCell ref="AL65:AN65"/>
    <mergeCell ref="AO65:AQ65"/>
    <mergeCell ref="AR65:AT65"/>
    <mergeCell ref="AU65:AW65"/>
    <mergeCell ref="AX65:AY65"/>
    <mergeCell ref="AZ65:BB65"/>
    <mergeCell ref="DR66:DS66"/>
    <mergeCell ref="DT66:DV66"/>
    <mergeCell ref="DW66:DX66"/>
    <mergeCell ref="DY66:DZ66"/>
    <mergeCell ref="EA66:EC66"/>
    <mergeCell ref="A67:C67"/>
    <mergeCell ref="D67:AA67"/>
    <mergeCell ref="AB67:AD67"/>
    <mergeCell ref="AE67:AH67"/>
    <mergeCell ref="AI67:AK67"/>
    <mergeCell ref="DB66:DC66"/>
    <mergeCell ref="DD66:DF66"/>
    <mergeCell ref="DG66:DI66"/>
    <mergeCell ref="DJ66:DK66"/>
    <mergeCell ref="DL66:DN66"/>
    <mergeCell ref="DO66:DQ66"/>
    <mergeCell ref="CL66:CM66"/>
    <mergeCell ref="CN66:CP66"/>
    <mergeCell ref="CQ66:CS66"/>
    <mergeCell ref="CT66:CU66"/>
    <mergeCell ref="CV66:CX66"/>
    <mergeCell ref="CY66:DA66"/>
    <mergeCell ref="BV66:BW66"/>
    <mergeCell ref="BX66:BZ66"/>
    <mergeCell ref="CA66:CC66"/>
    <mergeCell ref="CD66:CE66"/>
    <mergeCell ref="CF66:CH66"/>
    <mergeCell ref="CI66:CK66"/>
    <mergeCell ref="BF66:BG66"/>
    <mergeCell ref="BH66:BJ66"/>
    <mergeCell ref="BK66:BM66"/>
    <mergeCell ref="BN66:BO66"/>
    <mergeCell ref="DW67:DX67"/>
    <mergeCell ref="DY67:DZ67"/>
    <mergeCell ref="EA67:EC67"/>
    <mergeCell ref="CY67:DA67"/>
    <mergeCell ref="DB67:DC67"/>
    <mergeCell ref="DD67:DF67"/>
    <mergeCell ref="DG67:DI67"/>
    <mergeCell ref="DJ67:DK67"/>
    <mergeCell ref="DL67:DN67"/>
    <mergeCell ref="CI67:CK67"/>
    <mergeCell ref="CL67:CM67"/>
    <mergeCell ref="CN67:CP67"/>
    <mergeCell ref="CQ67:CS67"/>
    <mergeCell ref="CT67:CU67"/>
    <mergeCell ref="CV67:CX67"/>
    <mergeCell ref="BS67:BU67"/>
    <mergeCell ref="BV67:BW67"/>
    <mergeCell ref="BX67:BZ67"/>
    <mergeCell ref="CA67:CC67"/>
    <mergeCell ref="CD67:CE67"/>
    <mergeCell ref="CF67:CH67"/>
    <mergeCell ref="BP68:BR68"/>
    <mergeCell ref="BS68:BU68"/>
    <mergeCell ref="AO68:AQ68"/>
    <mergeCell ref="AR68:AT68"/>
    <mergeCell ref="AU68:AW68"/>
    <mergeCell ref="AX68:AY68"/>
    <mergeCell ref="AZ68:BB68"/>
    <mergeCell ref="BC68:BE68"/>
    <mergeCell ref="A68:C68"/>
    <mergeCell ref="D68:AA68"/>
    <mergeCell ref="AB68:AD68"/>
    <mergeCell ref="AE68:AH68"/>
    <mergeCell ref="AI68:AK68"/>
    <mergeCell ref="AL68:AN68"/>
    <mergeCell ref="DO67:DQ67"/>
    <mergeCell ref="DR67:DS67"/>
    <mergeCell ref="DT67:DV67"/>
    <mergeCell ref="BC67:BE67"/>
    <mergeCell ref="BF67:BG67"/>
    <mergeCell ref="BH67:BJ67"/>
    <mergeCell ref="BK67:BM67"/>
    <mergeCell ref="BN67:BO67"/>
    <mergeCell ref="BP67:BR67"/>
    <mergeCell ref="AL67:AN67"/>
    <mergeCell ref="AO67:AQ67"/>
    <mergeCell ref="AR67:AT67"/>
    <mergeCell ref="AU67:AW67"/>
    <mergeCell ref="AX67:AY67"/>
    <mergeCell ref="AZ67:BB67"/>
    <mergeCell ref="DR68:DS68"/>
    <mergeCell ref="DT68:DV68"/>
    <mergeCell ref="DW68:DX68"/>
    <mergeCell ref="DY68:DZ68"/>
    <mergeCell ref="EA68:EC68"/>
    <mergeCell ref="A69:C69"/>
    <mergeCell ref="D69:AA69"/>
    <mergeCell ref="AB69:AD69"/>
    <mergeCell ref="AE69:AH69"/>
    <mergeCell ref="AI69:AK69"/>
    <mergeCell ref="DB68:DC68"/>
    <mergeCell ref="DD68:DF68"/>
    <mergeCell ref="DG68:DI68"/>
    <mergeCell ref="DJ68:DK68"/>
    <mergeCell ref="DL68:DN68"/>
    <mergeCell ref="DO68:DQ68"/>
    <mergeCell ref="CL68:CM68"/>
    <mergeCell ref="CN68:CP68"/>
    <mergeCell ref="CQ68:CS68"/>
    <mergeCell ref="CT68:CU68"/>
    <mergeCell ref="CV68:CX68"/>
    <mergeCell ref="CY68:DA68"/>
    <mergeCell ref="BV68:BW68"/>
    <mergeCell ref="BX68:BZ68"/>
    <mergeCell ref="CA68:CC68"/>
    <mergeCell ref="CD68:CE68"/>
    <mergeCell ref="CF68:CH68"/>
    <mergeCell ref="CI68:CK68"/>
    <mergeCell ref="BF68:BG68"/>
    <mergeCell ref="BH68:BJ68"/>
    <mergeCell ref="BK68:BM68"/>
    <mergeCell ref="BN68:BO68"/>
    <mergeCell ref="DW69:DX69"/>
    <mergeCell ref="DY69:DZ69"/>
    <mergeCell ref="EA69:EC69"/>
    <mergeCell ref="CY69:DA69"/>
    <mergeCell ref="DB69:DC69"/>
    <mergeCell ref="DD69:DF69"/>
    <mergeCell ref="DG69:DI69"/>
    <mergeCell ref="DJ69:DK69"/>
    <mergeCell ref="DL69:DN69"/>
    <mergeCell ref="CI69:CK69"/>
    <mergeCell ref="CL69:CM69"/>
    <mergeCell ref="CN69:CP69"/>
    <mergeCell ref="CQ69:CS69"/>
    <mergeCell ref="CT69:CU69"/>
    <mergeCell ref="CV69:CX69"/>
    <mergeCell ref="BS69:BU69"/>
    <mergeCell ref="BV69:BW69"/>
    <mergeCell ref="BX69:BZ69"/>
    <mergeCell ref="CA69:CC69"/>
    <mergeCell ref="CD69:CE69"/>
    <mergeCell ref="CF69:CH69"/>
    <mergeCell ref="BP70:BR70"/>
    <mergeCell ref="BS70:BU70"/>
    <mergeCell ref="AO70:AQ70"/>
    <mergeCell ref="AR70:AT70"/>
    <mergeCell ref="AU70:AW70"/>
    <mergeCell ref="AX70:AY70"/>
    <mergeCell ref="AZ70:BB70"/>
    <mergeCell ref="BC70:BE70"/>
    <mergeCell ref="A70:C70"/>
    <mergeCell ref="D70:AA70"/>
    <mergeCell ref="AB70:AD70"/>
    <mergeCell ref="AE70:AH70"/>
    <mergeCell ref="AI70:AK70"/>
    <mergeCell ref="AL70:AN70"/>
    <mergeCell ref="DO69:DQ69"/>
    <mergeCell ref="DR69:DS69"/>
    <mergeCell ref="DT69:DV69"/>
    <mergeCell ref="BC69:BE69"/>
    <mergeCell ref="BF69:BG69"/>
    <mergeCell ref="BH69:BJ69"/>
    <mergeCell ref="BK69:BM69"/>
    <mergeCell ref="BN69:BO69"/>
    <mergeCell ref="BP69:BR69"/>
    <mergeCell ref="AL69:AN69"/>
    <mergeCell ref="AO69:AQ69"/>
    <mergeCell ref="AR69:AT69"/>
    <mergeCell ref="AU69:AW69"/>
    <mergeCell ref="AX69:AY69"/>
    <mergeCell ref="AZ69:BB69"/>
    <mergeCell ref="DR70:DS70"/>
    <mergeCell ref="DT70:DV70"/>
    <mergeCell ref="DW70:DX70"/>
    <mergeCell ref="DY70:DZ70"/>
    <mergeCell ref="EA70:EC70"/>
    <mergeCell ref="A71:C71"/>
    <mergeCell ref="D71:AA71"/>
    <mergeCell ref="AB71:AD71"/>
    <mergeCell ref="AE71:AH71"/>
    <mergeCell ref="AI71:AK71"/>
    <mergeCell ref="DB70:DC70"/>
    <mergeCell ref="DD70:DF70"/>
    <mergeCell ref="DG70:DI70"/>
    <mergeCell ref="DJ70:DK70"/>
    <mergeCell ref="DL70:DN70"/>
    <mergeCell ref="DO70:DQ70"/>
    <mergeCell ref="CL70:CM70"/>
    <mergeCell ref="CN70:CP70"/>
    <mergeCell ref="CQ70:CS70"/>
    <mergeCell ref="CT70:CU70"/>
    <mergeCell ref="CV70:CX70"/>
    <mergeCell ref="CY70:DA70"/>
    <mergeCell ref="BV70:BW70"/>
    <mergeCell ref="BX70:BZ70"/>
    <mergeCell ref="CA70:CC70"/>
    <mergeCell ref="CD70:CE70"/>
    <mergeCell ref="CF70:CH70"/>
    <mergeCell ref="CI70:CK70"/>
    <mergeCell ref="BF70:BG70"/>
    <mergeCell ref="BH70:BJ70"/>
    <mergeCell ref="BK70:BM70"/>
    <mergeCell ref="BN70:BO70"/>
    <mergeCell ref="DW71:DX71"/>
    <mergeCell ref="DY71:DZ71"/>
    <mergeCell ref="EA71:EC71"/>
    <mergeCell ref="CY71:DA71"/>
    <mergeCell ref="DB71:DC71"/>
    <mergeCell ref="DD71:DF71"/>
    <mergeCell ref="DG71:DI71"/>
    <mergeCell ref="DJ71:DK71"/>
    <mergeCell ref="DL71:DN71"/>
    <mergeCell ref="CI71:CK71"/>
    <mergeCell ref="CL71:CM71"/>
    <mergeCell ref="CN71:CP71"/>
    <mergeCell ref="CQ71:CS71"/>
    <mergeCell ref="CT71:CU71"/>
    <mergeCell ref="CV71:CX71"/>
    <mergeCell ref="BS71:BU71"/>
    <mergeCell ref="BV71:BW71"/>
    <mergeCell ref="BX71:BZ71"/>
    <mergeCell ref="CA71:CC71"/>
    <mergeCell ref="CD71:CE71"/>
    <mergeCell ref="CF71:CH71"/>
    <mergeCell ref="BP72:BR72"/>
    <mergeCell ref="BS72:BU72"/>
    <mergeCell ref="AO72:AQ72"/>
    <mergeCell ref="AR72:AT72"/>
    <mergeCell ref="AU72:AW72"/>
    <mergeCell ref="AX72:AY72"/>
    <mergeCell ref="AZ72:BB72"/>
    <mergeCell ref="BC72:BE72"/>
    <mergeCell ref="A72:C72"/>
    <mergeCell ref="D72:AA72"/>
    <mergeCell ref="AB72:AD72"/>
    <mergeCell ref="AE72:AH72"/>
    <mergeCell ref="AI72:AK72"/>
    <mergeCell ref="AL72:AN72"/>
    <mergeCell ref="DO71:DQ71"/>
    <mergeCell ref="DR71:DS71"/>
    <mergeCell ref="DT71:DV71"/>
    <mergeCell ref="BC71:BE71"/>
    <mergeCell ref="BF71:BG71"/>
    <mergeCell ref="BH71:BJ71"/>
    <mergeCell ref="BK71:BM71"/>
    <mergeCell ref="BN71:BO71"/>
    <mergeCell ref="BP71:BR71"/>
    <mergeCell ref="AL71:AN71"/>
    <mergeCell ref="AO71:AQ71"/>
    <mergeCell ref="AR71:AT71"/>
    <mergeCell ref="AU71:AW71"/>
    <mergeCell ref="AX71:AY71"/>
    <mergeCell ref="AZ71:BB71"/>
    <mergeCell ref="DR72:DS72"/>
    <mergeCell ref="DT72:DV72"/>
    <mergeCell ref="DW72:DX72"/>
    <mergeCell ref="DY72:DZ72"/>
    <mergeCell ref="EA72:EC72"/>
    <mergeCell ref="A73:C73"/>
    <mergeCell ref="D73:AA73"/>
    <mergeCell ref="AB73:AD73"/>
    <mergeCell ref="AE73:AH73"/>
    <mergeCell ref="AI73:AK73"/>
    <mergeCell ref="DB72:DC72"/>
    <mergeCell ref="DD72:DF72"/>
    <mergeCell ref="DG72:DI72"/>
    <mergeCell ref="DJ72:DK72"/>
    <mergeCell ref="DL72:DN72"/>
    <mergeCell ref="DO72:DQ72"/>
    <mergeCell ref="CL72:CM72"/>
    <mergeCell ref="CN72:CP72"/>
    <mergeCell ref="CQ72:CS72"/>
    <mergeCell ref="CT72:CU72"/>
    <mergeCell ref="CV72:CX72"/>
    <mergeCell ref="CY72:DA72"/>
    <mergeCell ref="BV72:BW72"/>
    <mergeCell ref="BX72:BZ72"/>
    <mergeCell ref="CA72:CC72"/>
    <mergeCell ref="CD72:CE72"/>
    <mergeCell ref="CF72:CH72"/>
    <mergeCell ref="CI72:CK72"/>
    <mergeCell ref="BF72:BG72"/>
    <mergeCell ref="BH72:BJ72"/>
    <mergeCell ref="BK72:BM72"/>
    <mergeCell ref="BN72:BO72"/>
    <mergeCell ref="DW73:DX73"/>
    <mergeCell ref="DY73:DZ73"/>
    <mergeCell ref="EA73:EC73"/>
    <mergeCell ref="CY73:DA73"/>
    <mergeCell ref="DB73:DC73"/>
    <mergeCell ref="DD73:DF73"/>
    <mergeCell ref="DG73:DI73"/>
    <mergeCell ref="DJ73:DK73"/>
    <mergeCell ref="DL73:DN73"/>
    <mergeCell ref="CI73:CK73"/>
    <mergeCell ref="CL73:CM73"/>
    <mergeCell ref="CN73:CP73"/>
    <mergeCell ref="CQ73:CS73"/>
    <mergeCell ref="CT73:CU73"/>
    <mergeCell ref="CV73:CX73"/>
    <mergeCell ref="BS73:BU73"/>
    <mergeCell ref="BV73:BW73"/>
    <mergeCell ref="BX73:BZ73"/>
    <mergeCell ref="CA73:CC73"/>
    <mergeCell ref="CD73:CE73"/>
    <mergeCell ref="CF73:CH73"/>
    <mergeCell ref="BP74:BR74"/>
    <mergeCell ref="BS74:BU74"/>
    <mergeCell ref="AO74:AQ74"/>
    <mergeCell ref="AR74:AT74"/>
    <mergeCell ref="AU74:AW74"/>
    <mergeCell ref="AX74:AY74"/>
    <mergeCell ref="AZ74:BB74"/>
    <mergeCell ref="BC74:BE74"/>
    <mergeCell ref="A74:C74"/>
    <mergeCell ref="D74:AA74"/>
    <mergeCell ref="AB74:AD74"/>
    <mergeCell ref="AE74:AH74"/>
    <mergeCell ref="AI74:AK74"/>
    <mergeCell ref="AL74:AN74"/>
    <mergeCell ref="DO73:DQ73"/>
    <mergeCell ref="DR73:DS73"/>
    <mergeCell ref="DT73:DV73"/>
    <mergeCell ref="BC73:BE73"/>
    <mergeCell ref="BF73:BG73"/>
    <mergeCell ref="BH73:BJ73"/>
    <mergeCell ref="BK73:BM73"/>
    <mergeCell ref="BN73:BO73"/>
    <mergeCell ref="BP73:BR73"/>
    <mergeCell ref="AL73:AN73"/>
    <mergeCell ref="AO73:AQ73"/>
    <mergeCell ref="AR73:AT73"/>
    <mergeCell ref="AU73:AW73"/>
    <mergeCell ref="AX73:AY73"/>
    <mergeCell ref="AZ73:BB73"/>
    <mergeCell ref="DR74:DS74"/>
    <mergeCell ref="DT74:DV74"/>
    <mergeCell ref="DW74:DX74"/>
    <mergeCell ref="DY74:DZ74"/>
    <mergeCell ref="EA74:EC74"/>
    <mergeCell ref="A75:C75"/>
    <mergeCell ref="D75:AA75"/>
    <mergeCell ref="AB75:AD75"/>
    <mergeCell ref="AE75:AH75"/>
    <mergeCell ref="AI75:AK75"/>
    <mergeCell ref="DB74:DC74"/>
    <mergeCell ref="DD74:DF74"/>
    <mergeCell ref="DG74:DI74"/>
    <mergeCell ref="DJ74:DK74"/>
    <mergeCell ref="DL74:DN74"/>
    <mergeCell ref="DO74:DQ74"/>
    <mergeCell ref="CL74:CM74"/>
    <mergeCell ref="CN74:CP74"/>
    <mergeCell ref="CQ74:CS74"/>
    <mergeCell ref="CT74:CU74"/>
    <mergeCell ref="CV74:CX74"/>
    <mergeCell ref="CY74:DA74"/>
    <mergeCell ref="BV74:BW74"/>
    <mergeCell ref="BX74:BZ74"/>
    <mergeCell ref="CA74:CC74"/>
    <mergeCell ref="CD74:CE74"/>
    <mergeCell ref="CF74:CH74"/>
    <mergeCell ref="CI74:CK74"/>
    <mergeCell ref="BF74:BG74"/>
    <mergeCell ref="BH74:BJ74"/>
    <mergeCell ref="BK74:BM74"/>
    <mergeCell ref="BN74:BO74"/>
    <mergeCell ref="DW75:DX75"/>
    <mergeCell ref="DY75:DZ75"/>
    <mergeCell ref="EA75:EC75"/>
    <mergeCell ref="CY75:DA75"/>
    <mergeCell ref="DB75:DC75"/>
    <mergeCell ref="DD75:DF75"/>
    <mergeCell ref="DG75:DI75"/>
    <mergeCell ref="DJ75:DK75"/>
    <mergeCell ref="DL75:DN75"/>
    <mergeCell ref="CI75:CK75"/>
    <mergeCell ref="CL75:CM75"/>
    <mergeCell ref="CN75:CP75"/>
    <mergeCell ref="CQ75:CS75"/>
    <mergeCell ref="CT75:CU75"/>
    <mergeCell ref="CV75:CX75"/>
    <mergeCell ref="BS75:BU75"/>
    <mergeCell ref="BV75:BW75"/>
    <mergeCell ref="BX75:BZ75"/>
    <mergeCell ref="CA75:CC75"/>
    <mergeCell ref="CD75:CE75"/>
    <mergeCell ref="CF75:CH75"/>
    <mergeCell ref="BP76:BR76"/>
    <mergeCell ref="BS76:BU76"/>
    <mergeCell ref="AO76:AQ76"/>
    <mergeCell ref="AR76:AT76"/>
    <mergeCell ref="AU76:AW76"/>
    <mergeCell ref="AX76:AY76"/>
    <mergeCell ref="AZ76:BB76"/>
    <mergeCell ref="BC76:BE76"/>
    <mergeCell ref="A76:C76"/>
    <mergeCell ref="D76:AA76"/>
    <mergeCell ref="AB76:AD76"/>
    <mergeCell ref="AE76:AH76"/>
    <mergeCell ref="AI76:AK76"/>
    <mergeCell ref="AL76:AN76"/>
    <mergeCell ref="DO75:DQ75"/>
    <mergeCell ref="DR75:DS75"/>
    <mergeCell ref="DT75:DV75"/>
    <mergeCell ref="BC75:BE75"/>
    <mergeCell ref="BF75:BG75"/>
    <mergeCell ref="BH75:BJ75"/>
    <mergeCell ref="BK75:BM75"/>
    <mergeCell ref="BN75:BO75"/>
    <mergeCell ref="BP75:BR75"/>
    <mergeCell ref="AL75:AN75"/>
    <mergeCell ref="AO75:AQ75"/>
    <mergeCell ref="AR75:AT75"/>
    <mergeCell ref="AU75:AW75"/>
    <mergeCell ref="AX75:AY75"/>
    <mergeCell ref="AZ75:BB75"/>
    <mergeCell ref="DR76:DS76"/>
    <mergeCell ref="DT76:DV76"/>
    <mergeCell ref="DW76:DX76"/>
    <mergeCell ref="DY76:DZ76"/>
    <mergeCell ref="EA76:EC76"/>
    <mergeCell ref="A77:C77"/>
    <mergeCell ref="D77:AA77"/>
    <mergeCell ref="AB77:AD77"/>
    <mergeCell ref="AE77:AH77"/>
    <mergeCell ref="AI77:AK77"/>
    <mergeCell ref="DB76:DC76"/>
    <mergeCell ref="DD76:DF76"/>
    <mergeCell ref="DG76:DI76"/>
    <mergeCell ref="DJ76:DK76"/>
    <mergeCell ref="DL76:DN76"/>
    <mergeCell ref="DO76:DQ76"/>
    <mergeCell ref="CL76:CM76"/>
    <mergeCell ref="CN76:CP76"/>
    <mergeCell ref="CQ76:CS76"/>
    <mergeCell ref="CT76:CU76"/>
    <mergeCell ref="CV76:CX76"/>
    <mergeCell ref="CY76:DA76"/>
    <mergeCell ref="BV76:BW76"/>
    <mergeCell ref="BX76:BZ76"/>
    <mergeCell ref="CA76:CC76"/>
    <mergeCell ref="CD76:CE76"/>
    <mergeCell ref="CF76:CH76"/>
    <mergeCell ref="CI76:CK76"/>
    <mergeCell ref="BF76:BG76"/>
    <mergeCell ref="BH76:BJ76"/>
    <mergeCell ref="BK76:BM76"/>
    <mergeCell ref="BN76:BO76"/>
    <mergeCell ref="DW77:DX77"/>
    <mergeCell ref="DY77:DZ77"/>
    <mergeCell ref="EA77:EC77"/>
    <mergeCell ref="CY77:DA77"/>
    <mergeCell ref="DB77:DC77"/>
    <mergeCell ref="DD77:DF77"/>
    <mergeCell ref="DG77:DI77"/>
    <mergeCell ref="DJ77:DK77"/>
    <mergeCell ref="DL77:DN77"/>
    <mergeCell ref="CI77:CK77"/>
    <mergeCell ref="CL77:CM77"/>
    <mergeCell ref="CN77:CP77"/>
    <mergeCell ref="CQ77:CS77"/>
    <mergeCell ref="CT77:CU77"/>
    <mergeCell ref="CV77:CX77"/>
    <mergeCell ref="BS77:BU77"/>
    <mergeCell ref="BV77:BW77"/>
    <mergeCell ref="BX77:BZ77"/>
    <mergeCell ref="CA77:CC77"/>
    <mergeCell ref="CD77:CE77"/>
    <mergeCell ref="CF77:CH77"/>
    <mergeCell ref="BP78:BR78"/>
    <mergeCell ref="BS78:BU78"/>
    <mergeCell ref="AO78:AQ78"/>
    <mergeCell ref="AR78:AT78"/>
    <mergeCell ref="AU78:AW78"/>
    <mergeCell ref="AX78:AY78"/>
    <mergeCell ref="AZ78:BB78"/>
    <mergeCell ref="BC78:BE78"/>
    <mergeCell ref="A78:C78"/>
    <mergeCell ref="D78:AA78"/>
    <mergeCell ref="AB78:AD78"/>
    <mergeCell ref="AE78:AH78"/>
    <mergeCell ref="AI78:AK78"/>
    <mergeCell ref="AL78:AN78"/>
    <mergeCell ref="DO77:DQ77"/>
    <mergeCell ref="DR77:DS77"/>
    <mergeCell ref="DT77:DV77"/>
    <mergeCell ref="BC77:BE77"/>
    <mergeCell ref="BF77:BG77"/>
    <mergeCell ref="BH77:BJ77"/>
    <mergeCell ref="BK77:BM77"/>
    <mergeCell ref="BN77:BO77"/>
    <mergeCell ref="BP77:BR77"/>
    <mergeCell ref="AL77:AN77"/>
    <mergeCell ref="AO77:AQ77"/>
    <mergeCell ref="AR77:AT77"/>
    <mergeCell ref="AU77:AW77"/>
    <mergeCell ref="AX77:AY77"/>
    <mergeCell ref="AZ77:BB77"/>
    <mergeCell ref="DR78:DS78"/>
    <mergeCell ref="DT78:DV78"/>
    <mergeCell ref="DW78:DX78"/>
    <mergeCell ref="DY78:DZ78"/>
    <mergeCell ref="EA78:EC78"/>
    <mergeCell ref="A79:C79"/>
    <mergeCell ref="D79:AA79"/>
    <mergeCell ref="AB79:AD79"/>
    <mergeCell ref="AE79:AH79"/>
    <mergeCell ref="AI79:AK79"/>
    <mergeCell ref="DB78:DC78"/>
    <mergeCell ref="DD78:DF78"/>
    <mergeCell ref="DG78:DI78"/>
    <mergeCell ref="DJ78:DK78"/>
    <mergeCell ref="DL78:DN78"/>
    <mergeCell ref="DO78:DQ78"/>
    <mergeCell ref="CL78:CM78"/>
    <mergeCell ref="CN78:CP78"/>
    <mergeCell ref="CQ78:CS78"/>
    <mergeCell ref="CT78:CU78"/>
    <mergeCell ref="CV78:CX78"/>
    <mergeCell ref="CY78:DA78"/>
    <mergeCell ref="BV78:BW78"/>
    <mergeCell ref="BX78:BZ78"/>
    <mergeCell ref="CA78:CC78"/>
    <mergeCell ref="CD78:CE78"/>
    <mergeCell ref="CF78:CH78"/>
    <mergeCell ref="CI78:CK78"/>
    <mergeCell ref="BF78:BG78"/>
    <mergeCell ref="BH78:BJ78"/>
    <mergeCell ref="BK78:BM78"/>
    <mergeCell ref="BN78:BO78"/>
    <mergeCell ref="DW79:DX79"/>
    <mergeCell ref="DY79:DZ79"/>
    <mergeCell ref="EA79:EC79"/>
    <mergeCell ref="CY79:DA79"/>
    <mergeCell ref="DB79:DC79"/>
    <mergeCell ref="DD79:DF79"/>
    <mergeCell ref="DG79:DI79"/>
    <mergeCell ref="DJ79:DK79"/>
    <mergeCell ref="DL79:DN79"/>
    <mergeCell ref="CI79:CK79"/>
    <mergeCell ref="CL79:CM79"/>
    <mergeCell ref="CN79:CP79"/>
    <mergeCell ref="CQ79:CS79"/>
    <mergeCell ref="CT79:CU79"/>
    <mergeCell ref="CV79:CX79"/>
    <mergeCell ref="BS79:BU79"/>
    <mergeCell ref="BV79:BW79"/>
    <mergeCell ref="BX79:BZ79"/>
    <mergeCell ref="CA79:CC79"/>
    <mergeCell ref="CD79:CE79"/>
    <mergeCell ref="CF79:CH79"/>
    <mergeCell ref="BP80:BR80"/>
    <mergeCell ref="BS80:BU80"/>
    <mergeCell ref="AO80:AQ80"/>
    <mergeCell ref="AR80:AT80"/>
    <mergeCell ref="AU80:AW80"/>
    <mergeCell ref="AX80:AY80"/>
    <mergeCell ref="AZ80:BB80"/>
    <mergeCell ref="BC80:BE80"/>
    <mergeCell ref="A80:C80"/>
    <mergeCell ref="D80:AA80"/>
    <mergeCell ref="AB80:AD80"/>
    <mergeCell ref="AE80:AH80"/>
    <mergeCell ref="AI80:AK80"/>
    <mergeCell ref="AL80:AN80"/>
    <mergeCell ref="DO79:DQ79"/>
    <mergeCell ref="DR79:DS79"/>
    <mergeCell ref="DT79:DV79"/>
    <mergeCell ref="BC79:BE79"/>
    <mergeCell ref="BF79:BG79"/>
    <mergeCell ref="BH79:BJ79"/>
    <mergeCell ref="BK79:BM79"/>
    <mergeCell ref="BN79:BO79"/>
    <mergeCell ref="BP79:BR79"/>
    <mergeCell ref="AL79:AN79"/>
    <mergeCell ref="AO79:AQ79"/>
    <mergeCell ref="AR79:AT79"/>
    <mergeCell ref="AU79:AW79"/>
    <mergeCell ref="AX79:AY79"/>
    <mergeCell ref="AZ79:BB79"/>
    <mergeCell ref="DR80:DS80"/>
    <mergeCell ref="DT80:DV80"/>
    <mergeCell ref="DW80:DX80"/>
    <mergeCell ref="DY80:DZ80"/>
    <mergeCell ref="EA80:EC80"/>
    <mergeCell ref="A81:C81"/>
    <mergeCell ref="D81:AA81"/>
    <mergeCell ref="AB81:AD81"/>
    <mergeCell ref="AE81:AH81"/>
    <mergeCell ref="AI81:AK81"/>
    <mergeCell ref="DB80:DC80"/>
    <mergeCell ref="DD80:DF80"/>
    <mergeCell ref="DG80:DI80"/>
    <mergeCell ref="DJ80:DK80"/>
    <mergeCell ref="DL80:DN80"/>
    <mergeCell ref="DO80:DQ80"/>
    <mergeCell ref="CL80:CM80"/>
    <mergeCell ref="CN80:CP80"/>
    <mergeCell ref="CQ80:CS80"/>
    <mergeCell ref="CT80:CU80"/>
    <mergeCell ref="CV80:CX80"/>
    <mergeCell ref="CY80:DA80"/>
    <mergeCell ref="BV80:BW80"/>
    <mergeCell ref="BX80:BZ80"/>
    <mergeCell ref="CA80:CC80"/>
    <mergeCell ref="CD80:CE80"/>
    <mergeCell ref="CF80:CH80"/>
    <mergeCell ref="CI80:CK80"/>
    <mergeCell ref="BF80:BG80"/>
    <mergeCell ref="BH80:BJ80"/>
    <mergeCell ref="BK80:BM80"/>
    <mergeCell ref="BN80:BO80"/>
    <mergeCell ref="DW81:DX81"/>
    <mergeCell ref="DY81:DZ81"/>
    <mergeCell ref="EA81:EC81"/>
    <mergeCell ref="CY81:DA81"/>
    <mergeCell ref="DB81:DC81"/>
    <mergeCell ref="DD81:DF81"/>
    <mergeCell ref="DG81:DI81"/>
    <mergeCell ref="DJ81:DK81"/>
    <mergeCell ref="DL81:DN81"/>
    <mergeCell ref="CI81:CK81"/>
    <mergeCell ref="CL81:CM81"/>
    <mergeCell ref="CN81:CP81"/>
    <mergeCell ref="CQ81:CS81"/>
    <mergeCell ref="CT81:CU81"/>
    <mergeCell ref="CV81:CX81"/>
    <mergeCell ref="BS81:BU81"/>
    <mergeCell ref="BV81:BW81"/>
    <mergeCell ref="BX81:BZ81"/>
    <mergeCell ref="CA81:CC81"/>
    <mergeCell ref="CD81:CE81"/>
    <mergeCell ref="CF81:CH81"/>
    <mergeCell ref="BP82:BR82"/>
    <mergeCell ref="BS82:BU82"/>
    <mergeCell ref="AO82:AQ82"/>
    <mergeCell ref="AR82:AT82"/>
    <mergeCell ref="AU82:AW82"/>
    <mergeCell ref="AX82:AY82"/>
    <mergeCell ref="AZ82:BB82"/>
    <mergeCell ref="BC82:BE82"/>
    <mergeCell ref="A82:C82"/>
    <mergeCell ref="D82:AA82"/>
    <mergeCell ref="AB82:AD82"/>
    <mergeCell ref="AE82:AH82"/>
    <mergeCell ref="AI82:AK82"/>
    <mergeCell ref="AL82:AN82"/>
    <mergeCell ref="DO81:DQ81"/>
    <mergeCell ref="DR81:DS81"/>
    <mergeCell ref="DT81:DV81"/>
    <mergeCell ref="BC81:BE81"/>
    <mergeCell ref="BF81:BG81"/>
    <mergeCell ref="BH81:BJ81"/>
    <mergeCell ref="BK81:BM81"/>
    <mergeCell ref="BN81:BO81"/>
    <mergeCell ref="BP81:BR81"/>
    <mergeCell ref="AL81:AN81"/>
    <mergeCell ref="AO81:AQ81"/>
    <mergeCell ref="AR81:AT81"/>
    <mergeCell ref="AU81:AW81"/>
    <mergeCell ref="AX81:AY81"/>
    <mergeCell ref="AZ81:BB81"/>
    <mergeCell ref="DR82:DS82"/>
    <mergeCell ref="DT82:DV82"/>
    <mergeCell ref="DW82:DX82"/>
    <mergeCell ref="DY82:DZ82"/>
    <mergeCell ref="EA82:EC82"/>
    <mergeCell ref="A83:C83"/>
    <mergeCell ref="D83:AA83"/>
    <mergeCell ref="AB83:AD83"/>
    <mergeCell ref="AE83:AH83"/>
    <mergeCell ref="AI83:AK83"/>
    <mergeCell ref="DB82:DC82"/>
    <mergeCell ref="DD82:DF82"/>
    <mergeCell ref="DG82:DI82"/>
    <mergeCell ref="DJ82:DK82"/>
    <mergeCell ref="DL82:DN82"/>
    <mergeCell ref="DO82:DQ82"/>
    <mergeCell ref="CL82:CM82"/>
    <mergeCell ref="CN82:CP82"/>
    <mergeCell ref="CQ82:CS82"/>
    <mergeCell ref="CT82:CU82"/>
    <mergeCell ref="CV82:CX82"/>
    <mergeCell ref="CY82:DA82"/>
    <mergeCell ref="BV82:BW82"/>
    <mergeCell ref="BX82:BZ82"/>
    <mergeCell ref="CA82:CC82"/>
    <mergeCell ref="CD82:CE82"/>
    <mergeCell ref="CF82:CH82"/>
    <mergeCell ref="CI82:CK82"/>
    <mergeCell ref="BF82:BG82"/>
    <mergeCell ref="BH82:BJ82"/>
    <mergeCell ref="BK82:BM82"/>
    <mergeCell ref="BN82:BO82"/>
    <mergeCell ref="DW83:DX83"/>
    <mergeCell ref="DY83:DZ83"/>
    <mergeCell ref="EA83:EC83"/>
    <mergeCell ref="CY83:DA83"/>
    <mergeCell ref="DB83:DC83"/>
    <mergeCell ref="DD83:DF83"/>
    <mergeCell ref="DG83:DI83"/>
    <mergeCell ref="DJ83:DK83"/>
    <mergeCell ref="DL83:DN83"/>
    <mergeCell ref="CI83:CK83"/>
    <mergeCell ref="CL83:CM83"/>
    <mergeCell ref="CN83:CP83"/>
    <mergeCell ref="CQ83:CS83"/>
    <mergeCell ref="CT83:CU83"/>
    <mergeCell ref="CV83:CX83"/>
    <mergeCell ref="BS83:BU83"/>
    <mergeCell ref="BV83:BW83"/>
    <mergeCell ref="BX83:BZ83"/>
    <mergeCell ref="CA83:CC83"/>
    <mergeCell ref="CD83:CE83"/>
    <mergeCell ref="CF83:CH83"/>
    <mergeCell ref="BP84:BR84"/>
    <mergeCell ref="BS84:BU84"/>
    <mergeCell ref="AO84:AQ84"/>
    <mergeCell ref="AR84:AT84"/>
    <mergeCell ref="AU84:AW84"/>
    <mergeCell ref="AX84:AY84"/>
    <mergeCell ref="AZ84:BB84"/>
    <mergeCell ref="BC84:BE84"/>
    <mergeCell ref="A84:C84"/>
    <mergeCell ref="D84:AA84"/>
    <mergeCell ref="AB84:AD84"/>
    <mergeCell ref="AE84:AH84"/>
    <mergeCell ref="AI84:AK84"/>
    <mergeCell ref="AL84:AN84"/>
    <mergeCell ref="DO83:DQ83"/>
    <mergeCell ref="DR83:DS83"/>
    <mergeCell ref="DT83:DV83"/>
    <mergeCell ref="BC83:BE83"/>
    <mergeCell ref="BF83:BG83"/>
    <mergeCell ref="BH83:BJ83"/>
    <mergeCell ref="BK83:BM83"/>
    <mergeCell ref="BN83:BO83"/>
    <mergeCell ref="BP83:BR83"/>
    <mergeCell ref="AL83:AN83"/>
    <mergeCell ref="AO83:AQ83"/>
    <mergeCell ref="AR83:AT83"/>
    <mergeCell ref="AU83:AW83"/>
    <mergeCell ref="AX83:AY83"/>
    <mergeCell ref="AZ83:BB83"/>
    <mergeCell ref="DR84:DS84"/>
    <mergeCell ref="DT84:DV84"/>
    <mergeCell ref="DW84:DX84"/>
    <mergeCell ref="DY84:DZ84"/>
    <mergeCell ref="EA84:EC84"/>
    <mergeCell ref="A85:C85"/>
    <mergeCell ref="D85:AA85"/>
    <mergeCell ref="AB85:AD85"/>
    <mergeCell ref="AE85:AH85"/>
    <mergeCell ref="AI85:AK85"/>
    <mergeCell ref="DB84:DC84"/>
    <mergeCell ref="DD84:DF84"/>
    <mergeCell ref="DG84:DI84"/>
    <mergeCell ref="DJ84:DK84"/>
    <mergeCell ref="DL84:DN84"/>
    <mergeCell ref="DO84:DQ84"/>
    <mergeCell ref="CL84:CM84"/>
    <mergeCell ref="CN84:CP84"/>
    <mergeCell ref="CQ84:CS84"/>
    <mergeCell ref="CT84:CU84"/>
    <mergeCell ref="CV84:CX84"/>
    <mergeCell ref="CY84:DA84"/>
    <mergeCell ref="BV84:BW84"/>
    <mergeCell ref="BX84:BZ84"/>
    <mergeCell ref="CA84:CC84"/>
    <mergeCell ref="CD84:CE84"/>
    <mergeCell ref="CF84:CH84"/>
    <mergeCell ref="CI84:CK84"/>
    <mergeCell ref="BF84:BG84"/>
    <mergeCell ref="BH84:BJ84"/>
    <mergeCell ref="BK84:BM84"/>
    <mergeCell ref="BN84:BO84"/>
    <mergeCell ref="DW85:DX85"/>
    <mergeCell ref="DY85:DZ85"/>
    <mergeCell ref="EA85:EC85"/>
    <mergeCell ref="CY85:DA85"/>
    <mergeCell ref="DB85:DC85"/>
    <mergeCell ref="DD85:DF85"/>
    <mergeCell ref="DG85:DI85"/>
    <mergeCell ref="DJ85:DK85"/>
    <mergeCell ref="DL85:DN85"/>
    <mergeCell ref="CI85:CK85"/>
    <mergeCell ref="CL85:CM85"/>
    <mergeCell ref="CN85:CP85"/>
    <mergeCell ref="CQ85:CS85"/>
    <mergeCell ref="CT85:CU85"/>
    <mergeCell ref="CV85:CX85"/>
    <mergeCell ref="BS85:BU85"/>
    <mergeCell ref="BV85:BW85"/>
    <mergeCell ref="BX85:BZ85"/>
    <mergeCell ref="CA85:CC85"/>
    <mergeCell ref="CD85:CE85"/>
    <mergeCell ref="CF85:CH85"/>
    <mergeCell ref="BP86:BR86"/>
    <mergeCell ref="BS86:BU86"/>
    <mergeCell ref="AO86:AQ86"/>
    <mergeCell ref="AR86:AT86"/>
    <mergeCell ref="AU86:AW86"/>
    <mergeCell ref="AX86:AY86"/>
    <mergeCell ref="AZ86:BB86"/>
    <mergeCell ref="BC86:BE86"/>
    <mergeCell ref="A86:C86"/>
    <mergeCell ref="D86:AA86"/>
    <mergeCell ref="AB86:AD86"/>
    <mergeCell ref="AE86:AH86"/>
    <mergeCell ref="AI86:AK86"/>
    <mergeCell ref="AL86:AN86"/>
    <mergeCell ref="DO85:DQ85"/>
    <mergeCell ref="DR85:DS85"/>
    <mergeCell ref="DT85:DV85"/>
    <mergeCell ref="BC85:BE85"/>
    <mergeCell ref="BF85:BG85"/>
    <mergeCell ref="BH85:BJ85"/>
    <mergeCell ref="BK85:BM85"/>
    <mergeCell ref="BN85:BO85"/>
    <mergeCell ref="BP85:BR85"/>
    <mergeCell ref="AL85:AN85"/>
    <mergeCell ref="AO85:AQ85"/>
    <mergeCell ref="AR85:AT85"/>
    <mergeCell ref="AU85:AW85"/>
    <mergeCell ref="AX85:AY85"/>
    <mergeCell ref="AZ85:BB85"/>
    <mergeCell ref="DR86:DS86"/>
    <mergeCell ref="DT86:DV86"/>
    <mergeCell ref="DW86:DX86"/>
    <mergeCell ref="DY86:DZ86"/>
    <mergeCell ref="EA86:EC86"/>
    <mergeCell ref="A87:C87"/>
    <mergeCell ref="D87:AA87"/>
    <mergeCell ref="AB87:AD87"/>
    <mergeCell ref="AE87:AH87"/>
    <mergeCell ref="AI87:AK87"/>
    <mergeCell ref="DB86:DC86"/>
    <mergeCell ref="DD86:DF86"/>
    <mergeCell ref="DG86:DI86"/>
    <mergeCell ref="DJ86:DK86"/>
    <mergeCell ref="DL86:DN86"/>
    <mergeCell ref="DO86:DQ86"/>
    <mergeCell ref="CL86:CM86"/>
    <mergeCell ref="CN86:CP86"/>
    <mergeCell ref="CQ86:CS86"/>
    <mergeCell ref="CT86:CU86"/>
    <mergeCell ref="CV86:CX86"/>
    <mergeCell ref="CY86:DA86"/>
    <mergeCell ref="BV86:BW86"/>
    <mergeCell ref="BX86:BZ86"/>
    <mergeCell ref="CA86:CC86"/>
    <mergeCell ref="CD86:CE86"/>
    <mergeCell ref="CF86:CH86"/>
    <mergeCell ref="CI86:CK86"/>
    <mergeCell ref="BF86:BG86"/>
    <mergeCell ref="BH86:BJ86"/>
    <mergeCell ref="BK86:BM86"/>
    <mergeCell ref="BN86:BO86"/>
    <mergeCell ref="DW87:DX87"/>
    <mergeCell ref="DY87:DZ87"/>
    <mergeCell ref="EA87:EC87"/>
    <mergeCell ref="CY87:DA87"/>
    <mergeCell ref="DB87:DC87"/>
    <mergeCell ref="DD87:DF87"/>
    <mergeCell ref="DG87:DI87"/>
    <mergeCell ref="DJ87:DK87"/>
    <mergeCell ref="DL87:DN87"/>
    <mergeCell ref="CI87:CK87"/>
    <mergeCell ref="CL87:CM87"/>
    <mergeCell ref="CN87:CP87"/>
    <mergeCell ref="CQ87:CS87"/>
    <mergeCell ref="CT87:CU87"/>
    <mergeCell ref="CV87:CX87"/>
    <mergeCell ref="BS87:BU87"/>
    <mergeCell ref="BV87:BW87"/>
    <mergeCell ref="BX87:BZ87"/>
    <mergeCell ref="CA87:CC87"/>
    <mergeCell ref="CD87:CE87"/>
    <mergeCell ref="CF87:CH87"/>
    <mergeCell ref="BP88:BR88"/>
    <mergeCell ref="BS88:BU88"/>
    <mergeCell ref="AO88:AQ88"/>
    <mergeCell ref="AR88:AT88"/>
    <mergeCell ref="AU88:AW88"/>
    <mergeCell ref="AX88:AY88"/>
    <mergeCell ref="AZ88:BB88"/>
    <mergeCell ref="BC88:BE88"/>
    <mergeCell ref="A88:C88"/>
    <mergeCell ref="D88:AA88"/>
    <mergeCell ref="AB88:AD88"/>
    <mergeCell ref="AE88:AH88"/>
    <mergeCell ref="AI88:AK88"/>
    <mergeCell ref="AL88:AN88"/>
    <mergeCell ref="DO87:DQ87"/>
    <mergeCell ref="DR87:DS87"/>
    <mergeCell ref="DT87:DV87"/>
    <mergeCell ref="BC87:BE87"/>
    <mergeCell ref="BF87:BG87"/>
    <mergeCell ref="BH87:BJ87"/>
    <mergeCell ref="BK87:BM87"/>
    <mergeCell ref="BN87:BO87"/>
    <mergeCell ref="BP87:BR87"/>
    <mergeCell ref="AL87:AN87"/>
    <mergeCell ref="AO87:AQ87"/>
    <mergeCell ref="AR87:AT87"/>
    <mergeCell ref="AU87:AW87"/>
    <mergeCell ref="AX87:AY87"/>
    <mergeCell ref="AZ87:BB87"/>
    <mergeCell ref="DR88:DS88"/>
    <mergeCell ref="DT88:DV88"/>
    <mergeCell ref="DW88:DX88"/>
    <mergeCell ref="DY88:DZ88"/>
    <mergeCell ref="EA88:EC88"/>
    <mergeCell ref="A89:C89"/>
    <mergeCell ref="D89:AA89"/>
    <mergeCell ref="AB89:AD89"/>
    <mergeCell ref="AE89:AH89"/>
    <mergeCell ref="AI89:AK89"/>
    <mergeCell ref="DB88:DC88"/>
    <mergeCell ref="DD88:DF88"/>
    <mergeCell ref="DG88:DI88"/>
    <mergeCell ref="DJ88:DK88"/>
    <mergeCell ref="DL88:DN88"/>
    <mergeCell ref="DO88:DQ88"/>
    <mergeCell ref="CL88:CM88"/>
    <mergeCell ref="CN88:CP88"/>
    <mergeCell ref="CQ88:CS88"/>
    <mergeCell ref="CT88:CU88"/>
    <mergeCell ref="CV88:CX88"/>
    <mergeCell ref="CY88:DA88"/>
    <mergeCell ref="BV88:BW88"/>
    <mergeCell ref="BX88:BZ88"/>
    <mergeCell ref="CA88:CC88"/>
    <mergeCell ref="CD88:CE88"/>
    <mergeCell ref="CF88:CH88"/>
    <mergeCell ref="CI88:CK88"/>
    <mergeCell ref="BF88:BG88"/>
    <mergeCell ref="BH88:BJ88"/>
    <mergeCell ref="BK88:BM88"/>
    <mergeCell ref="BN88:BO88"/>
    <mergeCell ref="DW89:DX89"/>
    <mergeCell ref="DY89:DZ89"/>
    <mergeCell ref="EA89:EC89"/>
    <mergeCell ref="CY89:DA89"/>
    <mergeCell ref="DB89:DC89"/>
    <mergeCell ref="DD89:DF89"/>
    <mergeCell ref="DG89:DI89"/>
    <mergeCell ref="DJ89:DK89"/>
    <mergeCell ref="DL89:DN89"/>
    <mergeCell ref="CI89:CK89"/>
    <mergeCell ref="CL89:CM89"/>
    <mergeCell ref="CN89:CP89"/>
    <mergeCell ref="CQ89:CS89"/>
    <mergeCell ref="CT89:CU89"/>
    <mergeCell ref="CV89:CX89"/>
    <mergeCell ref="BS89:BU89"/>
    <mergeCell ref="BV89:BW89"/>
    <mergeCell ref="BX89:BZ89"/>
    <mergeCell ref="CA89:CC89"/>
    <mergeCell ref="CD89:CE89"/>
    <mergeCell ref="CF89:CH89"/>
    <mergeCell ref="BP90:BR90"/>
    <mergeCell ref="BS90:BU90"/>
    <mergeCell ref="AO90:AQ90"/>
    <mergeCell ref="AR90:AT90"/>
    <mergeCell ref="AU90:AW90"/>
    <mergeCell ref="AX90:AY90"/>
    <mergeCell ref="AZ90:BB90"/>
    <mergeCell ref="BC90:BE90"/>
    <mergeCell ref="A90:C90"/>
    <mergeCell ref="D90:AA90"/>
    <mergeCell ref="AB90:AD90"/>
    <mergeCell ref="AE90:AH90"/>
    <mergeCell ref="AI90:AK90"/>
    <mergeCell ref="AL90:AN90"/>
    <mergeCell ref="DO89:DQ89"/>
    <mergeCell ref="DR89:DS89"/>
    <mergeCell ref="DT89:DV89"/>
    <mergeCell ref="BC89:BE89"/>
    <mergeCell ref="BF89:BG89"/>
    <mergeCell ref="BH89:BJ89"/>
    <mergeCell ref="BK89:BM89"/>
    <mergeCell ref="BN89:BO89"/>
    <mergeCell ref="BP89:BR89"/>
    <mergeCell ref="AL89:AN89"/>
    <mergeCell ref="AO89:AQ89"/>
    <mergeCell ref="AR89:AT89"/>
    <mergeCell ref="AU89:AW89"/>
    <mergeCell ref="AX89:AY89"/>
    <mergeCell ref="AZ89:BB89"/>
    <mergeCell ref="DR90:DS90"/>
    <mergeCell ref="DT90:DV90"/>
    <mergeCell ref="DW90:DX90"/>
    <mergeCell ref="DY90:DZ90"/>
    <mergeCell ref="EA90:EC90"/>
    <mergeCell ref="A91:C91"/>
    <mergeCell ref="D91:AA91"/>
    <mergeCell ref="AB91:AD91"/>
    <mergeCell ref="AE91:AH91"/>
    <mergeCell ref="AI91:AK91"/>
    <mergeCell ref="DB90:DC90"/>
    <mergeCell ref="DD90:DF90"/>
    <mergeCell ref="DG90:DI90"/>
    <mergeCell ref="DJ90:DK90"/>
    <mergeCell ref="DL90:DN90"/>
    <mergeCell ref="DO90:DQ90"/>
    <mergeCell ref="CL90:CM90"/>
    <mergeCell ref="CN90:CP90"/>
    <mergeCell ref="CQ90:CS90"/>
    <mergeCell ref="CT90:CU90"/>
    <mergeCell ref="CV90:CX90"/>
    <mergeCell ref="CY90:DA90"/>
    <mergeCell ref="BV90:BW90"/>
    <mergeCell ref="BX90:BZ90"/>
    <mergeCell ref="CA90:CC90"/>
    <mergeCell ref="CD90:CE90"/>
    <mergeCell ref="CF90:CH90"/>
    <mergeCell ref="CI90:CK90"/>
    <mergeCell ref="BF90:BG90"/>
    <mergeCell ref="BH90:BJ90"/>
    <mergeCell ref="BK90:BM90"/>
    <mergeCell ref="BN90:BO90"/>
    <mergeCell ref="DW91:DX91"/>
    <mergeCell ref="DY91:DZ91"/>
    <mergeCell ref="EA91:EC91"/>
    <mergeCell ref="CY91:DA91"/>
    <mergeCell ref="DB91:DC91"/>
    <mergeCell ref="DD91:DF91"/>
    <mergeCell ref="DG91:DI91"/>
    <mergeCell ref="DJ91:DK91"/>
    <mergeCell ref="DL91:DN91"/>
    <mergeCell ref="CI91:CK91"/>
    <mergeCell ref="CL91:CM91"/>
    <mergeCell ref="CN91:CP91"/>
    <mergeCell ref="CQ91:CS91"/>
    <mergeCell ref="CT91:CU91"/>
    <mergeCell ref="CV91:CX91"/>
    <mergeCell ref="BS91:BU91"/>
    <mergeCell ref="BV91:BW91"/>
    <mergeCell ref="BX91:BZ91"/>
    <mergeCell ref="CA91:CC91"/>
    <mergeCell ref="CD91:CE91"/>
    <mergeCell ref="CF91:CH91"/>
    <mergeCell ref="BP92:BR92"/>
    <mergeCell ref="BS92:BU92"/>
    <mergeCell ref="AO92:AQ92"/>
    <mergeCell ref="AR92:AT92"/>
    <mergeCell ref="AU92:AW92"/>
    <mergeCell ref="AX92:AY92"/>
    <mergeCell ref="AZ92:BB92"/>
    <mergeCell ref="BC92:BE92"/>
    <mergeCell ref="A92:C92"/>
    <mergeCell ref="D92:AA92"/>
    <mergeCell ref="AB92:AD92"/>
    <mergeCell ref="AE92:AH92"/>
    <mergeCell ref="AI92:AK92"/>
    <mergeCell ref="AL92:AN92"/>
    <mergeCell ref="DO91:DQ91"/>
    <mergeCell ref="DR91:DS91"/>
    <mergeCell ref="DT91:DV91"/>
    <mergeCell ref="BC91:BE91"/>
    <mergeCell ref="BF91:BG91"/>
    <mergeCell ref="BH91:BJ91"/>
    <mergeCell ref="BK91:BM91"/>
    <mergeCell ref="BN91:BO91"/>
    <mergeCell ref="BP91:BR91"/>
    <mergeCell ref="AL91:AN91"/>
    <mergeCell ref="AO91:AQ91"/>
    <mergeCell ref="AR91:AT91"/>
    <mergeCell ref="AU91:AW91"/>
    <mergeCell ref="AX91:AY91"/>
    <mergeCell ref="AZ91:BB91"/>
    <mergeCell ref="DR92:DS92"/>
    <mergeCell ref="DT92:DV92"/>
    <mergeCell ref="DW92:DX92"/>
    <mergeCell ref="DY92:DZ92"/>
    <mergeCell ref="EA92:EC92"/>
    <mergeCell ref="A93:C93"/>
    <mergeCell ref="D93:AA93"/>
    <mergeCell ref="AB93:AD93"/>
    <mergeCell ref="AE93:AH93"/>
    <mergeCell ref="AI93:AK93"/>
    <mergeCell ref="DB92:DC92"/>
    <mergeCell ref="DD92:DF92"/>
    <mergeCell ref="DG92:DI92"/>
    <mergeCell ref="DJ92:DK92"/>
    <mergeCell ref="DL92:DN92"/>
    <mergeCell ref="DO92:DQ92"/>
    <mergeCell ref="CL92:CM92"/>
    <mergeCell ref="CN92:CP92"/>
    <mergeCell ref="CQ92:CS92"/>
    <mergeCell ref="CT92:CU92"/>
    <mergeCell ref="CV92:CX92"/>
    <mergeCell ref="CY92:DA92"/>
    <mergeCell ref="BV92:BW92"/>
    <mergeCell ref="BX92:BZ92"/>
    <mergeCell ref="CA92:CC92"/>
    <mergeCell ref="CD92:CE92"/>
    <mergeCell ref="CF92:CH92"/>
    <mergeCell ref="CI92:CK92"/>
    <mergeCell ref="BF92:BG92"/>
    <mergeCell ref="BH92:BJ92"/>
    <mergeCell ref="BK92:BM92"/>
    <mergeCell ref="BN92:BO92"/>
    <mergeCell ref="DW93:DX93"/>
    <mergeCell ref="DY93:DZ93"/>
    <mergeCell ref="EA93:EC93"/>
    <mergeCell ref="CY93:DA93"/>
    <mergeCell ref="DB93:DC93"/>
    <mergeCell ref="DD93:DF93"/>
    <mergeCell ref="DG93:DI93"/>
    <mergeCell ref="DJ93:DK93"/>
    <mergeCell ref="DL93:DN93"/>
    <mergeCell ref="CI93:CK93"/>
    <mergeCell ref="CL93:CM93"/>
    <mergeCell ref="CN93:CP93"/>
    <mergeCell ref="CQ93:CS93"/>
    <mergeCell ref="CT93:CU93"/>
    <mergeCell ref="CV93:CX93"/>
    <mergeCell ref="BS93:BU93"/>
    <mergeCell ref="BV93:BW93"/>
    <mergeCell ref="BX93:BZ93"/>
    <mergeCell ref="CA93:CC93"/>
    <mergeCell ref="CD93:CE93"/>
    <mergeCell ref="CF93:CH93"/>
    <mergeCell ref="BP94:BR94"/>
    <mergeCell ref="BS94:BU94"/>
    <mergeCell ref="AO94:AQ94"/>
    <mergeCell ref="AR94:AT94"/>
    <mergeCell ref="AU94:AW94"/>
    <mergeCell ref="AX94:AY94"/>
    <mergeCell ref="AZ94:BB94"/>
    <mergeCell ref="BC94:BE94"/>
    <mergeCell ref="A94:C94"/>
    <mergeCell ref="D94:AA94"/>
    <mergeCell ref="AB94:AD94"/>
    <mergeCell ref="AE94:AH94"/>
    <mergeCell ref="AI94:AK94"/>
    <mergeCell ref="AL94:AN94"/>
    <mergeCell ref="DO93:DQ93"/>
    <mergeCell ref="DR93:DS93"/>
    <mergeCell ref="DT93:DV93"/>
    <mergeCell ref="BC93:BE93"/>
    <mergeCell ref="BF93:BG93"/>
    <mergeCell ref="BH93:BJ93"/>
    <mergeCell ref="BK93:BM93"/>
    <mergeCell ref="BN93:BO93"/>
    <mergeCell ref="BP93:BR93"/>
    <mergeCell ref="AL93:AN93"/>
    <mergeCell ref="AO93:AQ93"/>
    <mergeCell ref="AR93:AT93"/>
    <mergeCell ref="AU93:AW93"/>
    <mergeCell ref="AX93:AY93"/>
    <mergeCell ref="AZ93:BB93"/>
    <mergeCell ref="DR94:DS94"/>
    <mergeCell ref="DT94:DV94"/>
    <mergeCell ref="DW94:DX94"/>
    <mergeCell ref="DY94:DZ94"/>
    <mergeCell ref="EA94:EC94"/>
    <mergeCell ref="A95:C95"/>
    <mergeCell ref="D95:AA95"/>
    <mergeCell ref="AB95:AD95"/>
    <mergeCell ref="AE95:AH95"/>
    <mergeCell ref="AI95:AK95"/>
    <mergeCell ref="DB94:DC94"/>
    <mergeCell ref="DD94:DF94"/>
    <mergeCell ref="DG94:DI94"/>
    <mergeCell ref="DJ94:DK94"/>
    <mergeCell ref="DL94:DN94"/>
    <mergeCell ref="DO94:DQ94"/>
    <mergeCell ref="CL94:CM94"/>
    <mergeCell ref="CN94:CP94"/>
    <mergeCell ref="CQ94:CS94"/>
    <mergeCell ref="CT94:CU94"/>
    <mergeCell ref="CV94:CX94"/>
    <mergeCell ref="CY94:DA94"/>
    <mergeCell ref="BV94:BW94"/>
    <mergeCell ref="BX94:BZ94"/>
    <mergeCell ref="CA94:CC94"/>
    <mergeCell ref="CD94:CE94"/>
    <mergeCell ref="CF94:CH94"/>
    <mergeCell ref="CI94:CK94"/>
    <mergeCell ref="BF94:BG94"/>
    <mergeCell ref="BH94:BJ94"/>
    <mergeCell ref="BK94:BM94"/>
    <mergeCell ref="BN94:BO94"/>
    <mergeCell ref="DW95:DX95"/>
    <mergeCell ref="DY95:DZ95"/>
    <mergeCell ref="EA95:EC95"/>
    <mergeCell ref="CY95:DA95"/>
    <mergeCell ref="DB95:DC95"/>
    <mergeCell ref="DD95:DF95"/>
    <mergeCell ref="DG95:DI95"/>
    <mergeCell ref="DJ95:DK95"/>
    <mergeCell ref="DL95:DN95"/>
    <mergeCell ref="CI95:CK95"/>
    <mergeCell ref="CL95:CM95"/>
    <mergeCell ref="CN95:CP95"/>
    <mergeCell ref="CQ95:CS95"/>
    <mergeCell ref="CT95:CU95"/>
    <mergeCell ref="CV95:CX95"/>
    <mergeCell ref="BS95:BU95"/>
    <mergeCell ref="BV95:BW95"/>
    <mergeCell ref="BX95:BZ95"/>
    <mergeCell ref="CA95:CC95"/>
    <mergeCell ref="CD95:CE95"/>
    <mergeCell ref="CF95:CH95"/>
    <mergeCell ref="BP96:BR96"/>
    <mergeCell ref="BS96:BU96"/>
    <mergeCell ref="AO96:AQ96"/>
    <mergeCell ref="AR96:AT96"/>
    <mergeCell ref="AU96:AW96"/>
    <mergeCell ref="AX96:AY96"/>
    <mergeCell ref="AZ96:BB96"/>
    <mergeCell ref="BC96:BE96"/>
    <mergeCell ref="A96:C96"/>
    <mergeCell ref="D96:AA96"/>
    <mergeCell ref="AB96:AD96"/>
    <mergeCell ref="AE96:AH96"/>
    <mergeCell ref="AI96:AK96"/>
    <mergeCell ref="AL96:AN96"/>
    <mergeCell ref="DO95:DQ95"/>
    <mergeCell ref="DR95:DS95"/>
    <mergeCell ref="DT95:DV95"/>
    <mergeCell ref="BC95:BE95"/>
    <mergeCell ref="BF95:BG95"/>
    <mergeCell ref="BH95:BJ95"/>
    <mergeCell ref="BK95:BM95"/>
    <mergeCell ref="BN95:BO95"/>
    <mergeCell ref="BP95:BR95"/>
    <mergeCell ref="AL95:AN95"/>
    <mergeCell ref="AO95:AQ95"/>
    <mergeCell ref="AR95:AT95"/>
    <mergeCell ref="AU95:AW95"/>
    <mergeCell ref="AX95:AY95"/>
    <mergeCell ref="AZ95:BB95"/>
    <mergeCell ref="DR96:DS96"/>
    <mergeCell ref="DT96:DV96"/>
    <mergeCell ref="DW96:DX96"/>
    <mergeCell ref="DY96:DZ96"/>
    <mergeCell ref="EA96:EC96"/>
    <mergeCell ref="A97:C97"/>
    <mergeCell ref="D97:AA97"/>
    <mergeCell ref="AB97:AD97"/>
    <mergeCell ref="AE97:AH97"/>
    <mergeCell ref="AI97:AK97"/>
    <mergeCell ref="DB96:DC96"/>
    <mergeCell ref="DD96:DF96"/>
    <mergeCell ref="DG96:DI96"/>
    <mergeCell ref="DJ96:DK96"/>
    <mergeCell ref="DL96:DN96"/>
    <mergeCell ref="DO96:DQ96"/>
    <mergeCell ref="CL96:CM96"/>
    <mergeCell ref="CN96:CP96"/>
    <mergeCell ref="CQ96:CS96"/>
    <mergeCell ref="CT96:CU96"/>
    <mergeCell ref="CV96:CX96"/>
    <mergeCell ref="CY96:DA96"/>
    <mergeCell ref="BV96:BW96"/>
    <mergeCell ref="BX96:BZ96"/>
    <mergeCell ref="CA96:CC96"/>
    <mergeCell ref="CD96:CE96"/>
    <mergeCell ref="CF96:CH96"/>
    <mergeCell ref="CI96:CK96"/>
    <mergeCell ref="BF96:BG96"/>
    <mergeCell ref="BH96:BJ96"/>
    <mergeCell ref="BK96:BM96"/>
    <mergeCell ref="BN96:BO96"/>
    <mergeCell ref="DW97:DX97"/>
    <mergeCell ref="DY97:DZ97"/>
    <mergeCell ref="EA97:EC97"/>
    <mergeCell ref="CY97:DA97"/>
    <mergeCell ref="DB97:DC97"/>
    <mergeCell ref="DD97:DF97"/>
    <mergeCell ref="DG97:DI97"/>
    <mergeCell ref="DJ97:DK97"/>
    <mergeCell ref="DL97:DN97"/>
    <mergeCell ref="CI97:CK97"/>
    <mergeCell ref="CL97:CM97"/>
    <mergeCell ref="CN97:CP97"/>
    <mergeCell ref="CQ97:CS97"/>
    <mergeCell ref="CT97:CU97"/>
    <mergeCell ref="CV97:CX97"/>
    <mergeCell ref="BS97:BU97"/>
    <mergeCell ref="BV97:BW97"/>
    <mergeCell ref="BX97:BZ97"/>
    <mergeCell ref="CA97:CC97"/>
    <mergeCell ref="CD97:CE97"/>
    <mergeCell ref="CF97:CH97"/>
    <mergeCell ref="BP98:BR98"/>
    <mergeCell ref="BS98:BU98"/>
    <mergeCell ref="AO98:AQ98"/>
    <mergeCell ref="AR98:AT98"/>
    <mergeCell ref="AU98:AW98"/>
    <mergeCell ref="AX98:AY98"/>
    <mergeCell ref="AZ98:BB98"/>
    <mergeCell ref="BC98:BE98"/>
    <mergeCell ref="A98:C98"/>
    <mergeCell ref="D98:AA98"/>
    <mergeCell ref="AB98:AD98"/>
    <mergeCell ref="AE98:AH98"/>
    <mergeCell ref="AI98:AK98"/>
    <mergeCell ref="AL98:AN98"/>
    <mergeCell ref="DO97:DQ97"/>
    <mergeCell ref="DR97:DS97"/>
    <mergeCell ref="DT97:DV97"/>
    <mergeCell ref="BC97:BE97"/>
    <mergeCell ref="BF97:BG97"/>
    <mergeCell ref="BH97:BJ97"/>
    <mergeCell ref="BK97:BM97"/>
    <mergeCell ref="BN97:BO97"/>
    <mergeCell ref="BP97:BR97"/>
    <mergeCell ref="AL97:AN97"/>
    <mergeCell ref="AO97:AQ97"/>
    <mergeCell ref="AR97:AT97"/>
    <mergeCell ref="AU97:AW97"/>
    <mergeCell ref="AX97:AY97"/>
    <mergeCell ref="AZ97:BB97"/>
    <mergeCell ref="DR98:DS98"/>
    <mergeCell ref="DT98:DV98"/>
    <mergeCell ref="DW98:DX98"/>
    <mergeCell ref="DY98:DZ98"/>
    <mergeCell ref="EA98:EC98"/>
    <mergeCell ref="A99:C99"/>
    <mergeCell ref="D99:AA99"/>
    <mergeCell ref="AB99:AD99"/>
    <mergeCell ref="AE99:AH99"/>
    <mergeCell ref="AI99:AK99"/>
    <mergeCell ref="DB98:DC98"/>
    <mergeCell ref="DD98:DF98"/>
    <mergeCell ref="DG98:DI98"/>
    <mergeCell ref="DJ98:DK98"/>
    <mergeCell ref="DL98:DN98"/>
    <mergeCell ref="DO98:DQ98"/>
    <mergeCell ref="CL98:CM98"/>
    <mergeCell ref="CN98:CP98"/>
    <mergeCell ref="CQ98:CS98"/>
    <mergeCell ref="CT98:CU98"/>
    <mergeCell ref="CV98:CX98"/>
    <mergeCell ref="CY98:DA98"/>
    <mergeCell ref="BV98:BW98"/>
    <mergeCell ref="BX98:BZ98"/>
    <mergeCell ref="CA98:CC98"/>
    <mergeCell ref="CD98:CE98"/>
    <mergeCell ref="CF98:CH98"/>
    <mergeCell ref="CI98:CK98"/>
    <mergeCell ref="BF98:BG98"/>
    <mergeCell ref="BH98:BJ98"/>
    <mergeCell ref="BK98:BM98"/>
    <mergeCell ref="BN98:BO98"/>
    <mergeCell ref="DW99:DX99"/>
    <mergeCell ref="DY99:DZ99"/>
    <mergeCell ref="EA99:EC99"/>
    <mergeCell ref="CY99:DA99"/>
    <mergeCell ref="DB99:DC99"/>
    <mergeCell ref="DD99:DF99"/>
    <mergeCell ref="DG99:DI99"/>
    <mergeCell ref="DJ99:DK99"/>
    <mergeCell ref="DL99:DN99"/>
    <mergeCell ref="CI99:CK99"/>
    <mergeCell ref="CL99:CM99"/>
    <mergeCell ref="CN99:CP99"/>
    <mergeCell ref="CQ99:CS99"/>
    <mergeCell ref="CT99:CU99"/>
    <mergeCell ref="CV99:CX99"/>
    <mergeCell ref="BS99:BU99"/>
    <mergeCell ref="BV99:BW99"/>
    <mergeCell ref="BX99:BZ99"/>
    <mergeCell ref="CA99:CC99"/>
    <mergeCell ref="CD99:CE99"/>
    <mergeCell ref="CF99:CH99"/>
    <mergeCell ref="BP100:BR100"/>
    <mergeCell ref="BS100:BU100"/>
    <mergeCell ref="AO100:AQ100"/>
    <mergeCell ref="AR100:AT100"/>
    <mergeCell ref="AU100:AW100"/>
    <mergeCell ref="AX100:AY100"/>
    <mergeCell ref="AZ100:BB100"/>
    <mergeCell ref="BC100:BE100"/>
    <mergeCell ref="A100:C100"/>
    <mergeCell ref="D100:AA100"/>
    <mergeCell ref="AB100:AD100"/>
    <mergeCell ref="AE100:AH100"/>
    <mergeCell ref="AI100:AK100"/>
    <mergeCell ref="AL100:AN100"/>
    <mergeCell ref="DO99:DQ99"/>
    <mergeCell ref="DR99:DS99"/>
    <mergeCell ref="DT99:DV99"/>
    <mergeCell ref="BC99:BE99"/>
    <mergeCell ref="BF99:BG99"/>
    <mergeCell ref="BH99:BJ99"/>
    <mergeCell ref="BK99:BM99"/>
    <mergeCell ref="BN99:BO99"/>
    <mergeCell ref="BP99:BR99"/>
    <mergeCell ref="AL99:AN99"/>
    <mergeCell ref="AO99:AQ99"/>
    <mergeCell ref="AR99:AT99"/>
    <mergeCell ref="AU99:AW99"/>
    <mergeCell ref="AX99:AY99"/>
    <mergeCell ref="AZ99:BB99"/>
    <mergeCell ref="DR100:DS100"/>
    <mergeCell ref="DT100:DV100"/>
    <mergeCell ref="DW100:DX100"/>
    <mergeCell ref="DY100:DZ100"/>
    <mergeCell ref="EA100:EC100"/>
    <mergeCell ref="A101:C101"/>
    <mergeCell ref="D101:AA101"/>
    <mergeCell ref="AB101:AD101"/>
    <mergeCell ref="AE101:AH101"/>
    <mergeCell ref="AI101:AK101"/>
    <mergeCell ref="DB100:DC100"/>
    <mergeCell ref="DD100:DF100"/>
    <mergeCell ref="DG100:DI100"/>
    <mergeCell ref="DJ100:DK100"/>
    <mergeCell ref="DL100:DN100"/>
    <mergeCell ref="DO100:DQ100"/>
    <mergeCell ref="CL100:CM100"/>
    <mergeCell ref="CN100:CP100"/>
    <mergeCell ref="CQ100:CS100"/>
    <mergeCell ref="CT100:CU100"/>
    <mergeCell ref="CV100:CX100"/>
    <mergeCell ref="CY100:DA100"/>
    <mergeCell ref="BV100:BW100"/>
    <mergeCell ref="BX100:BZ100"/>
    <mergeCell ref="CA100:CC100"/>
    <mergeCell ref="CD100:CE100"/>
    <mergeCell ref="CF100:CH100"/>
    <mergeCell ref="CI100:CK100"/>
    <mergeCell ref="BF100:BG100"/>
    <mergeCell ref="BH100:BJ100"/>
    <mergeCell ref="BK100:BM100"/>
    <mergeCell ref="BN100:BO100"/>
    <mergeCell ref="DW101:DX101"/>
    <mergeCell ref="DY101:DZ101"/>
    <mergeCell ref="EA101:EC101"/>
    <mergeCell ref="CY101:DA101"/>
    <mergeCell ref="DB101:DC101"/>
    <mergeCell ref="DD101:DF101"/>
    <mergeCell ref="DG101:DI101"/>
    <mergeCell ref="DJ101:DK101"/>
    <mergeCell ref="DL101:DN101"/>
    <mergeCell ref="CI101:CK101"/>
    <mergeCell ref="CL101:CM101"/>
    <mergeCell ref="CN101:CP101"/>
    <mergeCell ref="CQ101:CS101"/>
    <mergeCell ref="CT101:CU101"/>
    <mergeCell ref="CV101:CX101"/>
    <mergeCell ref="BS101:BU101"/>
    <mergeCell ref="BV101:BW101"/>
    <mergeCell ref="BX101:BZ101"/>
    <mergeCell ref="CA101:CC101"/>
    <mergeCell ref="CD101:CE101"/>
    <mergeCell ref="CF101:CH101"/>
    <mergeCell ref="BP102:BR102"/>
    <mergeCell ref="BS102:BU102"/>
    <mergeCell ref="AO102:AQ102"/>
    <mergeCell ref="AR102:AT102"/>
    <mergeCell ref="AU102:AW102"/>
    <mergeCell ref="AX102:AY102"/>
    <mergeCell ref="AZ102:BB102"/>
    <mergeCell ref="BC102:BE102"/>
    <mergeCell ref="A102:C102"/>
    <mergeCell ref="D102:AA102"/>
    <mergeCell ref="AB102:AD102"/>
    <mergeCell ref="AE102:AH102"/>
    <mergeCell ref="AI102:AK102"/>
    <mergeCell ref="AL102:AN102"/>
    <mergeCell ref="DO101:DQ101"/>
    <mergeCell ref="DR101:DS101"/>
    <mergeCell ref="DT101:DV101"/>
    <mergeCell ref="BC101:BE101"/>
    <mergeCell ref="BF101:BG101"/>
    <mergeCell ref="BH101:BJ101"/>
    <mergeCell ref="BK101:BM101"/>
    <mergeCell ref="BN101:BO101"/>
    <mergeCell ref="BP101:BR101"/>
    <mergeCell ref="AL101:AN101"/>
    <mergeCell ref="AO101:AQ101"/>
    <mergeCell ref="AR101:AT101"/>
    <mergeCell ref="AU101:AW101"/>
    <mergeCell ref="AX101:AY101"/>
    <mergeCell ref="AZ101:BB101"/>
    <mergeCell ref="DR102:DS102"/>
    <mergeCell ref="DT102:DV102"/>
    <mergeCell ref="DW102:DX102"/>
    <mergeCell ref="DY102:DZ102"/>
    <mergeCell ref="EA102:EC102"/>
    <mergeCell ref="A103:C103"/>
    <mergeCell ref="D103:AA103"/>
    <mergeCell ref="AB103:AD103"/>
    <mergeCell ref="AE103:AH103"/>
    <mergeCell ref="AI103:AK103"/>
    <mergeCell ref="DB102:DC102"/>
    <mergeCell ref="DD102:DF102"/>
    <mergeCell ref="DG102:DI102"/>
    <mergeCell ref="DJ102:DK102"/>
    <mergeCell ref="DL102:DN102"/>
    <mergeCell ref="DO102:DQ102"/>
    <mergeCell ref="CL102:CM102"/>
    <mergeCell ref="CN102:CP102"/>
    <mergeCell ref="CQ102:CS102"/>
    <mergeCell ref="CT102:CU102"/>
    <mergeCell ref="CV102:CX102"/>
    <mergeCell ref="CY102:DA102"/>
    <mergeCell ref="BV102:BW102"/>
    <mergeCell ref="BX102:BZ102"/>
    <mergeCell ref="CA102:CC102"/>
    <mergeCell ref="CD102:CE102"/>
    <mergeCell ref="CF102:CH102"/>
    <mergeCell ref="CI102:CK102"/>
    <mergeCell ref="BF102:BG102"/>
    <mergeCell ref="BH102:BJ102"/>
    <mergeCell ref="BK102:BM102"/>
    <mergeCell ref="BN102:BO102"/>
    <mergeCell ref="DW103:DX103"/>
    <mergeCell ref="DY103:DZ103"/>
    <mergeCell ref="EA103:EC103"/>
    <mergeCell ref="CY103:DA103"/>
    <mergeCell ref="DB103:DC103"/>
    <mergeCell ref="DD103:DF103"/>
    <mergeCell ref="DG103:DI103"/>
    <mergeCell ref="DJ103:DK103"/>
    <mergeCell ref="DL103:DN103"/>
    <mergeCell ref="CI103:CK103"/>
    <mergeCell ref="CL103:CM103"/>
    <mergeCell ref="CN103:CP103"/>
    <mergeCell ref="CQ103:CS103"/>
    <mergeCell ref="CT103:CU103"/>
    <mergeCell ref="CV103:CX103"/>
    <mergeCell ref="BS103:BU103"/>
    <mergeCell ref="BV103:BW103"/>
    <mergeCell ref="BX103:BZ103"/>
    <mergeCell ref="CA103:CC103"/>
    <mergeCell ref="CD103:CE103"/>
    <mergeCell ref="CF103:CH103"/>
    <mergeCell ref="BP104:BR104"/>
    <mergeCell ref="BS104:BU104"/>
    <mergeCell ref="AO104:AQ104"/>
    <mergeCell ref="AR104:AT104"/>
    <mergeCell ref="AU104:AW104"/>
    <mergeCell ref="AX104:AY104"/>
    <mergeCell ref="AZ104:BB104"/>
    <mergeCell ref="BC104:BE104"/>
    <mergeCell ref="A104:C104"/>
    <mergeCell ref="D104:AA104"/>
    <mergeCell ref="AB104:AD104"/>
    <mergeCell ref="AE104:AH104"/>
    <mergeCell ref="AI104:AK104"/>
    <mergeCell ref="AL104:AN104"/>
    <mergeCell ref="DO103:DQ103"/>
    <mergeCell ref="DR103:DS103"/>
    <mergeCell ref="DT103:DV103"/>
    <mergeCell ref="BC103:BE103"/>
    <mergeCell ref="BF103:BG103"/>
    <mergeCell ref="BH103:BJ103"/>
    <mergeCell ref="BK103:BM103"/>
    <mergeCell ref="BN103:BO103"/>
    <mergeCell ref="BP103:BR103"/>
    <mergeCell ref="AL103:AN103"/>
    <mergeCell ref="AO103:AQ103"/>
    <mergeCell ref="AR103:AT103"/>
    <mergeCell ref="AU103:AW103"/>
    <mergeCell ref="AX103:AY103"/>
    <mergeCell ref="AZ103:BB103"/>
    <mergeCell ref="DR104:DS104"/>
    <mergeCell ref="DT104:DV104"/>
    <mergeCell ref="DW104:DX104"/>
    <mergeCell ref="DY104:DZ104"/>
    <mergeCell ref="EA104:EC104"/>
    <mergeCell ref="A105:C105"/>
    <mergeCell ref="D105:AA105"/>
    <mergeCell ref="AB105:AD105"/>
    <mergeCell ref="AE105:AH105"/>
    <mergeCell ref="AI105:AK105"/>
    <mergeCell ref="DB104:DC104"/>
    <mergeCell ref="DD104:DF104"/>
    <mergeCell ref="DG104:DI104"/>
    <mergeCell ref="DJ104:DK104"/>
    <mergeCell ref="DL104:DN104"/>
    <mergeCell ref="DO104:DQ104"/>
    <mergeCell ref="CL104:CM104"/>
    <mergeCell ref="CN104:CP104"/>
    <mergeCell ref="CQ104:CS104"/>
    <mergeCell ref="CT104:CU104"/>
    <mergeCell ref="CV104:CX104"/>
    <mergeCell ref="CY104:DA104"/>
    <mergeCell ref="BV104:BW104"/>
    <mergeCell ref="BX104:BZ104"/>
    <mergeCell ref="CA104:CC104"/>
    <mergeCell ref="CD104:CE104"/>
    <mergeCell ref="CF104:CH104"/>
    <mergeCell ref="CI104:CK104"/>
    <mergeCell ref="BF104:BG104"/>
    <mergeCell ref="BH104:BJ104"/>
    <mergeCell ref="BK104:BM104"/>
    <mergeCell ref="BN104:BO104"/>
    <mergeCell ref="DW105:DX105"/>
    <mergeCell ref="DY105:DZ105"/>
    <mergeCell ref="EA105:EC105"/>
    <mergeCell ref="CY105:DA105"/>
    <mergeCell ref="DB105:DC105"/>
    <mergeCell ref="DD105:DF105"/>
    <mergeCell ref="DG105:DI105"/>
    <mergeCell ref="DJ105:DK105"/>
    <mergeCell ref="DL105:DN105"/>
    <mergeCell ref="CI105:CK105"/>
    <mergeCell ref="CL105:CM105"/>
    <mergeCell ref="CN105:CP105"/>
    <mergeCell ref="CQ105:CS105"/>
    <mergeCell ref="CT105:CU105"/>
    <mergeCell ref="CV105:CX105"/>
    <mergeCell ref="BS105:BU105"/>
    <mergeCell ref="BV105:BW105"/>
    <mergeCell ref="BX105:BZ105"/>
    <mergeCell ref="CA105:CC105"/>
    <mergeCell ref="CD105:CE105"/>
    <mergeCell ref="CF105:CH105"/>
    <mergeCell ref="BP106:BR106"/>
    <mergeCell ref="BS106:BU106"/>
    <mergeCell ref="AO106:AQ106"/>
    <mergeCell ref="AR106:AT106"/>
    <mergeCell ref="AU106:AW106"/>
    <mergeCell ref="AX106:AY106"/>
    <mergeCell ref="AZ106:BB106"/>
    <mergeCell ref="BC106:BE106"/>
    <mergeCell ref="A106:C106"/>
    <mergeCell ref="D106:AA106"/>
    <mergeCell ref="AB106:AD106"/>
    <mergeCell ref="AE106:AH106"/>
    <mergeCell ref="AI106:AK106"/>
    <mergeCell ref="AL106:AN106"/>
    <mergeCell ref="DO105:DQ105"/>
    <mergeCell ref="DR105:DS105"/>
    <mergeCell ref="DT105:DV105"/>
    <mergeCell ref="BC105:BE105"/>
    <mergeCell ref="BF105:BG105"/>
    <mergeCell ref="BH105:BJ105"/>
    <mergeCell ref="BK105:BM105"/>
    <mergeCell ref="BN105:BO105"/>
    <mergeCell ref="BP105:BR105"/>
    <mergeCell ref="AL105:AN105"/>
    <mergeCell ref="AO105:AQ105"/>
    <mergeCell ref="AR105:AT105"/>
    <mergeCell ref="AU105:AW105"/>
    <mergeCell ref="AX105:AY105"/>
    <mergeCell ref="AZ105:BB105"/>
    <mergeCell ref="DR106:DS106"/>
    <mergeCell ref="DT106:DV106"/>
    <mergeCell ref="DW106:DX106"/>
    <mergeCell ref="DY106:DZ106"/>
    <mergeCell ref="EA106:EC106"/>
    <mergeCell ref="A107:C107"/>
    <mergeCell ref="D107:AA107"/>
    <mergeCell ref="AB107:AD107"/>
    <mergeCell ref="AE107:AH107"/>
    <mergeCell ref="AI107:AK107"/>
    <mergeCell ref="DB106:DC106"/>
    <mergeCell ref="DD106:DF106"/>
    <mergeCell ref="DG106:DI106"/>
    <mergeCell ref="DJ106:DK106"/>
    <mergeCell ref="DL106:DN106"/>
    <mergeCell ref="DO106:DQ106"/>
    <mergeCell ref="CL106:CM106"/>
    <mergeCell ref="CN106:CP106"/>
    <mergeCell ref="CQ106:CS106"/>
    <mergeCell ref="CT106:CU106"/>
    <mergeCell ref="CV106:CX106"/>
    <mergeCell ref="CY106:DA106"/>
    <mergeCell ref="BV106:BW106"/>
    <mergeCell ref="BX106:BZ106"/>
    <mergeCell ref="CA106:CC106"/>
    <mergeCell ref="CD106:CE106"/>
    <mergeCell ref="CF106:CH106"/>
    <mergeCell ref="CI106:CK106"/>
    <mergeCell ref="BF106:BG106"/>
    <mergeCell ref="BH106:BJ106"/>
    <mergeCell ref="BK106:BM106"/>
    <mergeCell ref="BN106:BO106"/>
    <mergeCell ref="DW107:DX107"/>
    <mergeCell ref="DY107:DZ107"/>
    <mergeCell ref="EA107:EC107"/>
    <mergeCell ref="CY107:DA107"/>
    <mergeCell ref="DB107:DC107"/>
    <mergeCell ref="DD107:DF107"/>
    <mergeCell ref="DG107:DI107"/>
    <mergeCell ref="DJ107:DK107"/>
    <mergeCell ref="DL107:DN107"/>
    <mergeCell ref="CI107:CK107"/>
    <mergeCell ref="CL107:CM107"/>
    <mergeCell ref="CN107:CP107"/>
    <mergeCell ref="CQ107:CS107"/>
    <mergeCell ref="CT107:CU107"/>
    <mergeCell ref="CV107:CX107"/>
    <mergeCell ref="BS107:BU107"/>
    <mergeCell ref="BV107:BW107"/>
    <mergeCell ref="BX107:BZ107"/>
    <mergeCell ref="CA107:CC107"/>
    <mergeCell ref="CD107:CE107"/>
    <mergeCell ref="CF107:CH107"/>
    <mergeCell ref="BP108:BR108"/>
    <mergeCell ref="BS108:BU108"/>
    <mergeCell ref="AO108:AQ108"/>
    <mergeCell ref="AR108:AT108"/>
    <mergeCell ref="AU108:AW108"/>
    <mergeCell ref="AX108:AY108"/>
    <mergeCell ref="AZ108:BB108"/>
    <mergeCell ref="BC108:BE108"/>
    <mergeCell ref="A108:C108"/>
    <mergeCell ref="D108:AA108"/>
    <mergeCell ref="AB108:AD108"/>
    <mergeCell ref="AE108:AH108"/>
    <mergeCell ref="AI108:AK108"/>
    <mergeCell ref="AL108:AN108"/>
    <mergeCell ref="DO107:DQ107"/>
    <mergeCell ref="DR107:DS107"/>
    <mergeCell ref="DT107:DV107"/>
    <mergeCell ref="BC107:BE107"/>
    <mergeCell ref="BF107:BG107"/>
    <mergeCell ref="BH107:BJ107"/>
    <mergeCell ref="BK107:BM107"/>
    <mergeCell ref="BN107:BO107"/>
    <mergeCell ref="BP107:BR107"/>
    <mergeCell ref="AL107:AN107"/>
    <mergeCell ref="AO107:AQ107"/>
    <mergeCell ref="AR107:AT107"/>
    <mergeCell ref="AU107:AW107"/>
    <mergeCell ref="AX107:AY107"/>
    <mergeCell ref="AZ107:BB107"/>
    <mergeCell ref="DR108:DS108"/>
    <mergeCell ref="DT108:DV108"/>
    <mergeCell ref="DW108:DX108"/>
    <mergeCell ref="DY108:DZ108"/>
    <mergeCell ref="EA108:EC108"/>
    <mergeCell ref="A109:C109"/>
    <mergeCell ref="D109:AA109"/>
    <mergeCell ref="AB109:AD109"/>
    <mergeCell ref="AE109:AH109"/>
    <mergeCell ref="AI109:AK109"/>
    <mergeCell ref="DB108:DC108"/>
    <mergeCell ref="DD108:DF108"/>
    <mergeCell ref="DG108:DI108"/>
    <mergeCell ref="DJ108:DK108"/>
    <mergeCell ref="DL108:DN108"/>
    <mergeCell ref="DO108:DQ108"/>
    <mergeCell ref="CL108:CM108"/>
    <mergeCell ref="CN108:CP108"/>
    <mergeCell ref="CQ108:CS108"/>
    <mergeCell ref="CT108:CU108"/>
    <mergeCell ref="CV108:CX108"/>
    <mergeCell ref="CY108:DA108"/>
    <mergeCell ref="BV108:BW108"/>
    <mergeCell ref="BX108:BZ108"/>
    <mergeCell ref="CA108:CC108"/>
    <mergeCell ref="CD108:CE108"/>
    <mergeCell ref="CF108:CH108"/>
    <mergeCell ref="CI108:CK108"/>
    <mergeCell ref="BF108:BG108"/>
    <mergeCell ref="BH108:BJ108"/>
    <mergeCell ref="BK108:BM108"/>
    <mergeCell ref="BN108:BO108"/>
    <mergeCell ref="DW109:DX109"/>
    <mergeCell ref="DY109:DZ109"/>
    <mergeCell ref="EA109:EC109"/>
    <mergeCell ref="CY109:DA109"/>
    <mergeCell ref="DB109:DC109"/>
    <mergeCell ref="DD109:DF109"/>
    <mergeCell ref="DG109:DI109"/>
    <mergeCell ref="DJ109:DK109"/>
    <mergeCell ref="DL109:DN109"/>
    <mergeCell ref="CI109:CK109"/>
    <mergeCell ref="CL109:CM109"/>
    <mergeCell ref="CN109:CP109"/>
    <mergeCell ref="CQ109:CS109"/>
    <mergeCell ref="CT109:CU109"/>
    <mergeCell ref="CV109:CX109"/>
    <mergeCell ref="BS109:BU109"/>
    <mergeCell ref="BV109:BW109"/>
    <mergeCell ref="BX109:BZ109"/>
    <mergeCell ref="CA109:CC109"/>
    <mergeCell ref="CD109:CE109"/>
    <mergeCell ref="CF109:CH109"/>
    <mergeCell ref="BP110:BR110"/>
    <mergeCell ref="BS110:BU110"/>
    <mergeCell ref="AO110:AQ110"/>
    <mergeCell ref="AR110:AT110"/>
    <mergeCell ref="AU110:AW110"/>
    <mergeCell ref="AX110:AY110"/>
    <mergeCell ref="AZ110:BB110"/>
    <mergeCell ref="BC110:BE110"/>
    <mergeCell ref="A110:C110"/>
    <mergeCell ref="D110:AA110"/>
    <mergeCell ref="AB110:AD110"/>
    <mergeCell ref="AE110:AH110"/>
    <mergeCell ref="AI110:AK110"/>
    <mergeCell ref="AL110:AN110"/>
    <mergeCell ref="DO109:DQ109"/>
    <mergeCell ref="DR109:DS109"/>
    <mergeCell ref="DT109:DV109"/>
    <mergeCell ref="BC109:BE109"/>
    <mergeCell ref="BF109:BG109"/>
    <mergeCell ref="BH109:BJ109"/>
    <mergeCell ref="BK109:BM109"/>
    <mergeCell ref="BN109:BO109"/>
    <mergeCell ref="BP109:BR109"/>
    <mergeCell ref="AL109:AN109"/>
    <mergeCell ref="AO109:AQ109"/>
    <mergeCell ref="AR109:AT109"/>
    <mergeCell ref="AU109:AW109"/>
    <mergeCell ref="AX109:AY109"/>
    <mergeCell ref="AZ109:BB109"/>
    <mergeCell ref="DR110:DS110"/>
    <mergeCell ref="DT110:DV110"/>
    <mergeCell ref="DW110:DX110"/>
    <mergeCell ref="DY110:DZ110"/>
    <mergeCell ref="EA110:EC110"/>
    <mergeCell ref="A111:C111"/>
    <mergeCell ref="D111:AA111"/>
    <mergeCell ref="AB111:AD111"/>
    <mergeCell ref="AE111:AH111"/>
    <mergeCell ref="AI111:AK111"/>
    <mergeCell ref="DB110:DC110"/>
    <mergeCell ref="DD110:DF110"/>
    <mergeCell ref="DG110:DI110"/>
    <mergeCell ref="DJ110:DK110"/>
    <mergeCell ref="DL110:DN110"/>
    <mergeCell ref="DO110:DQ110"/>
    <mergeCell ref="CL110:CM110"/>
    <mergeCell ref="CN110:CP110"/>
    <mergeCell ref="CQ110:CS110"/>
    <mergeCell ref="CT110:CU110"/>
    <mergeCell ref="CV110:CX110"/>
    <mergeCell ref="CY110:DA110"/>
    <mergeCell ref="BV110:BW110"/>
    <mergeCell ref="BX110:BZ110"/>
    <mergeCell ref="CA110:CC110"/>
    <mergeCell ref="CD110:CE110"/>
    <mergeCell ref="CF110:CH110"/>
    <mergeCell ref="CI110:CK110"/>
    <mergeCell ref="BF110:BG110"/>
    <mergeCell ref="BH110:BJ110"/>
    <mergeCell ref="BK110:BM110"/>
    <mergeCell ref="BN110:BO110"/>
    <mergeCell ref="DW111:DX111"/>
    <mergeCell ref="DY111:DZ111"/>
    <mergeCell ref="EA111:EC111"/>
    <mergeCell ref="CY111:DA111"/>
    <mergeCell ref="DB111:DC111"/>
    <mergeCell ref="DD111:DF111"/>
    <mergeCell ref="DG111:DI111"/>
    <mergeCell ref="DJ111:DK111"/>
    <mergeCell ref="DL111:DN111"/>
    <mergeCell ref="CI111:CK111"/>
    <mergeCell ref="CL111:CM111"/>
    <mergeCell ref="CN111:CP111"/>
    <mergeCell ref="CQ111:CS111"/>
    <mergeCell ref="CT111:CU111"/>
    <mergeCell ref="CV111:CX111"/>
    <mergeCell ref="BS111:BU111"/>
    <mergeCell ref="BV111:BW111"/>
    <mergeCell ref="BX111:BZ111"/>
    <mergeCell ref="CA111:CC111"/>
    <mergeCell ref="CD111:CE111"/>
    <mergeCell ref="CF111:CH111"/>
    <mergeCell ref="BP112:BR112"/>
    <mergeCell ref="BS112:BU112"/>
    <mergeCell ref="AO112:AQ112"/>
    <mergeCell ref="AR112:AT112"/>
    <mergeCell ref="AU112:AW112"/>
    <mergeCell ref="AX112:AY112"/>
    <mergeCell ref="AZ112:BB112"/>
    <mergeCell ref="BC112:BE112"/>
    <mergeCell ref="A112:C112"/>
    <mergeCell ref="D112:AA112"/>
    <mergeCell ref="AB112:AD112"/>
    <mergeCell ref="AE112:AH112"/>
    <mergeCell ref="AI112:AK112"/>
    <mergeCell ref="AL112:AN112"/>
    <mergeCell ref="DO111:DQ111"/>
    <mergeCell ref="DR111:DS111"/>
    <mergeCell ref="DT111:DV111"/>
    <mergeCell ref="BC111:BE111"/>
    <mergeCell ref="BF111:BG111"/>
    <mergeCell ref="BH111:BJ111"/>
    <mergeCell ref="BK111:BM111"/>
    <mergeCell ref="BN111:BO111"/>
    <mergeCell ref="BP111:BR111"/>
    <mergeCell ref="AL111:AN111"/>
    <mergeCell ref="AO111:AQ111"/>
    <mergeCell ref="AR111:AT111"/>
    <mergeCell ref="AU111:AW111"/>
    <mergeCell ref="AX111:AY111"/>
    <mergeCell ref="AZ111:BB111"/>
    <mergeCell ref="DR112:DS112"/>
    <mergeCell ref="DT112:DV112"/>
    <mergeCell ref="DW112:DX112"/>
    <mergeCell ref="DY112:DZ112"/>
    <mergeCell ref="EA112:EC112"/>
    <mergeCell ref="A113:C113"/>
    <mergeCell ref="D113:AA113"/>
    <mergeCell ref="AB113:AD113"/>
    <mergeCell ref="AE113:AH113"/>
    <mergeCell ref="AI113:AK113"/>
    <mergeCell ref="DB112:DC112"/>
    <mergeCell ref="DD112:DF112"/>
    <mergeCell ref="DG112:DI112"/>
    <mergeCell ref="DJ112:DK112"/>
    <mergeCell ref="DL112:DN112"/>
    <mergeCell ref="DO112:DQ112"/>
    <mergeCell ref="CL112:CM112"/>
    <mergeCell ref="CN112:CP112"/>
    <mergeCell ref="CQ112:CS112"/>
    <mergeCell ref="CT112:CU112"/>
    <mergeCell ref="CV112:CX112"/>
    <mergeCell ref="CY112:DA112"/>
    <mergeCell ref="BV112:BW112"/>
    <mergeCell ref="BX112:BZ112"/>
    <mergeCell ref="CA112:CC112"/>
    <mergeCell ref="CD112:CE112"/>
    <mergeCell ref="CF112:CH112"/>
    <mergeCell ref="CI112:CK112"/>
    <mergeCell ref="BF112:BG112"/>
    <mergeCell ref="BH112:BJ112"/>
    <mergeCell ref="BK112:BM112"/>
    <mergeCell ref="BN112:BO112"/>
    <mergeCell ref="DW113:DX113"/>
    <mergeCell ref="DY113:DZ113"/>
    <mergeCell ref="EA113:EC113"/>
    <mergeCell ref="CY113:DA113"/>
    <mergeCell ref="DB113:DC113"/>
    <mergeCell ref="DD113:DF113"/>
    <mergeCell ref="DG113:DI113"/>
    <mergeCell ref="DJ113:DK113"/>
    <mergeCell ref="DL113:DN113"/>
    <mergeCell ref="CI113:CK113"/>
    <mergeCell ref="CL113:CM113"/>
    <mergeCell ref="CN113:CP113"/>
    <mergeCell ref="CQ113:CS113"/>
    <mergeCell ref="CT113:CU113"/>
    <mergeCell ref="CV113:CX113"/>
    <mergeCell ref="BS113:BU113"/>
    <mergeCell ref="BV113:BW113"/>
    <mergeCell ref="BX113:BZ113"/>
    <mergeCell ref="CA113:CC113"/>
    <mergeCell ref="CD113:CE113"/>
    <mergeCell ref="CF113:CH113"/>
    <mergeCell ref="BP114:BR114"/>
    <mergeCell ref="BS114:BU114"/>
    <mergeCell ref="AO114:AQ114"/>
    <mergeCell ref="AR114:AT114"/>
    <mergeCell ref="AU114:AW114"/>
    <mergeCell ref="AX114:AY114"/>
    <mergeCell ref="AZ114:BB114"/>
    <mergeCell ref="BC114:BE114"/>
    <mergeCell ref="A114:C114"/>
    <mergeCell ref="D114:AA114"/>
    <mergeCell ref="AB114:AD114"/>
    <mergeCell ref="AE114:AH114"/>
    <mergeCell ref="AI114:AK114"/>
    <mergeCell ref="AL114:AN114"/>
    <mergeCell ref="DO113:DQ113"/>
    <mergeCell ref="DR113:DS113"/>
    <mergeCell ref="DT113:DV113"/>
    <mergeCell ref="BC113:BE113"/>
    <mergeCell ref="BF113:BG113"/>
    <mergeCell ref="BH113:BJ113"/>
    <mergeCell ref="BK113:BM113"/>
    <mergeCell ref="BN113:BO113"/>
    <mergeCell ref="BP113:BR113"/>
    <mergeCell ref="AL113:AN113"/>
    <mergeCell ref="AO113:AQ113"/>
    <mergeCell ref="AR113:AT113"/>
    <mergeCell ref="AU113:AW113"/>
    <mergeCell ref="AX113:AY113"/>
    <mergeCell ref="AZ113:BB113"/>
    <mergeCell ref="DR114:DS114"/>
    <mergeCell ref="DT114:DV114"/>
    <mergeCell ref="DW114:DX114"/>
    <mergeCell ref="DY114:DZ114"/>
    <mergeCell ref="EA114:EC114"/>
    <mergeCell ref="A115:C115"/>
    <mergeCell ref="D115:AA115"/>
    <mergeCell ref="AB115:AD115"/>
    <mergeCell ref="AE115:AH115"/>
    <mergeCell ref="AI115:AK115"/>
    <mergeCell ref="DB114:DC114"/>
    <mergeCell ref="DD114:DF114"/>
    <mergeCell ref="DG114:DI114"/>
    <mergeCell ref="DJ114:DK114"/>
    <mergeCell ref="DL114:DN114"/>
    <mergeCell ref="DO114:DQ114"/>
    <mergeCell ref="CL114:CM114"/>
    <mergeCell ref="CN114:CP114"/>
    <mergeCell ref="CQ114:CS114"/>
    <mergeCell ref="CT114:CU114"/>
    <mergeCell ref="CV114:CX114"/>
    <mergeCell ref="CY114:DA114"/>
    <mergeCell ref="BV114:BW114"/>
    <mergeCell ref="BX114:BZ114"/>
    <mergeCell ref="CA114:CC114"/>
    <mergeCell ref="CD114:CE114"/>
    <mergeCell ref="CF114:CH114"/>
    <mergeCell ref="CI114:CK114"/>
    <mergeCell ref="BF114:BG114"/>
    <mergeCell ref="BH114:BJ114"/>
    <mergeCell ref="BK114:BM114"/>
    <mergeCell ref="BN114:BO114"/>
    <mergeCell ref="DW115:DX115"/>
    <mergeCell ref="DY115:DZ115"/>
    <mergeCell ref="EA115:EC115"/>
    <mergeCell ref="CY115:DA115"/>
    <mergeCell ref="DB115:DC115"/>
    <mergeCell ref="DD115:DF115"/>
    <mergeCell ref="DG115:DI115"/>
    <mergeCell ref="DJ115:DK115"/>
    <mergeCell ref="DL115:DN115"/>
    <mergeCell ref="CI115:CK115"/>
    <mergeCell ref="CL115:CM115"/>
    <mergeCell ref="CN115:CP115"/>
    <mergeCell ref="CQ115:CS115"/>
    <mergeCell ref="CT115:CU115"/>
    <mergeCell ref="CV115:CX115"/>
    <mergeCell ref="BS115:BU115"/>
    <mergeCell ref="BV115:BW115"/>
    <mergeCell ref="BX115:BZ115"/>
    <mergeCell ref="CA115:CC115"/>
    <mergeCell ref="CD115:CE115"/>
    <mergeCell ref="CF115:CH115"/>
    <mergeCell ref="BP116:BR116"/>
    <mergeCell ref="BS116:BU116"/>
    <mergeCell ref="AO116:AQ116"/>
    <mergeCell ref="AR116:AT116"/>
    <mergeCell ref="AU116:AW116"/>
    <mergeCell ref="AX116:AY116"/>
    <mergeCell ref="AZ116:BB116"/>
    <mergeCell ref="BC116:BE116"/>
    <mergeCell ref="A116:C116"/>
    <mergeCell ref="D116:AA116"/>
    <mergeCell ref="AB116:AD116"/>
    <mergeCell ref="AE116:AH116"/>
    <mergeCell ref="AI116:AK116"/>
    <mergeCell ref="AL116:AN116"/>
    <mergeCell ref="DO115:DQ115"/>
    <mergeCell ref="DR115:DS115"/>
    <mergeCell ref="DT115:DV115"/>
    <mergeCell ref="BC115:BE115"/>
    <mergeCell ref="BF115:BG115"/>
    <mergeCell ref="BH115:BJ115"/>
    <mergeCell ref="BK115:BM115"/>
    <mergeCell ref="BN115:BO115"/>
    <mergeCell ref="BP115:BR115"/>
    <mergeCell ref="AL115:AN115"/>
    <mergeCell ref="AO115:AQ115"/>
    <mergeCell ref="AR115:AT115"/>
    <mergeCell ref="AU115:AW115"/>
    <mergeCell ref="AX115:AY115"/>
    <mergeCell ref="AZ115:BB115"/>
    <mergeCell ref="DR116:DS116"/>
    <mergeCell ref="DT116:DV116"/>
    <mergeCell ref="DW116:DX116"/>
    <mergeCell ref="DY116:DZ116"/>
    <mergeCell ref="EA116:EC116"/>
    <mergeCell ref="A117:C117"/>
    <mergeCell ref="D117:AA117"/>
    <mergeCell ref="AB117:AD117"/>
    <mergeCell ref="AE117:AH117"/>
    <mergeCell ref="AI117:AK117"/>
    <mergeCell ref="DB116:DC116"/>
    <mergeCell ref="DD116:DF116"/>
    <mergeCell ref="DG116:DI116"/>
    <mergeCell ref="DJ116:DK116"/>
    <mergeCell ref="DL116:DN116"/>
    <mergeCell ref="DO116:DQ116"/>
    <mergeCell ref="CL116:CM116"/>
    <mergeCell ref="CN116:CP116"/>
    <mergeCell ref="CQ116:CS116"/>
    <mergeCell ref="CT116:CU116"/>
    <mergeCell ref="CV116:CX116"/>
    <mergeCell ref="CY116:DA116"/>
    <mergeCell ref="BV116:BW116"/>
    <mergeCell ref="BX116:BZ116"/>
    <mergeCell ref="CA116:CC116"/>
    <mergeCell ref="CD116:CE116"/>
    <mergeCell ref="CF116:CH116"/>
    <mergeCell ref="CI116:CK116"/>
    <mergeCell ref="BF116:BG116"/>
    <mergeCell ref="BH116:BJ116"/>
    <mergeCell ref="BK116:BM116"/>
    <mergeCell ref="BN116:BO116"/>
    <mergeCell ref="DW117:DX117"/>
    <mergeCell ref="DY117:DZ117"/>
    <mergeCell ref="EA117:EC117"/>
    <mergeCell ref="CY117:DA117"/>
    <mergeCell ref="DB117:DC117"/>
    <mergeCell ref="DD117:DF117"/>
    <mergeCell ref="DG117:DI117"/>
    <mergeCell ref="DJ117:DK117"/>
    <mergeCell ref="DL117:DN117"/>
    <mergeCell ref="CI117:CK117"/>
    <mergeCell ref="CL117:CM117"/>
    <mergeCell ref="CN117:CP117"/>
    <mergeCell ref="CQ117:CS117"/>
    <mergeCell ref="CT117:CU117"/>
    <mergeCell ref="CV117:CX117"/>
    <mergeCell ref="BS117:BU117"/>
    <mergeCell ref="BV117:BW117"/>
    <mergeCell ref="BX117:BZ117"/>
    <mergeCell ref="CA117:CC117"/>
    <mergeCell ref="CD117:CE117"/>
    <mergeCell ref="CF117:CH117"/>
    <mergeCell ref="BP118:BR118"/>
    <mergeCell ref="BS118:BU118"/>
    <mergeCell ref="AO118:AQ118"/>
    <mergeCell ref="AR118:AT118"/>
    <mergeCell ref="AU118:AW118"/>
    <mergeCell ref="AX118:AY118"/>
    <mergeCell ref="AZ118:BB118"/>
    <mergeCell ref="BC118:BE118"/>
    <mergeCell ref="A118:C118"/>
    <mergeCell ref="D118:AA118"/>
    <mergeCell ref="AB118:AD118"/>
    <mergeCell ref="AE118:AH118"/>
    <mergeCell ref="AI118:AK118"/>
    <mergeCell ref="AL118:AN118"/>
    <mergeCell ref="DO117:DQ117"/>
    <mergeCell ref="DR117:DS117"/>
    <mergeCell ref="DT117:DV117"/>
    <mergeCell ref="BC117:BE117"/>
    <mergeCell ref="BF117:BG117"/>
    <mergeCell ref="BH117:BJ117"/>
    <mergeCell ref="BK117:BM117"/>
    <mergeCell ref="BN117:BO117"/>
    <mergeCell ref="BP117:BR117"/>
    <mergeCell ref="AL117:AN117"/>
    <mergeCell ref="AO117:AQ117"/>
    <mergeCell ref="AR117:AT117"/>
    <mergeCell ref="AU117:AW117"/>
    <mergeCell ref="AX117:AY117"/>
    <mergeCell ref="AZ117:BB117"/>
    <mergeCell ref="DR118:DS118"/>
    <mergeCell ref="DT118:DV118"/>
    <mergeCell ref="DW118:DX118"/>
    <mergeCell ref="DY118:DZ118"/>
    <mergeCell ref="EA118:EC118"/>
    <mergeCell ref="A119:C119"/>
    <mergeCell ref="D119:AA119"/>
    <mergeCell ref="AB119:AD119"/>
    <mergeCell ref="AE119:AH119"/>
    <mergeCell ref="AI119:AK119"/>
    <mergeCell ref="DB118:DC118"/>
    <mergeCell ref="DD118:DF118"/>
    <mergeCell ref="DG118:DI118"/>
    <mergeCell ref="DJ118:DK118"/>
    <mergeCell ref="DL118:DN118"/>
    <mergeCell ref="DO118:DQ118"/>
    <mergeCell ref="CL118:CM118"/>
    <mergeCell ref="CN118:CP118"/>
    <mergeCell ref="CQ118:CS118"/>
    <mergeCell ref="CT118:CU118"/>
    <mergeCell ref="CV118:CX118"/>
    <mergeCell ref="CY118:DA118"/>
    <mergeCell ref="BV118:BW118"/>
    <mergeCell ref="BX118:BZ118"/>
    <mergeCell ref="CA118:CC118"/>
    <mergeCell ref="CD118:CE118"/>
    <mergeCell ref="CF118:CH118"/>
    <mergeCell ref="CI118:CK118"/>
    <mergeCell ref="BF118:BG118"/>
    <mergeCell ref="BH118:BJ118"/>
    <mergeCell ref="BK118:BM118"/>
    <mergeCell ref="BN118:BO118"/>
    <mergeCell ref="DW119:DX119"/>
    <mergeCell ref="DY119:DZ119"/>
    <mergeCell ref="EA119:EC119"/>
    <mergeCell ref="CY119:DA119"/>
    <mergeCell ref="DB119:DC119"/>
    <mergeCell ref="DD119:DF119"/>
    <mergeCell ref="DG119:DI119"/>
    <mergeCell ref="DJ119:DK119"/>
    <mergeCell ref="DL119:DN119"/>
    <mergeCell ref="CI119:CK119"/>
    <mergeCell ref="CL119:CM119"/>
    <mergeCell ref="CN119:CP119"/>
    <mergeCell ref="CQ119:CS119"/>
    <mergeCell ref="CT119:CU119"/>
    <mergeCell ref="CV119:CX119"/>
    <mergeCell ref="BS119:BU119"/>
    <mergeCell ref="BV119:BW119"/>
    <mergeCell ref="BX119:BZ119"/>
    <mergeCell ref="CA119:CC119"/>
    <mergeCell ref="CD119:CE119"/>
    <mergeCell ref="CF119:CH119"/>
    <mergeCell ref="BP120:BR120"/>
    <mergeCell ref="BS120:BU120"/>
    <mergeCell ref="AO120:AQ120"/>
    <mergeCell ref="AR120:AT120"/>
    <mergeCell ref="AU120:AW120"/>
    <mergeCell ref="AX120:AY120"/>
    <mergeCell ref="AZ120:BB120"/>
    <mergeCell ref="BC120:BE120"/>
    <mergeCell ref="A120:C120"/>
    <mergeCell ref="D120:AA120"/>
    <mergeCell ref="AB120:AD120"/>
    <mergeCell ref="AE120:AH120"/>
    <mergeCell ref="AI120:AK120"/>
    <mergeCell ref="AL120:AN120"/>
    <mergeCell ref="DO119:DQ119"/>
    <mergeCell ref="DR119:DS119"/>
    <mergeCell ref="DT119:DV119"/>
    <mergeCell ref="BC119:BE119"/>
    <mergeCell ref="BF119:BG119"/>
    <mergeCell ref="BH119:BJ119"/>
    <mergeCell ref="BK119:BM119"/>
    <mergeCell ref="BN119:BO119"/>
    <mergeCell ref="BP119:BR119"/>
    <mergeCell ref="AL119:AN119"/>
    <mergeCell ref="AO119:AQ119"/>
    <mergeCell ref="AR119:AT119"/>
    <mergeCell ref="AU119:AW119"/>
    <mergeCell ref="AX119:AY119"/>
    <mergeCell ref="AZ119:BB119"/>
    <mergeCell ref="DR120:DS120"/>
    <mergeCell ref="DT120:DV120"/>
    <mergeCell ref="DW120:DX120"/>
    <mergeCell ref="DY120:DZ120"/>
    <mergeCell ref="EA120:EC120"/>
    <mergeCell ref="A121:C121"/>
    <mergeCell ref="D121:AA121"/>
    <mergeCell ref="AB121:AD121"/>
    <mergeCell ref="AE121:AH121"/>
    <mergeCell ref="AI121:AK121"/>
    <mergeCell ref="DB120:DC120"/>
    <mergeCell ref="DD120:DF120"/>
    <mergeCell ref="DG120:DI120"/>
    <mergeCell ref="DJ120:DK120"/>
    <mergeCell ref="DL120:DN120"/>
    <mergeCell ref="DO120:DQ120"/>
    <mergeCell ref="CL120:CM120"/>
    <mergeCell ref="CN120:CP120"/>
    <mergeCell ref="CQ120:CS120"/>
    <mergeCell ref="CT120:CU120"/>
    <mergeCell ref="CV120:CX120"/>
    <mergeCell ref="CY120:DA120"/>
    <mergeCell ref="BV120:BW120"/>
    <mergeCell ref="BX120:BZ120"/>
    <mergeCell ref="CA120:CC120"/>
    <mergeCell ref="CD120:CE120"/>
    <mergeCell ref="CF120:CH120"/>
    <mergeCell ref="CI120:CK120"/>
    <mergeCell ref="BF120:BG120"/>
    <mergeCell ref="BH120:BJ120"/>
    <mergeCell ref="BK120:BM120"/>
    <mergeCell ref="BN120:BO120"/>
    <mergeCell ref="DW121:DX121"/>
    <mergeCell ref="DY121:DZ121"/>
    <mergeCell ref="EA121:EC121"/>
    <mergeCell ref="CY121:DA121"/>
    <mergeCell ref="DB121:DC121"/>
    <mergeCell ref="DD121:DF121"/>
    <mergeCell ref="DG121:DI121"/>
    <mergeCell ref="DJ121:DK121"/>
    <mergeCell ref="DL121:DN121"/>
    <mergeCell ref="CI121:CK121"/>
    <mergeCell ref="CL121:CM121"/>
    <mergeCell ref="CN121:CP121"/>
    <mergeCell ref="CQ121:CS121"/>
    <mergeCell ref="CT121:CU121"/>
    <mergeCell ref="CV121:CX121"/>
    <mergeCell ref="BS121:BU121"/>
    <mergeCell ref="BV121:BW121"/>
    <mergeCell ref="BX121:BZ121"/>
    <mergeCell ref="CA121:CC121"/>
    <mergeCell ref="CD121:CE121"/>
    <mergeCell ref="CF121:CH121"/>
    <mergeCell ref="BP122:BR122"/>
    <mergeCell ref="BS122:BU122"/>
    <mergeCell ref="AO122:AQ122"/>
    <mergeCell ref="AR122:AT122"/>
    <mergeCell ref="AU122:AW122"/>
    <mergeCell ref="AX122:AY122"/>
    <mergeCell ref="AZ122:BB122"/>
    <mergeCell ref="BC122:BE122"/>
    <mergeCell ref="A122:C122"/>
    <mergeCell ref="D122:AA122"/>
    <mergeCell ref="AB122:AD122"/>
    <mergeCell ref="AE122:AH122"/>
    <mergeCell ref="AI122:AK122"/>
    <mergeCell ref="AL122:AN122"/>
    <mergeCell ref="DO121:DQ121"/>
    <mergeCell ref="DR121:DS121"/>
    <mergeCell ref="DT121:DV121"/>
    <mergeCell ref="BC121:BE121"/>
    <mergeCell ref="BF121:BG121"/>
    <mergeCell ref="BH121:BJ121"/>
    <mergeCell ref="BK121:BM121"/>
    <mergeCell ref="BN121:BO121"/>
    <mergeCell ref="BP121:BR121"/>
    <mergeCell ref="AL121:AN121"/>
    <mergeCell ref="AO121:AQ121"/>
    <mergeCell ref="AR121:AT121"/>
    <mergeCell ref="AU121:AW121"/>
    <mergeCell ref="AX121:AY121"/>
    <mergeCell ref="AZ121:BB121"/>
    <mergeCell ref="DR122:DS122"/>
    <mergeCell ref="DT122:DV122"/>
    <mergeCell ref="DW122:DX122"/>
    <mergeCell ref="DY122:DZ122"/>
    <mergeCell ref="EA122:EC122"/>
    <mergeCell ref="A123:C123"/>
    <mergeCell ref="D123:AA123"/>
    <mergeCell ref="AB123:AD123"/>
    <mergeCell ref="AE123:AH123"/>
    <mergeCell ref="AI123:AK123"/>
    <mergeCell ref="DB122:DC122"/>
    <mergeCell ref="DD122:DF122"/>
    <mergeCell ref="DG122:DI122"/>
    <mergeCell ref="DJ122:DK122"/>
    <mergeCell ref="DL122:DN122"/>
    <mergeCell ref="DO122:DQ122"/>
    <mergeCell ref="CL122:CM122"/>
    <mergeCell ref="CN122:CP122"/>
    <mergeCell ref="CQ122:CS122"/>
    <mergeCell ref="CT122:CU122"/>
    <mergeCell ref="CV122:CX122"/>
    <mergeCell ref="CY122:DA122"/>
    <mergeCell ref="BV122:BW122"/>
    <mergeCell ref="BX122:BZ122"/>
    <mergeCell ref="CA122:CC122"/>
    <mergeCell ref="CD122:CE122"/>
    <mergeCell ref="CF122:CH122"/>
    <mergeCell ref="CI122:CK122"/>
    <mergeCell ref="BF122:BG122"/>
    <mergeCell ref="BH122:BJ122"/>
    <mergeCell ref="BK122:BM122"/>
    <mergeCell ref="BN122:BO122"/>
    <mergeCell ref="DW123:DX123"/>
    <mergeCell ref="DY123:DZ123"/>
    <mergeCell ref="EA123:EC123"/>
    <mergeCell ref="CY123:DA123"/>
    <mergeCell ref="DB123:DC123"/>
    <mergeCell ref="DD123:DF123"/>
    <mergeCell ref="DG123:DI123"/>
    <mergeCell ref="DJ123:DK123"/>
    <mergeCell ref="DL123:DN123"/>
    <mergeCell ref="CI123:CK123"/>
    <mergeCell ref="CL123:CM123"/>
    <mergeCell ref="CN123:CP123"/>
    <mergeCell ref="CQ123:CS123"/>
    <mergeCell ref="CT123:CU123"/>
    <mergeCell ref="CV123:CX123"/>
    <mergeCell ref="BS123:BU123"/>
    <mergeCell ref="BV123:BW123"/>
    <mergeCell ref="BX123:BZ123"/>
    <mergeCell ref="CA123:CC123"/>
    <mergeCell ref="CD123:CE123"/>
    <mergeCell ref="CF123:CH123"/>
    <mergeCell ref="BP124:BR124"/>
    <mergeCell ref="BS124:BU124"/>
    <mergeCell ref="AO124:AQ124"/>
    <mergeCell ref="AR124:AT124"/>
    <mergeCell ref="AU124:AW124"/>
    <mergeCell ref="AX124:AY124"/>
    <mergeCell ref="AZ124:BB124"/>
    <mergeCell ref="BC124:BE124"/>
    <mergeCell ref="A124:C124"/>
    <mergeCell ref="D124:AA124"/>
    <mergeCell ref="AB124:AD124"/>
    <mergeCell ref="AE124:AH124"/>
    <mergeCell ref="AI124:AK124"/>
    <mergeCell ref="AL124:AN124"/>
    <mergeCell ref="DO123:DQ123"/>
    <mergeCell ref="DR123:DS123"/>
    <mergeCell ref="DT123:DV123"/>
    <mergeCell ref="BC123:BE123"/>
    <mergeCell ref="BF123:BG123"/>
    <mergeCell ref="BH123:BJ123"/>
    <mergeCell ref="BK123:BM123"/>
    <mergeCell ref="BN123:BO123"/>
    <mergeCell ref="BP123:BR123"/>
    <mergeCell ref="AL123:AN123"/>
    <mergeCell ref="AO123:AQ123"/>
    <mergeCell ref="AR123:AT123"/>
    <mergeCell ref="AU123:AW123"/>
    <mergeCell ref="AX123:AY123"/>
    <mergeCell ref="AZ123:BB123"/>
    <mergeCell ref="DR124:DS124"/>
    <mergeCell ref="DT124:DV124"/>
    <mergeCell ref="DW124:DX124"/>
    <mergeCell ref="DY124:DZ124"/>
    <mergeCell ref="EA124:EC124"/>
    <mergeCell ref="A125:C125"/>
    <mergeCell ref="D125:AA125"/>
    <mergeCell ref="AB125:AD125"/>
    <mergeCell ref="AE125:AH125"/>
    <mergeCell ref="AI125:AK125"/>
    <mergeCell ref="DB124:DC124"/>
    <mergeCell ref="DD124:DF124"/>
    <mergeCell ref="DG124:DI124"/>
    <mergeCell ref="DJ124:DK124"/>
    <mergeCell ref="DL124:DN124"/>
    <mergeCell ref="DO124:DQ124"/>
    <mergeCell ref="CL124:CM124"/>
    <mergeCell ref="CN124:CP124"/>
    <mergeCell ref="CQ124:CS124"/>
    <mergeCell ref="CT124:CU124"/>
    <mergeCell ref="CV124:CX124"/>
    <mergeCell ref="CY124:DA124"/>
    <mergeCell ref="BV124:BW124"/>
    <mergeCell ref="BX124:BZ124"/>
    <mergeCell ref="CA124:CC124"/>
    <mergeCell ref="CD124:CE124"/>
    <mergeCell ref="CF124:CH124"/>
    <mergeCell ref="CI124:CK124"/>
    <mergeCell ref="BF124:BG124"/>
    <mergeCell ref="BH124:BJ124"/>
    <mergeCell ref="BK124:BM124"/>
    <mergeCell ref="BN124:BO124"/>
    <mergeCell ref="DW125:DX125"/>
    <mergeCell ref="DY125:DZ125"/>
    <mergeCell ref="EA125:EC125"/>
    <mergeCell ref="CY125:DA125"/>
    <mergeCell ref="DB125:DC125"/>
    <mergeCell ref="DD125:DF125"/>
    <mergeCell ref="DG125:DI125"/>
    <mergeCell ref="DJ125:DK125"/>
    <mergeCell ref="DL125:DN125"/>
    <mergeCell ref="CI125:CK125"/>
    <mergeCell ref="CL125:CM125"/>
    <mergeCell ref="CN125:CP125"/>
    <mergeCell ref="CQ125:CS125"/>
    <mergeCell ref="CT125:CU125"/>
    <mergeCell ref="CV125:CX125"/>
    <mergeCell ref="BS125:BU125"/>
    <mergeCell ref="BV125:BW125"/>
    <mergeCell ref="BX125:BZ125"/>
    <mergeCell ref="CA125:CC125"/>
    <mergeCell ref="CD125:CE125"/>
    <mergeCell ref="CF125:CH125"/>
    <mergeCell ref="BP126:BR126"/>
    <mergeCell ref="BS126:BU126"/>
    <mergeCell ref="AO126:AQ126"/>
    <mergeCell ref="AR126:AT126"/>
    <mergeCell ref="AU126:AW126"/>
    <mergeCell ref="AX126:AY126"/>
    <mergeCell ref="AZ126:BB126"/>
    <mergeCell ref="BC126:BE126"/>
    <mergeCell ref="A126:C126"/>
    <mergeCell ref="D126:AA126"/>
    <mergeCell ref="AB126:AD126"/>
    <mergeCell ref="AE126:AH126"/>
    <mergeCell ref="AI126:AK126"/>
    <mergeCell ref="AL126:AN126"/>
    <mergeCell ref="DO125:DQ125"/>
    <mergeCell ref="DR125:DS125"/>
    <mergeCell ref="DT125:DV125"/>
    <mergeCell ref="BC125:BE125"/>
    <mergeCell ref="BF125:BG125"/>
    <mergeCell ref="BH125:BJ125"/>
    <mergeCell ref="BK125:BM125"/>
    <mergeCell ref="BN125:BO125"/>
    <mergeCell ref="BP125:BR125"/>
    <mergeCell ref="AL125:AN125"/>
    <mergeCell ref="AO125:AQ125"/>
    <mergeCell ref="AR125:AT125"/>
    <mergeCell ref="AU125:AW125"/>
    <mergeCell ref="AX125:AY125"/>
    <mergeCell ref="AZ125:BB125"/>
    <mergeCell ref="DR126:DS126"/>
    <mergeCell ref="DT126:DV126"/>
    <mergeCell ref="DW126:DX126"/>
    <mergeCell ref="DY126:DZ126"/>
    <mergeCell ref="EA126:EC126"/>
    <mergeCell ref="A127:C127"/>
    <mergeCell ref="D127:AA127"/>
    <mergeCell ref="AB127:AD127"/>
    <mergeCell ref="AE127:AH127"/>
    <mergeCell ref="AI127:AK127"/>
    <mergeCell ref="DB126:DC126"/>
    <mergeCell ref="DD126:DF126"/>
    <mergeCell ref="DG126:DI126"/>
    <mergeCell ref="DJ126:DK126"/>
    <mergeCell ref="DL126:DN126"/>
    <mergeCell ref="DO126:DQ126"/>
    <mergeCell ref="CL126:CM126"/>
    <mergeCell ref="CN126:CP126"/>
    <mergeCell ref="CQ126:CS126"/>
    <mergeCell ref="CT126:CU126"/>
    <mergeCell ref="CV126:CX126"/>
    <mergeCell ref="CY126:DA126"/>
    <mergeCell ref="BV126:BW126"/>
    <mergeCell ref="BX126:BZ126"/>
    <mergeCell ref="CA126:CC126"/>
    <mergeCell ref="CD126:CE126"/>
    <mergeCell ref="CF126:CH126"/>
    <mergeCell ref="CI126:CK126"/>
    <mergeCell ref="BF126:BG126"/>
    <mergeCell ref="BH126:BJ126"/>
    <mergeCell ref="BK126:BM126"/>
    <mergeCell ref="BN126:BO126"/>
    <mergeCell ref="DW127:DX127"/>
    <mergeCell ref="DY127:DZ127"/>
    <mergeCell ref="EA127:EC127"/>
    <mergeCell ref="CY127:DA127"/>
    <mergeCell ref="DB127:DC127"/>
    <mergeCell ref="DD127:DF127"/>
    <mergeCell ref="DG127:DI127"/>
    <mergeCell ref="DJ127:DK127"/>
    <mergeCell ref="DL127:DN127"/>
    <mergeCell ref="CI127:CK127"/>
    <mergeCell ref="CL127:CM127"/>
    <mergeCell ref="CN127:CP127"/>
    <mergeCell ref="CQ127:CS127"/>
    <mergeCell ref="CT127:CU127"/>
    <mergeCell ref="CV127:CX127"/>
    <mergeCell ref="BS127:BU127"/>
    <mergeCell ref="BV127:BW127"/>
    <mergeCell ref="BX127:BZ127"/>
    <mergeCell ref="CA127:CC127"/>
    <mergeCell ref="CD127:CE127"/>
    <mergeCell ref="CF127:CH127"/>
    <mergeCell ref="BP128:BR128"/>
    <mergeCell ref="BS128:BU128"/>
    <mergeCell ref="AO128:AQ128"/>
    <mergeCell ref="AR128:AT128"/>
    <mergeCell ref="AU128:AW128"/>
    <mergeCell ref="AX128:AY128"/>
    <mergeCell ref="AZ128:BB128"/>
    <mergeCell ref="BC128:BE128"/>
    <mergeCell ref="A128:C128"/>
    <mergeCell ref="D128:AA128"/>
    <mergeCell ref="AB128:AD128"/>
    <mergeCell ref="AE128:AH128"/>
    <mergeCell ref="AI128:AK128"/>
    <mergeCell ref="AL128:AN128"/>
    <mergeCell ref="DO127:DQ127"/>
    <mergeCell ref="DR127:DS127"/>
    <mergeCell ref="DT127:DV127"/>
    <mergeCell ref="BC127:BE127"/>
    <mergeCell ref="BF127:BG127"/>
    <mergeCell ref="BH127:BJ127"/>
    <mergeCell ref="BK127:BM127"/>
    <mergeCell ref="BN127:BO127"/>
    <mergeCell ref="BP127:BR127"/>
    <mergeCell ref="AL127:AN127"/>
    <mergeCell ref="AO127:AQ127"/>
    <mergeCell ref="AR127:AT127"/>
    <mergeCell ref="AU127:AW127"/>
    <mergeCell ref="AX127:AY127"/>
    <mergeCell ref="AZ127:BB127"/>
    <mergeCell ref="DR128:DS128"/>
    <mergeCell ref="DT128:DV128"/>
    <mergeCell ref="DW128:DX128"/>
    <mergeCell ref="DY128:DZ128"/>
    <mergeCell ref="EA128:EC128"/>
    <mergeCell ref="A129:C129"/>
    <mergeCell ref="D129:AA129"/>
    <mergeCell ref="AB129:AD129"/>
    <mergeCell ref="AE129:AH129"/>
    <mergeCell ref="AI129:AK129"/>
    <mergeCell ref="DB128:DC128"/>
    <mergeCell ref="DD128:DF128"/>
    <mergeCell ref="DG128:DI128"/>
    <mergeCell ref="DJ128:DK128"/>
    <mergeCell ref="DL128:DN128"/>
    <mergeCell ref="DO128:DQ128"/>
    <mergeCell ref="CL128:CM128"/>
    <mergeCell ref="CN128:CP128"/>
    <mergeCell ref="CQ128:CS128"/>
    <mergeCell ref="CT128:CU128"/>
    <mergeCell ref="CV128:CX128"/>
    <mergeCell ref="CY128:DA128"/>
    <mergeCell ref="BV128:BW128"/>
    <mergeCell ref="BX128:BZ128"/>
    <mergeCell ref="CA128:CC128"/>
    <mergeCell ref="CD128:CE128"/>
    <mergeCell ref="CF128:CH128"/>
    <mergeCell ref="CI128:CK128"/>
    <mergeCell ref="BF128:BG128"/>
    <mergeCell ref="BH128:BJ128"/>
    <mergeCell ref="BK128:BM128"/>
    <mergeCell ref="BN128:BO128"/>
    <mergeCell ref="DW129:DX129"/>
    <mergeCell ref="DY129:DZ129"/>
    <mergeCell ref="EA129:EC129"/>
    <mergeCell ref="CY129:DA129"/>
    <mergeCell ref="DB129:DC129"/>
    <mergeCell ref="DD129:DF129"/>
    <mergeCell ref="DG129:DI129"/>
    <mergeCell ref="DJ129:DK129"/>
    <mergeCell ref="DL129:DN129"/>
    <mergeCell ref="CI129:CK129"/>
    <mergeCell ref="CL129:CM129"/>
    <mergeCell ref="CN129:CP129"/>
    <mergeCell ref="CQ129:CS129"/>
    <mergeCell ref="CT129:CU129"/>
    <mergeCell ref="CV129:CX129"/>
    <mergeCell ref="BS129:BU129"/>
    <mergeCell ref="BV129:BW129"/>
    <mergeCell ref="BX129:BZ129"/>
    <mergeCell ref="CA129:CC129"/>
    <mergeCell ref="CD129:CE129"/>
    <mergeCell ref="CF129:CH129"/>
    <mergeCell ref="BP130:BR130"/>
    <mergeCell ref="BS130:BU130"/>
    <mergeCell ref="AO130:AQ130"/>
    <mergeCell ref="AR130:AT130"/>
    <mergeCell ref="AU130:AW130"/>
    <mergeCell ref="AX130:AY130"/>
    <mergeCell ref="AZ130:BB130"/>
    <mergeCell ref="BC130:BE130"/>
    <mergeCell ref="A130:C130"/>
    <mergeCell ref="D130:AA130"/>
    <mergeCell ref="AB130:AD130"/>
    <mergeCell ref="AE130:AH130"/>
    <mergeCell ref="AI130:AK130"/>
    <mergeCell ref="AL130:AN130"/>
    <mergeCell ref="DO129:DQ129"/>
    <mergeCell ref="DR129:DS129"/>
    <mergeCell ref="DT129:DV129"/>
    <mergeCell ref="BC129:BE129"/>
    <mergeCell ref="BF129:BG129"/>
    <mergeCell ref="BH129:BJ129"/>
    <mergeCell ref="BK129:BM129"/>
    <mergeCell ref="BN129:BO129"/>
    <mergeCell ref="BP129:BR129"/>
    <mergeCell ref="AL129:AN129"/>
    <mergeCell ref="AO129:AQ129"/>
    <mergeCell ref="AR129:AT129"/>
    <mergeCell ref="AU129:AW129"/>
    <mergeCell ref="AX129:AY129"/>
    <mergeCell ref="AZ129:BB129"/>
    <mergeCell ref="DR130:DS130"/>
    <mergeCell ref="DT130:DV130"/>
    <mergeCell ref="DW130:DX130"/>
    <mergeCell ref="DY130:DZ130"/>
    <mergeCell ref="EA130:EC130"/>
    <mergeCell ref="A131:C131"/>
    <mergeCell ref="D131:AA131"/>
    <mergeCell ref="AB131:AD131"/>
    <mergeCell ref="AE131:AH131"/>
    <mergeCell ref="AI131:AK131"/>
    <mergeCell ref="DB130:DC130"/>
    <mergeCell ref="DD130:DF130"/>
    <mergeCell ref="DG130:DI130"/>
    <mergeCell ref="DJ130:DK130"/>
    <mergeCell ref="DL130:DN130"/>
    <mergeCell ref="DO130:DQ130"/>
    <mergeCell ref="CL130:CM130"/>
    <mergeCell ref="CN130:CP130"/>
    <mergeCell ref="CQ130:CS130"/>
    <mergeCell ref="CT130:CU130"/>
    <mergeCell ref="CV130:CX130"/>
    <mergeCell ref="CY130:DA130"/>
    <mergeCell ref="BV130:BW130"/>
    <mergeCell ref="BX130:BZ130"/>
    <mergeCell ref="CA130:CC130"/>
    <mergeCell ref="CD130:CE130"/>
    <mergeCell ref="CF130:CH130"/>
    <mergeCell ref="CI130:CK130"/>
    <mergeCell ref="BF130:BG130"/>
    <mergeCell ref="BH130:BJ130"/>
    <mergeCell ref="BK130:BM130"/>
    <mergeCell ref="BN130:BO130"/>
    <mergeCell ref="DW131:DX131"/>
    <mergeCell ref="DY131:DZ131"/>
    <mergeCell ref="EA131:EC131"/>
    <mergeCell ref="CY131:DA131"/>
    <mergeCell ref="DB131:DC131"/>
    <mergeCell ref="DD131:DF131"/>
    <mergeCell ref="DG131:DI131"/>
    <mergeCell ref="DJ131:DK131"/>
    <mergeCell ref="DL131:DN131"/>
    <mergeCell ref="CI131:CK131"/>
    <mergeCell ref="CL131:CM131"/>
    <mergeCell ref="CN131:CP131"/>
    <mergeCell ref="CQ131:CS131"/>
    <mergeCell ref="CT131:CU131"/>
    <mergeCell ref="CV131:CX131"/>
    <mergeCell ref="BS131:BU131"/>
    <mergeCell ref="BV131:BW131"/>
    <mergeCell ref="BX131:BZ131"/>
    <mergeCell ref="CA131:CC131"/>
    <mergeCell ref="CD131:CE131"/>
    <mergeCell ref="CF131:CH131"/>
    <mergeCell ref="BP132:BR132"/>
    <mergeCell ref="BS132:BU132"/>
    <mergeCell ref="AO132:AQ132"/>
    <mergeCell ref="AR132:AT132"/>
    <mergeCell ref="AU132:AW132"/>
    <mergeCell ref="AX132:AY132"/>
    <mergeCell ref="AZ132:BB132"/>
    <mergeCell ref="BC132:BE132"/>
    <mergeCell ref="A132:C132"/>
    <mergeCell ref="D132:AA132"/>
    <mergeCell ref="AB132:AD132"/>
    <mergeCell ref="AE132:AH132"/>
    <mergeCell ref="AI132:AK132"/>
    <mergeCell ref="AL132:AN132"/>
    <mergeCell ref="DO131:DQ131"/>
    <mergeCell ref="DR131:DS131"/>
    <mergeCell ref="DT131:DV131"/>
    <mergeCell ref="BC131:BE131"/>
    <mergeCell ref="BF131:BG131"/>
    <mergeCell ref="BH131:BJ131"/>
    <mergeCell ref="BK131:BM131"/>
    <mergeCell ref="BN131:BO131"/>
    <mergeCell ref="BP131:BR131"/>
    <mergeCell ref="AL131:AN131"/>
    <mergeCell ref="AO131:AQ131"/>
    <mergeCell ref="AR131:AT131"/>
    <mergeCell ref="AU131:AW131"/>
    <mergeCell ref="AX131:AY131"/>
    <mergeCell ref="AZ131:BB131"/>
    <mergeCell ref="DR132:DS132"/>
    <mergeCell ref="DT132:DV132"/>
    <mergeCell ref="DW132:DX132"/>
    <mergeCell ref="DY132:DZ132"/>
    <mergeCell ref="EA132:EC132"/>
    <mergeCell ref="A133:C133"/>
    <mergeCell ref="D133:AA133"/>
    <mergeCell ref="AB133:AD133"/>
    <mergeCell ref="AE133:AH133"/>
    <mergeCell ref="AI133:AK133"/>
    <mergeCell ref="DB132:DC132"/>
    <mergeCell ref="DD132:DF132"/>
    <mergeCell ref="DG132:DI132"/>
    <mergeCell ref="DJ132:DK132"/>
    <mergeCell ref="DL132:DN132"/>
    <mergeCell ref="DO132:DQ132"/>
    <mergeCell ref="CL132:CM132"/>
    <mergeCell ref="CN132:CP132"/>
    <mergeCell ref="CQ132:CS132"/>
    <mergeCell ref="CT132:CU132"/>
    <mergeCell ref="CV132:CX132"/>
    <mergeCell ref="CY132:DA132"/>
    <mergeCell ref="BV132:BW132"/>
    <mergeCell ref="BX132:BZ132"/>
    <mergeCell ref="CA132:CC132"/>
    <mergeCell ref="CD132:CE132"/>
    <mergeCell ref="CF132:CH132"/>
    <mergeCell ref="CI132:CK132"/>
    <mergeCell ref="BF132:BG132"/>
    <mergeCell ref="BH132:BJ132"/>
    <mergeCell ref="BK132:BM132"/>
    <mergeCell ref="BN132:BO132"/>
    <mergeCell ref="BS133:BU133"/>
    <mergeCell ref="BV133:BW133"/>
    <mergeCell ref="BX133:BZ133"/>
    <mergeCell ref="CA133:CC133"/>
    <mergeCell ref="CD133:CE133"/>
    <mergeCell ref="CF133:CH133"/>
    <mergeCell ref="BC133:BE133"/>
    <mergeCell ref="BF133:BG133"/>
    <mergeCell ref="BH133:BJ133"/>
    <mergeCell ref="BK133:BM133"/>
    <mergeCell ref="BN133:BO133"/>
    <mergeCell ref="BP133:BR133"/>
    <mergeCell ref="AL133:AN133"/>
    <mergeCell ref="AO133:AQ133"/>
    <mergeCell ref="AR133:AT133"/>
    <mergeCell ref="AU133:AW133"/>
    <mergeCell ref="AX133:AY133"/>
    <mergeCell ref="AZ133:BB133"/>
    <mergeCell ref="DO133:DQ133"/>
    <mergeCell ref="DR133:DS133"/>
    <mergeCell ref="DT133:DV133"/>
    <mergeCell ref="DW133:DX133"/>
    <mergeCell ref="DY133:DZ133"/>
    <mergeCell ref="EA133:EC133"/>
    <mergeCell ref="CY133:DA133"/>
    <mergeCell ref="DB133:DC133"/>
    <mergeCell ref="DD133:DF133"/>
    <mergeCell ref="DG133:DI133"/>
    <mergeCell ref="DJ133:DK133"/>
    <mergeCell ref="DL133:DN133"/>
    <mergeCell ref="CI133:CK133"/>
    <mergeCell ref="CL133:CM133"/>
    <mergeCell ref="CN133:CP133"/>
    <mergeCell ref="CQ133:CS133"/>
    <mergeCell ref="CT133:CU133"/>
    <mergeCell ref="CV133:CX133"/>
    <mergeCell ref="CA134:CC134"/>
    <mergeCell ref="CD134:CE134"/>
    <mergeCell ref="CF134:CH134"/>
    <mergeCell ref="CI134:CK134"/>
    <mergeCell ref="BF134:BG134"/>
    <mergeCell ref="BH134:BJ134"/>
    <mergeCell ref="BK134:BM134"/>
    <mergeCell ref="BN134:BO134"/>
    <mergeCell ref="BP134:BR134"/>
    <mergeCell ref="BS134:BU134"/>
    <mergeCell ref="AO134:AQ134"/>
    <mergeCell ref="AR134:AT134"/>
    <mergeCell ref="AU134:AW134"/>
    <mergeCell ref="AX134:AY134"/>
    <mergeCell ref="AZ134:BB134"/>
    <mergeCell ref="BC134:BE134"/>
    <mergeCell ref="A134:C134"/>
    <mergeCell ref="D134:AA134"/>
    <mergeCell ref="AB134:AD134"/>
    <mergeCell ref="AE134:AH134"/>
    <mergeCell ref="AI134:AK134"/>
    <mergeCell ref="AL134:AN134"/>
    <mergeCell ref="BX135:BZ135"/>
    <mergeCell ref="CA135:CC135"/>
    <mergeCell ref="AX135:AY135"/>
    <mergeCell ref="AZ135:BB135"/>
    <mergeCell ref="BC135:BE135"/>
    <mergeCell ref="BF135:BG135"/>
    <mergeCell ref="BH135:BJ135"/>
    <mergeCell ref="BK135:BM135"/>
    <mergeCell ref="DR134:DS134"/>
    <mergeCell ref="DT134:DV134"/>
    <mergeCell ref="DW134:DX134"/>
    <mergeCell ref="DY134:DZ134"/>
    <mergeCell ref="EA134:EC134"/>
    <mergeCell ref="AI135:AK135"/>
    <mergeCell ref="AL135:AN135"/>
    <mergeCell ref="AO135:AQ135"/>
    <mergeCell ref="AR135:AT135"/>
    <mergeCell ref="AU135:AW135"/>
    <mergeCell ref="DB134:DC134"/>
    <mergeCell ref="DD134:DF134"/>
    <mergeCell ref="DG134:DI134"/>
    <mergeCell ref="DJ134:DK134"/>
    <mergeCell ref="DL134:DN134"/>
    <mergeCell ref="DO134:DQ134"/>
    <mergeCell ref="CL134:CM134"/>
    <mergeCell ref="CN134:CP134"/>
    <mergeCell ref="CQ134:CS134"/>
    <mergeCell ref="CT134:CU134"/>
    <mergeCell ref="CV134:CX134"/>
    <mergeCell ref="CY134:DA134"/>
    <mergeCell ref="BV134:BW134"/>
    <mergeCell ref="BX134:BZ134"/>
    <mergeCell ref="DY135:DZ135"/>
    <mergeCell ref="EA135:EC135"/>
    <mergeCell ref="AI137:AK137"/>
    <mergeCell ref="AL137:AN137"/>
    <mergeCell ref="AO137:AQ137"/>
    <mergeCell ref="AR137:AT137"/>
    <mergeCell ref="AU137:AW137"/>
    <mergeCell ref="AX137:AY137"/>
    <mergeCell ref="AZ137:BB137"/>
    <mergeCell ref="BC137:BE137"/>
    <mergeCell ref="DJ135:DK135"/>
    <mergeCell ref="DL135:DN135"/>
    <mergeCell ref="DO135:DQ135"/>
    <mergeCell ref="DR135:DS135"/>
    <mergeCell ref="DT135:DV135"/>
    <mergeCell ref="DW135:DX135"/>
    <mergeCell ref="CT135:CU135"/>
    <mergeCell ref="CV135:CX135"/>
    <mergeCell ref="CY135:DA135"/>
    <mergeCell ref="DB135:DC135"/>
    <mergeCell ref="DD135:DF135"/>
    <mergeCell ref="DG135:DI135"/>
    <mergeCell ref="CD135:CE135"/>
    <mergeCell ref="CF135:CH135"/>
    <mergeCell ref="CI135:CK135"/>
    <mergeCell ref="CL135:CM135"/>
    <mergeCell ref="CN135:CP135"/>
    <mergeCell ref="CQ135:CS135"/>
    <mergeCell ref="BN135:BO135"/>
    <mergeCell ref="BP135:BR135"/>
    <mergeCell ref="BS135:BU135"/>
    <mergeCell ref="BV135:BW135"/>
    <mergeCell ref="DT137:DV137"/>
    <mergeCell ref="DW137:DX137"/>
    <mergeCell ref="DY137:DZ137"/>
    <mergeCell ref="EA137:EC137"/>
    <mergeCell ref="AI138:AK138"/>
    <mergeCell ref="AL138:AN138"/>
    <mergeCell ref="AO138:AQ138"/>
    <mergeCell ref="AR138:AT138"/>
    <mergeCell ref="AU138:AW138"/>
    <mergeCell ref="DB137:DC137"/>
    <mergeCell ref="DD137:DF137"/>
    <mergeCell ref="DG137:DI137"/>
    <mergeCell ref="DJ137:DK137"/>
    <mergeCell ref="DL137:DN137"/>
    <mergeCell ref="DO137:DQ137"/>
    <mergeCell ref="CL137:CM137"/>
    <mergeCell ref="CN137:CP137"/>
    <mergeCell ref="CQ137:CS137"/>
    <mergeCell ref="CT137:CU137"/>
    <mergeCell ref="CV137:CX137"/>
    <mergeCell ref="CY137:DA137"/>
    <mergeCell ref="BV137:BW137"/>
    <mergeCell ref="BX137:BZ137"/>
    <mergeCell ref="CA137:CC137"/>
    <mergeCell ref="CD137:CE137"/>
    <mergeCell ref="CF137:CH137"/>
    <mergeCell ref="CI137:CK137"/>
    <mergeCell ref="BF137:BG137"/>
    <mergeCell ref="BH137:BJ137"/>
    <mergeCell ref="BK137:BM137"/>
    <mergeCell ref="BN137:BO137"/>
    <mergeCell ref="BP137:BR137"/>
    <mergeCell ref="CL138:CM138"/>
    <mergeCell ref="CN138:CP138"/>
    <mergeCell ref="CQ138:CS138"/>
    <mergeCell ref="CT138:CU138"/>
    <mergeCell ref="BP138:BR138"/>
    <mergeCell ref="BS138:BU138"/>
    <mergeCell ref="BV138:BW138"/>
    <mergeCell ref="BX138:BZ138"/>
    <mergeCell ref="CA138:CC138"/>
    <mergeCell ref="CD138:CE138"/>
    <mergeCell ref="AX138:AY138"/>
    <mergeCell ref="BC138:BE138"/>
    <mergeCell ref="BF138:BG138"/>
    <mergeCell ref="BH138:BJ138"/>
    <mergeCell ref="BK138:BM138"/>
    <mergeCell ref="BN138:BO138"/>
    <mergeCell ref="DR137:DS137"/>
    <mergeCell ref="BS137:BU137"/>
    <mergeCell ref="CI139:CK139"/>
    <mergeCell ref="CL139:CM139"/>
    <mergeCell ref="BH139:BJ139"/>
    <mergeCell ref="BK139:BM139"/>
    <mergeCell ref="BN139:BO139"/>
    <mergeCell ref="BP139:BR139"/>
    <mergeCell ref="BS139:BU139"/>
    <mergeCell ref="BV139:BW139"/>
    <mergeCell ref="EA138:EC138"/>
    <mergeCell ref="AI139:AK139"/>
    <mergeCell ref="AL139:AN139"/>
    <mergeCell ref="AO139:AQ139"/>
    <mergeCell ref="AR139:AT139"/>
    <mergeCell ref="AU139:AW139"/>
    <mergeCell ref="AX139:AY139"/>
    <mergeCell ref="AZ139:BB139"/>
    <mergeCell ref="BC139:BE139"/>
    <mergeCell ref="BF139:BG139"/>
    <mergeCell ref="DL138:DN138"/>
    <mergeCell ref="DO138:DQ138"/>
    <mergeCell ref="DR138:DS138"/>
    <mergeCell ref="DT138:DV138"/>
    <mergeCell ref="DW138:DX138"/>
    <mergeCell ref="DY138:DZ138"/>
    <mergeCell ref="CV138:CX138"/>
    <mergeCell ref="CY138:DA138"/>
    <mergeCell ref="DB138:DC138"/>
    <mergeCell ref="DD138:DF138"/>
    <mergeCell ref="DG138:DI138"/>
    <mergeCell ref="DJ138:DK138"/>
    <mergeCell ref="CF138:CH138"/>
    <mergeCell ref="CI138:CK138"/>
    <mergeCell ref="CN140:CU140"/>
    <mergeCell ref="CV140:DC140"/>
    <mergeCell ref="DD140:DK140"/>
    <mergeCell ref="DL140:DS140"/>
    <mergeCell ref="DT140:DZ140"/>
    <mergeCell ref="EA140:EC140"/>
    <mergeCell ref="DT139:DV139"/>
    <mergeCell ref="DW139:DX139"/>
    <mergeCell ref="DY139:DZ139"/>
    <mergeCell ref="EA139:EC139"/>
    <mergeCell ref="AI140:AK140"/>
    <mergeCell ref="AZ140:BG140"/>
    <mergeCell ref="BH140:BO140"/>
    <mergeCell ref="BP140:BW140"/>
    <mergeCell ref="BX140:CE140"/>
    <mergeCell ref="CF140:CM140"/>
    <mergeCell ref="DD139:DF139"/>
    <mergeCell ref="DG139:DI139"/>
    <mergeCell ref="DJ139:DK139"/>
    <mergeCell ref="DL139:DN139"/>
    <mergeCell ref="DO139:DQ139"/>
    <mergeCell ref="DR139:DS139"/>
    <mergeCell ref="CN139:CP139"/>
    <mergeCell ref="CQ139:CS139"/>
    <mergeCell ref="CT139:CU139"/>
    <mergeCell ref="CV139:CX139"/>
    <mergeCell ref="CY139:DA139"/>
    <mergeCell ref="DB139:DC139"/>
    <mergeCell ref="BX139:BZ139"/>
    <mergeCell ref="CA139:CC139"/>
    <mergeCell ref="CD139:CE139"/>
    <mergeCell ref="CF139:CH139"/>
    <mergeCell ref="CN142:CU142"/>
    <mergeCell ref="CV142:DC142"/>
    <mergeCell ref="DD142:DK142"/>
    <mergeCell ref="DL142:DS142"/>
    <mergeCell ref="DT142:DZ142"/>
    <mergeCell ref="EA142:EC142"/>
    <mergeCell ref="AI142:AK142"/>
    <mergeCell ref="AZ142:BG142"/>
    <mergeCell ref="BH142:BO142"/>
    <mergeCell ref="BP142:BW142"/>
    <mergeCell ref="BX142:CE142"/>
    <mergeCell ref="CF142:CM142"/>
    <mergeCell ref="CN141:CU141"/>
    <mergeCell ref="CV141:DC141"/>
    <mergeCell ref="DD141:DK141"/>
    <mergeCell ref="DL141:DS141"/>
    <mergeCell ref="DT141:DZ141"/>
    <mergeCell ref="EA141:EC141"/>
    <mergeCell ref="AI141:AK141"/>
    <mergeCell ref="AZ141:BG141"/>
    <mergeCell ref="BH141:BO141"/>
    <mergeCell ref="BP141:BW141"/>
    <mergeCell ref="BX141:CE141"/>
    <mergeCell ref="CF141:CM141"/>
    <mergeCell ref="CN144:CU144"/>
    <mergeCell ref="CV144:DC144"/>
    <mergeCell ref="DD144:DK144"/>
    <mergeCell ref="DL144:DS144"/>
    <mergeCell ref="DT144:DZ144"/>
    <mergeCell ref="EA144:EC144"/>
    <mergeCell ref="AI144:AK144"/>
    <mergeCell ref="AZ144:BG144"/>
    <mergeCell ref="BH144:BO144"/>
    <mergeCell ref="BP144:BW144"/>
    <mergeCell ref="BX144:CE144"/>
    <mergeCell ref="CF144:CM144"/>
    <mergeCell ref="CN143:CU143"/>
    <mergeCell ref="CV143:DC143"/>
    <mergeCell ref="DD143:DK143"/>
    <mergeCell ref="DL143:DS143"/>
    <mergeCell ref="DT143:DZ143"/>
    <mergeCell ref="EA143:EC143"/>
    <mergeCell ref="AI143:AK143"/>
    <mergeCell ref="AZ143:BG143"/>
    <mergeCell ref="BH143:BO143"/>
    <mergeCell ref="BP143:BW143"/>
    <mergeCell ref="BX143:CE143"/>
    <mergeCell ref="CF143:CM143"/>
    <mergeCell ref="BR149:BV149"/>
    <mergeCell ref="BW149:CF149"/>
    <mergeCell ref="CG149:CO149"/>
    <mergeCell ref="CP149:CT149"/>
    <mergeCell ref="CU149:DF149"/>
    <mergeCell ref="DG149:ED150"/>
    <mergeCell ref="BR150:BV150"/>
    <mergeCell ref="BW150:CF150"/>
    <mergeCell ref="CG150:CO155"/>
    <mergeCell ref="CP150:CT155"/>
    <mergeCell ref="A149:R149"/>
    <mergeCell ref="S149:AA149"/>
    <mergeCell ref="AB149:AH149"/>
    <mergeCell ref="AI149:AU149"/>
    <mergeCell ref="AV149:BK149"/>
    <mergeCell ref="BL149:BQ149"/>
    <mergeCell ref="B146:BA146"/>
    <mergeCell ref="CT146:ED146"/>
    <mergeCell ref="A148:AU148"/>
    <mergeCell ref="AV148:CF148"/>
    <mergeCell ref="CG148:DF148"/>
    <mergeCell ref="DG148:ED148"/>
    <mergeCell ref="A152:R153"/>
    <mergeCell ref="S152:AA153"/>
    <mergeCell ref="AB152:AH153"/>
    <mergeCell ref="AI152:AU153"/>
    <mergeCell ref="AV152:BK152"/>
    <mergeCell ref="BL152:BQ152"/>
    <mergeCell ref="AV153:BK153"/>
    <mergeCell ref="BL153:BQ153"/>
    <mergeCell ref="CU150:DF155"/>
    <mergeCell ref="AV151:BK151"/>
    <mergeCell ref="BR154:BV154"/>
    <mergeCell ref="BW154:CF154"/>
    <mergeCell ref="AV155:BK155"/>
    <mergeCell ref="BL155:BQ155"/>
    <mergeCell ref="BR155:BV155"/>
    <mergeCell ref="BW155:CF155"/>
    <mergeCell ref="A154:R155"/>
    <mergeCell ref="S154:AA155"/>
    <mergeCell ref="AB154:AH155"/>
    <mergeCell ref="AI154:AU155"/>
    <mergeCell ref="AV154:BK154"/>
    <mergeCell ref="BL154:BQ154"/>
    <mergeCell ref="A163:J163"/>
    <mergeCell ref="K163:DO163"/>
    <mergeCell ref="DP163:ED163"/>
    <mergeCell ref="BL151:BQ151"/>
    <mergeCell ref="BR151:BV151"/>
    <mergeCell ref="BW151:CF151"/>
    <mergeCell ref="DG151:ED155"/>
    <mergeCell ref="BR152:BV152"/>
    <mergeCell ref="BW152:CF152"/>
    <mergeCell ref="BR153:BV153"/>
    <mergeCell ref="BW153:CF153"/>
    <mergeCell ref="A150:R151"/>
    <mergeCell ref="S150:AA151"/>
    <mergeCell ref="AB150:AH151"/>
    <mergeCell ref="AI150:AU151"/>
    <mergeCell ref="AV150:BK150"/>
    <mergeCell ref="BL150:BQ150"/>
    <mergeCell ref="A157:J157"/>
    <mergeCell ref="K157:DO157"/>
    <mergeCell ref="DP157:ED157"/>
    <mergeCell ref="A159:J159"/>
    <mergeCell ref="K159:DO159"/>
    <mergeCell ref="DP159:ED159"/>
    <mergeCell ref="A160:J160"/>
    <mergeCell ref="K160:DO160"/>
    <mergeCell ref="DP160:ED160"/>
    <mergeCell ref="A169:J169"/>
    <mergeCell ref="K169:DO169"/>
    <mergeCell ref="DP169:ED169"/>
    <mergeCell ref="A158:J158"/>
    <mergeCell ref="K158:DO158"/>
    <mergeCell ref="DP158:ED158"/>
    <mergeCell ref="A167:J167"/>
    <mergeCell ref="K167:DO167"/>
    <mergeCell ref="DP167:ED167"/>
    <mergeCell ref="A168:J168"/>
    <mergeCell ref="K168:DO168"/>
    <mergeCell ref="DP168:ED168"/>
    <mergeCell ref="A165:J165"/>
    <mergeCell ref="K165:DO165"/>
    <mergeCell ref="DP165:ED165"/>
    <mergeCell ref="A166:J166"/>
    <mergeCell ref="K166:DO166"/>
    <mergeCell ref="DP166:ED166"/>
    <mergeCell ref="A164:J164"/>
    <mergeCell ref="K164:DO164"/>
    <mergeCell ref="DP164:ED164"/>
    <mergeCell ref="A173:J173"/>
    <mergeCell ref="K173:DO173"/>
    <mergeCell ref="DP173:ED173"/>
    <mergeCell ref="A174:J174"/>
    <mergeCell ref="K174:DO174"/>
    <mergeCell ref="DP174:ED174"/>
    <mergeCell ref="A171:J171"/>
    <mergeCell ref="K171:DO171"/>
    <mergeCell ref="DP171:ED171"/>
    <mergeCell ref="A172:J172"/>
    <mergeCell ref="K172:DO172"/>
    <mergeCell ref="DP172:ED172"/>
    <mergeCell ref="A161:J161"/>
    <mergeCell ref="K161:DO161"/>
    <mergeCell ref="DP161:ED161"/>
    <mergeCell ref="A162:J162"/>
    <mergeCell ref="K162:DO162"/>
    <mergeCell ref="DP162:ED162"/>
    <mergeCell ref="A170:J170"/>
    <mergeCell ref="K170:DO170"/>
    <mergeCell ref="DP170:ED170"/>
    <mergeCell ref="A179:J179"/>
    <mergeCell ref="K179:DO179"/>
    <mergeCell ref="DP179:ED179"/>
    <mergeCell ref="A180:J180"/>
    <mergeCell ref="K180:DO180"/>
    <mergeCell ref="DP180:ED180"/>
    <mergeCell ref="A177:J177"/>
    <mergeCell ref="K177:DO177"/>
    <mergeCell ref="DP177:ED177"/>
    <mergeCell ref="A178:J178"/>
    <mergeCell ref="K178:DO178"/>
    <mergeCell ref="DP178:ED178"/>
    <mergeCell ref="A175:J175"/>
    <mergeCell ref="K175:DO175"/>
    <mergeCell ref="DP175:ED175"/>
    <mergeCell ref="A176:J176"/>
    <mergeCell ref="K176:DO176"/>
    <mergeCell ref="DP176:ED176"/>
    <mergeCell ref="A185:J185"/>
    <mergeCell ref="K185:DO185"/>
    <mergeCell ref="DP185:ED185"/>
    <mergeCell ref="A186:J186"/>
    <mergeCell ref="K186:DO186"/>
    <mergeCell ref="DP186:ED186"/>
    <mergeCell ref="A183:J183"/>
    <mergeCell ref="K183:DO183"/>
    <mergeCell ref="DP183:ED183"/>
    <mergeCell ref="A184:J184"/>
    <mergeCell ref="K184:DO184"/>
    <mergeCell ref="DP184:ED184"/>
    <mergeCell ref="A181:J181"/>
    <mergeCell ref="K181:DO181"/>
    <mergeCell ref="DP181:ED181"/>
    <mergeCell ref="A182:J182"/>
    <mergeCell ref="K182:DO182"/>
    <mergeCell ref="DP182:ED182"/>
    <mergeCell ref="A191:J191"/>
    <mergeCell ref="K191:DO191"/>
    <mergeCell ref="DP191:ED191"/>
    <mergeCell ref="A192:J192"/>
    <mergeCell ref="K192:DO192"/>
    <mergeCell ref="DP192:ED192"/>
    <mergeCell ref="A189:J189"/>
    <mergeCell ref="K189:DO189"/>
    <mergeCell ref="DP189:ED189"/>
    <mergeCell ref="A190:J190"/>
    <mergeCell ref="K190:DO190"/>
    <mergeCell ref="DP190:ED190"/>
    <mergeCell ref="A187:J187"/>
    <mergeCell ref="K187:DO187"/>
    <mergeCell ref="DP187:ED187"/>
    <mergeCell ref="A188:J188"/>
    <mergeCell ref="K188:DO188"/>
    <mergeCell ref="DP188:ED188"/>
    <mergeCell ref="A197:J197"/>
    <mergeCell ref="K197:DO197"/>
    <mergeCell ref="DP197:ED197"/>
    <mergeCell ref="A198:J198"/>
    <mergeCell ref="K198:DO198"/>
    <mergeCell ref="DP198:ED198"/>
    <mergeCell ref="A195:J195"/>
    <mergeCell ref="K195:DO195"/>
    <mergeCell ref="DP195:ED195"/>
    <mergeCell ref="A196:J196"/>
    <mergeCell ref="K196:DO196"/>
    <mergeCell ref="DP196:ED196"/>
    <mergeCell ref="A193:J193"/>
    <mergeCell ref="K193:DO193"/>
    <mergeCell ref="DP193:ED193"/>
    <mergeCell ref="A194:J194"/>
    <mergeCell ref="K194:DO194"/>
    <mergeCell ref="DP194:ED194"/>
    <mergeCell ref="A203:J203"/>
    <mergeCell ref="K203:DO203"/>
    <mergeCell ref="DP203:ED203"/>
    <mergeCell ref="A204:J204"/>
    <mergeCell ref="K204:DO204"/>
    <mergeCell ref="DP204:ED204"/>
    <mergeCell ref="A201:J201"/>
    <mergeCell ref="K201:DO201"/>
    <mergeCell ref="DP201:ED201"/>
    <mergeCell ref="A202:J202"/>
    <mergeCell ref="K202:DO202"/>
    <mergeCell ref="DP202:ED202"/>
    <mergeCell ref="A199:J199"/>
    <mergeCell ref="K199:DO199"/>
    <mergeCell ref="DP199:ED199"/>
    <mergeCell ref="A200:J200"/>
    <mergeCell ref="K200:DO200"/>
    <mergeCell ref="DP200:ED200"/>
    <mergeCell ref="A209:J209"/>
    <mergeCell ref="K209:DO209"/>
    <mergeCell ref="DP209:ED209"/>
    <mergeCell ref="A210:J210"/>
    <mergeCell ref="K210:DO210"/>
    <mergeCell ref="DP210:ED210"/>
    <mergeCell ref="A207:J207"/>
    <mergeCell ref="K207:DO207"/>
    <mergeCell ref="DP207:ED207"/>
    <mergeCell ref="A208:J208"/>
    <mergeCell ref="K208:DO208"/>
    <mergeCell ref="DP208:ED208"/>
    <mergeCell ref="A205:J205"/>
    <mergeCell ref="K205:DO205"/>
    <mergeCell ref="DP205:ED205"/>
    <mergeCell ref="A206:J206"/>
    <mergeCell ref="K206:DO206"/>
    <mergeCell ref="DP206:ED206"/>
    <mergeCell ref="A215:J215"/>
    <mergeCell ref="K215:DO215"/>
    <mergeCell ref="DP215:ED215"/>
    <mergeCell ref="A216:J216"/>
    <mergeCell ref="K216:DO216"/>
    <mergeCell ref="DP216:ED216"/>
    <mergeCell ref="A213:J213"/>
    <mergeCell ref="K213:DO213"/>
    <mergeCell ref="DP213:ED213"/>
    <mergeCell ref="A214:J214"/>
    <mergeCell ref="K214:DO214"/>
    <mergeCell ref="DP214:ED214"/>
    <mergeCell ref="A211:J211"/>
    <mergeCell ref="K211:DO211"/>
    <mergeCell ref="DP211:ED211"/>
    <mergeCell ref="EE227:FA227"/>
    <mergeCell ref="A228:ED228"/>
    <mergeCell ref="EE228:FA228"/>
    <mergeCell ref="A212:J212"/>
    <mergeCell ref="K212:DO212"/>
    <mergeCell ref="DP212:ED212"/>
    <mergeCell ref="EE229:FA229"/>
    <mergeCell ref="A230:ED230"/>
    <mergeCell ref="EE230:FA230"/>
    <mergeCell ref="A222:ED222"/>
    <mergeCell ref="A223:ED223"/>
    <mergeCell ref="A224:ED224"/>
    <mergeCell ref="A225:ED225"/>
    <mergeCell ref="A226:ED226"/>
    <mergeCell ref="A227:ED227"/>
    <mergeCell ref="A219:J219"/>
    <mergeCell ref="K219:DO219"/>
    <mergeCell ref="DP219:ED219"/>
    <mergeCell ref="A220:BI220"/>
    <mergeCell ref="B221:BA221"/>
    <mergeCell ref="CT221:ED221"/>
    <mergeCell ref="A217:J217"/>
    <mergeCell ref="K217:DO217"/>
    <mergeCell ref="DP217:ED217"/>
    <mergeCell ref="B259:AE259"/>
    <mergeCell ref="A218:J218"/>
    <mergeCell ref="K218:DO218"/>
    <mergeCell ref="DP218:ED218"/>
    <mergeCell ref="B261:AE261"/>
    <mergeCell ref="B263:AE263"/>
    <mergeCell ref="B265:AE265"/>
    <mergeCell ref="B267:AE267"/>
    <mergeCell ref="K246:N246"/>
    <mergeCell ref="CW246:CZ246"/>
    <mergeCell ref="B250:G250"/>
    <mergeCell ref="K252:N252"/>
    <mergeCell ref="CW255:CZ255"/>
    <mergeCell ref="V256:Y256"/>
    <mergeCell ref="B236:AD236"/>
    <mergeCell ref="B237:AD237"/>
    <mergeCell ref="B238:G238"/>
    <mergeCell ref="K240:N240"/>
    <mergeCell ref="CW240:CZ240"/>
    <mergeCell ref="B244:G244"/>
    <mergeCell ref="A229:ED229"/>
  </mergeCells>
  <conditionalFormatting sqref="BF42 BN42 DY42 BV42 CD42 CL42 CT42 DB42 DJ42 DR42">
    <cfRule type="cellIs" dxfId="31" priority="31" stopIfTrue="1" operator="lessThan">
      <formula>30</formula>
    </cfRule>
  </conditionalFormatting>
  <conditionalFormatting sqref="BC42 BK42 BS42 CA42 CI42 CQ42 CY42 DG42 DO42">
    <cfRule type="cellIs" dxfId="30" priority="30" stopIfTrue="1" operator="lessThan">
      <formula>BC40</formula>
    </cfRule>
  </conditionalFormatting>
  <conditionalFormatting sqref="BC42 BS42 CA42 CI42 CQ42 CY42 DG42 DO42 DW42 DT42 DL42 DD42">
    <cfRule type="cellIs" dxfId="29" priority="29" stopIfTrue="1" operator="greaterThan">
      <formula>BC41</formula>
    </cfRule>
  </conditionalFormatting>
  <conditionalFormatting sqref="BC139 BK139 BS139 CA139 CI139 CQ139 CY139 DG139 DO139 DW139">
    <cfRule type="cellIs" dxfId="28" priority="28" stopIfTrue="1" operator="between">
      <formula>46</formula>
      <formula>56</formula>
    </cfRule>
  </conditionalFormatting>
  <conditionalFormatting sqref="AZ140:DZ140">
    <cfRule type="cellIs" dxfId="27" priority="27" stopIfTrue="1" operator="greaterThan">
      <formula>32.49</formula>
    </cfRule>
  </conditionalFormatting>
  <conditionalFormatting sqref="AZ42 BH42 CV42 CN42 CF42 BX42 BP42">
    <cfRule type="cellIs" dxfId="26" priority="26" stopIfTrue="1" operator="greaterThan">
      <formula>AZ41</formula>
    </cfRule>
  </conditionalFormatting>
  <conditionalFormatting sqref="BF42 DY42 BN42 BV42 CD42 CL42 CT42 DB42 DJ42 DR42">
    <cfRule type="cellIs" dxfId="25" priority="25" stopIfTrue="1" operator="greaterThan">
      <formula>30</formula>
    </cfRule>
  </conditionalFormatting>
  <conditionalFormatting sqref="EE37">
    <cfRule type="cellIs" dxfId="24" priority="24" stopIfTrue="1" operator="notEqual">
      <formula>SUM($EG$37:$EK$37)</formula>
    </cfRule>
  </conditionalFormatting>
  <conditionalFormatting sqref="EA87:EC135 EA43:EC85">
    <cfRule type="cellIs" dxfId="23" priority="23" stopIfTrue="1" operator="notEqual">
      <formula>SUM(BF43,BN43,BV43,CD43,CL43,CT43,DB43,DJ43,DR43,DY43)</formula>
    </cfRule>
  </conditionalFormatting>
  <conditionalFormatting sqref="AI87:AK135 AI43:AK85">
    <cfRule type="cellIs" dxfId="22" priority="22" stopIfTrue="1" operator="notEqual">
      <formula>SUM($AZ43,$BH43,$BP43,$BX43,$CF43,$CN43,$CV43,$DD43,$DL43,$DT43)</formula>
    </cfRule>
  </conditionalFormatting>
  <conditionalFormatting sqref="AZ143:DZ144">
    <cfRule type="expression" dxfId="21" priority="21" stopIfTrue="1">
      <formula>((AZ$143+AZ$144)&gt;11)</formula>
    </cfRule>
  </conditionalFormatting>
  <conditionalFormatting sqref="ED87:ED134 ED43:ED85">
    <cfRule type="cellIs" dxfId="20" priority="18" stopIfTrue="1" operator="equal">
      <formula>0</formula>
    </cfRule>
  </conditionalFormatting>
  <conditionalFormatting sqref="AL87:AN135 AL43:AN85">
    <cfRule type="cellIs" dxfId="19" priority="19" stopIfTrue="1" operator="notEqual">
      <formula>SUM($BC43,$BK43,$BS43,$CA43,$CI43,$CQ43,$CY43,$DG43,$DO43,$DW43)</formula>
    </cfRule>
    <cfRule type="cellIs" dxfId="18" priority="20" stopIfTrue="1" operator="notEqual">
      <formula>SUM($AO43:$AY43)</formula>
    </cfRule>
  </conditionalFormatting>
  <conditionalFormatting sqref="AZ87:BB123 BH87:BJ123 BP87:BR123 CV87:CX123 DD87:DF123 DL87:DN123 DT87:DV123 CN87:CP123 BX87:BZ123 CF87:CH123 CF43:CH85 BX43:BZ85 CN43:CP85 DT43:DV85 DL43:DN85 DD43:DF85 CV43:CX85 BP43:BR85 BH43:BJ85 AZ43:BB85">
    <cfRule type="expression" dxfId="17" priority="17" stopIfTrue="1">
      <formula>OR(AZ43/BC43&lt;1.5,AZ43/BC43&gt;3.1)</formula>
    </cfRule>
  </conditionalFormatting>
  <conditionalFormatting sqref="BH145:EH145">
    <cfRule type="expression" dxfId="16" priority="32" stopIfTrue="1">
      <formula>((AZ$143+AZ$144)&gt;11)</formula>
    </cfRule>
  </conditionalFormatting>
  <conditionalFormatting sqref="D43:ED43 A87:ED123 A44:ED85">
    <cfRule type="expression" dxfId="15" priority="16" stopIfTrue="1">
      <formula>(LEFT($D43,6)="курсов")</formula>
    </cfRule>
  </conditionalFormatting>
  <conditionalFormatting sqref="DP205:DP210 DP158:DP183">
    <cfRule type="cellIs" dxfId="14" priority="14" stopIfTrue="1" operator="equal">
      <formula>0</formula>
    </cfRule>
  </conditionalFormatting>
  <conditionalFormatting sqref="BF137 BN137 BV137 CD137 CL137 CT137 DB137 DJ137 DR137 DY137">
    <cfRule type="cellIs" dxfId="13" priority="13" stopIfTrue="1" operator="greaterThan">
      <formula>72.44</formula>
    </cfRule>
  </conditionalFormatting>
  <conditionalFormatting sqref="D43:EC43 A87:EC123 A44:EC85">
    <cfRule type="expression" dxfId="12" priority="15" stopIfTrue="1">
      <formula>(LEFT($D43,6)="модуль")</formula>
    </cfRule>
  </conditionalFormatting>
  <conditionalFormatting sqref="DP184:DP204">
    <cfRule type="cellIs" dxfId="11" priority="12" stopIfTrue="1" operator="equal">
      <formula>0</formula>
    </cfRule>
  </conditionalFormatting>
  <conditionalFormatting sqref="DP211:DP219">
    <cfRule type="cellIs" dxfId="10" priority="11" stopIfTrue="1" operator="equal">
      <formula>0</formula>
    </cfRule>
  </conditionalFormatting>
  <conditionalFormatting sqref="A87:ED134 A43:ED85">
    <cfRule type="expression" dxfId="9" priority="10">
      <formula>OR((LEFT($A43,2)="1 "),(LEFT($A43,2)="2 "),(LEFT($A43,2)="3 "),(LEFT($A43,2)="4 "))</formula>
    </cfRule>
  </conditionalFormatting>
  <conditionalFormatting sqref="EA86:EC86">
    <cfRule type="cellIs" dxfId="8" priority="9" stopIfTrue="1" operator="notEqual">
      <formula>SUM(BF86,BN86,BV86,CD86,CL86,CT86,DB86,DJ86,DR86,DY86)</formula>
    </cfRule>
  </conditionalFormatting>
  <conditionalFormatting sqref="AI86:AK86">
    <cfRule type="cellIs" dxfId="7" priority="8" stopIfTrue="1" operator="notEqual">
      <formula>SUM($AZ86,$BH86,$BP86,$BX86,$CF86,$CN86,$CV86,$DD86,$DL86,$DT86)</formula>
    </cfRule>
  </conditionalFormatting>
  <conditionalFormatting sqref="ED86">
    <cfRule type="cellIs" dxfId="6" priority="5" stopIfTrue="1" operator="equal">
      <formula>0</formula>
    </cfRule>
  </conditionalFormatting>
  <conditionalFormatting sqref="AL86:AN86">
    <cfRule type="cellIs" dxfId="5" priority="6" stopIfTrue="1" operator="notEqual">
      <formula>SUM($BC86,$BK86,$BS86,$CA86,$CI86,$CQ86,$CY86,$DG86,$DO86,$DW86)</formula>
    </cfRule>
    <cfRule type="cellIs" dxfId="4" priority="7" stopIfTrue="1" operator="notEqual">
      <formula>SUM($AO86:$AY86)</formula>
    </cfRule>
  </conditionalFormatting>
  <conditionalFormatting sqref="AZ86:BB86 BH86:BJ86 BP86:BR86 CV86:CX86 DD86:DF86 DL86:DN86 DT86:DV86 CN86:CP86 BX86:BZ86 CF86:CH86">
    <cfRule type="expression" dxfId="3" priority="4" stopIfTrue="1">
      <formula>OR(AZ86/BC86&lt;1.5,AZ86/BC86&gt;3.1)</formula>
    </cfRule>
  </conditionalFormatting>
  <conditionalFormatting sqref="A86:ED86">
    <cfRule type="expression" dxfId="2" priority="3" stopIfTrue="1">
      <formula>(LEFT($D86,6)="курсов")</formula>
    </cfRule>
  </conditionalFormatting>
  <conditionalFormatting sqref="A86:EC86">
    <cfRule type="expression" dxfId="1" priority="2" stopIfTrue="1">
      <formula>(LEFT($D86,6)="модуль")</formula>
    </cfRule>
  </conditionalFormatting>
  <conditionalFormatting sqref="A86:ED86">
    <cfRule type="expression" dxfId="0" priority="1">
      <formula>OR((LEFT($A86,2)="1 "),(LEFT($A86,2)="2 "),(LEFT($A86,2)="3 "),(LEFT($A86,2)="4 "))</formula>
    </cfRule>
  </conditionalFormatting>
  <printOptions horizontalCentered="1"/>
  <pageMargins left="0.15748031496062992" right="0.19685039370078741" top="0.46" bottom="0.39370078740157483" header="0" footer="0.39370078740157483"/>
  <pageSetup paperSize="8" scale="25" fitToHeight="0" orientation="landscape" r:id="rId1"/>
  <headerFooter differentOddEven="1" differentFirst="1">
    <oddHeader>&amp;L&amp;"Times New Roman,обычный"&amp;28Продолжение типового учебного плана по специальности 1-37 04 01 "Техническая эксплуатация воздушных судов и двигателей", регистрационный &amp;36№_______________</oddHeader>
  </headerFooter>
  <rowBreaks count="1" manualBreakCount="1">
    <brk id="155" max="13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1-37 04 01 механики 14</vt:lpstr>
      <vt:lpstr>'1-37 04 01 механики 14'!Область_печати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gureva</dc:creator>
  <cp:lastModifiedBy>Михайлова Инна Николаевна</cp:lastModifiedBy>
  <dcterms:created xsi:type="dcterms:W3CDTF">2021-07-02T06:07:06Z</dcterms:created>
  <dcterms:modified xsi:type="dcterms:W3CDTF">2021-10-06T13:49:50Z</dcterms:modified>
</cp:coreProperties>
</file>