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250"/>
  </bookViews>
  <sheets>
    <sheet name="01.04.2021" sheetId="22" r:id="rId1"/>
  </sheets>
  <definedNames>
    <definedName name="_xlnm._FilterDatabase" localSheetId="0" hidden="1">'01.04.2021'!$B$32:$BM$154</definedName>
    <definedName name="_xlnm.Print_Titles" localSheetId="0">'01.04.2021'!$166:$166</definedName>
    <definedName name="_xlnm.Print_Area" localSheetId="0">'01.04.2021'!$A$2:$BM$256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49" i="22" l="1"/>
  <c r="BJ120" i="22"/>
  <c r="V120" i="22"/>
  <c r="T120" i="22"/>
  <c r="BJ119" i="22"/>
  <c r="T119" i="22"/>
  <c r="BJ118" i="22"/>
  <c r="BA118" i="22"/>
  <c r="T118" i="22" s="1"/>
  <c r="V118" i="22"/>
  <c r="BJ117" i="22"/>
  <c r="T117" i="22"/>
  <c r="BJ116" i="22"/>
  <c r="AX116" i="22"/>
  <c r="T116" i="22" s="1"/>
  <c r="V116" i="22"/>
  <c r="BJ115" i="22"/>
  <c r="AX115" i="22"/>
  <c r="T115" i="22" s="1"/>
  <c r="V115" i="22"/>
  <c r="BJ113" i="22"/>
  <c r="V113" i="22"/>
  <c r="T113" i="22"/>
  <c r="BJ112" i="22"/>
  <c r="BA112" i="22"/>
  <c r="T112" i="22" s="1"/>
  <c r="V112" i="22"/>
  <c r="BJ110" i="22"/>
  <c r="T110" i="22"/>
  <c r="BJ74" i="22"/>
  <c r="V74" i="22"/>
  <c r="T74" i="22"/>
  <c r="BJ73" i="22"/>
  <c r="AR73" i="22"/>
  <c r="T73" i="22" s="1"/>
  <c r="V73" i="22"/>
  <c r="BJ72" i="22"/>
  <c r="AR72" i="22"/>
  <c r="AO72" i="22"/>
  <c r="V72" i="22"/>
  <c r="BJ71" i="22"/>
  <c r="AU71" i="22"/>
  <c r="AL71" i="22"/>
  <c r="V71" i="22"/>
  <c r="BJ70" i="22"/>
  <c r="AO70" i="22"/>
  <c r="AL70" i="22"/>
  <c r="AI70" i="22"/>
  <c r="V70" i="22"/>
  <c r="BJ69" i="22"/>
  <c r="AF69" i="22"/>
  <c r="V69" i="22"/>
  <c r="BJ68" i="22"/>
  <c r="V68" i="22"/>
  <c r="T68" i="22"/>
  <c r="T71" i="22" l="1"/>
  <c r="T72" i="22"/>
  <c r="T70" i="22"/>
  <c r="T69" i="22"/>
  <c r="BD64" i="22" l="1"/>
  <c r="BJ103" i="22"/>
  <c r="V103" i="22"/>
  <c r="T103" i="22"/>
  <c r="BJ102" i="22"/>
  <c r="BA102" i="22"/>
  <c r="V102" i="22"/>
  <c r="T102" i="22"/>
  <c r="BJ92" i="22"/>
  <c r="V92" i="22"/>
  <c r="T92" i="22"/>
  <c r="BJ91" i="22"/>
  <c r="BA91" i="22"/>
  <c r="T91" i="22" s="1"/>
  <c r="V91" i="22"/>
  <c r="AD64" i="22" l="1"/>
  <c r="X64" i="22"/>
  <c r="Z64" i="22"/>
  <c r="AB64" i="22"/>
  <c r="AY64" i="22"/>
  <c r="AZ64" i="22"/>
  <c r="AJ64" i="22"/>
  <c r="AK64" i="22"/>
  <c r="BJ137" i="22"/>
  <c r="AX137" i="22"/>
  <c r="V137" i="22"/>
  <c r="T137" i="22"/>
  <c r="BJ136" i="22"/>
  <c r="AI136" i="22"/>
  <c r="V136" i="22"/>
  <c r="T136" i="22"/>
  <c r="BJ135" i="22"/>
  <c r="V135" i="22"/>
  <c r="T135" i="22"/>
  <c r="AX94" i="22" l="1"/>
  <c r="BJ98" i="22" l="1"/>
  <c r="V98" i="22"/>
  <c r="T98" i="22"/>
  <c r="BJ97" i="22"/>
  <c r="T97" i="22"/>
  <c r="BJ96" i="22"/>
  <c r="BA96" i="22"/>
  <c r="T96" i="22" s="1"/>
  <c r="V96" i="22"/>
  <c r="BJ95" i="22"/>
  <c r="T95" i="22"/>
  <c r="BJ94" i="22"/>
  <c r="V94" i="22"/>
  <c r="T94" i="22"/>
  <c r="BJ90" i="22"/>
  <c r="AX90" i="22"/>
  <c r="T90" i="22" s="1"/>
  <c r="V90" i="22"/>
  <c r="BJ99" i="22" l="1"/>
  <c r="T99" i="22"/>
  <c r="BJ101" i="22"/>
  <c r="BJ109" i="22"/>
  <c r="V109" i="22"/>
  <c r="T109" i="22"/>
  <c r="BJ108" i="22"/>
  <c r="T108" i="22"/>
  <c r="BJ107" i="22"/>
  <c r="BA107" i="22"/>
  <c r="V107" i="22"/>
  <c r="T107" i="22"/>
  <c r="BJ106" i="22"/>
  <c r="T106" i="22"/>
  <c r="BJ105" i="22"/>
  <c r="AX105" i="22"/>
  <c r="T105" i="22" s="1"/>
  <c r="V105" i="22"/>
  <c r="AX101" i="22"/>
  <c r="V101" i="22"/>
  <c r="T101" i="22"/>
  <c r="AH64" i="22" l="1"/>
  <c r="BH148" i="22" l="1"/>
  <c r="BG148" i="22"/>
  <c r="AW158" i="22"/>
  <c r="T152" i="22"/>
  <c r="T151" i="22"/>
  <c r="AP143" i="22"/>
  <c r="AO143" i="22"/>
  <c r="BJ88" i="22"/>
  <c r="T88" i="22"/>
  <c r="BJ87" i="22"/>
  <c r="V87" i="22"/>
  <c r="T87" i="22"/>
  <c r="BJ86" i="22"/>
  <c r="AX86" i="22"/>
  <c r="AX64" i="22" s="1"/>
  <c r="V86" i="22"/>
  <c r="T86" i="22"/>
  <c r="BJ85" i="22"/>
  <c r="AR85" i="22"/>
  <c r="V85" i="22"/>
  <c r="T85" i="22"/>
  <c r="BJ84" i="22"/>
  <c r="AR84" i="22"/>
  <c r="V84" i="22"/>
  <c r="T84" i="22"/>
  <c r="BJ83" i="22"/>
  <c r="T83" i="22"/>
  <c r="BJ82" i="22"/>
  <c r="AO82" i="22"/>
  <c r="AL82" i="22"/>
  <c r="AI82" i="22"/>
  <c r="V82" i="22"/>
  <c r="BJ81" i="22"/>
  <c r="AF81" i="22"/>
  <c r="V81" i="22"/>
  <c r="BJ80" i="22"/>
  <c r="V80" i="22"/>
  <c r="T80" i="22"/>
  <c r="BJ67" i="22"/>
  <c r="AU67" i="22"/>
  <c r="T67" i="22" s="1"/>
  <c r="V67" i="22"/>
  <c r="BJ66" i="22"/>
  <c r="AO66" i="22"/>
  <c r="T66" i="22" s="1"/>
  <c r="V66" i="22"/>
  <c r="BJ65" i="22"/>
  <c r="V65" i="22"/>
  <c r="T65" i="22"/>
  <c r="BI64" i="22"/>
  <c r="BH64" i="22"/>
  <c r="BG64" i="22"/>
  <c r="BF64" i="22"/>
  <c r="BE64" i="22"/>
  <c r="BC64" i="22"/>
  <c r="BB64" i="22"/>
  <c r="BA64" i="22"/>
  <c r="AW64" i="22"/>
  <c r="AV64" i="22"/>
  <c r="AT64" i="22"/>
  <c r="AS64" i="22"/>
  <c r="AQ64" i="22"/>
  <c r="AP64" i="22"/>
  <c r="AN64" i="22"/>
  <c r="AM64" i="22"/>
  <c r="AG64" i="22"/>
  <c r="BJ63" i="22"/>
  <c r="V63" i="22"/>
  <c r="T63" i="22"/>
  <c r="BJ62" i="22"/>
  <c r="V62" i="22"/>
  <c r="T62" i="22"/>
  <c r="BJ61" i="22"/>
  <c r="BA61" i="22"/>
  <c r="T61" i="22" s="1"/>
  <c r="V61" i="22"/>
  <c r="BJ60" i="22"/>
  <c r="AX60" i="22"/>
  <c r="T60" i="22" s="1"/>
  <c r="V60" i="22"/>
  <c r="BJ59" i="22"/>
  <c r="AL59" i="22"/>
  <c r="T59" i="22" s="1"/>
  <c r="V59" i="22"/>
  <c r="BJ58" i="22"/>
  <c r="V58" i="22"/>
  <c r="T58" i="22"/>
  <c r="BJ57" i="22"/>
  <c r="V57" i="22"/>
  <c r="T57" i="22"/>
  <c r="BJ56" i="22"/>
  <c r="BA56" i="22"/>
  <c r="T56" i="22" s="1"/>
  <c r="V56" i="22"/>
  <c r="BJ55" i="22"/>
  <c r="BA55" i="22"/>
  <c r="T55" i="22" s="1"/>
  <c r="V55" i="22"/>
  <c r="BJ54" i="22"/>
  <c r="BA54" i="22"/>
  <c r="T54" i="22" s="1"/>
  <c r="V54" i="22"/>
  <c r="BJ53" i="22"/>
  <c r="AL53" i="22"/>
  <c r="T53" i="22" s="1"/>
  <c r="V53" i="22"/>
  <c r="BJ52" i="22"/>
  <c r="V52" i="22"/>
  <c r="T52" i="22"/>
  <c r="BJ51" i="22"/>
  <c r="AU51" i="22"/>
  <c r="T51" i="22" s="1"/>
  <c r="V51" i="22"/>
  <c r="BJ50" i="22"/>
  <c r="T50" i="22"/>
  <c r="BJ49" i="22"/>
  <c r="AU49" i="22"/>
  <c r="AR49" i="22"/>
  <c r="V49" i="22"/>
  <c r="BJ48" i="22"/>
  <c r="AI48" i="22"/>
  <c r="AF48" i="22"/>
  <c r="V48" i="22"/>
  <c r="BJ47" i="22"/>
  <c r="V47" i="22"/>
  <c r="T47" i="22"/>
  <c r="BJ46" i="22"/>
  <c r="AO46" i="22"/>
  <c r="AL46" i="22"/>
  <c r="AI46" i="22"/>
  <c r="AF46" i="22"/>
  <c r="V46" i="22"/>
  <c r="BJ45" i="22"/>
  <c r="AX45" i="22"/>
  <c r="T45" i="22" s="1"/>
  <c r="V45" i="22"/>
  <c r="BJ44" i="22"/>
  <c r="AU44" i="22"/>
  <c r="T44" i="22" s="1"/>
  <c r="V44" i="22"/>
  <c r="BJ43" i="22"/>
  <c r="AU43" i="22"/>
  <c r="AR43" i="22"/>
  <c r="V43" i="22"/>
  <c r="BJ42" i="22"/>
  <c r="AO42" i="22"/>
  <c r="T42" i="22" s="1"/>
  <c r="V42" i="22"/>
  <c r="BJ41" i="22"/>
  <c r="AO41" i="22"/>
  <c r="AL41" i="22"/>
  <c r="V41" i="22"/>
  <c r="BJ40" i="22"/>
  <c r="AI40" i="22"/>
  <c r="AF40" i="22"/>
  <c r="V40" i="22"/>
  <c r="BJ39" i="22"/>
  <c r="V39" i="22"/>
  <c r="T39" i="22"/>
  <c r="BJ38" i="22"/>
  <c r="V38" i="22"/>
  <c r="T38" i="22"/>
  <c r="BJ37" i="22"/>
  <c r="V37" i="22"/>
  <c r="T37" i="22"/>
  <c r="BJ36" i="22"/>
  <c r="V36" i="22"/>
  <c r="T36" i="22"/>
  <c r="BJ35" i="22"/>
  <c r="V35" i="22"/>
  <c r="T35" i="22"/>
  <c r="BJ34" i="22"/>
  <c r="V34" i="22"/>
  <c r="T34" i="22"/>
  <c r="BI33" i="22"/>
  <c r="BH33" i="22"/>
  <c r="BG33" i="22"/>
  <c r="BF33" i="22"/>
  <c r="BE33" i="22"/>
  <c r="BD33" i="22"/>
  <c r="BD149" i="22" s="1"/>
  <c r="BD150" i="22" s="1"/>
  <c r="BC33" i="22"/>
  <c r="BB33" i="22"/>
  <c r="BB149" i="22" s="1"/>
  <c r="BB150" i="22" s="1"/>
  <c r="AZ33" i="22"/>
  <c r="AZ149" i="22" s="1"/>
  <c r="AY33" i="22"/>
  <c r="AW33" i="22"/>
  <c r="AV33" i="22"/>
  <c r="AT33" i="22"/>
  <c r="AS33" i="22"/>
  <c r="AQ33" i="22"/>
  <c r="AP33" i="22"/>
  <c r="AN33" i="22"/>
  <c r="AM33" i="22"/>
  <c r="AK33" i="22"/>
  <c r="AK149" i="22" s="1"/>
  <c r="AJ33" i="22"/>
  <c r="AJ149" i="22" s="1"/>
  <c r="AJ150" i="22" s="1"/>
  <c r="AH33" i="22"/>
  <c r="AH149" i="22" s="1"/>
  <c r="AG33" i="22"/>
  <c r="AD33" i="22"/>
  <c r="AD149" i="22" s="1"/>
  <c r="AB33" i="22"/>
  <c r="AB149" i="22" s="1"/>
  <c r="Z33" i="22"/>
  <c r="Z149" i="22" s="1"/>
  <c r="X33" i="22"/>
  <c r="X149" i="22" s="1"/>
  <c r="AU26" i="22"/>
  <c r="AV26" i="22" s="1"/>
  <c r="AW26" i="22" s="1"/>
  <c r="AX26" i="22" s="1"/>
  <c r="AY26" i="22" s="1"/>
  <c r="AZ26" i="22" s="1"/>
  <c r="BA26" i="22" s="1"/>
  <c r="BB26" i="22" s="1"/>
  <c r="BC26" i="22" s="1"/>
  <c r="BD26" i="22" s="1"/>
  <c r="BE26" i="22" s="1"/>
  <c r="BF26" i="22" s="1"/>
  <c r="BG26" i="22" s="1"/>
  <c r="BH26" i="22" s="1"/>
  <c r="BI26" i="22" s="1"/>
  <c r="BJ26" i="22" s="1"/>
  <c r="BK26" i="22" s="1"/>
  <c r="BL26" i="22" s="1"/>
  <c r="BM26" i="22" s="1"/>
  <c r="C26" i="22"/>
  <c r="D26" i="22" s="1"/>
  <c r="E26" i="22" s="1"/>
  <c r="F26" i="22" s="1"/>
  <c r="G26" i="22" s="1"/>
  <c r="H26" i="22" s="1"/>
  <c r="I26" i="22" s="1"/>
  <c r="J26" i="22" s="1"/>
  <c r="K26" i="22" s="1"/>
  <c r="L26" i="22" s="1"/>
  <c r="M26" i="22" s="1"/>
  <c r="N26" i="22" s="1"/>
  <c r="O26" i="22" s="1"/>
  <c r="P26" i="22" s="1"/>
  <c r="Q26" i="22" s="1"/>
  <c r="R26" i="22" s="1"/>
  <c r="S26" i="22" s="1"/>
  <c r="T26" i="22" s="1"/>
  <c r="U26" i="22" s="1"/>
  <c r="V26" i="22" s="1"/>
  <c r="W26" i="22" s="1"/>
  <c r="X26" i="22" s="1"/>
  <c r="Y26" i="22" s="1"/>
  <c r="Z26" i="22" s="1"/>
  <c r="AA26" i="22" s="1"/>
  <c r="AB26" i="22" s="1"/>
  <c r="AC26" i="22" s="1"/>
  <c r="AD26" i="22" s="1"/>
  <c r="AE26" i="22" s="1"/>
  <c r="AF26" i="22" s="1"/>
  <c r="AG26" i="22" s="1"/>
  <c r="AH26" i="22" s="1"/>
  <c r="AI26" i="22" s="1"/>
  <c r="AJ26" i="22" s="1"/>
  <c r="AK26" i="22" s="1"/>
  <c r="AL26" i="22" s="1"/>
  <c r="AM26" i="22" s="1"/>
  <c r="AN26" i="22" s="1"/>
  <c r="AO26" i="22" s="1"/>
  <c r="AP26" i="22" s="1"/>
  <c r="AQ26" i="22" s="1"/>
  <c r="AR26" i="22" s="1"/>
  <c r="AS26" i="22" s="1"/>
  <c r="BJ21" i="22"/>
  <c r="BI21" i="22"/>
  <c r="BH21" i="22"/>
  <c r="BG21" i="22"/>
  <c r="BF21" i="22"/>
  <c r="BE21" i="22"/>
  <c r="BD21" i="22"/>
  <c r="BK20" i="22"/>
  <c r="BK19" i="22"/>
  <c r="BK18" i="22"/>
  <c r="BK17" i="22"/>
  <c r="BK16" i="22"/>
  <c r="E15" i="22"/>
  <c r="F15" i="22" s="1"/>
  <c r="G15" i="22" s="1"/>
  <c r="H15" i="22" s="1"/>
  <c r="I15" i="22" s="1"/>
  <c r="J15" i="22" s="1"/>
  <c r="K15" i="22" s="1"/>
  <c r="L15" i="22" s="1"/>
  <c r="M15" i="22" s="1"/>
  <c r="N15" i="22" s="1"/>
  <c r="O15" i="22" s="1"/>
  <c r="P15" i="22" s="1"/>
  <c r="Q15" i="22" s="1"/>
  <c r="R15" i="22" s="1"/>
  <c r="S15" i="22" s="1"/>
  <c r="T15" i="22" s="1"/>
  <c r="U15" i="22" s="1"/>
  <c r="V15" i="22" s="1"/>
  <c r="W15" i="22" s="1"/>
  <c r="X15" i="22" s="1"/>
  <c r="Y15" i="22" s="1"/>
  <c r="Z15" i="22" s="1"/>
  <c r="AA15" i="22" s="1"/>
  <c r="AB15" i="22" s="1"/>
  <c r="AC15" i="22" s="1"/>
  <c r="AD15" i="22" s="1"/>
  <c r="AE15" i="22" s="1"/>
  <c r="AF15" i="22" s="1"/>
  <c r="AG15" i="22" s="1"/>
  <c r="AH15" i="22" s="1"/>
  <c r="AI15" i="22" s="1"/>
  <c r="AJ15" i="22" s="1"/>
  <c r="AK15" i="22" s="1"/>
  <c r="AL15" i="22" s="1"/>
  <c r="AM15" i="22" s="1"/>
  <c r="AN15" i="22" s="1"/>
  <c r="AO15" i="22" s="1"/>
  <c r="AP15" i="22" s="1"/>
  <c r="AQ15" i="22" s="1"/>
  <c r="AR15" i="22" s="1"/>
  <c r="AS15" i="22" s="1"/>
  <c r="AT15" i="22" s="1"/>
  <c r="AU15" i="22" s="1"/>
  <c r="AV15" i="22" s="1"/>
  <c r="AW15" i="22" s="1"/>
  <c r="AX15" i="22" s="1"/>
  <c r="AY15" i="22" s="1"/>
  <c r="AZ15" i="22" s="1"/>
  <c r="BA15" i="22" s="1"/>
  <c r="BB15" i="22" s="1"/>
  <c r="BC15" i="22" s="1"/>
  <c r="T81" i="22" l="1"/>
  <c r="AF64" i="22"/>
  <c r="AO33" i="22"/>
  <c r="AU64" i="22"/>
  <c r="BA33" i="22"/>
  <c r="BA149" i="22" s="1"/>
  <c r="BA150" i="22" s="1"/>
  <c r="AM149" i="22"/>
  <c r="AM150" i="22" s="1"/>
  <c r="AS149" i="22"/>
  <c r="AS150" i="22" s="1"/>
  <c r="AU33" i="22"/>
  <c r="AW149" i="22"/>
  <c r="BE149" i="22"/>
  <c r="BE150" i="22" s="1"/>
  <c r="BG149" i="22"/>
  <c r="BI149" i="22"/>
  <c r="AI33" i="22"/>
  <c r="AL64" i="22"/>
  <c r="AG149" i="22"/>
  <c r="AG150" i="22" s="1"/>
  <c r="BF149" i="22"/>
  <c r="BI150" i="22" s="1"/>
  <c r="BH149" i="22"/>
  <c r="AR64" i="22"/>
  <c r="AQ149" i="22"/>
  <c r="BC149" i="22"/>
  <c r="BC150" i="22" s="1"/>
  <c r="AF33" i="22"/>
  <c r="AL33" i="22"/>
  <c r="AR33" i="22"/>
  <c r="AO64" i="22"/>
  <c r="AO149" i="22" s="1"/>
  <c r="AO150" i="22" s="1"/>
  <c r="AI64" i="22"/>
  <c r="BJ64" i="22"/>
  <c r="AX33" i="22"/>
  <c r="AX149" i="22" s="1"/>
  <c r="AX150" i="22" s="1"/>
  <c r="BK21" i="22"/>
  <c r="AN149" i="22"/>
  <c r="AP149" i="22"/>
  <c r="AP150" i="22" s="1"/>
  <c r="AT149" i="22"/>
  <c r="AV149" i="22"/>
  <c r="AV150" i="22" s="1"/>
  <c r="T154" i="22"/>
  <c r="V64" i="22"/>
  <c r="T43" i="22"/>
  <c r="T46" i="22"/>
  <c r="AY149" i="22"/>
  <c r="AY150" i="22" s="1"/>
  <c r="T82" i="22"/>
  <c r="T48" i="22"/>
  <c r="T40" i="22"/>
  <c r="T41" i="22"/>
  <c r="T49" i="22"/>
  <c r="V33" i="22"/>
  <c r="BJ33" i="22"/>
  <c r="T153" i="22"/>
  <c r="AK150" i="22"/>
  <c r="AU149" i="22" l="1"/>
  <c r="AU150" i="22" s="1"/>
  <c r="AI149" i="22"/>
  <c r="AR149" i="22"/>
  <c r="AR150" i="22" s="1"/>
  <c r="AF149" i="22"/>
  <c r="AF150" i="22" s="1"/>
  <c r="AW150" i="22"/>
  <c r="AL149" i="22"/>
  <c r="AL150" i="22" s="1"/>
  <c r="AQ150" i="22"/>
  <c r="BJ149" i="22"/>
  <c r="BJ150" i="22" s="1"/>
  <c r="BG154" i="22"/>
  <c r="V149" i="22"/>
  <c r="AI150" i="22"/>
  <c r="T64" i="22"/>
  <c r="T33" i="22"/>
  <c r="V150" i="22"/>
  <c r="T150" i="22" l="1"/>
  <c r="BL150" i="22" s="1"/>
</calcChain>
</file>

<file path=xl/sharedStrings.xml><?xml version="1.0" encoding="utf-8"?>
<sst xmlns="http://schemas.openxmlformats.org/spreadsheetml/2006/main" count="973" uniqueCount="487">
  <si>
    <t>Государственный компонент</t>
  </si>
  <si>
    <t>Социально-гуманитарный модуль 1</t>
  </si>
  <si>
    <t>Философия</t>
  </si>
  <si>
    <t>Экономика</t>
  </si>
  <si>
    <t>Политология</t>
  </si>
  <si>
    <t>История</t>
  </si>
  <si>
    <t>Компонент учреждения высшего образования</t>
  </si>
  <si>
    <t>Социально-гуманитарный модуль 2</t>
  </si>
  <si>
    <t>Факультативные дисциплины</t>
  </si>
  <si>
    <t>/34</t>
  </si>
  <si>
    <t>Служебный этикет и делопроизводство</t>
  </si>
  <si>
    <t>Коррупция и ее общественная опасность</t>
  </si>
  <si>
    <t>/10</t>
  </si>
  <si>
    <t>Физическая культура</t>
  </si>
  <si>
    <t>Деловой иностранный язык</t>
  </si>
  <si>
    <t>/68</t>
  </si>
  <si>
    <t>Дополнительные виды обучения</t>
  </si>
  <si>
    <t>Белорусский язык (профессиональная лексика)</t>
  </si>
  <si>
    <t>/36</t>
  </si>
  <si>
    <t>Обзорные лекции по специальности</t>
  </si>
  <si>
    <t>№
п/п</t>
  </si>
  <si>
    <t>Название модуля, 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</si>
  <si>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</si>
  <si>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</si>
  <si>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</si>
  <si>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</si>
  <si>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</si>
  <si>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</si>
  <si>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Всего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</si>
  <si>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</si>
  <si>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</si>
  <si>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</si>
  <si>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</si>
  <si>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</si>
  <si>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</si>
  <si>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</si>
  <si>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</si>
  <si>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</si>
  <si>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</si>
  <si>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</t>
  </si>
  <si>
    <t>2 семестр</t>
  </si>
  <si>
    <t>3 семестр</t>
  </si>
  <si>
    <t>4 семестр</t>
  </si>
  <si>
    <t>5 семестр</t>
  </si>
  <si>
    <t>6 семестр</t>
  </si>
  <si>
    <t>7 семестр</t>
  </si>
  <si>
    <t>8 семестр</t>
  </si>
  <si>
    <t>недель</t>
  </si>
  <si>
    <t>Всего часов</t>
  </si>
  <si>
    <t>Ауд. часов</t>
  </si>
  <si>
    <t>Зач. единиц</t>
  </si>
  <si>
    <t>УК-1</t>
  </si>
  <si>
    <t>УК-2</t>
  </si>
  <si>
    <t>УК-3</t>
  </si>
  <si>
    <t>УК-4</t>
  </si>
  <si>
    <t>БПК-1</t>
  </si>
  <si>
    <t>БПК-2</t>
  </si>
  <si>
    <t>БПК-3</t>
  </si>
  <si>
    <t>БПК-4</t>
  </si>
  <si>
    <t>БПК-5</t>
  </si>
  <si>
    <t>БПК-6</t>
  </si>
  <si>
    <t>УК-5</t>
  </si>
  <si>
    <t>БПК-7</t>
  </si>
  <si>
    <t>БПК-8</t>
  </si>
  <si>
    <t>БПК-9</t>
  </si>
  <si>
    <t>СК-1</t>
  </si>
  <si>
    <t>СК-2</t>
  </si>
  <si>
    <t>СК-3</t>
  </si>
  <si>
    <t>СК-4</t>
  </si>
  <si>
    <t>СК-5</t>
  </si>
  <si>
    <t>СК-6</t>
  </si>
  <si>
    <t>СК-7</t>
  </si>
  <si>
    <t>СК-10</t>
  </si>
  <si>
    <t>СК-11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</si>
  <si>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</si>
  <si>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</si>
  <si>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</si>
  <si>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</si>
  <si>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</si>
  <si>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/72</t>
  </si>
  <si>
    <t>МИНИСТЕРСТВО ОБРАЗОВАНИЯ РЕСПУБЛИКИ БЕЛАРУСЬ</t>
  </si>
  <si>
    <t>УТВЕРЖДАЮ</t>
  </si>
  <si>
    <t>ТИПОВОЙ УЧЕБНЫЙ ПЛАН</t>
  </si>
  <si>
    <t>Первый заместитель</t>
  </si>
  <si>
    <t>Министра образования</t>
  </si>
  <si>
    <t>Республики Беларусь</t>
  </si>
  <si>
    <t>_________________И.А.Старовойтова</t>
  </si>
  <si>
    <t>I. ГРАФИК ОБРАЗОВАТЕЛЬНОГО ПРОЦЕССА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</si>
  <si>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</si>
  <si>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</si>
  <si>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</si>
  <si>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</si>
  <si>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</si>
  <si>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</si>
  <si>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</si>
  <si>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</si>
  <si>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</si>
  <si>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</si>
  <si>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</si>
  <si>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</si>
  <si>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</si>
  <si>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</si>
  <si>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</si>
  <si>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</si>
  <si>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</si>
  <si>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</si>
  <si>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</si>
  <si>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</si>
  <si>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</si>
  <si>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I</t>
  </si>
  <si>
    <t>:</t>
  </si>
  <si>
    <t>=</t>
  </si>
  <si>
    <t>О</t>
  </si>
  <si>
    <t>II</t>
  </si>
  <si>
    <t>III</t>
  </si>
  <si>
    <t>IV</t>
  </si>
  <si>
    <t>Х</t>
  </si>
  <si>
    <t>//</t>
  </si>
  <si>
    <t>/</t>
  </si>
  <si>
    <t>Обозначения:</t>
  </si>
  <si>
    <t>−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</si>
  <si>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</si>
  <si>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</si>
  <si>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</si>
  <si>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</si>
  <si>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</si>
  <si>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</si>
  <si>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</si>
  <si>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VIII. МАТРИЦА КОМПЕТЕНЦИЙ</t>
  </si>
  <si>
    <t>Наименование компетенции</t>
  </si>
  <si>
    <t>Код модуля, учебной дисциплины</t>
  </si>
  <si>
    <t>УК-6</t>
  </si>
  <si>
    <t>УК-7</t>
  </si>
  <si>
    <t>УК-8</t>
  </si>
  <si>
    <t>УК-9</t>
  </si>
  <si>
    <t>СК-8</t>
  </si>
  <si>
    <t>СК-9</t>
  </si>
  <si>
    <t>СОГЛАСОВАНО</t>
  </si>
  <si>
    <t>Начальник Главного управления профессионального образования</t>
  </si>
  <si>
    <t>Министерства образования Республики Беларусь</t>
  </si>
  <si>
    <t>С.А.Касперович</t>
  </si>
  <si>
    <t>Проректор по научно-методической работе Государственного</t>
  </si>
  <si>
    <t>И.В.Титович</t>
  </si>
  <si>
    <t>Эксперт-нормоконтролер</t>
  </si>
  <si>
    <t>И.В.Войтов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</si>
  <si>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</si>
  <si>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</si>
  <si>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</si>
  <si>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</si>
  <si>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</si>
  <si>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</si>
  <si>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</si>
  <si>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 единиц</t>
  </si>
  <si>
    <t>2. Защита дипломного проекта (дипломной работы) в ГЭК</t>
  </si>
  <si>
    <t>1.1.1</t>
  </si>
  <si>
    <t>1.1</t>
  </si>
  <si>
    <t>1.1.2</t>
  </si>
  <si>
    <t>1.1.3</t>
  </si>
  <si>
    <t>1.1.4</t>
  </si>
  <si>
    <t>1.2</t>
  </si>
  <si>
    <t>1.2.1</t>
  </si>
  <si>
    <t>1.2.2</t>
  </si>
  <si>
    <t>1.3</t>
  </si>
  <si>
    <t>1.4</t>
  </si>
  <si>
    <t>1.4.1</t>
  </si>
  <si>
    <t>1.5</t>
  </si>
  <si>
    <t>1.5.1</t>
  </si>
  <si>
    <t>1.5.2</t>
  </si>
  <si>
    <t>1.6</t>
  </si>
  <si>
    <t>1.6.1</t>
  </si>
  <si>
    <t>1.6.2</t>
  </si>
  <si>
    <t>1.6.3</t>
  </si>
  <si>
    <t>2</t>
  </si>
  <si>
    <t>2.1</t>
  </si>
  <si>
    <t>2.1.1</t>
  </si>
  <si>
    <t>2.1.2</t>
  </si>
  <si>
    <t>2.2</t>
  </si>
  <si>
    <t>2.2.1</t>
  </si>
  <si>
    <t>2.3</t>
  </si>
  <si>
    <t>2.3.1</t>
  </si>
  <si>
    <t>2.3.2</t>
  </si>
  <si>
    <t>2.4.1</t>
  </si>
  <si>
    <t>3</t>
  </si>
  <si>
    <t>3.1</t>
  </si>
  <si>
    <t>3.2</t>
  </si>
  <si>
    <t>3.3</t>
  </si>
  <si>
    <t>3.4</t>
  </si>
  <si>
    <t>3.5</t>
  </si>
  <si>
    <t>3.6</t>
  </si>
  <si>
    <t>4</t>
  </si>
  <si>
    <t>4.1</t>
  </si>
  <si>
    <t>4.2</t>
  </si>
  <si>
    <t>Великая Отечественная война советского народа (в контексте Второй мировой войны)</t>
  </si>
  <si>
    <t>1.2.3</t>
  </si>
  <si>
    <t>1.6.4</t>
  </si>
  <si>
    <t>/60</t>
  </si>
  <si>
    <t>/1-6</t>
  </si>
  <si>
    <t>/1</t>
  </si>
  <si>
    <t>/16</t>
  </si>
  <si>
    <t>Количество часов учебных занятий</t>
  </si>
  <si>
    <t>М.П.</t>
  </si>
  <si>
    <t>БПК-10</t>
  </si>
  <si>
    <t>БПК-11</t>
  </si>
  <si>
    <t>БПК-12</t>
  </si>
  <si>
    <t>БПК-13</t>
  </si>
  <si>
    <t>БПК-14</t>
  </si>
  <si>
    <t>БПК-15</t>
  </si>
  <si>
    <t>БПК-16</t>
  </si>
  <si>
    <t>БПК-17</t>
  </si>
  <si>
    <t>2.4.2</t>
  </si>
  <si>
    <t>II. СВОДНЫЕ ДАННЫЕ ПО БЮДЖЕТУ ВРЕМЕНИ (в неделях)</t>
  </si>
  <si>
    <t>4.3</t>
  </si>
  <si>
    <t>2.2.2</t>
  </si>
  <si>
    <t>Председатель НМС по химическим технологиям</t>
  </si>
  <si>
    <t>Председатель УМО по химико-технологическому образованию</t>
  </si>
  <si>
    <t>V курс</t>
  </si>
  <si>
    <t>9 семестр</t>
  </si>
  <si>
    <t>Срок обучения: 5 лет</t>
  </si>
  <si>
    <t>V</t>
  </si>
  <si>
    <t>инженер-химик-технолог</t>
  </si>
  <si>
    <t>Естественнонаучный модуль 1</t>
  </si>
  <si>
    <t>Теоретические основы химии</t>
  </si>
  <si>
    <t>Высшая математика</t>
  </si>
  <si>
    <t>Аналитическая химия и физико-химические методы анализа</t>
  </si>
  <si>
    <t>1.2.4</t>
  </si>
  <si>
    <t>Органическая химия</t>
  </si>
  <si>
    <t>1.2.5</t>
  </si>
  <si>
    <t>Микробиология</t>
  </si>
  <si>
    <t>1.2.6</t>
  </si>
  <si>
    <t>Биохимия</t>
  </si>
  <si>
    <t>Иностранный язык</t>
  </si>
  <si>
    <t>1.4.2</t>
  </si>
  <si>
    <t>1.4.3</t>
  </si>
  <si>
    <t>Инженерная и машинная графика</t>
  </si>
  <si>
    <t>Процессы и аппараты химической технологии</t>
  </si>
  <si>
    <t>Общая химическая технология</t>
  </si>
  <si>
    <t>1.5.3</t>
  </si>
  <si>
    <t>1.5.4</t>
  </si>
  <si>
    <t>Защита населения и объектов от чрезвычайных ситуаций. Радиационная безопасность</t>
  </si>
  <si>
    <t>Охрана труда</t>
  </si>
  <si>
    <t>Основы токсикологии</t>
  </si>
  <si>
    <t>Генетическая инженерия и биобезопасность</t>
  </si>
  <si>
    <t>Модуль "Экономика и управление производством"</t>
  </si>
  <si>
    <t>Экономика отрасли</t>
  </si>
  <si>
    <t>Энергосбережение и энергетический менеджмент</t>
  </si>
  <si>
    <t>Организация производства и управление предприятием</t>
  </si>
  <si>
    <t>Курсовая работа по учебной дисциплине "Организация производства и управление предприятием"</t>
  </si>
  <si>
    <t>Маркетинг с основами логистики</t>
  </si>
  <si>
    <t>Естественнонаучный модуль 2</t>
  </si>
  <si>
    <t>2.2.3</t>
  </si>
  <si>
    <t>2.2.4</t>
  </si>
  <si>
    <t>2.2.5</t>
  </si>
  <si>
    <t>2.3.3</t>
  </si>
  <si>
    <t>2.3.4</t>
  </si>
  <si>
    <t>2.3.5</t>
  </si>
  <si>
    <t>2.3.6</t>
  </si>
  <si>
    <t>Дисциплины по выбору студента</t>
  </si>
  <si>
    <t>2.2.6</t>
  </si>
  <si>
    <t>Физическая химия</t>
  </si>
  <si>
    <t>Физика с основами молекулярной спектроскопии</t>
  </si>
  <si>
    <t>Поверхностные явления и дисперсные системы</t>
  </si>
  <si>
    <t>Общая биология</t>
  </si>
  <si>
    <t>Экология и контроль состояния окружающей среды</t>
  </si>
  <si>
    <t xml:space="preserve">Химия биологически активных веществ </t>
  </si>
  <si>
    <t>Учебно-исследовательская работа студентов</t>
  </si>
  <si>
    <t>Информатика и компьютерная графика</t>
  </si>
  <si>
    <t>Автоматика, автоматизация и автоматизированные системы управления технологическими процессами</t>
  </si>
  <si>
    <t>Прикладная механика</t>
  </si>
  <si>
    <t>Курсовой проект по учебной дисциплине "Прикладная механика"</t>
  </si>
  <si>
    <t>Курсовой проект по учебной дисциплине "Процессы и аппараты химической технологии"</t>
  </si>
  <si>
    <t>Теплотехника</t>
  </si>
  <si>
    <t>Электротехника, основы электроники и электрооборудование химических производств</t>
  </si>
  <si>
    <t>Неорганическая химия / Неорганические биологически активные вещества</t>
  </si>
  <si>
    <t>Основы научных исследований и инноватика / Физико-химические методы исследований</t>
  </si>
  <si>
    <t>2.5</t>
  </si>
  <si>
    <t>2.5.1</t>
  </si>
  <si>
    <t>2.5.2</t>
  </si>
  <si>
    <t>Молекулярная биотехнология</t>
  </si>
  <si>
    <t>Биотехнология в пищевых производствах</t>
  </si>
  <si>
    <t>Оборудование и проектирование предприятий биотехнологических производств</t>
  </si>
  <si>
    <t>Курсовой проект по учебной дисциплине "Оборудование и проектирование предприятий биотехнологических производств"</t>
  </si>
  <si>
    <t>Технология микробного синтеза</t>
  </si>
  <si>
    <t>Курсовой проект по учебной дисциплине "Технология микробного синтеза"</t>
  </si>
  <si>
    <t>Технология продуктов брожения</t>
  </si>
  <si>
    <t>Введение в специальность</t>
  </si>
  <si>
    <t>Общеинженерная</t>
  </si>
  <si>
    <t>Технологическая</t>
  </si>
  <si>
    <t>Преддипломная</t>
  </si>
  <si>
    <t>10</t>
  </si>
  <si>
    <t>Владеть методами выделения, идентификации и культивирования микроорганизмов</t>
  </si>
  <si>
    <t>БПК-18</t>
  </si>
  <si>
    <t>Применять методы и технику научных исследований в области биотехнологии</t>
  </si>
  <si>
    <t xml:space="preserve">Использовать современное программное обеспечение для решения задач в области биотехнологии </t>
  </si>
  <si>
    <t>Применять современные системы контроля, управления и автоматизации биотехнологических процессов</t>
  </si>
  <si>
    <t>Конструировать высокоэффективные штаммы микроорганизмов – продуцентов биологически активных веществ – для получения ферментов, витаминов и продуктов брожения</t>
  </si>
  <si>
    <t>СК-12</t>
  </si>
  <si>
    <t>СК-13</t>
  </si>
  <si>
    <t>СК-14</t>
  </si>
  <si>
    <t>СК-15</t>
  </si>
  <si>
    <t>СК-16</t>
  </si>
  <si>
    <t>Биотехнология в охране окружающей среды</t>
  </si>
  <si>
    <t>Моделирование и оптимизация химико-технологических процессов</t>
  </si>
  <si>
    <t>/420</t>
  </si>
  <si>
    <t>/140</t>
  </si>
  <si>
    <t>УК-11</t>
  </si>
  <si>
    <t>УК-10</t>
  </si>
  <si>
    <t>Владеть навыками здоровьесбережения</t>
  </si>
  <si>
    <t>Специальность: 1-48 02 01 Биотехнология</t>
  </si>
  <si>
    <t>Основы права и права человека / Теория отраслевых рынков</t>
  </si>
  <si>
    <t>III. ПЛАН ОБРАЗОВАТЕЛЬНОГО ПРОЦЕССА</t>
  </si>
  <si>
    <t>10 семестр</t>
  </si>
  <si>
    <r>
      <t>Основы управления интеллектуальной собственностью</t>
    </r>
    <r>
      <rPr>
        <vertAlign val="superscript"/>
        <sz val="18"/>
        <rFont val="Arial"/>
        <family val="2"/>
        <charset val="204"/>
      </rPr>
      <t>1</t>
    </r>
  </si>
  <si>
    <t>/22</t>
  </si>
  <si>
    <t>/12</t>
  </si>
  <si>
    <t>Квалификация:</t>
  </si>
  <si>
    <t>20___</t>
  </si>
  <si>
    <t>Протокол № ____ от _________ 20___</t>
  </si>
  <si>
    <t>по химико-технологическому образованию</t>
  </si>
  <si>
    <t>М.В.Шестаков</t>
  </si>
  <si>
    <t>__________20___</t>
  </si>
  <si>
    <t>1.5.5</t>
  </si>
  <si>
    <t>Ознакомительная</t>
  </si>
  <si>
    <t>Использовать методы математического анализа, аналитической геометрии, линейной алгебры, теории дифференциальных уравнений</t>
  </si>
  <si>
    <t>Объяснять химические свойства основных классов органических соединений</t>
  </si>
  <si>
    <t>Устанавливать связь между структурой и функциональными свойствами веществ биологического происхождения</t>
  </si>
  <si>
    <t>Объяснять химические основы функционирования биологических систем</t>
  </si>
  <si>
    <t>Использовать основные термодинамические и кинетические закономерности химических превращений в условиях промышленного производства</t>
  </si>
  <si>
    <t>Понимать особенности проведения энергетического аудита и организации энергосбережения на предприятии на основе энергетического менеджмента</t>
  </si>
  <si>
    <t>Обосновывать экономическую целесообразность использования новой техники, технологии и инвестиций</t>
  </si>
  <si>
    <t>Понимать логистику в маркетинге сырья и готовой продукции на предприятиях биотехнологического профиля</t>
  </si>
  <si>
    <t>Владеть теоретическими основами строения вещества</t>
  </si>
  <si>
    <t>Владеть основами химической термодинамики, химической кинетики и катализа</t>
  </si>
  <si>
    <t>Составлять энергетический баланс теплотехнических установок биотехнологических производств</t>
  </si>
  <si>
    <t>Объяснять устройство, принцип работы и элементную базу современных электрических машин, аппаратов и электронных компонентов электротехнических устройств</t>
  </si>
  <si>
    <t>Объяснять основные химические реакции разных классов неорганических соединений</t>
  </si>
  <si>
    <t>Оценивать риски применения генетически модифицированных организмов на здоровье человека</t>
  </si>
  <si>
    <t>Идентифицировать и количественно определять вещества с использованием химических и физико-химических методов анализа</t>
  </si>
  <si>
    <t>Объяснять межфазные процессы, протекающие в дисперсных системах</t>
  </si>
  <si>
    <t>Применять междисциплинарный подход для решения инновационных задач в области биотехнологии</t>
  </si>
  <si>
    <t>Объяснять назначение и устройство основного оборудования, применяемого в современных биотехнологических производствах</t>
  </si>
  <si>
    <t>Использовать закономерности биосинтеза для реализации технологических процессов производства продуктов микробного синтеза</t>
  </si>
  <si>
    <t>Применять микроорганизмы в технологиях переработки промышленных и сельскохозяйственных отходов</t>
  </si>
  <si>
    <t>Этика и эстетика / История мировой культуры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</si>
  <si>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</si>
  <si>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</si>
  <si>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</si>
  <si>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</si>
  <si>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</si>
  <si>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</si>
  <si>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уметь использовать основы философских знаний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</si>
  <si>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</si>
  <si>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>1.1.2, 2.1.1</t>
  </si>
  <si>
    <t>1.1.1, 2.1.1</t>
  </si>
  <si>
    <t>1.1.4, 2.1.2</t>
  </si>
  <si>
    <t>1.1.3, 2.1.2</t>
  </si>
  <si>
    <t>Разработан в качестве примера реализации образовательного стандарта по специальности 1-48 02 01 "Биотехнология".</t>
  </si>
  <si>
    <t>учреждения образования "Республиканский институт высшей школы"</t>
  </si>
  <si>
    <t>Продолжение типового учебного плана по специальности 1-48 02 01 "Биотехнология", регистрационный №_________________</t>
  </si>
  <si>
    <r>
      <rPr>
        <sz val="16"/>
        <color theme="0"/>
        <rFont val="Arial"/>
        <family val="2"/>
        <charset val="204"/>
      </rPr>
      <t>.</t>
    </r>
    <r>
      <rPr>
        <sz val="16"/>
        <rFont val="Arial"/>
        <family val="2"/>
        <charset val="204"/>
      </rPr>
      <t>18</t>
    </r>
  </si>
  <si>
    <r>
      <rPr>
        <sz val="16"/>
        <color theme="0"/>
        <rFont val="Arial"/>
        <family val="2"/>
        <charset val="204"/>
      </rPr>
      <t>.</t>
    </r>
    <r>
      <rPr>
        <sz val="16"/>
        <rFont val="Arial"/>
        <family val="2"/>
        <charset val="204"/>
      </rPr>
      <t>17</t>
    </r>
  </si>
  <si>
    <t>Осуществлять коммуникации на иностранном языке для решения задач межличностного и межкультурного взаимодействия</t>
  </si>
  <si>
    <t>Осуществлять коммуникации на государственном языке для решения задач межличностного и межкультурного взаимодействия</t>
  </si>
  <si>
    <t>/70</t>
  </si>
  <si>
    <t>Вирусология с основами иммунологии</t>
  </si>
  <si>
    <t>Оборудование и проектирование предприятий фармацевтической промышленности</t>
  </si>
  <si>
    <t>Курсовой проект по учебной дисциплине "Оборудование и проектирование предприятий фармацевтической промышленности"</t>
  </si>
  <si>
    <t>Функциональная биохимия крови</t>
  </si>
  <si>
    <t>Технология микробного синтеза антибиотиков, витаминов и ферментов</t>
  </si>
  <si>
    <t>Курсовой проект по учебной дисциплине "Технология микробного синтеза антибиотиков, витаминов и ферментов"</t>
  </si>
  <si>
    <t>Технологии биофармацевтических лекарственных средств</t>
  </si>
  <si>
    <t>Оборудование и проектирование предприятий масложировой отрасли</t>
  </si>
  <si>
    <t>Технология производства растительных масел</t>
  </si>
  <si>
    <t>Химия жиров</t>
  </si>
  <si>
    <t>Технология переработки жиров</t>
  </si>
  <si>
    <t>Курсовой проект по учебной дисциплине "Технология переработки жиров"</t>
  </si>
  <si>
    <t>Технология парфюмерно-косметических продуктов</t>
  </si>
  <si>
    <t>СК-17</t>
  </si>
  <si>
    <t>СК-18</t>
  </si>
  <si>
    <t>СК-19</t>
  </si>
  <si>
    <t>СК-20</t>
  </si>
  <si>
    <t>СК-21</t>
  </si>
  <si>
    <t>Объяснять назначение и устройство основного оборудования, применяемого в фармацевтическом производстве</t>
  </si>
  <si>
    <t>СК-22</t>
  </si>
  <si>
    <t>СК-23</t>
  </si>
  <si>
    <t>СК-24</t>
  </si>
  <si>
    <t>СК-25</t>
  </si>
  <si>
    <t>СК-26</t>
  </si>
  <si>
    <t>СК-27</t>
  </si>
  <si>
    <t>Курсовой проект по учебной дисциплине "Оборудование и проектирование предприятий масложировой отрасли"</t>
  </si>
  <si>
    <t>Химия и технология эфирных масел и синтетических душистых веществ</t>
  </si>
  <si>
    <t>Объяснять назначение и устройство основного оборудования, применяемого в  производстве масложировой продукции</t>
  </si>
  <si>
    <t>Модуль "Безопасность жизнедеятельности человека"</t>
  </si>
  <si>
    <t>Применять основные методы защиты населения от негативных факторов антропогенного, техногенного и естественного происхождения</t>
  </si>
  <si>
    <t>2.4.1.1</t>
  </si>
  <si>
    <t>2.4.1.2</t>
  </si>
  <si>
    <t>2.4.1.3</t>
  </si>
  <si>
    <t>2.4.2.1</t>
  </si>
  <si>
    <t>2.4.2.2</t>
  </si>
  <si>
    <t>2.4.2.3</t>
  </si>
  <si>
    <t>1-48 02 01 02 Технология ферментов, витаминов и продуктов брожения</t>
  </si>
  <si>
    <t>1-48 02 01 03 Технология жиров, эфирных масел и парфюмерно-косметических продуктов</t>
  </si>
  <si>
    <t xml:space="preserve"> </t>
  </si>
  <si>
    <t>/4</t>
  </si>
  <si>
    <t>СК-28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</si>
  <si>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</t>
  </si>
  <si>
    <t>2.4</t>
  </si>
  <si>
    <t>Специализация 1-48 02 01 01 "Биофармацевтические технологии"</t>
  </si>
  <si>
    <t>Модуль "Биофармацевтика"</t>
  </si>
  <si>
    <t>Модуль "Технологии в биофармацевтике"</t>
  </si>
  <si>
    <t>Фармацевтический анализ. Стандарты надлежащих практик в фармацевтике</t>
  </si>
  <si>
    <t>Специализация 1-48 02 01 02  "Технология ферментов, витаминов и продуктов брожения"</t>
  </si>
  <si>
    <t>2.5.1.1</t>
  </si>
  <si>
    <t>2.5.1.2</t>
  </si>
  <si>
    <t>2.5.1.3</t>
  </si>
  <si>
    <t>2.5.2.1</t>
  </si>
  <si>
    <t>2.5.2.2</t>
  </si>
  <si>
    <t>2.5.2.3</t>
  </si>
  <si>
    <t>2.6</t>
  </si>
  <si>
    <t>2.6.1</t>
  </si>
  <si>
    <t>Модуль "Промышленные технологии"</t>
  </si>
  <si>
    <t>2.6.2</t>
  </si>
  <si>
    <t>Химико-технологический модуль</t>
  </si>
  <si>
    <t>2.6.1.1</t>
  </si>
  <si>
    <t>2.6.1.2</t>
  </si>
  <si>
    <t>2.6.2.1</t>
  </si>
  <si>
    <t>2.6.2.2</t>
  </si>
  <si>
    <t>2.6.2.3</t>
  </si>
  <si>
    <t>2.6.2.4</t>
  </si>
  <si>
    <t>СК-29</t>
  </si>
  <si>
    <t>СК-31</t>
  </si>
  <si>
    <t>СК-30</t>
  </si>
  <si>
    <t>СК-32</t>
  </si>
  <si>
    <t>СК-33</t>
  </si>
  <si>
    <t>Понимать организацию биологических систем</t>
  </si>
  <si>
    <t>Владеть основными правилами разработки и чтения чертежей деталей и сборочных чертежей</t>
  </si>
  <si>
    <t>Организовывать технологическую последовательность переработки сырья и получения готового продукта</t>
  </si>
  <si>
    <t>Разрабатывать и реализовывать мероприятия по предупреждению производственного травматизма и профессиональных заболеваний</t>
  </si>
  <si>
    <r>
      <rPr>
        <sz val="18"/>
        <color theme="1"/>
        <rFont val="Arial"/>
        <family val="2"/>
        <charset val="204"/>
      </rPr>
      <t xml:space="preserve">Применять </t>
    </r>
    <r>
      <rPr>
        <sz val="18"/>
        <rFont val="Arial"/>
        <family val="2"/>
        <charset val="204"/>
      </rPr>
      <t>методы экологического контроля объектов окружающей среды</t>
    </r>
  </si>
  <si>
    <t>Понимать механизмы токсического воздействия вредных веществ на организм человека</t>
  </si>
  <si>
    <t>Анализировать экономические показатели производственно-хозяйственной деятельности предприятия</t>
  </si>
  <si>
    <r>
      <rPr>
        <sz val="18"/>
        <color theme="1"/>
        <rFont val="Arial"/>
        <family val="2"/>
        <charset val="204"/>
      </rPr>
      <t>Понимать о</t>
    </r>
    <r>
      <rPr>
        <sz val="18"/>
        <rFont val="Arial"/>
        <family val="2"/>
        <charset val="204"/>
      </rPr>
      <t>сновные физические законы и принципы взаимодействия электромагнитного излучения с веществом</t>
    </r>
  </si>
  <si>
    <t>Использовать инженерные методы расчета деталей и узлов машин, обеспечивающих требуемую надежность</t>
  </si>
  <si>
    <t>Применять технологии микробного синтеза антибиотиков, витаминов и ферментов</t>
  </si>
  <si>
    <t>Применять технологии производства биофармацевтических лекарственных средств</t>
  </si>
  <si>
    <t>Применять основные технологии производства продуктов питания</t>
  </si>
  <si>
    <t>Применять основные технологии производства продуктов брожения</t>
  </si>
  <si>
    <t>Применять структурно-функциональные свойства эфирных масел и синтетических душистых веществ для реализации технологии их прозводства</t>
  </si>
  <si>
    <t>Применять основные технологии производства растительных масел</t>
  </si>
  <si>
    <t>Применять технологии переработки жиров</t>
  </si>
  <si>
    <t>Применять технологии производства парфюмерно-косметических продуктов</t>
  </si>
  <si>
    <t>2.7</t>
  </si>
  <si>
    <t>2.7.2</t>
  </si>
  <si>
    <t>2.7.1</t>
  </si>
  <si>
    <t>1, 2</t>
  </si>
  <si>
    <t>3, 4</t>
  </si>
  <si>
    <t>1, 2, 3</t>
  </si>
  <si>
    <t>5, 6</t>
  </si>
  <si>
    <t>2, 3, 4</t>
  </si>
  <si>
    <t>3, 6</t>
  </si>
  <si>
    <t>2, 3</t>
  </si>
  <si>
    <t>Специализация 1-48 02 01 03  "Технология жиров, эфирных масел и парфюмерно-косметических продуктов"</t>
  </si>
  <si>
    <t>Модуль "Научно-производственная биотехнология"</t>
  </si>
  <si>
    <t>Применять методы фармацевтического анализа и стандарты надлежащих практик в профессиональной деятельности</t>
  </si>
  <si>
    <r>
      <t xml:space="preserve">Применять </t>
    </r>
    <r>
      <rPr>
        <sz val="18"/>
        <rFont val="Arial"/>
        <family val="2"/>
        <charset val="204"/>
      </rPr>
      <t>знания</t>
    </r>
    <r>
      <rPr>
        <sz val="18"/>
        <color theme="1"/>
        <rFont val="Arial"/>
        <family val="2"/>
        <charset val="204"/>
      </rPr>
      <t xml:space="preserve"> в области вирусологии и иммунологии для реализации технологии производства вакцин</t>
    </r>
  </si>
  <si>
    <r>
      <t xml:space="preserve">Применять </t>
    </r>
    <r>
      <rPr>
        <sz val="18"/>
        <rFont val="Arial"/>
        <family val="2"/>
        <charset val="204"/>
      </rPr>
      <t>знания</t>
    </r>
    <r>
      <rPr>
        <sz val="18"/>
        <color theme="1"/>
        <rFont val="Arial"/>
        <family val="2"/>
        <charset val="204"/>
      </rPr>
      <t xml:space="preserve"> в области функциональной биохимии крови для реализации технологии глубокой переработки плазмы</t>
    </r>
  </si>
  <si>
    <t>Применять знания в области химии жиров для повышения эффективности технологических процессов их переработки</t>
  </si>
  <si>
    <t>УК-2,
СК-7</t>
  </si>
  <si>
    <t>в качестве дисциплины компонента учреждения высшего образования.</t>
  </si>
  <si>
    <t>При составлении учебного плана учреждения высшего образования по специальности (специализации) учебная дисциплина "Основы управления интеллектуальной собственностью" планируется</t>
  </si>
  <si>
    <t>1. Государственный экзамен по специальности, специализации</t>
  </si>
  <si>
    <t>Инженерно-технологический     модуль 2</t>
  </si>
  <si>
    <t>Инженерно-технологический      модуль 1</t>
  </si>
  <si>
    <t>Н.Р.Прокопчук</t>
  </si>
  <si>
    <t>Использовать методы моделирования и оптимизации химико-технологических процессов</t>
  </si>
  <si>
    <t>Генеральный директор государственного предприятия</t>
  </si>
  <si>
    <t>"Управляющая компания холдинга "Белфармпром"</t>
  </si>
  <si>
    <t>С.А.Казакевич</t>
  </si>
  <si>
    <t>Председатель Белорусского государственного концерна</t>
  </si>
  <si>
    <t>пищевой промышленности "Белгоспищепром"</t>
  </si>
  <si>
    <t>А.А.Бубен</t>
  </si>
  <si>
    <t>Регистрационный №___________________</t>
  </si>
  <si>
    <t>Специализации: 1-48 02 01 01 Биофармацевтические технологии</t>
  </si>
  <si>
    <t>УК-1,5,8</t>
  </si>
  <si>
    <t>УК-4,6</t>
  </si>
  <si>
    <t>УК-5,8 / УК-9</t>
  </si>
  <si>
    <t>УК-7 / УК-4,6</t>
  </si>
  <si>
    <t>Рекомендован к утверждению Президиумом Совета УМО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</si>
</sst>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 x14ac:knownFonts="1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18"/>
      <name val="Arial"/>
      <family val="2"/>
      <charset val="204"/>
    </font>
    <font>
      <sz val="14"/>
      <name val="Arial"/>
      <family val="2"/>
      <charset val="204"/>
    </font>
    <font>
      <b/>
      <sz val="18"/>
      <name val="Arial"/>
      <family val="2"/>
      <charset val="204"/>
    </font>
    <font>
      <sz val="17"/>
      <name val="Arial"/>
      <family val="2"/>
      <charset val="204"/>
    </font>
    <font>
      <b/>
      <sz val="20"/>
      <name val="Arial"/>
      <family val="2"/>
      <charset val="204"/>
    </font>
    <font>
      <sz val="16"/>
      <name val="Arial"/>
      <family val="2"/>
      <charset val="204"/>
    </font>
    <font>
      <sz val="15"/>
      <name val="Arial"/>
      <family val="2"/>
      <charset val="204"/>
    </font>
    <font>
      <sz val="17"/>
      <name val="Arial Narrow"/>
      <family val="2"/>
      <charset val="204"/>
    </font>
    <font>
      <b/>
      <sz val="17"/>
      <name val="Arial Narrow"/>
      <family val="2"/>
      <charset val="204"/>
    </font>
    <font>
      <b/>
      <sz val="17"/>
      <color theme="1"/>
      <name val="Arial Narrow"/>
      <family val="2"/>
      <charset val="204"/>
    </font>
    <font>
      <vertAlign val="superscript"/>
      <sz val="18"/>
      <name val="Arial"/>
      <family val="2"/>
      <charset val="204"/>
    </font>
    <font>
      <b/>
      <sz val="17"/>
      <name val="Arial"/>
      <family val="2"/>
      <charset val="204"/>
    </font>
    <font>
      <sz val="18"/>
      <color theme="1"/>
      <name val="Arial"/>
      <family val="2"/>
      <charset val="204"/>
    </font>
    <font>
      <sz val="24"/>
      <name val="Arial"/>
      <family val="2"/>
      <charset val="204"/>
    </font>
    <font>
      <sz val="15"/>
      <color theme="0"/>
      <name val="Arial"/>
      <family val="2"/>
      <charset val="204"/>
    </font>
    <font>
      <b/>
      <sz val="12"/>
      <name val="Arial"/>
      <family val="2"/>
      <charset val="204"/>
    </font>
    <font>
      <b/>
      <sz val="17"/>
      <color theme="0"/>
      <name val="Arial"/>
      <family val="2"/>
      <charset val="204"/>
    </font>
    <font>
      <sz val="10"/>
      <name val="Arial"/>
      <family val="2"/>
      <charset val="204"/>
    </font>
    <font>
      <sz val="18"/>
      <color theme="0"/>
      <name val="Arial"/>
      <family val="2"/>
      <charset val="204"/>
    </font>
    <font>
      <sz val="17"/>
      <color theme="1"/>
      <name val="Arial"/>
      <family val="2"/>
      <charset val="204"/>
    </font>
    <font>
      <sz val="16"/>
      <color theme="0"/>
      <name val="Arial"/>
      <family val="2"/>
      <charset val="204"/>
    </font>
    <font>
      <sz val="20"/>
      <name val="Arial"/>
      <family val="2"/>
      <charset val="204"/>
    </font>
    <font>
      <b/>
      <sz val="17"/>
      <color rgb="FFFF5050"/>
      <name val="Arial"/>
      <family val="2"/>
      <charset val="204"/>
    </font>
    <font>
      <b/>
      <sz val="17"/>
      <color rgb="FFFF5050"/>
      <name val="Arial Narrow"/>
      <family val="2"/>
      <charset val="204"/>
    </font>
    <font>
      <sz val="20"/>
      <name val="Arial Narrow"/>
      <family val="2"/>
      <charset val="204"/>
    </font>
    <font>
      <sz val="17"/>
      <color theme="9" tint="-0.499984740745262"/>
      <name val="Arial"/>
      <family val="2"/>
      <charset val="204"/>
    </font>
    <font>
      <b/>
      <i/>
      <sz val="18"/>
      <name val="Arial"/>
      <family val="2"/>
      <charset val="204"/>
    </font>
    <font>
      <b/>
      <sz val="17"/>
      <color theme="0"/>
      <name val="Arial Narrow"/>
      <family val="2"/>
      <charset val="204"/>
    </font>
    <font>
      <sz val="16"/>
      <name val="Arial Narrow"/>
      <family val="2"/>
      <charset val="204"/>
    </font>
    <font>
      <sz val="18"/>
      <name val="Arial Narrow"/>
      <family val="2"/>
      <charset val="204"/>
    </font>
    <font>
      <b/>
      <sz val="17.5"/>
      <name val="Arial"/>
      <family val="2"/>
      <charset val="204"/>
    </font>
    <font>
      <sz val="17.55"/>
      <name val="Arial"/>
      <family val="2"/>
      <charset val="204"/>
    </font>
    <font>
      <b/>
      <sz val="18"/>
      <name val="Arial Narrow"/>
      <family val="2"/>
      <charset val="204"/>
    </font>
    <font>
      <sz val="12"/>
      <name val="Arial Narrow"/>
      <family val="2"/>
      <charset val="204"/>
    </font>
    <font>
      <u/>
      <sz val="18"/>
      <name val="Arial"/>
      <family val="2"/>
      <charset val="204"/>
    </font>
    <font>
      <sz val="22"/>
      <name val="Arial"/>
      <family val="2"/>
      <charset val="204"/>
    </font>
    <font>
      <sz val="24"/>
      <name val="Arial Narrow"/>
      <family val="2"/>
      <charset val="204"/>
    </font>
    <font>
      <sz val="2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0" tint="-4.9989318521683403E-2"/>
        <bgColor indexed="64"/>
      </patternFill>
    </fill>
  </fills>
  <borders count="20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/>
      <bottom style="hair">
        <color theme="1" tint="0.499984740745262"/>
      </bottom>
      <diagonal/>
    </border>
    <border>
      <left/>
      <right style="hair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/>
      <right/>
      <top style="hair">
        <color theme="1" tint="0.499984740745262"/>
      </top>
      <bottom/>
      <diagonal/>
    </border>
    <border>
      <left/>
      <right style="double">
        <color theme="1" tint="0.499984740745262"/>
      </right>
      <top style="hair">
        <color theme="1" tint="0.499984740745262"/>
      </top>
      <bottom/>
      <diagonal/>
    </border>
    <border>
      <left style="double">
        <color theme="1" tint="0.499984740745262"/>
      </left>
      <right/>
      <top style="hair">
        <color theme="1" tint="0.499984740745262"/>
      </top>
      <bottom/>
      <diagonal/>
    </border>
    <border>
      <left style="double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double">
        <color theme="1" tint="0.34998626667073579"/>
      </top>
      <bottom style="double">
        <color theme="1" tint="0.34998626667073579"/>
      </bottom>
      <diagonal/>
    </border>
    <border>
      <left/>
      <right style="thin">
        <color theme="1" tint="0.34998626667073579"/>
      </right>
      <top style="double">
        <color theme="1" tint="0.34998626667073579"/>
      </top>
      <bottom style="double">
        <color theme="1" tint="0.34998626667073579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double">
        <color theme="1" tint="0.34998626667073579"/>
      </left>
      <right/>
      <top/>
      <bottom style="double">
        <color theme="1" tint="0.34998626667073579"/>
      </bottom>
      <diagonal/>
    </border>
    <border>
      <left/>
      <right/>
      <top/>
      <bottom style="double">
        <color theme="1" tint="0.34998626667073579"/>
      </bottom>
      <diagonal/>
    </border>
    <border>
      <left/>
      <right style="double">
        <color theme="1" tint="0.34998626667073579"/>
      </right>
      <top/>
      <bottom style="double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double">
        <color theme="1" tint="0.34998626667073579"/>
      </top>
      <bottom/>
      <diagonal/>
    </border>
    <border>
      <left/>
      <right/>
      <top style="double">
        <color theme="1" tint="0.34998626667073579"/>
      </top>
      <bottom/>
      <diagonal/>
    </border>
    <border>
      <left/>
      <right style="double">
        <color theme="1" tint="0.34998626667073579"/>
      </right>
      <top style="double">
        <color theme="1" tint="0.34998626667073579"/>
      </top>
      <bottom/>
      <diagonal/>
    </border>
    <border>
      <left/>
      <right style="double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double">
        <color theme="1" tint="0.34998626667073579"/>
      </bottom>
      <diagonal/>
    </border>
    <border>
      <left/>
      <right style="thin">
        <color theme="1" tint="0.34998626667073579"/>
      </right>
      <top style="double">
        <color theme="1" tint="0.34998626667073579"/>
      </top>
      <bottom/>
      <diagonal/>
    </border>
    <border>
      <left/>
      <right style="thin">
        <color theme="1" tint="0.34998626667073579"/>
      </right>
      <top/>
      <bottom style="double">
        <color theme="1" tint="0.34998626667073579"/>
      </bottom>
      <diagonal/>
    </border>
    <border>
      <left style="double">
        <color theme="1" tint="0.34998626667073579"/>
      </left>
      <right/>
      <top/>
      <bottom/>
      <diagonal/>
    </border>
    <border>
      <left/>
      <right/>
      <top style="double">
        <color theme="1" tint="0.34998626667073579"/>
      </top>
      <bottom style="thin">
        <color theme="1" tint="0.34998626667073579"/>
      </bottom>
      <diagonal/>
    </border>
    <border>
      <left/>
      <right style="double">
        <color theme="1" tint="0.34998626667073579"/>
      </right>
      <top style="double">
        <color theme="1" tint="0.34998626667073579"/>
      </top>
      <bottom style="thin">
        <color theme="1" tint="0.34998626667073579"/>
      </bottom>
      <diagonal/>
    </border>
    <border>
      <left style="double">
        <color theme="1" tint="0.34998626667073579"/>
      </left>
      <right/>
      <top style="double">
        <color theme="1" tint="0.34998626667073579"/>
      </top>
      <bottom style="thin">
        <color theme="1" tint="0.34998626667073579"/>
      </bottom>
      <diagonal/>
    </border>
    <border>
      <left/>
      <right/>
      <top style="double">
        <color theme="1" tint="0.34998626667073579"/>
      </top>
      <bottom style="double">
        <color theme="1" tint="0.34998626667073579"/>
      </bottom>
      <diagonal/>
    </border>
    <border>
      <left/>
      <right style="double">
        <color theme="1" tint="0.34998626667073579"/>
      </right>
      <top style="double">
        <color theme="1" tint="0.34998626667073579"/>
      </top>
      <bottom style="double">
        <color theme="1" tint="0.34998626667073579"/>
      </bottom>
      <diagonal/>
    </border>
    <border>
      <left style="double">
        <color theme="1" tint="0.34998626667073579"/>
      </left>
      <right/>
      <top style="double">
        <color theme="1" tint="0.34998626667073579"/>
      </top>
      <bottom style="double">
        <color theme="1" tint="0.3499862666707357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theme="1" tint="0.499984740745262"/>
      </right>
      <top style="hair">
        <color theme="1" tint="0.499984740745262"/>
      </top>
      <bottom/>
      <diagonal/>
    </border>
    <border>
      <left/>
      <right/>
      <top/>
      <bottom style="double">
        <color theme="1" tint="0.499984740745262"/>
      </bottom>
      <diagonal/>
    </border>
    <border>
      <left/>
      <right style="thin">
        <color theme="1" tint="0.499984740745262"/>
      </right>
      <top style="double">
        <color theme="1" tint="0.34998626667073579"/>
      </top>
      <bottom style="double">
        <color theme="1" tint="0.34998626667073579"/>
      </bottom>
      <diagonal/>
    </border>
    <border>
      <left style="thin">
        <color theme="1" tint="0.499984740745262"/>
      </left>
      <right/>
      <top style="double">
        <color theme="1" tint="0.34998626667073579"/>
      </top>
      <bottom style="double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double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double">
        <color theme="1" tint="0.34998626667073579"/>
      </top>
      <bottom style="double">
        <color theme="1" tint="0.499984740745262"/>
      </bottom>
      <diagonal/>
    </border>
    <border>
      <left/>
      <right/>
      <top style="double">
        <color theme="1" tint="0.34998626667073579"/>
      </top>
      <bottom style="double">
        <color theme="1" tint="0.499984740745262"/>
      </bottom>
      <diagonal/>
    </border>
    <border>
      <left/>
      <right style="double">
        <color theme="1" tint="0.34998626667073579"/>
      </right>
      <top style="double">
        <color theme="1" tint="0.34998626667073579"/>
      </top>
      <bottom style="double">
        <color theme="1" tint="0.499984740745262"/>
      </bottom>
      <diagonal/>
    </border>
    <border>
      <left style="thin">
        <color theme="1" tint="0.34998626667073579"/>
      </left>
      <right/>
      <top/>
      <bottom/>
      <diagonal/>
    </border>
    <border>
      <left style="double">
        <color theme="1" tint="0.34998626667073579"/>
      </left>
      <right style="double">
        <color theme="1" tint="0.34998626667073579"/>
      </right>
      <top style="double">
        <color theme="1" tint="0.34998626667073579"/>
      </top>
      <bottom style="double">
        <color theme="1" tint="0.34998626667073579"/>
      </bottom>
      <diagonal/>
    </border>
    <border>
      <left style="thin">
        <color theme="1" tint="0.499984740745262"/>
      </left>
      <right/>
      <top style="hair">
        <color theme="1" tint="0.499984740745262"/>
      </top>
      <bottom/>
      <diagonal/>
    </border>
    <border>
      <left style="double">
        <color theme="1" tint="0.34998626667073579"/>
      </left>
      <right/>
      <top style="double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499984740745262"/>
      </right>
      <top/>
      <bottom style="double">
        <color theme="1" tint="0.34998626667073579"/>
      </bottom>
      <diagonal/>
    </border>
    <border>
      <left style="thin">
        <color theme="1" tint="0.499984740745262"/>
      </left>
      <right/>
      <top/>
      <bottom style="double">
        <color theme="1" tint="0.34998626667073579"/>
      </bottom>
      <diagonal/>
    </border>
    <border>
      <left style="double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 style="thin">
        <color theme="1" tint="0.34998626667073579"/>
      </bottom>
      <diagonal/>
    </border>
    <border>
      <left style="thin">
        <color theme="1" tint="0.499984740745262"/>
      </left>
      <right/>
      <top/>
      <bottom style="thin">
        <color theme="1" tint="0.34998626667073579"/>
      </bottom>
      <diagonal/>
    </border>
    <border>
      <left style="double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34998626667073579"/>
      </left>
      <right/>
      <top style="double">
        <color theme="1" tint="0.499984740745262"/>
      </top>
      <bottom/>
      <diagonal/>
    </border>
    <border>
      <left/>
      <right/>
      <top style="double">
        <color theme="1" tint="0.499984740745262"/>
      </top>
      <bottom/>
      <diagonal/>
    </border>
    <border>
      <left/>
      <right style="double">
        <color theme="1" tint="0.34998626667073579"/>
      </right>
      <top style="double">
        <color theme="1" tint="0.499984740745262"/>
      </top>
      <bottom/>
      <diagonal/>
    </border>
    <border>
      <left/>
      <right style="double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double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theme="1" tint="0.499984740745262"/>
      </left>
      <right/>
      <top style="double">
        <color theme="1" tint="0.34998626667073579"/>
      </top>
      <bottom/>
      <diagonal/>
    </border>
    <border>
      <left style="thin">
        <color theme="1" tint="0.499984740745262"/>
      </left>
      <right/>
      <top style="thin">
        <color theme="1" tint="0.34998626667073579"/>
      </top>
      <bottom/>
      <diagonal/>
    </border>
    <border>
      <left style="double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double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double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double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double">
        <color theme="1" tint="0.34998626667073579"/>
      </bottom>
      <diagonal/>
    </border>
    <border>
      <left style="thin">
        <color theme="1" tint="0.34998626667073579"/>
      </left>
      <right style="double">
        <color theme="1" tint="0.34998626667073579"/>
      </right>
      <top style="thin">
        <color theme="1" tint="0.34998626667073579"/>
      </top>
      <bottom style="double">
        <color theme="1" tint="0.34998626667073579"/>
      </bottom>
      <diagonal/>
    </border>
    <border>
      <left style="hair">
        <color theme="1" tint="0.499984740745262"/>
      </left>
      <right style="double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double">
        <color theme="1" tint="0.34998626667073579"/>
      </left>
      <right style="double">
        <color theme="1" tint="0.34998626667073579"/>
      </right>
      <top/>
      <bottom/>
      <diagonal/>
    </border>
    <border>
      <left style="hair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/>
      <diagonal/>
    </border>
    <border>
      <left style="double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/>
      <diagonal/>
    </border>
    <border>
      <left style="double">
        <color theme="1" tint="0.499984740745262"/>
      </left>
      <right/>
      <top style="double">
        <color theme="1" tint="0.499984740745262"/>
      </top>
      <bottom style="thin">
        <color theme="1" tint="0.499984740745262"/>
      </bottom>
      <diagonal/>
    </border>
    <border>
      <left/>
      <right/>
      <top style="double">
        <color theme="1" tint="0.499984740745262"/>
      </top>
      <bottom style="thin">
        <color theme="1" tint="0.499984740745262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double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double">
        <color theme="1" tint="0.499984740745262"/>
      </bottom>
      <diagonal/>
    </border>
    <border>
      <left style="double">
        <color theme="1" tint="0.499984740745262"/>
      </left>
      <right/>
      <top/>
      <bottom style="double">
        <color theme="1" tint="0.499984740745262"/>
      </bottom>
      <diagonal/>
    </border>
    <border>
      <left/>
      <right style="thin">
        <color theme="1" tint="0.34998626667073579"/>
      </right>
      <top/>
      <bottom style="double">
        <color theme="1" tint="0.499984740745262"/>
      </bottom>
      <diagonal/>
    </border>
    <border>
      <left/>
      <right style="double">
        <color theme="1" tint="0.499984740745262"/>
      </right>
      <top/>
      <bottom style="double">
        <color theme="1" tint="0.499984740745262"/>
      </bottom>
      <diagonal/>
    </border>
    <border>
      <left/>
      <right style="thin">
        <color theme="1" tint="0.499984740745262"/>
      </right>
      <top/>
      <bottom style="double">
        <color theme="1" tint="0.499984740745262"/>
      </bottom>
      <diagonal/>
    </border>
    <border>
      <left style="double">
        <color theme="1" tint="0.499984740745262"/>
      </left>
      <right/>
      <top style="double">
        <color theme="1" tint="0.499984740745262"/>
      </top>
      <bottom/>
      <diagonal/>
    </border>
    <border>
      <left/>
      <right style="hair">
        <color theme="1" tint="0.499984740745262"/>
      </right>
      <top style="double">
        <color theme="1" tint="0.499984740745262"/>
      </top>
      <bottom/>
      <diagonal/>
    </border>
    <border>
      <left/>
      <right style="double">
        <color theme="1" tint="0.499984740745262"/>
      </right>
      <top style="double">
        <color theme="1" tint="0.499984740745262"/>
      </top>
      <bottom/>
      <diagonal/>
    </border>
    <border>
      <left/>
      <right style="thin">
        <color theme="1" tint="0.499984740745262"/>
      </right>
      <top style="double">
        <color theme="1" tint="0.499984740745262"/>
      </top>
      <bottom/>
      <diagonal/>
    </border>
    <border>
      <left style="double">
        <color theme="1" tint="0.499984740745262"/>
      </left>
      <right style="hair">
        <color theme="1" tint="0.499984740745262"/>
      </right>
      <top/>
      <bottom/>
      <diagonal/>
    </border>
    <border>
      <left style="hair">
        <color theme="1" tint="0.499984740745262"/>
      </left>
      <right/>
      <top/>
      <bottom/>
      <diagonal/>
    </border>
    <border>
      <left style="thin">
        <color theme="1" tint="0.499984740745262"/>
      </left>
      <right style="hair">
        <color theme="1" tint="0.499984740745262"/>
      </right>
      <top style="double">
        <color theme="1" tint="0.499984740745262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double">
        <color theme="1" tint="0.499984740745262"/>
      </top>
      <bottom/>
      <diagonal/>
    </border>
    <border>
      <left style="hair">
        <color theme="1" tint="0.499984740745262"/>
      </left>
      <right style="double">
        <color theme="1" tint="0.499984740745262"/>
      </right>
      <top style="double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double">
        <color theme="1" tint="0.499984740745262"/>
      </left>
      <right/>
      <top/>
      <bottom/>
      <diagonal/>
    </border>
    <border>
      <left style="hair">
        <color theme="1" tint="0.499984740745262"/>
      </left>
      <right style="double">
        <color theme="1" tint="0.499984740745262"/>
      </right>
      <top/>
      <bottom/>
      <diagonal/>
    </border>
    <border>
      <left/>
      <right style="hair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double">
        <color theme="1" tint="0.499984740745262"/>
      </right>
      <top/>
      <bottom/>
      <diagonal/>
    </border>
    <border>
      <left style="hair">
        <color theme="1" tint="0.499984740745262"/>
      </left>
      <right style="thin">
        <color theme="1" tint="0.499984740745262"/>
      </right>
      <top/>
      <bottom/>
      <diagonal/>
    </border>
    <border>
      <left style="double">
        <color theme="1" tint="0.499984740745262"/>
      </left>
      <right/>
      <top style="thin">
        <color theme="1" tint="0.499984740745262"/>
      </top>
      <bottom/>
      <diagonal/>
    </border>
    <border>
      <left/>
      <right style="hair">
        <color theme="1" tint="0.499984740745262"/>
      </right>
      <top style="thin">
        <color theme="1" tint="0.499984740745262"/>
      </top>
      <bottom/>
      <diagonal/>
    </border>
    <border>
      <left/>
      <right style="double">
        <color theme="1" tint="0.499984740745262"/>
      </right>
      <top style="thin">
        <color theme="1" tint="0.499984740745262"/>
      </top>
      <bottom/>
      <diagonal/>
    </border>
    <border>
      <left style="double">
        <color theme="1" tint="0.499984740745262"/>
      </left>
      <right/>
      <top/>
      <bottom style="thin">
        <color theme="1" tint="0.499984740745262"/>
      </bottom>
      <diagonal/>
    </border>
    <border>
      <left/>
      <right style="hair">
        <color theme="1" tint="0.499984740745262"/>
      </right>
      <top/>
      <bottom style="thin">
        <color theme="1" tint="0.499984740745262"/>
      </bottom>
      <diagonal/>
    </border>
    <border>
      <left style="hair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double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double">
        <color indexed="23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indexed="23"/>
      </left>
      <right style="hair">
        <color indexed="23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indexed="23"/>
      </left>
      <right style="double">
        <color indexed="23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hair">
        <color theme="1" tint="0.499984740745262"/>
      </left>
      <right style="double">
        <color theme="1" tint="0.499984740745262"/>
      </right>
      <top style="thin">
        <color theme="1" tint="0.499984740745262"/>
      </top>
      <bottom/>
      <diagonal/>
    </border>
    <border>
      <left style="double">
        <color theme="1" tint="0.499984740745262"/>
      </left>
      <right style="hair">
        <color theme="1" tint="0.499984740745262"/>
      </right>
      <top style="thin">
        <color theme="1" tint="0.499984740745262"/>
      </top>
      <bottom/>
      <diagonal/>
    </border>
    <border>
      <left style="hair">
        <color theme="1" tint="0.499984740745262"/>
      </left>
      <right/>
      <top style="thin">
        <color theme="1" tint="0.499984740745262"/>
      </top>
      <bottom/>
      <diagonal/>
    </border>
    <border>
      <left style="hair">
        <color theme="1" tint="0.499984740745262"/>
      </left>
      <right style="double">
        <color theme="1" tint="0.499984740745262"/>
      </right>
      <top/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/>
      <bottom/>
      <diagonal/>
    </border>
    <border>
      <left/>
      <right style="hair">
        <color theme="1" tint="0.499984740745262"/>
      </right>
      <top/>
      <bottom style="double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double">
        <color theme="1" tint="0.499984740745262"/>
      </bottom>
      <diagonal/>
    </border>
    <border>
      <left style="hair">
        <color theme="1" tint="0.499984740745262"/>
      </left>
      <right/>
      <top/>
      <bottom style="double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/>
      <bottom style="double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/>
      <bottom style="double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/>
      <bottom style="double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hair">
        <color theme="1" tint="0.499984740745262"/>
      </left>
      <right/>
      <top style="double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/>
      <bottom style="double">
        <color theme="1" tint="0.499984740745262"/>
      </bottom>
      <diagonal/>
    </border>
    <border>
      <left style="thin">
        <color theme="1" tint="0.499984740745262"/>
      </left>
      <right/>
      <top/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double">
        <color theme="1" tint="0.34998626667073579"/>
      </left>
      <right style="double">
        <color theme="1" tint="0.34998626667073579"/>
      </right>
      <top style="hair">
        <color theme="1" tint="0.34998626667073579"/>
      </top>
      <bottom/>
      <diagonal/>
    </border>
    <border>
      <left style="double">
        <color theme="1" tint="0.34998626667073579"/>
      </left>
      <right style="double">
        <color theme="1" tint="0.34998626667073579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theme="1" tint="0.34998626667073579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double">
        <color theme="1" tint="0.34998626667073579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theme="1" tint="0.34998626667073579"/>
      </left>
      <right/>
      <top/>
      <bottom style="thin">
        <color theme="1" tint="0.499984740745262"/>
      </bottom>
      <diagonal/>
    </border>
    <border>
      <left/>
      <right style="double">
        <color theme="1" tint="0.34998626667073579"/>
      </right>
      <top/>
      <bottom style="thin">
        <color theme="1" tint="0.499984740745262"/>
      </bottom>
      <diagonal/>
    </border>
    <border>
      <left style="double">
        <color theme="1" tint="0.34998626667073579"/>
      </left>
      <right/>
      <top style="thin">
        <color theme="1" tint="0.499984740745262"/>
      </top>
      <bottom/>
      <diagonal/>
    </border>
    <border>
      <left/>
      <right style="double">
        <color theme="1" tint="0.34998626667073579"/>
      </right>
      <top style="thin">
        <color theme="1" tint="0.499984740745262"/>
      </top>
      <bottom/>
      <diagonal/>
    </border>
    <border>
      <left style="hair">
        <color theme="1" tint="0.499984740745262"/>
      </left>
      <right style="thin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/>
      </right>
      <top/>
      <bottom style="double">
        <color theme="1" tint="0.499984740745262"/>
      </bottom>
      <diagonal/>
    </border>
    <border>
      <left/>
      <right style="thin">
        <color theme="1"/>
      </right>
      <top style="double">
        <color theme="1" tint="0.499984740745262"/>
      </top>
      <bottom/>
      <diagonal/>
    </border>
    <border>
      <left/>
      <right style="thin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 tint="0.499984740745262"/>
      </bottom>
      <diagonal/>
    </border>
    <border>
      <left/>
      <right style="thin">
        <color theme="1"/>
      </right>
      <top style="hair">
        <color theme="1" tint="0.499984740745262"/>
      </top>
      <bottom/>
      <diagonal/>
    </border>
    <border>
      <left/>
      <right style="thin">
        <color theme="1"/>
      </right>
      <top style="thin">
        <color theme="1" tint="0.499984740745262"/>
      </top>
      <bottom/>
      <diagonal/>
    </border>
    <border>
      <left style="hair">
        <color theme="1" tint="0.499984740745262"/>
      </left>
      <right style="thin">
        <color theme="1"/>
      </right>
      <top/>
      <bottom style="thin">
        <color theme="1" tint="0.499984740745262"/>
      </bottom>
      <diagonal/>
    </border>
    <border>
      <left/>
      <right style="thin">
        <color theme="1"/>
      </right>
      <top style="double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thin">
        <color theme="1"/>
      </right>
      <top/>
      <bottom/>
      <diagonal/>
    </border>
    <border>
      <left style="double">
        <color theme="1" tint="0.499984740745262"/>
      </left>
      <right style="hair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thin">
        <color theme="1"/>
      </right>
      <top style="thin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thin">
        <color theme="1"/>
      </right>
      <top/>
      <bottom style="double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</borders>
  <cellStyleXfs count="1">
    <xf numFmtId="0" fontId="0" fillId="0" borderId="0"/>
  </cellStyleXfs>
  <cellXfs count="1059">
    <xf numFmtId="0" fontId="0" fillId="0" borderId="0" xfId="0"/>
    <xf numFmtId="0" fontId="1" fillId="0" borderId="0" xfId="0" applyFont="1" applyFill="1"/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/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/>
    <xf numFmtId="0" fontId="2" fillId="0" borderId="0" xfId="0" applyFont="1" applyFill="1" applyAlignment="1"/>
    <xf numFmtId="0" fontId="4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Alignment="1"/>
    <xf numFmtId="0" fontId="2" fillId="0" borderId="0" xfId="0" applyFont="1"/>
    <xf numFmtId="0" fontId="12" fillId="0" borderId="0" xfId="0" applyFont="1" applyFill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7" fillId="0" borderId="0" xfId="0" applyFont="1" applyFill="1"/>
    <xf numFmtId="0" fontId="1" fillId="0" borderId="0" xfId="0" applyFont="1"/>
    <xf numFmtId="0" fontId="17" fillId="0" borderId="0" xfId="0" applyFont="1"/>
    <xf numFmtId="0" fontId="16" fillId="0" borderId="0" xfId="0" applyFont="1"/>
    <xf numFmtId="0" fontId="8" fillId="0" borderId="0" xfId="0" applyFont="1"/>
    <xf numFmtId="0" fontId="8" fillId="0" borderId="0" xfId="0" applyFont="1" applyFill="1"/>
    <xf numFmtId="0" fontId="19" fillId="0" borderId="0" xfId="0" applyFont="1"/>
    <xf numFmtId="0" fontId="4" fillId="0" borderId="0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horizontal="right" vertical="center"/>
    </xf>
    <xf numFmtId="0" fontId="20" fillId="0" borderId="0" xfId="0" applyFont="1"/>
    <xf numFmtId="1" fontId="20" fillId="0" borderId="0" xfId="0" applyNumberFormat="1" applyFont="1" applyFill="1" applyAlignment="1">
      <alignment vertical="center"/>
    </xf>
    <xf numFmtId="1" fontId="20" fillId="0" borderId="0" xfId="0" applyNumberFormat="1" applyFont="1" applyFill="1" applyBorder="1" applyAlignment="1">
      <alignment vertical="center"/>
    </xf>
    <xf numFmtId="0" fontId="2" fillId="0" borderId="0" xfId="0" applyFont="1" applyBorder="1"/>
    <xf numFmtId="1" fontId="1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22" fillId="0" borderId="0" xfId="0" applyFont="1"/>
    <xf numFmtId="1" fontId="22" fillId="0" borderId="0" xfId="0" applyNumberFormat="1" applyFont="1" applyFill="1" applyAlignment="1">
      <alignment vertical="center"/>
    </xf>
    <xf numFmtId="1" fontId="22" fillId="0" borderId="0" xfId="0" applyNumberFormat="1" applyFont="1" applyFill="1" applyBorder="1" applyAlignment="1">
      <alignment vertical="center"/>
    </xf>
    <xf numFmtId="0" fontId="9" fillId="0" borderId="25" xfId="0" applyNumberFormat="1" applyFont="1" applyFill="1" applyBorder="1" applyAlignment="1">
      <alignment horizontal="center" vertical="center"/>
    </xf>
    <xf numFmtId="0" fontId="9" fillId="0" borderId="26" xfId="0" applyNumberFormat="1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9" fillId="0" borderId="56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13" fillId="0" borderId="56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/>
    </xf>
    <xf numFmtId="49" fontId="13" fillId="0" borderId="56" xfId="0" applyNumberFormat="1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13" fillId="2" borderId="56" xfId="0" applyFont="1" applyFill="1" applyBorder="1" applyAlignment="1">
      <alignment horizontal="center" vertical="center" wrapText="1"/>
    </xf>
    <xf numFmtId="49" fontId="13" fillId="2" borderId="56" xfId="0" applyNumberFormat="1" applyFont="1" applyFill="1" applyBorder="1" applyAlignment="1">
      <alignment horizontal="center" vertical="center" wrapText="1"/>
    </xf>
    <xf numFmtId="0" fontId="9" fillId="0" borderId="56" xfId="0" applyNumberFormat="1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/>
    </xf>
    <xf numFmtId="0" fontId="5" fillId="0" borderId="25" xfId="0" applyFont="1" applyFill="1" applyBorder="1" applyAlignment="1">
      <alignment horizontal="center" vertical="center"/>
    </xf>
    <xf numFmtId="49" fontId="13" fillId="0" borderId="25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/>
    </xf>
    <xf numFmtId="49" fontId="23" fillId="0" borderId="0" xfId="0" applyNumberFormat="1" applyFont="1" applyFill="1" applyAlignment="1">
      <alignment horizontal="left" vertical="center"/>
    </xf>
    <xf numFmtId="1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left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0" borderId="94" xfId="0" applyFont="1" applyBorder="1"/>
    <xf numFmtId="0" fontId="31" fillId="0" borderId="27" xfId="0" applyNumberFormat="1" applyFont="1" applyFill="1" applyBorder="1" applyAlignment="1">
      <alignment horizontal="center" vertical="center" wrapText="1"/>
    </xf>
    <xf numFmtId="0" fontId="31" fillId="0" borderId="25" xfId="0" applyNumberFormat="1" applyFont="1" applyFill="1" applyBorder="1" applyAlignment="1">
      <alignment horizontal="center" vertical="center" wrapText="1"/>
    </xf>
    <xf numFmtId="0" fontId="34" fillId="0" borderId="27" xfId="0" applyNumberFormat="1" applyFont="1" applyFill="1" applyBorder="1" applyAlignment="1">
      <alignment horizontal="center" vertical="center"/>
    </xf>
    <xf numFmtId="0" fontId="34" fillId="0" borderId="26" xfId="0" applyNumberFormat="1" applyFont="1" applyFill="1" applyBorder="1" applyAlignment="1">
      <alignment horizontal="center" vertical="center"/>
    </xf>
    <xf numFmtId="0" fontId="30" fillId="0" borderId="36" xfId="0" applyFont="1" applyFill="1" applyBorder="1" applyAlignment="1">
      <alignment horizontal="center" vertical="center"/>
    </xf>
    <xf numFmtId="0" fontId="30" fillId="0" borderId="36" xfId="0" applyNumberFormat="1" applyFont="1" applyFill="1" applyBorder="1" applyAlignment="1">
      <alignment horizontal="center" vertical="center"/>
    </xf>
    <xf numFmtId="0" fontId="35" fillId="0" borderId="0" xfId="0" applyFont="1" applyFill="1"/>
    <xf numFmtId="0" fontId="9" fillId="0" borderId="57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109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textRotation="90"/>
    </xf>
    <xf numFmtId="0" fontId="3" fillId="0" borderId="119" xfId="0" applyFont="1" applyFill="1" applyBorder="1" applyAlignment="1">
      <alignment horizontal="center" textRotation="90"/>
    </xf>
    <xf numFmtId="0" fontId="3" fillId="0" borderId="120" xfId="0" applyFont="1" applyFill="1" applyBorder="1" applyAlignment="1">
      <alignment horizontal="center" textRotation="90"/>
    </xf>
    <xf numFmtId="0" fontId="3" fillId="0" borderId="121" xfId="0" applyFont="1" applyFill="1" applyBorder="1" applyAlignment="1">
      <alignment horizontal="center" textRotation="90"/>
    </xf>
    <xf numFmtId="0" fontId="3" fillId="0" borderId="122" xfId="0" applyFont="1" applyFill="1" applyBorder="1" applyAlignment="1">
      <alignment horizontal="center" textRotation="90"/>
    </xf>
    <xf numFmtId="0" fontId="7" fillId="0" borderId="115" xfId="0" applyFont="1" applyFill="1" applyBorder="1" applyAlignment="1">
      <alignment horizontal="right" vertical="center"/>
    </xf>
    <xf numFmtId="0" fontId="7" fillId="0" borderId="116" xfId="0" applyFont="1" applyFill="1" applyBorder="1" applyAlignment="1">
      <alignment horizontal="right" vertical="center"/>
    </xf>
    <xf numFmtId="0" fontId="13" fillId="3" borderId="124" xfId="0" applyFont="1" applyFill="1" applyBorder="1" applyAlignment="1">
      <alignment vertical="center"/>
    </xf>
    <xf numFmtId="0" fontId="13" fillId="3" borderId="127" xfId="0" applyFont="1" applyFill="1" applyBorder="1" applyAlignment="1">
      <alignment vertical="center"/>
    </xf>
    <xf numFmtId="0" fontId="13" fillId="3" borderId="81" xfId="0" applyFont="1" applyFill="1" applyBorder="1" applyAlignment="1">
      <alignment vertical="center"/>
    </xf>
    <xf numFmtId="0" fontId="13" fillId="3" borderId="126" xfId="0" applyFont="1" applyFill="1" applyBorder="1" applyAlignment="1">
      <alignment vertical="center"/>
    </xf>
    <xf numFmtId="0" fontId="10" fillId="3" borderId="124" xfId="0" applyFont="1" applyFill="1" applyBorder="1" applyAlignment="1">
      <alignment horizontal="center" vertical="center" wrapText="1"/>
    </xf>
    <xf numFmtId="0" fontId="10" fillId="3" borderId="133" xfId="0" applyFont="1" applyFill="1" applyBorder="1" applyAlignment="1">
      <alignment horizontal="center" vertical="center" wrapText="1"/>
    </xf>
    <xf numFmtId="0" fontId="10" fillId="3" borderId="81" xfId="0" applyFont="1" applyFill="1" applyBorder="1" applyAlignment="1">
      <alignment horizontal="center" vertical="center" wrapText="1"/>
    </xf>
    <xf numFmtId="0" fontId="10" fillId="3" borderId="126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134" xfId="0" applyFont="1" applyFill="1" applyBorder="1" applyAlignment="1">
      <alignment horizontal="center" vertical="center" wrapText="1"/>
    </xf>
    <xf numFmtId="0" fontId="10" fillId="3" borderId="78" xfId="0" applyFont="1" applyFill="1" applyBorder="1" applyAlignment="1">
      <alignment horizontal="center" vertical="center" wrapText="1"/>
    </xf>
    <xf numFmtId="0" fontId="10" fillId="3" borderId="135" xfId="0" applyFont="1" applyFill="1" applyBorder="1" applyAlignment="1">
      <alignment horizontal="center" vertical="center" wrapText="1"/>
    </xf>
    <xf numFmtId="0" fontId="10" fillId="0" borderId="116" xfId="0" applyFont="1" applyBorder="1" applyAlignment="1">
      <alignment horizontal="center" vertical="center" wrapText="1"/>
    </xf>
    <xf numFmtId="0" fontId="10" fillId="0" borderId="108" xfId="0" applyFont="1" applyBorder="1" applyAlignment="1">
      <alignment horizontal="center" vertical="center" wrapText="1"/>
    </xf>
    <xf numFmtId="0" fontId="10" fillId="0" borderId="115" xfId="0" applyFont="1" applyBorder="1" applyAlignment="1">
      <alignment horizontal="center" vertical="center" wrapText="1"/>
    </xf>
    <xf numFmtId="0" fontId="10" fillId="0" borderId="107" xfId="0" applyFont="1" applyBorder="1" applyAlignment="1">
      <alignment horizontal="center" vertical="center" wrapText="1"/>
    </xf>
    <xf numFmtId="0" fontId="10" fillId="0" borderId="11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34" xfId="0" applyFont="1" applyBorder="1" applyAlignment="1">
      <alignment horizontal="center" vertical="center" wrapText="1"/>
    </xf>
    <xf numFmtId="0" fontId="9" fillId="0" borderId="135" xfId="0" applyFont="1" applyBorder="1" applyAlignment="1">
      <alignment horizontal="center" vertical="center" wrapText="1"/>
    </xf>
    <xf numFmtId="0" fontId="9" fillId="0" borderId="134" xfId="0" applyFont="1" applyFill="1" applyBorder="1" applyAlignment="1">
      <alignment horizontal="center" vertical="center" wrapText="1"/>
    </xf>
    <xf numFmtId="0" fontId="9" fillId="0" borderId="78" xfId="0" applyFont="1" applyBorder="1" applyAlignment="1">
      <alignment horizontal="center" vertical="center" wrapText="1"/>
    </xf>
    <xf numFmtId="0" fontId="9" fillId="0" borderId="139" xfId="0" applyFont="1" applyBorder="1" applyAlignment="1">
      <alignment horizontal="center" vertical="center" wrapText="1"/>
    </xf>
    <xf numFmtId="0" fontId="9" fillId="0" borderId="116" xfId="0" applyFont="1" applyBorder="1" applyAlignment="1">
      <alignment horizontal="center" vertical="center" wrapText="1"/>
    </xf>
    <xf numFmtId="0" fontId="9" fillId="0" borderId="108" xfId="0" applyFont="1" applyBorder="1" applyAlignment="1">
      <alignment horizontal="center" vertical="center" wrapText="1"/>
    </xf>
    <xf numFmtId="0" fontId="9" fillId="0" borderId="115" xfId="0" applyFont="1" applyBorder="1" applyAlignment="1">
      <alignment horizontal="center" vertical="center" wrapText="1"/>
    </xf>
    <xf numFmtId="0" fontId="9" fillId="0" borderId="108" xfId="0" applyFont="1" applyFill="1" applyBorder="1" applyAlignment="1">
      <alignment horizontal="center" vertical="center" wrapText="1"/>
    </xf>
    <xf numFmtId="0" fontId="9" fillId="0" borderId="107" xfId="0" applyFont="1" applyBorder="1" applyAlignment="1">
      <alignment horizontal="center" vertical="center" wrapText="1"/>
    </xf>
    <xf numFmtId="0" fontId="9" fillId="0" borderId="117" xfId="0" applyFont="1" applyBorder="1" applyAlignment="1">
      <alignment horizontal="center" vertical="center" wrapText="1"/>
    </xf>
    <xf numFmtId="0" fontId="9" fillId="0" borderId="116" xfId="0" applyFont="1" applyFill="1" applyBorder="1" applyAlignment="1">
      <alignment horizontal="center" vertical="center" wrapText="1"/>
    </xf>
    <xf numFmtId="0" fontId="9" fillId="0" borderId="11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34" xfId="0" applyFont="1" applyFill="1" applyBorder="1" applyAlignment="1">
      <alignment horizontal="center" vertical="center" wrapText="1"/>
    </xf>
    <xf numFmtId="0" fontId="10" fillId="0" borderId="135" xfId="0" applyFont="1" applyFill="1" applyBorder="1" applyAlignment="1">
      <alignment horizontal="center" vertical="center" wrapText="1"/>
    </xf>
    <xf numFmtId="0" fontId="10" fillId="0" borderId="7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34" xfId="0" applyFont="1" applyBorder="1" applyAlignment="1">
      <alignment horizontal="center" vertical="center" wrapText="1"/>
    </xf>
    <xf numFmtId="0" fontId="10" fillId="0" borderId="139" xfId="0" applyFont="1" applyBorder="1" applyAlignment="1">
      <alignment horizontal="center" vertical="center" wrapText="1"/>
    </xf>
    <xf numFmtId="0" fontId="10" fillId="0" borderId="135" xfId="0" applyFont="1" applyBorder="1" applyAlignment="1">
      <alignment horizontal="center" vertical="center" wrapText="1"/>
    </xf>
    <xf numFmtId="0" fontId="9" fillId="0" borderId="107" xfId="0" applyFont="1" applyFill="1" applyBorder="1" applyAlignment="1">
      <alignment horizontal="center" vertical="center" wrapText="1"/>
    </xf>
    <xf numFmtId="0" fontId="9" fillId="0" borderId="117" xfId="0" applyFont="1" applyFill="1" applyBorder="1" applyAlignment="1">
      <alignment horizontal="center" vertical="center" wrapText="1"/>
    </xf>
    <xf numFmtId="0" fontId="9" fillId="0" borderId="135" xfId="0" applyFont="1" applyFill="1" applyBorder="1" applyAlignment="1">
      <alignment horizontal="center" vertical="center" wrapText="1"/>
    </xf>
    <xf numFmtId="0" fontId="9" fillId="0" borderId="78" xfId="0" applyFont="1" applyFill="1" applyBorder="1" applyAlignment="1">
      <alignment horizontal="center" vertical="center" wrapText="1"/>
    </xf>
    <xf numFmtId="0" fontId="9" fillId="0" borderId="139" xfId="0" applyFont="1" applyFill="1" applyBorder="1" applyAlignment="1">
      <alignment horizontal="center" vertical="center" wrapText="1"/>
    </xf>
    <xf numFmtId="0" fontId="10" fillId="0" borderId="78" xfId="0" applyFont="1" applyFill="1" applyBorder="1" applyAlignment="1">
      <alignment horizontal="center" vertical="center" wrapText="1"/>
    </xf>
    <xf numFmtId="0" fontId="10" fillId="0" borderId="139" xfId="0" applyFont="1" applyFill="1" applyBorder="1" applyAlignment="1">
      <alignment horizontal="center" vertical="center" wrapText="1"/>
    </xf>
    <xf numFmtId="0" fontId="9" fillId="0" borderId="147" xfId="0" applyFont="1" applyFill="1" applyBorder="1" applyAlignment="1">
      <alignment horizontal="center" vertical="center" wrapText="1"/>
    </xf>
    <xf numFmtId="0" fontId="9" fillId="0" borderId="152" xfId="0" applyFont="1" applyFill="1" applyBorder="1" applyAlignment="1">
      <alignment horizontal="center" vertical="center" wrapText="1"/>
    </xf>
    <xf numFmtId="0" fontId="9" fillId="0" borderId="144" xfId="0" applyFont="1" applyFill="1" applyBorder="1" applyAlignment="1">
      <alignment horizontal="center" vertical="center" wrapText="1"/>
    </xf>
    <xf numFmtId="0" fontId="9" fillId="0" borderId="149" xfId="0" applyFont="1" applyFill="1" applyBorder="1" applyAlignment="1">
      <alignment horizontal="center" vertical="center" wrapText="1"/>
    </xf>
    <xf numFmtId="0" fontId="9" fillId="0" borderId="148" xfId="0" applyFont="1" applyFill="1" applyBorder="1" applyAlignment="1">
      <alignment horizontal="center" vertical="center" wrapText="1"/>
    </xf>
    <xf numFmtId="0" fontId="10" fillId="0" borderId="108" xfId="0" applyFont="1" applyFill="1" applyBorder="1" applyAlignment="1">
      <alignment horizontal="center" vertical="center" wrapText="1"/>
    </xf>
    <xf numFmtId="0" fontId="10" fillId="0" borderId="116" xfId="0" applyFont="1" applyFill="1" applyBorder="1" applyAlignment="1">
      <alignment horizontal="center" vertical="center" wrapText="1"/>
    </xf>
    <xf numFmtId="0" fontId="10" fillId="0" borderId="115" xfId="0" applyFont="1" applyFill="1" applyBorder="1" applyAlignment="1">
      <alignment horizontal="center" vertical="center" wrapText="1"/>
    </xf>
    <xf numFmtId="0" fontId="10" fillId="0" borderId="107" xfId="0" applyFont="1" applyFill="1" applyBorder="1" applyAlignment="1">
      <alignment horizontal="center" vertical="center" wrapText="1"/>
    </xf>
    <xf numFmtId="0" fontId="10" fillId="0" borderId="117" xfId="0" applyFont="1" applyFill="1" applyBorder="1" applyAlignment="1">
      <alignment horizontal="center" vertical="center" wrapText="1"/>
    </xf>
    <xf numFmtId="0" fontId="9" fillId="0" borderId="152" xfId="0" applyFont="1" applyBorder="1" applyAlignment="1">
      <alignment horizontal="center" vertical="center" wrapText="1"/>
    </xf>
    <xf numFmtId="0" fontId="9" fillId="0" borderId="149" xfId="0" applyFont="1" applyBorder="1" applyAlignment="1">
      <alignment horizontal="center" vertical="center" wrapText="1"/>
    </xf>
    <xf numFmtId="0" fontId="9" fillId="0" borderId="147" xfId="0" applyFont="1" applyBorder="1" applyAlignment="1">
      <alignment horizontal="center" vertical="center" wrapText="1"/>
    </xf>
    <xf numFmtId="0" fontId="9" fillId="0" borderId="148" xfId="0" applyFont="1" applyBorder="1" applyAlignment="1">
      <alignment horizontal="center" vertical="center" wrapText="1"/>
    </xf>
    <xf numFmtId="0" fontId="13" fillId="3" borderId="115" xfId="0" applyFont="1" applyFill="1" applyBorder="1" applyAlignment="1">
      <alignment vertical="center"/>
    </xf>
    <xf numFmtId="0" fontId="13" fillId="3" borderId="107" xfId="0" applyFont="1" applyFill="1" applyBorder="1" applyAlignment="1">
      <alignment vertical="center"/>
    </xf>
    <xf numFmtId="0" fontId="13" fillId="3" borderId="116" xfId="0" applyFont="1" applyFill="1" applyBorder="1" applyAlignment="1">
      <alignment vertical="center"/>
    </xf>
    <xf numFmtId="0" fontId="13" fillId="3" borderId="117" xfId="0" applyFont="1" applyFill="1" applyBorder="1" applyAlignment="1">
      <alignment vertical="center"/>
    </xf>
    <xf numFmtId="0" fontId="10" fillId="3" borderId="116" xfId="0" applyFont="1" applyFill="1" applyBorder="1" applyAlignment="1">
      <alignment horizontal="center" vertical="center" wrapText="1"/>
    </xf>
    <xf numFmtId="0" fontId="10" fillId="3" borderId="108" xfId="0" applyFont="1" applyFill="1" applyBorder="1" applyAlignment="1">
      <alignment horizontal="center" vertical="center" wrapText="1"/>
    </xf>
    <xf numFmtId="0" fontId="10" fillId="3" borderId="115" xfId="0" applyFont="1" applyFill="1" applyBorder="1" applyAlignment="1">
      <alignment horizontal="center" vertical="center" wrapText="1"/>
    </xf>
    <xf numFmtId="0" fontId="10" fillId="3" borderId="107" xfId="0" applyFont="1" applyFill="1" applyBorder="1" applyAlignment="1">
      <alignment horizontal="center" vertical="center" wrapText="1"/>
    </xf>
    <xf numFmtId="0" fontId="10" fillId="3" borderId="117" xfId="0" applyFont="1" applyFill="1" applyBorder="1" applyAlignment="1">
      <alignment horizontal="center" vertical="center" wrapText="1"/>
    </xf>
    <xf numFmtId="0" fontId="9" fillId="0" borderId="162" xfId="0" applyFont="1" applyFill="1" applyBorder="1" applyAlignment="1">
      <alignment horizontal="center" vertical="center" wrapText="1"/>
    </xf>
    <xf numFmtId="0" fontId="9" fillId="0" borderId="150" xfId="0" applyFont="1" applyFill="1" applyBorder="1" applyAlignment="1">
      <alignment horizontal="center" vertical="center" wrapText="1"/>
    </xf>
    <xf numFmtId="0" fontId="9" fillId="0" borderId="94" xfId="0" applyFont="1" applyFill="1" applyBorder="1" applyAlignment="1">
      <alignment horizontal="center" vertical="center" wrapText="1"/>
    </xf>
    <xf numFmtId="0" fontId="3" fillId="0" borderId="171" xfId="0" applyFont="1" applyFill="1" applyBorder="1" applyAlignment="1">
      <alignment horizontal="center" textRotation="90"/>
    </xf>
    <xf numFmtId="0" fontId="9" fillId="0" borderId="172" xfId="0" applyFont="1" applyFill="1" applyBorder="1" applyAlignment="1">
      <alignment horizontal="center" vertical="center" wrapText="1"/>
    </xf>
    <xf numFmtId="0" fontId="9" fillId="0" borderId="157" xfId="0" applyFont="1" applyFill="1" applyBorder="1" applyAlignment="1">
      <alignment horizontal="center" vertical="center" wrapText="1"/>
    </xf>
    <xf numFmtId="0" fontId="9" fillId="0" borderId="141" xfId="0" applyFont="1" applyFill="1" applyBorder="1" applyAlignment="1">
      <alignment horizontal="center" vertical="center" wrapText="1"/>
    </xf>
    <xf numFmtId="0" fontId="9" fillId="0" borderId="143" xfId="0" applyFont="1" applyFill="1" applyBorder="1" applyAlignment="1">
      <alignment horizontal="center" vertical="center" wrapText="1"/>
    </xf>
    <xf numFmtId="0" fontId="9" fillId="0" borderId="143" xfId="0" applyFont="1" applyBorder="1" applyAlignment="1">
      <alignment horizontal="center" vertical="center" wrapText="1"/>
    </xf>
    <xf numFmtId="0" fontId="9" fillId="0" borderId="172" xfId="0" applyFont="1" applyBorder="1" applyAlignment="1">
      <alignment horizontal="center" vertical="center" wrapText="1"/>
    </xf>
    <xf numFmtId="0" fontId="9" fillId="0" borderId="157" xfId="0" applyFont="1" applyBorder="1" applyAlignment="1">
      <alignment horizontal="center" vertical="center" wrapText="1"/>
    </xf>
    <xf numFmtId="0" fontId="9" fillId="0" borderId="141" xfId="0" applyFont="1" applyBorder="1" applyAlignment="1">
      <alignment horizontal="center" vertical="center" wrapText="1"/>
    </xf>
    <xf numFmtId="0" fontId="9" fillId="0" borderId="94" xfId="0" applyFont="1" applyBorder="1" applyAlignment="1">
      <alignment horizontal="center" vertical="center" wrapText="1"/>
    </xf>
    <xf numFmtId="0" fontId="2" fillId="0" borderId="147" xfId="0" applyFont="1" applyFill="1" applyBorder="1" applyAlignment="1">
      <alignment vertical="center"/>
    </xf>
    <xf numFmtId="0" fontId="2" fillId="0" borderId="147" xfId="0" applyFont="1" applyBorder="1"/>
    <xf numFmtId="0" fontId="2" fillId="0" borderId="116" xfId="0" applyFont="1" applyFill="1" applyBorder="1" applyAlignment="1">
      <alignment vertical="center"/>
    </xf>
    <xf numFmtId="0" fontId="13" fillId="4" borderId="116" xfId="0" applyFont="1" applyFill="1" applyBorder="1" applyAlignment="1">
      <alignment vertical="center"/>
    </xf>
    <xf numFmtId="0" fontId="13" fillId="4" borderId="117" xfId="0" applyFont="1" applyFill="1" applyBorder="1" applyAlignment="1">
      <alignment vertical="center"/>
    </xf>
    <xf numFmtId="0" fontId="13" fillId="4" borderId="115" xfId="0" applyFont="1" applyFill="1" applyBorder="1" applyAlignment="1">
      <alignment horizontal="center" vertical="center" wrapText="1"/>
    </xf>
    <xf numFmtId="0" fontId="13" fillId="4" borderId="117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vertical="center"/>
    </xf>
    <xf numFmtId="0" fontId="13" fillId="3" borderId="139" xfId="0" applyFont="1" applyFill="1" applyBorder="1" applyAlignment="1">
      <alignment vertical="center"/>
    </xf>
    <xf numFmtId="0" fontId="13" fillId="3" borderId="135" xfId="0" applyFont="1" applyFill="1" applyBorder="1" applyAlignment="1">
      <alignment horizontal="center" vertical="center" wrapText="1"/>
    </xf>
    <xf numFmtId="0" fontId="13" fillId="3" borderId="139" xfId="0" applyFont="1" applyFill="1" applyBorder="1" applyAlignment="1">
      <alignment horizontal="center" vertical="center" wrapText="1"/>
    </xf>
    <xf numFmtId="1" fontId="10" fillId="2" borderId="174" xfId="0" applyNumberFormat="1" applyFont="1" applyFill="1" applyBorder="1" applyAlignment="1">
      <alignment horizontal="center" vertical="center" wrapText="1"/>
    </xf>
    <xf numFmtId="1" fontId="10" fillId="2" borderId="99" xfId="0" applyNumberFormat="1" applyFont="1" applyFill="1" applyBorder="1" applyAlignment="1">
      <alignment horizontal="center" vertical="center" wrapText="1"/>
    </xf>
    <xf numFmtId="1" fontId="10" fillId="2" borderId="176" xfId="0" applyNumberFormat="1" applyFont="1" applyFill="1" applyBorder="1" applyAlignment="1">
      <alignment horizontal="center" vertical="center" wrapText="1"/>
    </xf>
    <xf numFmtId="164" fontId="29" fillId="2" borderId="0" xfId="0" applyNumberFormat="1" applyFont="1" applyFill="1" applyBorder="1" applyAlignment="1">
      <alignment horizontal="center" vertical="center" wrapText="1"/>
    </xf>
    <xf numFmtId="1" fontId="10" fillId="2" borderId="0" xfId="0" applyNumberFormat="1" applyFont="1" applyFill="1" applyBorder="1" applyAlignment="1">
      <alignment horizontal="center" vertical="center" wrapText="1"/>
    </xf>
    <xf numFmtId="1" fontId="25" fillId="2" borderId="0" xfId="0" applyNumberFormat="1" applyFont="1" applyFill="1" applyBorder="1" applyAlignment="1">
      <alignment horizontal="center" vertical="center" wrapText="1"/>
    </xf>
    <xf numFmtId="1" fontId="29" fillId="2" borderId="0" xfId="0" applyNumberFormat="1" applyFont="1" applyFill="1" applyBorder="1" applyAlignment="1">
      <alignment horizontal="center" vertical="center" wrapText="1"/>
    </xf>
    <xf numFmtId="164" fontId="29" fillId="2" borderId="135" xfId="0" applyNumberFormat="1" applyFont="1" applyFill="1" applyBorder="1" applyAlignment="1">
      <alignment horizontal="center" vertical="center" wrapText="1"/>
    </xf>
    <xf numFmtId="1" fontId="29" fillId="2" borderId="139" xfId="0" applyNumberFormat="1" applyFont="1" applyFill="1" applyBorder="1" applyAlignment="1">
      <alignment horizontal="center" vertical="center" wrapText="1"/>
    </xf>
    <xf numFmtId="164" fontId="25" fillId="2" borderId="0" xfId="0" applyNumberFormat="1" applyFont="1" applyFill="1" applyBorder="1" applyAlignment="1">
      <alignment horizontal="center" vertical="center" wrapText="1"/>
    </xf>
    <xf numFmtId="1" fontId="29" fillId="2" borderId="78" xfId="0" applyNumberFormat="1" applyFont="1" applyFill="1" applyBorder="1" applyAlignment="1">
      <alignment horizontal="center" vertical="center" wrapText="1"/>
    </xf>
    <xf numFmtId="0" fontId="13" fillId="4" borderId="116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4" borderId="138" xfId="0" applyFont="1" applyFill="1" applyBorder="1" applyAlignment="1">
      <alignment horizontal="center" vertical="center" wrapText="1"/>
    </xf>
    <xf numFmtId="0" fontId="13" fillId="3" borderId="79" xfId="0" applyFont="1" applyFill="1" applyBorder="1" applyAlignment="1">
      <alignment horizontal="center" vertical="center" wrapText="1"/>
    </xf>
    <xf numFmtId="0" fontId="13" fillId="4" borderId="107" xfId="0" applyFont="1" applyFill="1" applyBorder="1" applyAlignment="1">
      <alignment horizontal="center" vertical="center" wrapText="1"/>
    </xf>
    <xf numFmtId="0" fontId="13" fillId="3" borderId="78" xfId="0" applyFont="1" applyFill="1" applyBorder="1" applyAlignment="1">
      <alignment horizontal="center" vertical="center" wrapText="1"/>
    </xf>
    <xf numFmtId="0" fontId="10" fillId="4" borderId="116" xfId="0" applyFont="1" applyFill="1" applyBorder="1" applyAlignment="1">
      <alignment horizontal="center" vertical="center" wrapText="1"/>
    </xf>
    <xf numFmtId="1" fontId="10" fillId="2" borderId="111" xfId="0" applyNumberFormat="1" applyFont="1" applyFill="1" applyBorder="1" applyAlignment="1">
      <alignment horizontal="center" vertical="center" wrapText="1"/>
    </xf>
    <xf numFmtId="0" fontId="10" fillId="4" borderId="108" xfId="0" applyFont="1" applyFill="1" applyBorder="1" applyAlignment="1">
      <alignment horizontal="center" vertical="center" wrapText="1"/>
    </xf>
    <xf numFmtId="1" fontId="10" fillId="2" borderId="179" xfId="0" applyNumberFormat="1" applyFont="1" applyFill="1" applyBorder="1" applyAlignment="1">
      <alignment horizontal="center" vertical="center" wrapText="1"/>
    </xf>
    <xf numFmtId="0" fontId="10" fillId="4" borderId="107" xfId="0" applyFont="1" applyFill="1" applyBorder="1" applyAlignment="1">
      <alignment horizontal="center" vertical="center" wrapText="1"/>
    </xf>
    <xf numFmtId="0" fontId="10" fillId="4" borderId="115" xfId="0" applyFont="1" applyFill="1" applyBorder="1" applyAlignment="1">
      <alignment horizontal="center" vertical="center" wrapText="1"/>
    </xf>
    <xf numFmtId="1" fontId="10" fillId="2" borderId="110" xfId="0" applyNumberFormat="1" applyFont="1" applyFill="1" applyBorder="1" applyAlignment="1">
      <alignment horizontal="center" vertical="center" wrapText="1"/>
    </xf>
    <xf numFmtId="0" fontId="10" fillId="4" borderId="117" xfId="0" applyFont="1" applyFill="1" applyBorder="1" applyAlignment="1">
      <alignment horizontal="center" vertical="center" wrapText="1"/>
    </xf>
    <xf numFmtId="0" fontId="10" fillId="3" borderId="139" xfId="0" applyFont="1" applyFill="1" applyBorder="1" applyAlignment="1">
      <alignment horizontal="center" vertical="center" wrapText="1"/>
    </xf>
    <xf numFmtId="1" fontId="10" fillId="2" borderId="112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119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vertical="center"/>
    </xf>
    <xf numFmtId="0" fontId="36" fillId="0" borderId="147" xfId="0" applyFont="1" applyFill="1" applyBorder="1" applyAlignment="1">
      <alignment vertical="center"/>
    </xf>
    <xf numFmtId="0" fontId="36" fillId="0" borderId="147" xfId="0" applyFont="1" applyBorder="1"/>
    <xf numFmtId="0" fontId="36" fillId="0" borderId="0" xfId="0" applyFont="1" applyFill="1" applyBorder="1" applyAlignment="1">
      <alignment horizontal="left" vertical="center"/>
    </xf>
    <xf numFmtId="1" fontId="9" fillId="0" borderId="116" xfId="0" applyNumberFormat="1" applyFont="1" applyFill="1" applyBorder="1" applyAlignment="1">
      <alignment horizontal="center" vertical="center" wrapText="1"/>
    </xf>
    <xf numFmtId="0" fontId="3" fillId="0" borderId="189" xfId="0" applyFont="1" applyFill="1" applyBorder="1" applyAlignment="1">
      <alignment horizontal="center" textRotation="90"/>
    </xf>
    <xf numFmtId="0" fontId="10" fillId="3" borderId="190" xfId="0" applyFont="1" applyFill="1" applyBorder="1" applyAlignment="1">
      <alignment horizontal="center" vertical="center" wrapText="1"/>
    </xf>
    <xf numFmtId="0" fontId="10" fillId="0" borderId="191" xfId="0" applyFont="1" applyBorder="1" applyAlignment="1">
      <alignment horizontal="center" vertical="center" wrapText="1"/>
    </xf>
    <xf numFmtId="0" fontId="9" fillId="0" borderId="192" xfId="0" applyFont="1" applyBorder="1" applyAlignment="1">
      <alignment horizontal="center" vertical="center" wrapText="1"/>
    </xf>
    <xf numFmtId="0" fontId="9" fillId="0" borderId="191" xfId="0" applyFont="1" applyBorder="1" applyAlignment="1">
      <alignment horizontal="center" vertical="center" wrapText="1"/>
    </xf>
    <xf numFmtId="0" fontId="9" fillId="0" borderId="191" xfId="0" applyFont="1" applyFill="1" applyBorder="1" applyAlignment="1">
      <alignment horizontal="center" vertical="center" wrapText="1"/>
    </xf>
    <xf numFmtId="0" fontId="10" fillId="0" borderId="192" xfId="0" applyFont="1" applyFill="1" applyBorder="1" applyAlignment="1">
      <alignment horizontal="center" vertical="center" wrapText="1"/>
    </xf>
    <xf numFmtId="0" fontId="9" fillId="0" borderId="192" xfId="0" applyFont="1" applyFill="1" applyBorder="1" applyAlignment="1">
      <alignment horizontal="center" vertical="center" wrapText="1"/>
    </xf>
    <xf numFmtId="0" fontId="9" fillId="0" borderId="193" xfId="0" applyFont="1" applyFill="1" applyBorder="1" applyAlignment="1">
      <alignment horizontal="center" vertical="center" wrapText="1"/>
    </xf>
    <xf numFmtId="0" fontId="10" fillId="0" borderId="191" xfId="0" applyFont="1" applyFill="1" applyBorder="1" applyAlignment="1">
      <alignment horizontal="center" vertical="center" wrapText="1"/>
    </xf>
    <xf numFmtId="0" fontId="9" fillId="0" borderId="194" xfId="0" applyFont="1" applyFill="1" applyBorder="1" applyAlignment="1">
      <alignment horizontal="center" vertical="center" wrapText="1"/>
    </xf>
    <xf numFmtId="0" fontId="10" fillId="3" borderId="191" xfId="0" applyFont="1" applyFill="1" applyBorder="1" applyAlignment="1">
      <alignment horizontal="center" vertical="center" wrapText="1"/>
    </xf>
    <xf numFmtId="0" fontId="10" fillId="0" borderId="192" xfId="0" applyFont="1" applyBorder="1" applyAlignment="1">
      <alignment horizontal="center" vertical="center" wrapText="1"/>
    </xf>
    <xf numFmtId="0" fontId="9" fillId="0" borderId="193" xfId="0" applyFont="1" applyBorder="1" applyAlignment="1">
      <alignment horizontal="center" vertical="center" wrapText="1"/>
    </xf>
    <xf numFmtId="0" fontId="10" fillId="3" borderId="192" xfId="0" applyFont="1" applyFill="1" applyBorder="1" applyAlignment="1">
      <alignment horizontal="center" vertical="center" wrapText="1"/>
    </xf>
    <xf numFmtId="0" fontId="9" fillId="0" borderId="195" xfId="0" applyFont="1" applyFill="1" applyBorder="1" applyAlignment="1">
      <alignment horizontal="center" vertical="center" wrapText="1"/>
    </xf>
    <xf numFmtId="0" fontId="9" fillId="0" borderId="195" xfId="0" applyFont="1" applyBorder="1" applyAlignment="1">
      <alignment horizontal="center" vertical="center" wrapText="1"/>
    </xf>
    <xf numFmtId="0" fontId="9" fillId="0" borderId="196" xfId="0" applyFont="1" applyFill="1" applyBorder="1" applyAlignment="1">
      <alignment horizontal="center" vertical="center" wrapText="1"/>
    </xf>
    <xf numFmtId="0" fontId="10" fillId="4" borderId="191" xfId="0" applyFont="1" applyFill="1" applyBorder="1" applyAlignment="1">
      <alignment horizontal="center" vertical="center" wrapText="1"/>
    </xf>
    <xf numFmtId="1" fontId="10" fillId="2" borderId="197" xfId="0" applyNumberFormat="1" applyFont="1" applyFill="1" applyBorder="1" applyAlignment="1">
      <alignment horizontal="center" vertical="center" wrapText="1"/>
    </xf>
    <xf numFmtId="1" fontId="25" fillId="2" borderId="192" xfId="0" applyNumberFormat="1" applyFont="1" applyFill="1" applyBorder="1" applyAlignment="1">
      <alignment horizontal="center" vertical="center" wrapText="1"/>
    </xf>
    <xf numFmtId="1" fontId="11" fillId="2" borderId="197" xfId="0" applyNumberFormat="1" applyFont="1" applyFill="1" applyBorder="1" applyAlignment="1">
      <alignment horizontal="center" vertical="center" wrapText="1"/>
    </xf>
    <xf numFmtId="0" fontId="9" fillId="0" borderId="202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 applyAlignment="1">
      <alignment vertical="center"/>
    </xf>
    <xf numFmtId="0" fontId="9" fillId="5" borderId="25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Fill="1" applyBorder="1" applyAlignment="1"/>
    <xf numFmtId="0" fontId="2" fillId="0" borderId="0" xfId="0" applyFont="1" applyFill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49" fontId="23" fillId="0" borderId="0" xfId="0" applyNumberFormat="1" applyFont="1" applyFill="1" applyAlignment="1">
      <alignment vertical="center"/>
    </xf>
    <xf numFmtId="0" fontId="36" fillId="0" borderId="0" xfId="0" applyFont="1" applyFill="1" applyBorder="1" applyAlignment="1">
      <alignment vertical="center"/>
    </xf>
    <xf numFmtId="49" fontId="23" fillId="0" borderId="0" xfId="0" applyNumberFormat="1" applyFont="1" applyFill="1" applyBorder="1" applyAlignment="1">
      <alignment vertical="center"/>
    </xf>
    <xf numFmtId="0" fontId="38" fillId="0" borderId="0" xfId="0" applyFont="1" applyFill="1" applyAlignment="1">
      <alignment horizontal="left" vertical="center"/>
    </xf>
    <xf numFmtId="0" fontId="37" fillId="0" borderId="0" xfId="0" applyFont="1" applyFill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37" fillId="0" borderId="0" xfId="0" applyFont="1" applyFill="1"/>
    <xf numFmtId="49" fontId="37" fillId="0" borderId="0" xfId="0" applyNumberFormat="1" applyFont="1" applyFill="1" applyAlignment="1">
      <alignment horizontal="center" vertical="center"/>
    </xf>
    <xf numFmtId="49" fontId="37" fillId="0" borderId="0" xfId="0" applyNumberFormat="1" applyFont="1" applyFill="1" applyAlignment="1">
      <alignment vertical="center"/>
    </xf>
    <xf numFmtId="0" fontId="23" fillId="0" borderId="0" xfId="0" applyFont="1" applyFill="1" applyBorder="1" applyAlignment="1">
      <alignment vertical="center"/>
    </xf>
    <xf numFmtId="49" fontId="38" fillId="0" borderId="0" xfId="0" applyNumberFormat="1" applyFont="1" applyFill="1" applyAlignment="1">
      <alignment vertical="center"/>
    </xf>
    <xf numFmtId="0" fontId="37" fillId="0" borderId="0" xfId="0" applyFont="1" applyFill="1" applyAlignment="1">
      <alignment horizontal="center"/>
    </xf>
    <xf numFmtId="0" fontId="37" fillId="0" borderId="0" xfId="0" applyFont="1" applyFill="1" applyAlignment="1">
      <alignment vertical="center"/>
    </xf>
    <xf numFmtId="49" fontId="5" fillId="0" borderId="115" xfId="0" applyNumberFormat="1" applyFont="1" applyBorder="1" applyAlignment="1">
      <alignment horizontal="center" vertical="center"/>
    </xf>
    <xf numFmtId="49" fontId="5" fillId="0" borderId="107" xfId="0" applyNumberFormat="1" applyFont="1" applyBorder="1" applyAlignment="1">
      <alignment horizontal="center" vertical="center"/>
    </xf>
    <xf numFmtId="0" fontId="2" fillId="0" borderId="116" xfId="0" applyFont="1" applyBorder="1" applyAlignment="1">
      <alignment horizontal="left" vertical="center" wrapText="1"/>
    </xf>
    <xf numFmtId="0" fontId="2" fillId="0" borderId="117" xfId="0" applyFont="1" applyBorder="1" applyAlignment="1">
      <alignment horizontal="left" vertical="center" wrapText="1"/>
    </xf>
    <xf numFmtId="0" fontId="5" fillId="0" borderId="115" xfId="0" applyFont="1" applyFill="1" applyBorder="1" applyAlignment="1">
      <alignment horizontal="center" vertical="center"/>
    </xf>
    <xf numFmtId="0" fontId="5" fillId="0" borderId="107" xfId="0" applyFont="1" applyFill="1" applyBorder="1" applyAlignment="1">
      <alignment horizontal="center" vertical="center"/>
    </xf>
    <xf numFmtId="0" fontId="5" fillId="0" borderId="114" xfId="0" applyFont="1" applyFill="1" applyBorder="1" applyAlignment="1">
      <alignment horizontal="center" vertical="center"/>
    </xf>
    <xf numFmtId="0" fontId="5" fillId="0" borderId="105" xfId="0" applyFont="1" applyFill="1" applyBorder="1" applyAlignment="1">
      <alignment horizontal="center" vertical="center"/>
    </xf>
    <xf numFmtId="1" fontId="5" fillId="0" borderId="103" xfId="0" applyNumberFormat="1" applyFont="1" applyFill="1" applyBorder="1" applyAlignment="1">
      <alignment horizontal="center" vertical="center" wrapText="1"/>
    </xf>
    <xf numFmtId="1" fontId="5" fillId="0" borderId="113" xfId="0" applyNumberFormat="1" applyFont="1" applyFill="1" applyBorder="1" applyAlignment="1">
      <alignment horizontal="center" vertical="center" wrapText="1"/>
    </xf>
    <xf numFmtId="0" fontId="5" fillId="0" borderId="115" xfId="0" applyFont="1" applyFill="1" applyBorder="1" applyAlignment="1">
      <alignment horizontal="center" vertical="center" wrapText="1"/>
    </xf>
    <xf numFmtId="0" fontId="5" fillId="0" borderId="117" xfId="0" applyFont="1" applyFill="1" applyBorder="1" applyAlignment="1">
      <alignment horizontal="center" vertical="center" wrapText="1"/>
    </xf>
    <xf numFmtId="0" fontId="5" fillId="0" borderId="116" xfId="0" applyFont="1" applyFill="1" applyBorder="1" applyAlignment="1">
      <alignment horizontal="center" vertical="center" wrapText="1"/>
    </xf>
    <xf numFmtId="0" fontId="5" fillId="0" borderId="138" xfId="0" applyFont="1" applyFill="1" applyBorder="1" applyAlignment="1">
      <alignment horizontal="center" vertical="center" wrapText="1"/>
    </xf>
    <xf numFmtId="0" fontId="5" fillId="0" borderId="107" xfId="0" applyFont="1" applyFill="1" applyBorder="1" applyAlignment="1">
      <alignment horizontal="center" vertical="center" wrapText="1"/>
    </xf>
    <xf numFmtId="0" fontId="5" fillId="0" borderId="117" xfId="0" applyFont="1" applyFill="1" applyBorder="1" applyAlignment="1">
      <alignment horizontal="center" vertical="center"/>
    </xf>
    <xf numFmtId="0" fontId="5" fillId="0" borderId="115" xfId="0" applyFont="1" applyBorder="1" applyAlignment="1">
      <alignment horizontal="left" vertical="center" wrapText="1"/>
    </xf>
    <xf numFmtId="0" fontId="5" fillId="0" borderId="117" xfId="0" applyFont="1" applyBorder="1" applyAlignment="1">
      <alignment horizontal="left" vertical="center" wrapText="1"/>
    </xf>
    <xf numFmtId="49" fontId="5" fillId="0" borderId="135" xfId="0" applyNumberFormat="1" applyFont="1" applyBorder="1" applyAlignment="1">
      <alignment horizontal="center" vertical="center"/>
    </xf>
    <xf numFmtId="49" fontId="5" fillId="0" borderId="78" xfId="0" applyNumberFormat="1" applyFont="1" applyBorder="1" applyAlignment="1">
      <alignment horizontal="center" vertical="center"/>
    </xf>
    <xf numFmtId="0" fontId="5" fillId="0" borderId="135" xfId="0" applyFont="1" applyBorder="1" applyAlignment="1">
      <alignment horizontal="left" vertical="center" wrapText="1"/>
    </xf>
    <xf numFmtId="0" fontId="5" fillId="0" borderId="13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39" xfId="0" applyFont="1" applyBorder="1" applyAlignment="1">
      <alignment horizontal="left" vertical="center" wrapText="1"/>
    </xf>
    <xf numFmtId="0" fontId="5" fillId="0" borderId="135" xfId="0" applyFont="1" applyFill="1" applyBorder="1" applyAlignment="1">
      <alignment horizontal="center" vertical="center"/>
    </xf>
    <xf numFmtId="0" fontId="5" fillId="0" borderId="78" xfId="0" applyFont="1" applyFill="1" applyBorder="1" applyAlignment="1">
      <alignment horizontal="center" vertical="center"/>
    </xf>
    <xf numFmtId="0" fontId="5" fillId="0" borderId="137" xfId="0" applyFont="1" applyFill="1" applyBorder="1" applyAlignment="1">
      <alignment horizontal="center" vertical="center"/>
    </xf>
    <xf numFmtId="0" fontId="5" fillId="0" borderId="136" xfId="0" applyFont="1" applyFill="1" applyBorder="1" applyAlignment="1">
      <alignment horizontal="center" vertical="center"/>
    </xf>
    <xf numFmtId="1" fontId="5" fillId="0" borderId="128" xfId="0" applyNumberFormat="1" applyFont="1" applyFill="1" applyBorder="1" applyAlignment="1">
      <alignment horizontal="center" vertical="center" wrapText="1"/>
    </xf>
    <xf numFmtId="1" fontId="5" fillId="0" borderId="129" xfId="0" applyNumberFormat="1" applyFont="1" applyFill="1" applyBorder="1" applyAlignment="1">
      <alignment horizontal="center" vertical="center" wrapText="1"/>
    </xf>
    <xf numFmtId="0" fontId="5" fillId="0" borderId="135" xfId="0" applyFont="1" applyFill="1" applyBorder="1" applyAlignment="1">
      <alignment horizontal="center" vertical="center" wrapText="1"/>
    </xf>
    <xf numFmtId="0" fontId="5" fillId="0" borderId="13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79" xfId="0" applyFont="1" applyFill="1" applyBorder="1" applyAlignment="1">
      <alignment horizontal="center" vertical="center" wrapText="1"/>
    </xf>
    <xf numFmtId="0" fontId="5" fillId="0" borderId="78" xfId="0" applyFont="1" applyFill="1" applyBorder="1" applyAlignment="1">
      <alignment horizontal="center" vertical="center" wrapText="1"/>
    </xf>
    <xf numFmtId="49" fontId="5" fillId="0" borderId="141" xfId="0" applyNumberFormat="1" applyFont="1" applyBorder="1" applyAlignment="1">
      <alignment horizontal="center" vertical="center"/>
    </xf>
    <xf numFmtId="49" fontId="5" fillId="0" borderId="157" xfId="0" applyNumberFormat="1" applyFont="1" applyBorder="1" applyAlignment="1">
      <alignment horizontal="center" vertical="center"/>
    </xf>
    <xf numFmtId="49" fontId="5" fillId="0" borderId="144" xfId="0" applyNumberFormat="1" applyFont="1" applyBorder="1" applyAlignment="1">
      <alignment horizontal="center" vertical="center"/>
    </xf>
    <xf numFmtId="49" fontId="5" fillId="0" borderId="149" xfId="0" applyNumberFormat="1" applyFont="1" applyBorder="1" applyAlignment="1">
      <alignment horizontal="center" vertical="center"/>
    </xf>
    <xf numFmtId="0" fontId="2" fillId="0" borderId="116" xfId="0" applyFont="1" applyFill="1" applyBorder="1" applyAlignment="1">
      <alignment horizontal="left" vertical="center" wrapText="1"/>
    </xf>
    <xf numFmtId="0" fontId="40" fillId="0" borderId="116" xfId="0" applyFont="1" applyBorder="1"/>
    <xf numFmtId="0" fontId="40" fillId="0" borderId="117" xfId="0" applyFont="1" applyBorder="1"/>
    <xf numFmtId="0" fontId="5" fillId="0" borderId="141" xfId="0" applyFont="1" applyBorder="1" applyAlignment="1">
      <alignment horizontal="left" vertical="center" wrapText="1"/>
    </xf>
    <xf numFmtId="0" fontId="5" fillId="0" borderId="143" xfId="0" applyFont="1" applyBorder="1" applyAlignment="1">
      <alignment horizontal="left" vertical="center" wrapText="1"/>
    </xf>
    <xf numFmtId="0" fontId="5" fillId="0" borderId="144" xfId="0" applyFont="1" applyBorder="1" applyAlignment="1">
      <alignment horizontal="left" vertical="center" wrapText="1"/>
    </xf>
    <xf numFmtId="0" fontId="5" fillId="0" borderId="148" xfId="0" applyFont="1" applyBorder="1" applyAlignment="1">
      <alignment horizontal="left" vertical="center" wrapText="1"/>
    </xf>
    <xf numFmtId="0" fontId="2" fillId="0" borderId="147" xfId="0" applyFont="1" applyFill="1" applyBorder="1" applyAlignment="1">
      <alignment horizontal="left" vertical="center" wrapText="1"/>
    </xf>
    <xf numFmtId="0" fontId="2" fillId="0" borderId="148" xfId="0" applyFont="1" applyFill="1" applyBorder="1" applyAlignment="1">
      <alignment horizontal="left" vertical="center" wrapText="1"/>
    </xf>
    <xf numFmtId="0" fontId="5" fillId="0" borderId="144" xfId="0" applyFont="1" applyFill="1" applyBorder="1" applyAlignment="1">
      <alignment horizontal="center" vertical="center"/>
    </xf>
    <xf numFmtId="0" fontId="5" fillId="0" borderId="149" xfId="0" applyFont="1" applyFill="1" applyBorder="1" applyAlignment="1">
      <alignment horizontal="center" vertical="center"/>
    </xf>
    <xf numFmtId="0" fontId="5" fillId="0" borderId="145" xfId="0" applyFont="1" applyFill="1" applyBorder="1" applyAlignment="1">
      <alignment horizontal="center" vertical="center"/>
    </xf>
    <xf numFmtId="0" fontId="5" fillId="0" borderId="161" xfId="0" applyFont="1" applyFill="1" applyBorder="1" applyAlignment="1">
      <alignment horizontal="center" vertical="center"/>
    </xf>
    <xf numFmtId="1" fontId="5" fillId="0" borderId="150" xfId="0" applyNumberFormat="1" applyFont="1" applyFill="1" applyBorder="1" applyAlignment="1">
      <alignment horizontal="center" vertical="center" wrapText="1"/>
    </xf>
    <xf numFmtId="1" fontId="5" fillId="0" borderId="146" xfId="0" applyNumberFormat="1" applyFont="1" applyFill="1" applyBorder="1" applyAlignment="1">
      <alignment horizontal="center" vertical="center" wrapText="1"/>
    </xf>
    <xf numFmtId="0" fontId="5" fillId="0" borderId="144" xfId="0" applyFont="1" applyFill="1" applyBorder="1" applyAlignment="1">
      <alignment horizontal="center" vertical="center" wrapText="1"/>
    </xf>
    <xf numFmtId="0" fontId="5" fillId="0" borderId="148" xfId="0" applyFont="1" applyFill="1" applyBorder="1" applyAlignment="1">
      <alignment horizontal="center" vertical="center" wrapText="1"/>
    </xf>
    <xf numFmtId="0" fontId="5" fillId="0" borderId="147" xfId="0" applyFont="1" applyFill="1" applyBorder="1" applyAlignment="1">
      <alignment horizontal="center" vertical="center" wrapText="1"/>
    </xf>
    <xf numFmtId="0" fontId="5" fillId="0" borderId="151" xfId="0" applyFont="1" applyFill="1" applyBorder="1" applyAlignment="1">
      <alignment horizontal="center" vertical="center" wrapText="1"/>
    </xf>
    <xf numFmtId="0" fontId="5" fillId="0" borderId="149" xfId="0" applyFont="1" applyFill="1" applyBorder="1" applyAlignment="1">
      <alignment horizontal="center" vertical="center" wrapText="1"/>
    </xf>
    <xf numFmtId="0" fontId="5" fillId="0" borderId="148" xfId="0" applyFont="1" applyFill="1" applyBorder="1" applyAlignment="1">
      <alignment horizontal="center" vertical="center"/>
    </xf>
    <xf numFmtId="49" fontId="13" fillId="0" borderId="135" xfId="0" applyNumberFormat="1" applyFont="1" applyFill="1" applyBorder="1" applyAlignment="1">
      <alignment horizontal="center" vertical="center"/>
    </xf>
    <xf numFmtId="49" fontId="13" fillId="0" borderId="78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139" xfId="0" applyFont="1" applyFill="1" applyBorder="1" applyAlignment="1">
      <alignment horizontal="left" vertical="center" wrapText="1"/>
    </xf>
    <xf numFmtId="0" fontId="5" fillId="0" borderId="79" xfId="0" applyFont="1" applyFill="1" applyBorder="1" applyAlignment="1">
      <alignment horizontal="center" vertical="center"/>
    </xf>
    <xf numFmtId="0" fontId="5" fillId="0" borderId="139" xfId="0" applyFont="1" applyFill="1" applyBorder="1" applyAlignment="1">
      <alignment horizontal="center" vertical="center"/>
    </xf>
    <xf numFmtId="1" fontId="5" fillId="0" borderId="135" xfId="0" applyNumberFormat="1" applyFont="1" applyFill="1" applyBorder="1" applyAlignment="1">
      <alignment horizontal="center" vertical="center" wrapText="1"/>
    </xf>
    <xf numFmtId="1" fontId="5" fillId="0" borderId="139" xfId="0" applyNumberFormat="1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horizontal="center" vertical="center" wrapText="1"/>
    </xf>
    <xf numFmtId="0" fontId="5" fillId="0" borderId="139" xfId="0" applyFont="1" applyBorder="1" applyAlignment="1">
      <alignment horizontal="center" vertical="center" wrapText="1"/>
    </xf>
    <xf numFmtId="49" fontId="5" fillId="0" borderId="135" xfId="0" applyNumberFormat="1" applyFont="1" applyFill="1" applyBorder="1" applyAlignment="1">
      <alignment horizontal="center" vertical="center"/>
    </xf>
    <xf numFmtId="49" fontId="5" fillId="0" borderId="78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39" xfId="0" applyFont="1" applyFill="1" applyBorder="1" applyAlignment="1">
      <alignment horizontal="left" vertical="center" wrapText="1"/>
    </xf>
    <xf numFmtId="0" fontId="5" fillId="0" borderId="135" xfId="0" applyFont="1" applyFill="1" applyBorder="1" applyAlignment="1">
      <alignment horizontal="left" vertical="center" wrapText="1"/>
    </xf>
    <xf numFmtId="0" fontId="5" fillId="0" borderId="139" xfId="0" applyFont="1" applyFill="1" applyBorder="1" applyAlignment="1">
      <alignment horizontal="left" vertical="center" wrapText="1"/>
    </xf>
    <xf numFmtId="49" fontId="5" fillId="0" borderId="115" xfId="0" applyNumberFormat="1" applyFont="1" applyFill="1" applyBorder="1" applyAlignment="1">
      <alignment horizontal="center" vertical="center"/>
    </xf>
    <xf numFmtId="49" fontId="5" fillId="0" borderId="107" xfId="0" applyNumberFormat="1" applyFont="1" applyFill="1" applyBorder="1" applyAlignment="1">
      <alignment horizontal="center" vertical="center"/>
    </xf>
    <xf numFmtId="0" fontId="2" fillId="0" borderId="117" xfId="0" applyFont="1" applyFill="1" applyBorder="1" applyAlignment="1">
      <alignment horizontal="left" vertical="center" wrapText="1"/>
    </xf>
    <xf numFmtId="49" fontId="13" fillId="0" borderId="23" xfId="0" applyNumberFormat="1" applyFont="1" applyFill="1" applyBorder="1" applyAlignment="1">
      <alignment horizontal="center" vertical="center"/>
    </xf>
    <xf numFmtId="49" fontId="13" fillId="0" borderId="57" xfId="0" applyNumberFormat="1" applyFont="1" applyFill="1" applyBorder="1" applyAlignment="1">
      <alignment horizontal="center" vertical="center"/>
    </xf>
    <xf numFmtId="0" fontId="28" fillId="0" borderId="21" xfId="0" applyFont="1" applyFill="1" applyBorder="1" applyAlignment="1">
      <alignment horizontal="left" vertical="center" wrapText="1"/>
    </xf>
    <xf numFmtId="0" fontId="28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1" fontId="5" fillId="0" borderId="24" xfId="0" applyNumberFormat="1" applyFont="1" applyFill="1" applyBorder="1" applyAlignment="1">
      <alignment horizontal="center" vertical="center" wrapText="1"/>
    </xf>
    <xf numFmtId="1" fontId="5" fillId="0" borderId="20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68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49" fontId="13" fillId="0" borderId="115" xfId="0" applyNumberFormat="1" applyFont="1" applyFill="1" applyBorder="1" applyAlignment="1">
      <alignment horizontal="center" vertical="center"/>
    </xf>
    <xf numFmtId="49" fontId="13" fillId="0" borderId="107" xfId="0" applyNumberFormat="1" applyFont="1" applyFill="1" applyBorder="1" applyAlignment="1">
      <alignment horizontal="center" vertical="center"/>
    </xf>
    <xf numFmtId="0" fontId="4" fillId="0" borderId="116" xfId="0" applyFont="1" applyFill="1" applyBorder="1" applyAlignment="1">
      <alignment horizontal="left" vertical="center" wrapText="1"/>
    </xf>
    <xf numFmtId="0" fontId="4" fillId="0" borderId="117" xfId="0" applyFont="1" applyFill="1" applyBorder="1" applyAlignment="1">
      <alignment horizontal="left" vertical="center" wrapText="1"/>
    </xf>
    <xf numFmtId="0" fontId="5" fillId="0" borderId="138" xfId="0" applyFont="1" applyFill="1" applyBorder="1" applyAlignment="1">
      <alignment horizontal="center" vertical="center"/>
    </xf>
    <xf numFmtId="1" fontId="5" fillId="0" borderId="115" xfId="0" applyNumberFormat="1" applyFont="1" applyFill="1" applyBorder="1" applyAlignment="1">
      <alignment horizontal="center" vertical="center" wrapText="1"/>
    </xf>
    <xf numFmtId="1" fontId="5" fillId="0" borderId="117" xfId="0" applyNumberFormat="1" applyFont="1" applyFill="1" applyBorder="1" applyAlignment="1">
      <alignment horizontal="center" vertical="center" wrapText="1"/>
    </xf>
    <xf numFmtId="0" fontId="5" fillId="0" borderId="115" xfId="0" applyFont="1" applyBorder="1" applyAlignment="1">
      <alignment horizontal="center" vertical="center" wrapText="1"/>
    </xf>
    <xf numFmtId="0" fontId="5" fillId="0" borderId="117" xfId="0" applyFont="1" applyBorder="1" applyAlignment="1">
      <alignment horizontal="center" vertical="center" wrapText="1"/>
    </xf>
    <xf numFmtId="0" fontId="5" fillId="0" borderId="116" xfId="0" applyFont="1" applyFill="1" applyBorder="1" applyAlignment="1">
      <alignment horizontal="center" vertical="center"/>
    </xf>
    <xf numFmtId="0" fontId="5" fillId="0" borderId="115" xfId="0" applyFont="1" applyBorder="1" applyAlignment="1">
      <alignment horizontal="center" vertical="center"/>
    </xf>
    <xf numFmtId="0" fontId="5" fillId="0" borderId="117" xfId="0" applyFont="1" applyBorder="1" applyAlignment="1">
      <alignment horizontal="center" vertical="center"/>
    </xf>
    <xf numFmtId="0" fontId="5" fillId="0" borderId="115" xfId="0" applyFont="1" applyFill="1" applyBorder="1" applyAlignment="1">
      <alignment horizontal="left" vertical="center" wrapText="1"/>
    </xf>
    <xf numFmtId="0" fontId="5" fillId="0" borderId="117" xfId="0" applyFont="1" applyFill="1" applyBorder="1" applyAlignment="1">
      <alignment horizontal="left" vertical="center" wrapText="1"/>
    </xf>
    <xf numFmtId="0" fontId="2" fillId="2" borderId="116" xfId="0" applyFont="1" applyFill="1" applyBorder="1" applyAlignment="1">
      <alignment horizontal="left" vertical="center" wrapText="1"/>
    </xf>
    <xf numFmtId="0" fontId="2" fillId="2" borderId="117" xfId="0" applyFont="1" applyFill="1" applyBorder="1" applyAlignment="1">
      <alignment horizontal="left" vertical="center" wrapText="1"/>
    </xf>
    <xf numFmtId="0" fontId="5" fillId="0" borderId="116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135" xfId="0" applyFont="1" applyBorder="1" applyAlignment="1">
      <alignment horizontal="center" vertical="center"/>
    </xf>
    <xf numFmtId="0" fontId="5" fillId="0" borderId="139" xfId="0" applyFont="1" applyBorder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49" fontId="13" fillId="0" borderId="135" xfId="0" applyNumberFormat="1" applyFont="1" applyBorder="1" applyAlignment="1">
      <alignment horizontal="center" vertical="center"/>
    </xf>
    <xf numFmtId="49" fontId="13" fillId="0" borderId="78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139" xfId="0" applyFont="1" applyBorder="1" applyAlignment="1">
      <alignment vertical="center" wrapText="1"/>
    </xf>
    <xf numFmtId="0" fontId="13" fillId="0" borderId="135" xfId="0" applyFont="1" applyBorder="1" applyAlignment="1">
      <alignment horizontal="center" vertical="center"/>
    </xf>
    <xf numFmtId="0" fontId="13" fillId="0" borderId="78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39" xfId="0" applyFont="1" applyFill="1" applyBorder="1" applyAlignment="1">
      <alignment horizontal="center" vertical="center"/>
    </xf>
    <xf numFmtId="0" fontId="13" fillId="0" borderId="135" xfId="0" applyFont="1" applyBorder="1" applyAlignment="1">
      <alignment horizontal="center" vertical="center" wrapText="1"/>
    </xf>
    <xf numFmtId="0" fontId="13" fillId="0" borderId="13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79" xfId="0" applyFont="1" applyBorder="1" applyAlignment="1">
      <alignment horizontal="center" vertical="center" wrapText="1"/>
    </xf>
    <xf numFmtId="0" fontId="13" fillId="0" borderId="78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13" fillId="0" borderId="107" xfId="0" applyNumberFormat="1" applyFont="1" applyBorder="1" applyAlignment="1">
      <alignment horizontal="center" vertical="center"/>
    </xf>
    <xf numFmtId="0" fontId="5" fillId="0" borderId="155" xfId="0" applyFont="1" applyFill="1" applyBorder="1" applyAlignment="1">
      <alignment horizontal="left" vertical="center" wrapText="1"/>
    </xf>
    <xf numFmtId="0" fontId="5" fillId="0" borderId="156" xfId="0" applyFont="1" applyFill="1" applyBorder="1" applyAlignment="1">
      <alignment horizontal="left" vertical="center" wrapText="1"/>
    </xf>
    <xf numFmtId="0" fontId="2" fillId="2" borderId="116" xfId="0" applyFont="1" applyFill="1" applyBorder="1" applyAlignment="1">
      <alignment vertical="center" wrapText="1"/>
    </xf>
    <xf numFmtId="0" fontId="2" fillId="2" borderId="154" xfId="0" applyFont="1" applyFill="1" applyBorder="1" applyAlignment="1">
      <alignment vertical="center" wrapText="1"/>
    </xf>
    <xf numFmtId="0" fontId="5" fillId="0" borderId="107" xfId="0" applyFont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distributed"/>
    </xf>
    <xf numFmtId="0" fontId="2" fillId="0" borderId="182" xfId="0" applyFont="1" applyFill="1" applyBorder="1" applyAlignment="1">
      <alignment horizontal="center" vertical="center" wrapText="1"/>
    </xf>
    <xf numFmtId="0" fontId="2" fillId="0" borderId="116" xfId="0" applyFont="1" applyFill="1" applyBorder="1" applyAlignment="1">
      <alignment horizontal="center" vertical="center" wrapText="1"/>
    </xf>
    <xf numFmtId="0" fontId="2" fillId="0" borderId="183" xfId="0" applyFont="1" applyFill="1" applyBorder="1" applyAlignment="1">
      <alignment horizontal="center" vertical="center" wrapText="1"/>
    </xf>
    <xf numFmtId="0" fontId="2" fillId="0" borderId="182" xfId="0" applyFont="1" applyFill="1" applyBorder="1" applyAlignment="1">
      <alignment horizontal="justify" vertical="center" wrapText="1"/>
    </xf>
    <xf numFmtId="0" fontId="2" fillId="0" borderId="116" xfId="0" applyFont="1" applyFill="1" applyBorder="1" applyAlignment="1">
      <alignment horizontal="justify" vertical="center" wrapText="1"/>
    </xf>
    <xf numFmtId="0" fontId="2" fillId="0" borderId="183" xfId="0" applyFont="1" applyFill="1" applyBorder="1" applyAlignment="1">
      <alignment horizontal="justify" vertical="center" wrapText="1"/>
    </xf>
    <xf numFmtId="49" fontId="2" fillId="0" borderId="182" xfId="0" applyNumberFormat="1" applyFont="1" applyFill="1" applyBorder="1" applyAlignment="1">
      <alignment horizontal="center" vertical="center" wrapText="1"/>
    </xf>
    <xf numFmtId="49" fontId="2" fillId="0" borderId="116" xfId="0" applyNumberFormat="1" applyFont="1" applyFill="1" applyBorder="1" applyAlignment="1">
      <alignment horizontal="center" vertical="center" wrapText="1"/>
    </xf>
    <xf numFmtId="49" fontId="2" fillId="0" borderId="183" xfId="0" applyNumberFormat="1" applyFont="1" applyFill="1" applyBorder="1" applyAlignment="1">
      <alignment horizontal="center" vertical="center" wrapText="1"/>
    </xf>
    <xf numFmtId="0" fontId="14" fillId="0" borderId="38" xfId="0" applyFont="1" applyFill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center" vertical="center" wrapText="1"/>
    </xf>
    <xf numFmtId="0" fontId="14" fillId="0" borderId="40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justify" vertical="center" wrapText="1"/>
    </xf>
    <xf numFmtId="0" fontId="2" fillId="0" borderId="39" xfId="0" applyFont="1" applyFill="1" applyBorder="1" applyAlignment="1">
      <alignment horizontal="justify" vertical="center" wrapText="1"/>
    </xf>
    <xf numFmtId="0" fontId="2" fillId="0" borderId="40" xfId="0" applyFont="1" applyFill="1" applyBorder="1" applyAlignment="1">
      <alignment horizontal="justify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49" fontId="2" fillId="0" borderId="40" xfId="0" applyNumberFormat="1" applyFont="1" applyFill="1" applyBorder="1" applyAlignment="1">
      <alignment horizontal="center" vertical="center" wrapText="1"/>
    </xf>
    <xf numFmtId="0" fontId="14" fillId="0" borderId="182" xfId="0" applyFont="1" applyFill="1" applyBorder="1" applyAlignment="1">
      <alignment horizontal="center" vertical="center" wrapText="1"/>
    </xf>
    <xf numFmtId="0" fontId="14" fillId="0" borderId="116" xfId="0" applyFont="1" applyFill="1" applyBorder="1" applyAlignment="1">
      <alignment horizontal="center" vertical="center" wrapText="1"/>
    </xf>
    <xf numFmtId="0" fontId="14" fillId="0" borderId="183" xfId="0" applyFont="1" applyFill="1" applyBorder="1" applyAlignment="1">
      <alignment horizontal="center" vertical="center" wrapText="1"/>
    </xf>
    <xf numFmtId="0" fontId="2" fillId="0" borderId="181" xfId="0" applyFont="1" applyFill="1" applyBorder="1" applyAlignment="1">
      <alignment horizontal="justify" vertical="center" wrapText="1"/>
    </xf>
    <xf numFmtId="49" fontId="2" fillId="0" borderId="181" xfId="0" applyNumberFormat="1" applyFont="1" applyFill="1" applyBorder="1" applyAlignment="1">
      <alignment horizontal="center" vertical="center" wrapText="1"/>
    </xf>
    <xf numFmtId="0" fontId="2" fillId="0" borderId="95" xfId="0" applyFont="1" applyFill="1" applyBorder="1" applyAlignment="1">
      <alignment horizontal="left" vertical="center" wrapText="1"/>
    </xf>
    <xf numFmtId="49" fontId="2" fillId="0" borderId="95" xfId="0" applyNumberFormat="1" applyFont="1" applyFill="1" applyBorder="1" applyAlignment="1">
      <alignment horizontal="center" vertical="center" wrapText="1"/>
    </xf>
    <xf numFmtId="0" fontId="14" fillId="0" borderId="95" xfId="0" applyFont="1" applyFill="1" applyBorder="1" applyAlignment="1">
      <alignment horizontal="left" vertical="center" wrapText="1"/>
    </xf>
    <xf numFmtId="0" fontId="2" fillId="0" borderId="181" xfId="0" applyFont="1" applyFill="1" applyBorder="1" applyAlignment="1">
      <alignment horizontal="left" vertical="center" wrapText="1"/>
    </xf>
    <xf numFmtId="0" fontId="14" fillId="0" borderId="182" xfId="0" applyFont="1" applyFill="1" applyBorder="1" applyAlignment="1">
      <alignment horizontal="justify" vertical="center" wrapText="1"/>
    </xf>
    <xf numFmtId="0" fontId="14" fillId="0" borderId="116" xfId="0" applyFont="1" applyFill="1" applyBorder="1" applyAlignment="1">
      <alignment horizontal="justify" vertical="center" wrapText="1"/>
    </xf>
    <xf numFmtId="0" fontId="14" fillId="0" borderId="183" xfId="0" applyFont="1" applyFill="1" applyBorder="1" applyAlignment="1">
      <alignment horizontal="justify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2" fillId="0" borderId="45" xfId="0" applyFont="1" applyFill="1" applyBorder="1" applyAlignment="1">
      <alignment horizontal="justify" vertical="center" wrapText="1"/>
    </xf>
    <xf numFmtId="49" fontId="2" fillId="0" borderId="49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45" xfId="0" applyNumberFormat="1" applyFont="1" applyFill="1" applyBorder="1" applyAlignment="1">
      <alignment horizontal="center" vertical="center" wrapText="1"/>
    </xf>
    <xf numFmtId="0" fontId="14" fillId="0" borderId="49" xfId="0" applyFont="1" applyFill="1" applyBorder="1" applyAlignment="1">
      <alignment horizontal="justify" vertical="center" wrapText="1"/>
    </xf>
    <xf numFmtId="0" fontId="14" fillId="0" borderId="0" xfId="0" applyFont="1" applyFill="1" applyBorder="1" applyAlignment="1">
      <alignment horizontal="justify" vertical="center" wrapText="1"/>
    </xf>
    <xf numFmtId="0" fontId="14" fillId="0" borderId="45" xfId="0" applyFont="1" applyFill="1" applyBorder="1" applyAlignment="1">
      <alignment horizontal="justify" vertical="center" wrapText="1"/>
    </xf>
    <xf numFmtId="0" fontId="14" fillId="0" borderId="49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45" xfId="0" applyFont="1" applyFill="1" applyBorder="1" applyAlignment="1">
      <alignment horizontal="center" vertical="center" wrapText="1"/>
    </xf>
    <xf numFmtId="0" fontId="2" fillId="0" borderId="95" xfId="0" applyFont="1" applyFill="1" applyBorder="1" applyAlignment="1">
      <alignment horizontal="justify" vertical="center" wrapText="1"/>
    </xf>
    <xf numFmtId="0" fontId="7" fillId="0" borderId="114" xfId="0" applyFont="1" applyFill="1" applyBorder="1" applyAlignment="1">
      <alignment horizontal="center" vertical="center"/>
    </xf>
    <xf numFmtId="0" fontId="7" fillId="0" borderId="104" xfId="0" applyFont="1" applyFill="1" applyBorder="1" applyAlignment="1">
      <alignment horizontal="center" vertical="center"/>
    </xf>
    <xf numFmtId="0" fontId="7" fillId="0" borderId="105" xfId="0" applyFont="1" applyFill="1" applyBorder="1" applyAlignment="1">
      <alignment horizontal="center" vertical="center"/>
    </xf>
    <xf numFmtId="0" fontId="7" fillId="0" borderId="103" xfId="0" applyFont="1" applyFill="1" applyBorder="1" applyAlignment="1">
      <alignment horizontal="center" vertical="center"/>
    </xf>
    <xf numFmtId="0" fontId="7" fillId="0" borderId="188" xfId="0" applyFont="1" applyFill="1" applyBorder="1" applyAlignment="1">
      <alignment horizontal="center" vertical="center"/>
    </xf>
    <xf numFmtId="0" fontId="7" fillId="0" borderId="113" xfId="0" applyFont="1" applyFill="1" applyBorder="1" applyAlignment="1">
      <alignment horizontal="center" vertical="center"/>
    </xf>
    <xf numFmtId="0" fontId="14" fillId="0" borderId="181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left" vertical="top" wrapText="1"/>
    </xf>
    <xf numFmtId="0" fontId="14" fillId="0" borderId="0" xfId="0" applyFont="1" applyAlignment="1">
      <alignment wrapText="1"/>
    </xf>
    <xf numFmtId="0" fontId="2" fillId="0" borderId="182" xfId="0" applyFont="1" applyBorder="1" applyAlignment="1">
      <alignment horizontal="center" vertical="center" wrapText="1"/>
    </xf>
    <xf numFmtId="0" fontId="2" fillId="0" borderId="116" xfId="0" applyFont="1" applyBorder="1" applyAlignment="1">
      <alignment horizontal="center" vertical="center" wrapText="1"/>
    </xf>
    <xf numFmtId="0" fontId="2" fillId="0" borderId="183" xfId="0" applyFont="1" applyBorder="1" applyAlignment="1">
      <alignment horizontal="center" vertical="center" wrapText="1"/>
    </xf>
    <xf numFmtId="0" fontId="14" fillId="0" borderId="49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45" xfId="0" applyFont="1" applyFill="1" applyBorder="1" applyAlignment="1">
      <alignment horizontal="left" vertical="center" wrapText="1"/>
    </xf>
    <xf numFmtId="0" fontId="14" fillId="0" borderId="182" xfId="0" applyFont="1" applyFill="1" applyBorder="1" applyAlignment="1">
      <alignment horizontal="left" vertical="center" wrapText="1"/>
    </xf>
    <xf numFmtId="0" fontId="14" fillId="0" borderId="116" xfId="0" applyFont="1" applyFill="1" applyBorder="1" applyAlignment="1">
      <alignment horizontal="left" vertical="center" wrapText="1"/>
    </xf>
    <xf numFmtId="0" fontId="14" fillId="0" borderId="183" xfId="0" applyFont="1" applyFill="1" applyBorder="1" applyAlignment="1">
      <alignment horizontal="left" vertical="center" wrapText="1"/>
    </xf>
    <xf numFmtId="0" fontId="14" fillId="0" borderId="181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95" xfId="0" applyFont="1" applyFill="1" applyBorder="1" applyAlignment="1">
      <alignment horizontal="center" vertical="center" wrapText="1"/>
    </xf>
    <xf numFmtId="0" fontId="2" fillId="0" borderId="181" xfId="0" applyFont="1" applyFill="1" applyBorder="1" applyAlignment="1">
      <alignment horizontal="center" vertical="center" wrapText="1"/>
    </xf>
    <xf numFmtId="0" fontId="2" fillId="0" borderId="86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84" xfId="0" applyFont="1" applyFill="1" applyBorder="1" applyAlignment="1">
      <alignment horizontal="center" vertical="center" wrapText="1"/>
    </xf>
    <xf numFmtId="0" fontId="2" fillId="0" borderId="79" xfId="0" applyFont="1" applyFill="1" applyBorder="1" applyAlignment="1">
      <alignment horizontal="center" vertical="center" wrapText="1"/>
    </xf>
    <xf numFmtId="0" fontId="2" fillId="0" borderId="78" xfId="0" applyFont="1" applyFill="1" applyBorder="1" applyAlignment="1">
      <alignment horizontal="center" vertical="center" wrapText="1"/>
    </xf>
    <xf numFmtId="0" fontId="2" fillId="0" borderId="75" xfId="0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center" vertical="center" wrapText="1"/>
    </xf>
    <xf numFmtId="1" fontId="2" fillId="0" borderId="86" xfId="0" applyNumberFormat="1" applyFont="1" applyFill="1" applyBorder="1" applyAlignment="1">
      <alignment horizontal="center" vertical="center" wrapText="1"/>
    </xf>
    <xf numFmtId="1" fontId="2" fillId="0" borderId="43" xfId="0" applyNumberFormat="1" applyFont="1" applyFill="1" applyBorder="1" applyAlignment="1">
      <alignment horizontal="center" vertical="center" wrapText="1"/>
    </xf>
    <xf numFmtId="1" fontId="2" fillId="0" borderId="44" xfId="0" applyNumberFormat="1" applyFont="1" applyFill="1" applyBorder="1" applyAlignment="1">
      <alignment horizontal="center" vertical="center" wrapText="1"/>
    </xf>
    <xf numFmtId="1" fontId="2" fillId="0" borderId="79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1" fontId="2" fillId="0" borderId="45" xfId="0" applyNumberFormat="1" applyFont="1" applyFill="1" applyBorder="1" applyAlignment="1">
      <alignment horizontal="center" vertical="center" wrapText="1"/>
    </xf>
    <xf numFmtId="1" fontId="2" fillId="0" borderId="75" xfId="0" applyNumberFormat="1" applyFont="1" applyFill="1" applyBorder="1" applyAlignment="1">
      <alignment horizontal="center" vertical="center" wrapText="1"/>
    </xf>
    <xf numFmtId="1" fontId="2" fillId="0" borderId="61" xfId="0" applyNumberFormat="1" applyFont="1" applyFill="1" applyBorder="1" applyAlignment="1">
      <alignment horizontal="center" vertical="center" wrapText="1"/>
    </xf>
    <xf numFmtId="1" fontId="2" fillId="0" borderId="62" xfId="0" applyNumberFormat="1" applyFont="1" applyFill="1" applyBorder="1" applyAlignment="1">
      <alignment horizontal="center" vertical="center" wrapText="1"/>
    </xf>
    <xf numFmtId="0" fontId="2" fillId="0" borderId="88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2" fillId="0" borderId="90" xfId="0" applyFont="1" applyFill="1" applyBorder="1" applyAlignment="1">
      <alignment vertical="center"/>
    </xf>
    <xf numFmtId="0" fontId="2" fillId="0" borderId="91" xfId="0" applyFont="1" applyFill="1" applyBorder="1" applyAlignment="1">
      <alignment vertical="center"/>
    </xf>
    <xf numFmtId="0" fontId="2" fillId="0" borderId="91" xfId="0" applyFont="1" applyFill="1" applyBorder="1" applyAlignment="1">
      <alignment horizontal="center" vertical="center" wrapText="1"/>
    </xf>
    <xf numFmtId="1" fontId="14" fillId="0" borderId="25" xfId="0" applyNumberFormat="1" applyFont="1" applyFill="1" applyBorder="1" applyAlignment="1">
      <alignment horizontal="center" vertical="center" wrapText="1"/>
    </xf>
    <xf numFmtId="1" fontId="14" fillId="0" borderId="89" xfId="0" applyNumberFormat="1" applyFont="1" applyFill="1" applyBorder="1" applyAlignment="1">
      <alignment horizontal="center" vertical="center" wrapText="1"/>
    </xf>
    <xf numFmtId="1" fontId="14" fillId="0" borderId="91" xfId="0" applyNumberFormat="1" applyFont="1" applyFill="1" applyBorder="1" applyAlignment="1">
      <alignment horizontal="center" vertical="center" wrapText="1"/>
    </xf>
    <xf numFmtId="1" fontId="14" fillId="0" borderId="92" xfId="0" applyNumberFormat="1" applyFont="1" applyFill="1" applyBorder="1" applyAlignment="1">
      <alignment horizontal="center" vertical="center" wrapText="1"/>
    </xf>
    <xf numFmtId="1" fontId="2" fillId="0" borderId="87" xfId="0" applyNumberFormat="1" applyFont="1" applyFill="1" applyBorder="1" applyAlignment="1">
      <alignment horizontal="center" vertical="center" wrapText="1"/>
    </xf>
    <xf numFmtId="1" fontId="2" fillId="0" borderId="77" xfId="0" applyNumberFormat="1" applyFont="1" applyFill="1" applyBorder="1" applyAlignment="1">
      <alignment horizontal="center" vertical="center" wrapText="1"/>
    </xf>
    <xf numFmtId="1" fontId="2" fillId="0" borderId="83" xfId="0" applyNumberFormat="1" applyFont="1" applyFill="1" applyBorder="1" applyAlignment="1">
      <alignment horizontal="center" vertical="center" wrapText="1"/>
    </xf>
    <xf numFmtId="1" fontId="2" fillId="0" borderId="72" xfId="0" applyNumberFormat="1" applyFont="1" applyFill="1" applyBorder="1" applyAlignment="1">
      <alignment horizontal="center" vertical="center" wrapText="1"/>
    </xf>
    <xf numFmtId="1" fontId="2" fillId="0" borderId="39" xfId="0" applyNumberFormat="1" applyFont="1" applyFill="1" applyBorder="1" applyAlignment="1">
      <alignment horizontal="center" vertical="center" wrapText="1"/>
    </xf>
    <xf numFmtId="1" fontId="2" fillId="0" borderId="40" xfId="0" applyNumberFormat="1" applyFont="1" applyFill="1" applyBorder="1" applyAlignment="1">
      <alignment horizontal="center" vertical="center" wrapText="1"/>
    </xf>
    <xf numFmtId="1" fontId="2" fillId="0" borderId="49" xfId="0" applyNumberFormat="1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left" vertical="center" wrapText="1"/>
    </xf>
    <xf numFmtId="1" fontId="2" fillId="0" borderId="45" xfId="0" applyNumberFormat="1" applyFont="1" applyFill="1" applyBorder="1" applyAlignment="1">
      <alignment horizontal="left" vertical="center" wrapText="1"/>
    </xf>
    <xf numFmtId="1" fontId="2" fillId="0" borderId="38" xfId="0" applyNumberFormat="1" applyFont="1" applyFill="1" applyBorder="1" applyAlignment="1">
      <alignment horizontal="left" vertical="center" wrapText="1"/>
    </xf>
    <xf numFmtId="1" fontId="2" fillId="0" borderId="39" xfId="0" applyNumberFormat="1" applyFont="1" applyFill="1" applyBorder="1" applyAlignment="1">
      <alignment horizontal="left" vertical="center" wrapText="1"/>
    </xf>
    <xf numFmtId="1" fontId="2" fillId="0" borderId="4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" fontId="2" fillId="0" borderId="55" xfId="0" applyNumberFormat="1" applyFont="1" applyFill="1" applyBorder="1" applyAlignment="1">
      <alignment horizontal="center" vertical="center" wrapText="1"/>
    </xf>
    <xf numFmtId="1" fontId="2" fillId="0" borderId="53" xfId="0" applyNumberFormat="1" applyFont="1" applyFill="1" applyBorder="1" applyAlignment="1">
      <alignment horizontal="center" vertical="center" wrapText="1"/>
    </xf>
    <xf numFmtId="1" fontId="2" fillId="0" borderId="54" xfId="0" applyNumberFormat="1" applyFont="1" applyFill="1" applyBorder="1" applyAlignment="1">
      <alignment horizontal="center" vertical="center" wrapText="1"/>
    </xf>
    <xf numFmtId="0" fontId="2" fillId="0" borderId="67" xfId="0" applyFont="1" applyFill="1" applyBorder="1" applyAlignment="1">
      <alignment horizontal="center" vertical="center"/>
    </xf>
    <xf numFmtId="1" fontId="2" fillId="0" borderId="67" xfId="0" applyNumberFormat="1" applyFont="1" applyFill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95" xfId="0" applyFont="1" applyBorder="1" applyAlignment="1">
      <alignment horizontal="justify" vertical="center" wrapText="1"/>
    </xf>
    <xf numFmtId="0" fontId="2" fillId="0" borderId="181" xfId="0" applyFont="1" applyBorder="1" applyAlignment="1">
      <alignment horizontal="justify" vertical="center" wrapText="1"/>
    </xf>
    <xf numFmtId="1" fontId="4" fillId="0" borderId="55" xfId="0" applyNumberFormat="1" applyFont="1" applyFill="1" applyBorder="1" applyAlignment="1">
      <alignment horizontal="center" vertical="center" wrapText="1"/>
    </xf>
    <xf numFmtId="1" fontId="4" fillId="0" borderId="53" xfId="0" applyNumberFormat="1" applyFont="1" applyFill="1" applyBorder="1" applyAlignment="1">
      <alignment horizontal="center" vertical="center" wrapText="1"/>
    </xf>
    <xf numFmtId="1" fontId="4" fillId="0" borderId="54" xfId="0" applyNumberFormat="1" applyFont="1" applyFill="1" applyBorder="1" applyAlignment="1">
      <alignment horizontal="center" vertical="center" wrapText="1"/>
    </xf>
    <xf numFmtId="1" fontId="13" fillId="2" borderId="167" xfId="0" applyNumberFormat="1" applyFont="1" applyFill="1" applyBorder="1" applyAlignment="1">
      <alignment horizontal="center" vertical="center" wrapText="1"/>
    </xf>
    <xf numFmtId="1" fontId="13" fillId="2" borderId="165" xfId="0" applyNumberFormat="1" applyFont="1" applyFill="1" applyBorder="1" applyAlignment="1">
      <alignment horizontal="center" vertical="center" wrapText="1"/>
    </xf>
    <xf numFmtId="1" fontId="13" fillId="2" borderId="201" xfId="0" applyNumberFormat="1" applyFont="1" applyFill="1" applyBorder="1" applyAlignment="1">
      <alignment horizontal="center" vertical="center" wrapText="1"/>
    </xf>
    <xf numFmtId="1" fontId="13" fillId="2" borderId="164" xfId="0" applyNumberFormat="1" applyFont="1" applyFill="1" applyBorder="1" applyAlignment="1">
      <alignment horizontal="center" vertical="center" wrapText="1"/>
    </xf>
    <xf numFmtId="1" fontId="13" fillId="2" borderId="166" xfId="0" applyNumberFormat="1" applyFont="1" applyFill="1" applyBorder="1" applyAlignment="1">
      <alignment horizontal="center" vertical="center" wrapText="1"/>
    </xf>
    <xf numFmtId="1" fontId="13" fillId="2" borderId="168" xfId="0" applyNumberFormat="1" applyFont="1" applyFill="1" applyBorder="1" applyAlignment="1">
      <alignment horizontal="center" vertical="center" wrapText="1"/>
    </xf>
    <xf numFmtId="1" fontId="13" fillId="2" borderId="199" xfId="0" applyNumberFormat="1" applyFont="1" applyFill="1" applyBorder="1" applyAlignment="1">
      <alignment horizontal="center" vertical="center" wrapText="1"/>
    </xf>
    <xf numFmtId="1" fontId="13" fillId="2" borderId="101" xfId="0" applyNumberFormat="1" applyFont="1" applyFill="1" applyBorder="1" applyAlignment="1">
      <alignment horizontal="center" vertical="center" wrapText="1"/>
    </xf>
    <xf numFmtId="1" fontId="13" fillId="2" borderId="200" xfId="0" applyNumberFormat="1" applyFont="1" applyFill="1" applyBorder="1" applyAlignment="1">
      <alignment horizontal="center" vertical="center" wrapText="1"/>
    </xf>
    <xf numFmtId="1" fontId="13" fillId="2" borderId="169" xfId="0" applyNumberFormat="1" applyFont="1" applyFill="1" applyBorder="1" applyAlignment="1">
      <alignment horizontal="center" vertical="center" wrapText="1"/>
    </xf>
    <xf numFmtId="1" fontId="13" fillId="2" borderId="177" xfId="0" applyNumberFormat="1" applyFont="1" applyFill="1" applyBorder="1" applyAlignment="1">
      <alignment horizontal="center" vertical="center" wrapText="1"/>
    </xf>
    <xf numFmtId="0" fontId="2" fillId="0" borderId="69" xfId="0" applyFont="1" applyFill="1" applyBorder="1" applyAlignment="1">
      <alignment vertical="center"/>
    </xf>
    <xf numFmtId="0" fontId="2" fillId="0" borderId="43" xfId="0" applyFont="1" applyFill="1" applyBorder="1" applyAlignment="1">
      <alignment vertical="center"/>
    </xf>
    <xf numFmtId="0" fontId="2" fillId="0" borderId="47" xfId="0" applyFont="1" applyFill="1" applyBorder="1" applyAlignment="1">
      <alignment vertical="center"/>
    </xf>
    <xf numFmtId="0" fontId="2" fillId="0" borderId="49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0" xfId="0" applyFont="1" applyFill="1" applyBorder="1" applyAlignment="1">
      <alignment vertical="center"/>
    </xf>
    <xf numFmtId="0" fontId="2" fillId="0" borderId="42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horizontal="center" vertical="center" wrapText="1"/>
    </xf>
    <xf numFmtId="0" fontId="2" fillId="0" borderId="70" xfId="0" applyFont="1" applyFill="1" applyBorder="1" applyAlignment="1">
      <alignment horizontal="center" vertical="center" wrapText="1"/>
    </xf>
    <xf numFmtId="1" fontId="14" fillId="0" borderId="80" xfId="0" applyNumberFormat="1" applyFont="1" applyFill="1" applyBorder="1" applyAlignment="1">
      <alignment horizontal="center" vertical="center" wrapText="1"/>
    </xf>
    <xf numFmtId="1" fontId="14" fillId="0" borderId="81" xfId="0" applyNumberFormat="1" applyFont="1" applyFill="1" applyBorder="1" applyAlignment="1">
      <alignment horizontal="center" vertical="center" wrapText="1"/>
    </xf>
    <xf numFmtId="1" fontId="14" fillId="0" borderId="82" xfId="0" applyNumberFormat="1" applyFont="1" applyFill="1" applyBorder="1" applyAlignment="1">
      <alignment horizontal="center" vertical="center" wrapText="1"/>
    </xf>
    <xf numFmtId="1" fontId="14" fillId="0" borderId="66" xfId="0" applyNumberFormat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1" fontId="14" fillId="0" borderId="45" xfId="0" applyNumberFormat="1" applyFont="1" applyFill="1" applyBorder="1" applyAlignment="1">
      <alignment horizontal="center" vertical="center" wrapText="1"/>
    </xf>
    <xf numFmtId="0" fontId="2" fillId="0" borderId="84" xfId="0" applyFont="1" applyFill="1" applyBorder="1" applyAlignment="1">
      <alignment vertical="center"/>
    </xf>
    <xf numFmtId="0" fontId="2" fillId="0" borderId="78" xfId="0" applyFont="1" applyFill="1" applyBorder="1" applyAlignment="1">
      <alignment vertical="center"/>
    </xf>
    <xf numFmtId="0" fontId="2" fillId="0" borderId="73" xfId="0" applyFont="1" applyFill="1" applyBorder="1" applyAlignment="1">
      <alignment vertical="center"/>
    </xf>
    <xf numFmtId="0" fontId="2" fillId="0" borderId="61" xfId="0" applyFont="1" applyFill="1" applyBorder="1" applyAlignment="1">
      <alignment vertical="center"/>
    </xf>
    <xf numFmtId="0" fontId="2" fillId="0" borderId="74" xfId="0" applyFont="1" applyFill="1" applyBorder="1" applyAlignment="1">
      <alignment vertical="center"/>
    </xf>
    <xf numFmtId="0" fontId="2" fillId="0" borderId="76" xfId="0" applyFont="1" applyFill="1" applyBorder="1" applyAlignment="1">
      <alignment vertical="center"/>
    </xf>
    <xf numFmtId="0" fontId="2" fillId="0" borderId="77" xfId="0" applyFont="1" applyFill="1" applyBorder="1" applyAlignment="1">
      <alignment vertical="center"/>
    </xf>
    <xf numFmtId="0" fontId="2" fillId="0" borderId="85" xfId="0" applyFont="1" applyFill="1" applyBorder="1" applyAlignment="1">
      <alignment vertical="center"/>
    </xf>
    <xf numFmtId="0" fontId="2" fillId="0" borderId="38" xfId="0" applyFont="1" applyFill="1" applyBorder="1" applyAlignment="1">
      <alignment vertical="center"/>
    </xf>
    <xf numFmtId="0" fontId="2" fillId="0" borderId="39" xfId="0" applyFont="1" applyFill="1" applyBorder="1" applyAlignment="1">
      <alignment vertical="center"/>
    </xf>
    <xf numFmtId="0" fontId="2" fillId="0" borderId="71" xfId="0" applyFont="1" applyFill="1" applyBorder="1" applyAlignment="1">
      <alignment vertical="center"/>
    </xf>
    <xf numFmtId="0" fontId="5" fillId="0" borderId="60" xfId="0" applyFont="1" applyFill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 wrapText="1"/>
    </xf>
    <xf numFmtId="0" fontId="21" fillId="0" borderId="59" xfId="0" applyFont="1" applyBorder="1" applyAlignment="1">
      <alignment horizontal="center" vertical="center" wrapText="1"/>
    </xf>
    <xf numFmtId="1" fontId="5" fillId="0" borderId="53" xfId="0" applyNumberFormat="1" applyFont="1" applyFill="1" applyBorder="1" applyAlignment="1">
      <alignment horizontal="center" vertical="center" wrapText="1"/>
    </xf>
    <xf numFmtId="0" fontId="21" fillId="0" borderId="54" xfId="0" applyFont="1" applyBorder="1" applyAlignment="1">
      <alignment horizontal="center" vertical="center" wrapText="1"/>
    </xf>
    <xf numFmtId="49" fontId="5" fillId="0" borderId="53" xfId="0" applyNumberFormat="1" applyFont="1" applyFill="1" applyBorder="1" applyAlignment="1">
      <alignment horizontal="center" vertical="center" wrapText="1"/>
    </xf>
    <xf numFmtId="49" fontId="5" fillId="0" borderId="30" xfId="0" applyNumberFormat="1" applyFont="1" applyFill="1" applyBorder="1" applyAlignment="1">
      <alignment horizontal="center" vertical="center" wrapText="1"/>
    </xf>
    <xf numFmtId="49" fontId="5" fillId="0" borderId="29" xfId="0" applyNumberFormat="1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1" fontId="2" fillId="0" borderId="52" xfId="0" applyNumberFormat="1" applyFont="1" applyFill="1" applyBorder="1" applyAlignment="1">
      <alignment horizontal="left" vertical="center" wrapText="1"/>
    </xf>
    <xf numFmtId="1" fontId="2" fillId="0" borderId="50" xfId="0" applyNumberFormat="1" applyFont="1" applyFill="1" applyBorder="1" applyAlignment="1">
      <alignment horizontal="left" vertical="center" wrapText="1"/>
    </xf>
    <xf numFmtId="1" fontId="2" fillId="0" borderId="51" xfId="0" applyNumberFormat="1" applyFont="1" applyFill="1" applyBorder="1" applyAlignment="1">
      <alignment horizontal="left" vertical="center" wrapText="1"/>
    </xf>
    <xf numFmtId="49" fontId="5" fillId="0" borderId="55" xfId="0" applyNumberFormat="1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1" fontId="5" fillId="0" borderId="63" xfId="0" applyNumberFormat="1" applyFont="1" applyFill="1" applyBorder="1" applyAlignment="1">
      <alignment horizontal="center" vertical="center" wrapText="1"/>
    </xf>
    <xf numFmtId="0" fontId="21" fillId="0" borderId="64" xfId="0" applyFont="1" applyBorder="1" applyAlignment="1">
      <alignment vertical="center"/>
    </xf>
    <xf numFmtId="0" fontId="21" fillId="0" borderId="65" xfId="0" applyFont="1" applyBorder="1" applyAlignment="1">
      <alignment vertical="center"/>
    </xf>
    <xf numFmtId="49" fontId="2" fillId="0" borderId="42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49" fontId="2" fillId="0" borderId="47" xfId="0" applyNumberFormat="1" applyFont="1" applyFill="1" applyBorder="1" applyAlignment="1">
      <alignment horizontal="center" vertical="center" wrapText="1"/>
    </xf>
    <xf numFmtId="49" fontId="2" fillId="0" borderId="66" xfId="0" applyNumberFormat="1" applyFont="1" applyFill="1" applyBorder="1" applyAlignment="1">
      <alignment horizontal="center" vertical="center" wrapText="1"/>
    </xf>
    <xf numFmtId="49" fontId="2" fillId="0" borderId="70" xfId="0" applyNumberFormat="1" applyFont="1" applyFill="1" applyBorder="1" applyAlignment="1">
      <alignment horizontal="center" vertical="center" wrapText="1"/>
    </xf>
    <xf numFmtId="49" fontId="2" fillId="0" borderId="46" xfId="0" applyNumberFormat="1" applyFont="1" applyFill="1" applyBorder="1" applyAlignment="1">
      <alignment horizontal="center" vertical="center" wrapText="1"/>
    </xf>
    <xf numFmtId="49" fontId="2" fillId="0" borderId="48" xfId="0" applyNumberFormat="1" applyFont="1" applyFill="1" applyBorder="1" applyAlignment="1">
      <alignment horizontal="center" vertical="center" wrapText="1"/>
    </xf>
    <xf numFmtId="1" fontId="2" fillId="0" borderId="42" xfId="0" applyNumberFormat="1" applyFont="1" applyFill="1" applyBorder="1" applyAlignment="1">
      <alignment horizontal="center" vertical="center" wrapText="1"/>
    </xf>
    <xf numFmtId="1" fontId="2" fillId="0" borderId="66" xfId="0" applyNumberFormat="1" applyFont="1" applyFill="1" applyBorder="1" applyAlignment="1">
      <alignment horizontal="center" vertical="center" wrapText="1"/>
    </xf>
    <xf numFmtId="1" fontId="2" fillId="0" borderId="46" xfId="0" applyNumberFormat="1" applyFont="1" applyFill="1" applyBorder="1" applyAlignment="1">
      <alignment horizontal="center" vertical="center" wrapText="1"/>
    </xf>
    <xf numFmtId="0" fontId="2" fillId="0" borderId="87" xfId="0" applyFont="1" applyFill="1" applyBorder="1" applyAlignment="1">
      <alignment horizontal="center" vertical="center" wrapText="1"/>
    </xf>
    <xf numFmtId="0" fontId="2" fillId="0" borderId="77" xfId="0" applyFont="1" applyFill="1" applyBorder="1" applyAlignment="1">
      <alignment horizontal="center" vertical="center" wrapText="1"/>
    </xf>
    <xf numFmtId="0" fontId="2" fillId="0" borderId="85" xfId="0" applyFont="1" applyFill="1" applyBorder="1" applyAlignment="1">
      <alignment horizontal="center" vertical="center" wrapText="1"/>
    </xf>
    <xf numFmtId="0" fontId="2" fillId="0" borderId="7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71" xfId="0" applyFont="1" applyFill="1" applyBorder="1" applyAlignment="1">
      <alignment horizontal="center" vertical="center" wrapText="1"/>
    </xf>
    <xf numFmtId="1" fontId="13" fillId="2" borderId="103" xfId="0" applyNumberFormat="1" applyFont="1" applyFill="1" applyBorder="1" applyAlignment="1">
      <alignment horizontal="center" vertical="center" wrapText="1"/>
    </xf>
    <xf numFmtId="1" fontId="13" fillId="2" borderId="105" xfId="0" applyNumberFormat="1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 vertical="center"/>
    </xf>
    <xf numFmtId="0" fontId="5" fillId="2" borderId="105" xfId="0" applyFont="1" applyFill="1" applyBorder="1" applyAlignment="1">
      <alignment horizontal="center" vertical="center"/>
    </xf>
    <xf numFmtId="0" fontId="13" fillId="2" borderId="167" xfId="0" applyFont="1" applyFill="1" applyBorder="1" applyAlignment="1">
      <alignment vertical="center" wrapText="1"/>
    </xf>
    <xf numFmtId="0" fontId="13" fillId="2" borderId="165" xfId="0" applyFont="1" applyFill="1" applyBorder="1" applyAlignment="1">
      <alignment vertical="center" wrapText="1"/>
    </xf>
    <xf numFmtId="0" fontId="13" fillId="2" borderId="168" xfId="0" applyFont="1" applyFill="1" applyBorder="1" applyAlignment="1">
      <alignment vertical="center" wrapText="1"/>
    </xf>
    <xf numFmtId="1" fontId="13" fillId="2" borderId="114" xfId="0" applyNumberFormat="1" applyFont="1" applyFill="1" applyBorder="1" applyAlignment="1">
      <alignment horizontal="center" vertical="center" wrapText="1"/>
    </xf>
    <xf numFmtId="1" fontId="13" fillId="2" borderId="104" xfId="0" applyNumberFormat="1" applyFont="1" applyFill="1" applyBorder="1" applyAlignment="1">
      <alignment horizontal="center" vertical="center" wrapText="1"/>
    </xf>
    <xf numFmtId="1" fontId="13" fillId="2" borderId="113" xfId="0" applyNumberFormat="1" applyFont="1" applyFill="1" applyBorder="1" applyAlignment="1">
      <alignment horizontal="center" vertical="center" wrapText="1"/>
    </xf>
    <xf numFmtId="1" fontId="13" fillId="2" borderId="188" xfId="0" applyNumberFormat="1" applyFont="1" applyFill="1" applyBorder="1" applyAlignment="1">
      <alignment horizontal="center" vertical="center" wrapText="1"/>
    </xf>
    <xf numFmtId="1" fontId="18" fillId="2" borderId="167" xfId="0" applyNumberFormat="1" applyFont="1" applyFill="1" applyBorder="1" applyAlignment="1">
      <alignment horizontal="center" vertical="center" wrapText="1"/>
    </xf>
    <xf numFmtId="1" fontId="18" fillId="2" borderId="168" xfId="0" applyNumberFormat="1" applyFont="1" applyFill="1" applyBorder="1" applyAlignment="1">
      <alignment horizontal="center" vertical="center" wrapText="1"/>
    </xf>
    <xf numFmtId="0" fontId="5" fillId="2" borderId="164" xfId="0" applyFont="1" applyFill="1" applyBorder="1" applyAlignment="1">
      <alignment horizontal="center" vertical="center"/>
    </xf>
    <xf numFmtId="0" fontId="5" fillId="2" borderId="168" xfId="0" applyFont="1" applyFill="1" applyBorder="1" applyAlignment="1">
      <alignment horizontal="center" vertical="center"/>
    </xf>
    <xf numFmtId="49" fontId="4" fillId="0" borderId="55" xfId="0" applyNumberFormat="1" applyFont="1" applyFill="1" applyBorder="1" applyAlignment="1">
      <alignment horizontal="center" vertical="center" wrapText="1"/>
    </xf>
    <xf numFmtId="49" fontId="4" fillId="0" borderId="53" xfId="0" applyNumberFormat="1" applyFont="1" applyFill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49" fontId="4" fillId="0" borderId="54" xfId="0" applyNumberFormat="1" applyFont="1" applyFill="1" applyBorder="1" applyAlignment="1">
      <alignment horizontal="center" vertical="center" wrapText="1"/>
    </xf>
    <xf numFmtId="0" fontId="13" fillId="2" borderId="103" xfId="0" applyFont="1" applyFill="1" applyBorder="1" applyAlignment="1">
      <alignment vertical="center" wrapText="1"/>
    </xf>
    <xf numFmtId="0" fontId="13" fillId="2" borderId="104" xfId="0" applyFont="1" applyFill="1" applyBorder="1" applyAlignment="1">
      <alignment vertical="center" wrapText="1"/>
    </xf>
    <xf numFmtId="0" fontId="13" fillId="2" borderId="105" xfId="0" applyFont="1" applyFill="1" applyBorder="1" applyAlignment="1">
      <alignment vertical="center" wrapText="1"/>
    </xf>
    <xf numFmtId="1" fontId="13" fillId="2" borderId="153" xfId="0" applyNumberFormat="1" applyFont="1" applyFill="1" applyBorder="1" applyAlignment="1">
      <alignment horizontal="center" vertical="center" wrapText="1"/>
    </xf>
    <xf numFmtId="1" fontId="13" fillId="2" borderId="118" xfId="0" applyNumberFormat="1" applyFont="1" applyFill="1" applyBorder="1" applyAlignment="1">
      <alignment horizontal="center" vertical="center" wrapText="1"/>
    </xf>
    <xf numFmtId="1" fontId="13" fillId="2" borderId="128" xfId="0" applyNumberFormat="1" applyFont="1" applyFill="1" applyBorder="1" applyAlignment="1">
      <alignment horizontal="center" vertical="center" wrapText="1"/>
    </xf>
    <xf numFmtId="1" fontId="13" fillId="2" borderId="102" xfId="0" applyNumberFormat="1" applyFont="1" applyFill="1" applyBorder="1" applyAlignment="1">
      <alignment horizontal="center" vertical="center" wrapText="1"/>
    </xf>
    <xf numFmtId="1" fontId="13" fillId="2" borderId="198" xfId="0" applyNumberFormat="1" applyFont="1" applyFill="1" applyBorder="1" applyAlignment="1">
      <alignment horizontal="center" vertical="center" wrapText="1"/>
    </xf>
    <xf numFmtId="1" fontId="13" fillId="2" borderId="137" xfId="0" applyNumberFormat="1" applyFont="1" applyFill="1" applyBorder="1" applyAlignment="1">
      <alignment horizontal="center" vertical="center" wrapText="1"/>
    </xf>
    <xf numFmtId="1" fontId="13" fillId="2" borderId="129" xfId="0" applyNumberFormat="1" applyFont="1" applyFill="1" applyBorder="1" applyAlignment="1">
      <alignment horizontal="center" vertical="center" wrapText="1"/>
    </xf>
    <xf numFmtId="1" fontId="13" fillId="2" borderId="136" xfId="0" applyNumberFormat="1" applyFont="1" applyFill="1" applyBorder="1" applyAlignment="1">
      <alignment horizontal="center" vertical="center" wrapText="1"/>
    </xf>
    <xf numFmtId="1" fontId="13" fillId="2" borderId="140" xfId="0" applyNumberFormat="1" applyFont="1" applyFill="1" applyBorder="1" applyAlignment="1">
      <alignment horizontal="center" vertical="center" wrapText="1"/>
    </xf>
    <xf numFmtId="1" fontId="13" fillId="2" borderId="163" xfId="0" applyNumberFormat="1" applyFont="1" applyFill="1" applyBorder="1" applyAlignment="1">
      <alignment horizontal="center" vertical="center" wrapText="1"/>
    </xf>
    <xf numFmtId="0" fontId="13" fillId="3" borderId="137" xfId="0" applyFont="1" applyFill="1" applyBorder="1" applyAlignment="1">
      <alignment horizontal="left" vertical="center" wrapText="1"/>
    </xf>
    <xf numFmtId="0" fontId="13" fillId="3" borderId="136" xfId="0" applyFont="1" applyFill="1" applyBorder="1" applyAlignment="1">
      <alignment horizontal="left" vertical="center" wrapText="1"/>
    </xf>
    <xf numFmtId="0" fontId="13" fillId="2" borderId="128" xfId="0" applyFont="1" applyFill="1" applyBorder="1" applyAlignment="1">
      <alignment vertical="center" wrapText="1"/>
    </xf>
    <xf numFmtId="0" fontId="13" fillId="2" borderId="102" xfId="0" applyFont="1" applyFill="1" applyBorder="1" applyAlignment="1">
      <alignment vertical="center" wrapText="1"/>
    </xf>
    <xf numFmtId="0" fontId="13" fillId="2" borderId="136" xfId="0" applyFont="1" applyFill="1" applyBorder="1" applyAlignment="1">
      <alignment vertical="center" wrapText="1"/>
    </xf>
    <xf numFmtId="1" fontId="18" fillId="0" borderId="128" xfId="0" applyNumberFormat="1" applyFont="1" applyFill="1" applyBorder="1" applyAlignment="1">
      <alignment horizontal="center" vertical="center" wrapText="1"/>
    </xf>
    <xf numFmtId="1" fontId="18" fillId="0" borderId="136" xfId="0" applyNumberFormat="1" applyFont="1" applyFill="1" applyBorder="1" applyAlignment="1">
      <alignment horizontal="center" vertical="center" wrapText="1"/>
    </xf>
    <xf numFmtId="1" fontId="18" fillId="2" borderId="137" xfId="0" applyNumberFormat="1" applyFont="1" applyFill="1" applyBorder="1" applyAlignment="1">
      <alignment horizontal="center" vertical="center"/>
    </xf>
    <xf numFmtId="1" fontId="18" fillId="2" borderId="136" xfId="0" applyNumberFormat="1" applyFont="1" applyFill="1" applyBorder="1" applyAlignment="1">
      <alignment horizontal="center" vertical="center"/>
    </xf>
    <xf numFmtId="0" fontId="5" fillId="2" borderId="137" xfId="0" applyFont="1" applyFill="1" applyBorder="1" applyAlignment="1">
      <alignment horizontal="center" vertical="center"/>
    </xf>
    <xf numFmtId="0" fontId="5" fillId="2" borderId="136" xfId="0" applyFont="1" applyFill="1" applyBorder="1" applyAlignment="1">
      <alignment horizontal="center" vertical="center"/>
    </xf>
    <xf numFmtId="0" fontId="5" fillId="0" borderId="114" xfId="0" applyFont="1" applyBorder="1" applyAlignment="1">
      <alignment horizontal="center" vertical="center"/>
    </xf>
    <xf numFmtId="0" fontId="5" fillId="0" borderId="105" xfId="0" applyFont="1" applyBorder="1" applyAlignment="1">
      <alignment horizontal="center" vertical="center"/>
    </xf>
    <xf numFmtId="0" fontId="5" fillId="0" borderId="103" xfId="0" applyFont="1" applyBorder="1" applyAlignment="1">
      <alignment horizontal="center" vertical="center" wrapText="1"/>
    </xf>
    <xf numFmtId="0" fontId="5" fillId="0" borderId="113" xfId="0" applyFont="1" applyBorder="1" applyAlignment="1">
      <alignment horizontal="center" vertical="center" wrapText="1"/>
    </xf>
    <xf numFmtId="1" fontId="13" fillId="2" borderId="174" xfId="0" applyNumberFormat="1" applyFont="1" applyFill="1" applyBorder="1" applyAlignment="1">
      <alignment horizontal="center" vertical="center" wrapText="1"/>
    </xf>
    <xf numFmtId="1" fontId="13" fillId="2" borderId="100" xfId="0" applyNumberFormat="1" applyFont="1" applyFill="1" applyBorder="1" applyAlignment="1">
      <alignment horizontal="center" vertical="center" wrapText="1"/>
    </xf>
    <xf numFmtId="1" fontId="13" fillId="2" borderId="98" xfId="0" applyNumberFormat="1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/>
    </xf>
    <xf numFmtId="0" fontId="5" fillId="2" borderId="100" xfId="0" applyFont="1" applyFill="1" applyBorder="1" applyAlignment="1">
      <alignment horizontal="center" vertical="center"/>
    </xf>
    <xf numFmtId="1" fontId="18" fillId="0" borderId="129" xfId="0" applyNumberFormat="1" applyFont="1" applyFill="1" applyBorder="1" applyAlignment="1">
      <alignment horizontal="center" vertical="center" wrapText="1"/>
    </xf>
    <xf numFmtId="1" fontId="24" fillId="2" borderId="137" xfId="0" applyNumberFormat="1" applyFont="1" applyFill="1" applyBorder="1" applyAlignment="1">
      <alignment horizontal="center" vertical="center" wrapText="1"/>
    </xf>
    <xf numFmtId="1" fontId="24" fillId="2" borderId="129" xfId="0" applyNumberFormat="1" applyFont="1" applyFill="1" applyBorder="1" applyAlignment="1">
      <alignment horizontal="center" vertical="center" wrapText="1"/>
    </xf>
    <xf numFmtId="1" fontId="24" fillId="2" borderId="163" xfId="0" applyNumberFormat="1" applyFont="1" applyFill="1" applyBorder="1" applyAlignment="1">
      <alignment horizontal="center" vertical="center" wrapText="1"/>
    </xf>
    <xf numFmtId="1" fontId="24" fillId="2" borderId="140" xfId="0" applyNumberFormat="1" applyFont="1" applyFill="1" applyBorder="1" applyAlignment="1">
      <alignment horizontal="center" vertical="center" wrapText="1"/>
    </xf>
    <xf numFmtId="1" fontId="24" fillId="2" borderId="136" xfId="0" applyNumberFormat="1" applyFont="1" applyFill="1" applyBorder="1" applyAlignment="1">
      <alignment horizontal="center" vertical="center" wrapText="1"/>
    </xf>
    <xf numFmtId="0" fontId="13" fillId="2" borderId="98" xfId="0" applyFont="1" applyFill="1" applyBorder="1" applyAlignment="1">
      <alignment vertical="center" wrapText="1"/>
    </xf>
    <xf numFmtId="0" fontId="13" fillId="2" borderId="99" xfId="0" applyFont="1" applyFill="1" applyBorder="1" applyAlignment="1">
      <alignment vertical="center" wrapText="1"/>
    </xf>
    <xf numFmtId="0" fontId="13" fillId="2" borderId="100" xfId="0" applyFont="1" applyFill="1" applyBorder="1" applyAlignment="1">
      <alignment vertical="center" wrapText="1"/>
    </xf>
    <xf numFmtId="1" fontId="13" fillId="2" borderId="173" xfId="0" applyNumberFormat="1" applyFont="1" applyFill="1" applyBorder="1" applyAlignment="1">
      <alignment horizontal="center" vertical="center" wrapText="1"/>
    </xf>
    <xf numFmtId="1" fontId="13" fillId="2" borderId="175" xfId="0" applyNumberFormat="1" applyFont="1" applyFill="1" applyBorder="1" applyAlignment="1">
      <alignment horizontal="center" vertical="center" wrapText="1"/>
    </xf>
    <xf numFmtId="1" fontId="13" fillId="2" borderId="176" xfId="0" applyNumberFormat="1" applyFont="1" applyFill="1" applyBorder="1" applyAlignment="1">
      <alignment horizontal="center" vertical="center" wrapText="1"/>
    </xf>
    <xf numFmtId="49" fontId="13" fillId="3" borderId="135" xfId="0" applyNumberFormat="1" applyFont="1" applyFill="1" applyBorder="1" applyAlignment="1">
      <alignment horizontal="center" vertical="center"/>
    </xf>
    <xf numFmtId="49" fontId="13" fillId="3" borderId="78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 wrapText="1"/>
    </xf>
    <xf numFmtId="0" fontId="4" fillId="3" borderId="139" xfId="0" applyFont="1" applyFill="1" applyBorder="1" applyAlignment="1">
      <alignment vertical="center" wrapText="1"/>
    </xf>
    <xf numFmtId="0" fontId="13" fillId="3" borderId="135" xfId="0" applyFont="1" applyFill="1" applyBorder="1" applyAlignment="1">
      <alignment vertical="center"/>
    </xf>
    <xf numFmtId="0" fontId="13" fillId="3" borderId="78" xfId="0" applyFont="1" applyFill="1" applyBorder="1" applyAlignment="1">
      <alignment vertical="center"/>
    </xf>
    <xf numFmtId="0" fontId="5" fillId="3" borderId="128" xfId="0" applyFont="1" applyFill="1" applyBorder="1" applyAlignment="1">
      <alignment vertical="center"/>
    </xf>
    <xf numFmtId="0" fontId="5" fillId="3" borderId="136" xfId="0" applyFont="1" applyFill="1" applyBorder="1" applyAlignment="1">
      <alignment vertical="center"/>
    </xf>
    <xf numFmtId="0" fontId="2" fillId="0" borderId="116" xfId="0" applyFont="1" applyBorder="1" applyAlignment="1">
      <alignment vertical="center" wrapText="1"/>
    </xf>
    <xf numFmtId="0" fontId="2" fillId="0" borderId="117" xfId="0" applyFont="1" applyBorder="1" applyAlignment="1">
      <alignment vertical="center" wrapText="1"/>
    </xf>
    <xf numFmtId="0" fontId="5" fillId="0" borderId="114" xfId="0" applyFont="1" applyBorder="1" applyAlignment="1">
      <alignment horizontal="center" vertical="center" wrapText="1"/>
    </xf>
    <xf numFmtId="0" fontId="5" fillId="0" borderId="137" xfId="0" applyFont="1" applyFill="1" applyBorder="1" applyAlignment="1">
      <alignment horizontal="center" vertical="center" wrapText="1"/>
    </xf>
    <xf numFmtId="0" fontId="5" fillId="0" borderId="129" xfId="0" applyFont="1" applyFill="1" applyBorder="1" applyAlignment="1">
      <alignment horizontal="center" vertical="center" wrapText="1"/>
    </xf>
    <xf numFmtId="0" fontId="5" fillId="0" borderId="178" xfId="0" applyFont="1" applyFill="1" applyBorder="1" applyAlignment="1">
      <alignment horizontal="center" vertical="center" wrapText="1"/>
    </xf>
    <xf numFmtId="0" fontId="5" fillId="0" borderId="123" xfId="0" applyFont="1" applyFill="1" applyBorder="1" applyAlignment="1">
      <alignment horizontal="center" vertical="center" wrapText="1"/>
    </xf>
    <xf numFmtId="0" fontId="5" fillId="0" borderId="136" xfId="0" applyFont="1" applyFill="1" applyBorder="1" applyAlignment="1">
      <alignment horizontal="center" vertical="center" wrapText="1"/>
    </xf>
    <xf numFmtId="0" fontId="5" fillId="0" borderId="128" xfId="0" applyFont="1" applyFill="1" applyBorder="1" applyAlignment="1">
      <alignment vertical="center"/>
    </xf>
    <xf numFmtId="0" fontId="5" fillId="0" borderId="136" xfId="0" applyFont="1" applyFill="1" applyBorder="1" applyAlignment="1">
      <alignment vertical="center"/>
    </xf>
    <xf numFmtId="0" fontId="5" fillId="0" borderId="137" xfId="0" applyFont="1" applyFill="1" applyBorder="1" applyAlignment="1">
      <alignment horizontal="left" vertical="center" wrapText="1"/>
    </xf>
    <xf numFmtId="0" fontId="5" fillId="0" borderId="136" xfId="0" applyFont="1" applyFill="1" applyBorder="1" applyAlignment="1">
      <alignment horizontal="left" vertical="center" wrapText="1"/>
    </xf>
    <xf numFmtId="49" fontId="5" fillId="0" borderId="120" xfId="0" applyNumberFormat="1" applyFont="1" applyFill="1" applyBorder="1" applyAlignment="1">
      <alignment horizontal="center" vertical="center"/>
    </xf>
    <xf numFmtId="49" fontId="5" fillId="0" borderId="123" xfId="0" applyNumberFormat="1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vertical="center" wrapText="1"/>
    </xf>
    <xf numFmtId="0" fontId="2" fillId="0" borderId="122" xfId="0" applyFont="1" applyFill="1" applyBorder="1" applyAlignment="1">
      <alignment vertical="center" wrapText="1"/>
    </xf>
    <xf numFmtId="0" fontId="5" fillId="0" borderId="120" xfId="0" applyFont="1" applyFill="1" applyBorder="1" applyAlignment="1">
      <alignment vertical="center"/>
    </xf>
    <xf numFmtId="0" fontId="5" fillId="0" borderId="123" xfId="0" applyFont="1" applyFill="1" applyBorder="1" applyAlignment="1">
      <alignment vertical="center"/>
    </xf>
    <xf numFmtId="0" fontId="5" fillId="0" borderId="58" xfId="0" applyFont="1" applyFill="1" applyBorder="1" applyAlignment="1">
      <alignment horizontal="center" vertical="center"/>
    </xf>
    <xf numFmtId="0" fontId="5" fillId="0" borderId="122" xfId="0" applyFont="1" applyFill="1" applyBorder="1" applyAlignment="1">
      <alignment horizontal="center" vertical="center"/>
    </xf>
    <xf numFmtId="0" fontId="5" fillId="0" borderId="128" xfId="0" applyFont="1" applyFill="1" applyBorder="1" applyAlignment="1">
      <alignment horizontal="center" vertical="center" wrapText="1"/>
    </xf>
    <xf numFmtId="0" fontId="5" fillId="0" borderId="120" xfId="0" applyFont="1" applyFill="1" applyBorder="1" applyAlignment="1">
      <alignment horizontal="center" vertical="center" wrapText="1"/>
    </xf>
    <xf numFmtId="0" fontId="5" fillId="0" borderId="122" xfId="0" applyFont="1" applyFill="1" applyBorder="1" applyAlignment="1">
      <alignment horizontal="center" vertical="center" wrapText="1"/>
    </xf>
    <xf numFmtId="0" fontId="5" fillId="0" borderId="138" xfId="0" applyFont="1" applyBorder="1" applyAlignment="1">
      <alignment horizontal="center" vertical="center" wrapText="1"/>
    </xf>
    <xf numFmtId="0" fontId="5" fillId="0" borderId="107" xfId="0" applyFont="1" applyBorder="1" applyAlignment="1">
      <alignment horizontal="center" vertical="center" wrapText="1"/>
    </xf>
    <xf numFmtId="0" fontId="5" fillId="0" borderId="105" xfId="0" applyFont="1" applyBorder="1" applyAlignment="1">
      <alignment horizontal="center" vertical="center" wrapText="1"/>
    </xf>
    <xf numFmtId="0" fontId="5" fillId="0" borderId="103" xfId="0" applyFont="1" applyBorder="1" applyAlignment="1">
      <alignment vertical="center"/>
    </xf>
    <xf numFmtId="0" fontId="5" fillId="0" borderId="105" xfId="0" applyFont="1" applyBorder="1" applyAlignment="1">
      <alignment vertical="center"/>
    </xf>
    <xf numFmtId="0" fontId="5" fillId="0" borderId="114" xfId="0" applyFont="1" applyFill="1" applyBorder="1" applyAlignment="1">
      <alignment horizontal="left" vertical="center" wrapText="1"/>
    </xf>
    <xf numFmtId="0" fontId="5" fillId="0" borderId="105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35" xfId="0" applyFont="1" applyBorder="1" applyAlignment="1">
      <alignment vertical="center"/>
    </xf>
    <xf numFmtId="0" fontId="5" fillId="0" borderId="139" xfId="0" applyFont="1" applyBorder="1" applyAlignment="1">
      <alignment vertical="center"/>
    </xf>
    <xf numFmtId="0" fontId="13" fillId="4" borderId="116" xfId="0" applyFont="1" applyFill="1" applyBorder="1" applyAlignment="1">
      <alignment horizontal="left" vertical="center" wrapText="1"/>
    </xf>
    <xf numFmtId="0" fontId="13" fillId="4" borderId="117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139" xfId="0" applyFont="1" applyBorder="1" applyAlignment="1">
      <alignment vertical="center" wrapText="1"/>
    </xf>
    <xf numFmtId="0" fontId="5" fillId="0" borderId="7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 wrapText="1"/>
    </xf>
    <xf numFmtId="0" fontId="5" fillId="0" borderId="7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14" xfId="0" applyFont="1" applyBorder="1" applyAlignment="1">
      <alignment horizontal="left" vertical="center" wrapText="1"/>
    </xf>
    <xf numFmtId="0" fontId="5" fillId="0" borderId="105" xfId="0" applyFont="1" applyBorder="1" applyAlignment="1">
      <alignment horizontal="left" vertical="center" wrapText="1"/>
    </xf>
    <xf numFmtId="0" fontId="5" fillId="0" borderId="141" xfId="0" applyFont="1" applyFill="1" applyBorder="1" applyAlignment="1">
      <alignment horizontal="left" vertical="center" wrapText="1"/>
    </xf>
    <xf numFmtId="0" fontId="5" fillId="0" borderId="143" xfId="0" applyFont="1" applyFill="1" applyBorder="1" applyAlignment="1">
      <alignment horizontal="left" vertical="center" wrapText="1"/>
    </xf>
    <xf numFmtId="0" fontId="5" fillId="0" borderId="144" xfId="0" applyFont="1" applyFill="1" applyBorder="1" applyAlignment="1">
      <alignment horizontal="left" vertical="center" wrapText="1"/>
    </xf>
    <xf numFmtId="0" fontId="5" fillId="0" borderId="148" xfId="0" applyFont="1" applyFill="1" applyBorder="1" applyAlignment="1">
      <alignment horizontal="left" vertical="center" wrapText="1"/>
    </xf>
    <xf numFmtId="0" fontId="5" fillId="0" borderId="141" xfId="0" applyFont="1" applyFill="1" applyBorder="1" applyAlignment="1">
      <alignment horizontal="center" vertical="center"/>
    </xf>
    <xf numFmtId="0" fontId="5" fillId="0" borderId="14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textRotation="90"/>
    </xf>
    <xf numFmtId="0" fontId="2" fillId="0" borderId="5" xfId="0" applyFont="1" applyFill="1" applyBorder="1" applyAlignment="1">
      <alignment horizontal="center" vertical="center" textRotation="90"/>
    </xf>
    <xf numFmtId="0" fontId="2" fillId="0" borderId="14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 textRotation="90"/>
    </xf>
    <xf numFmtId="0" fontId="2" fillId="0" borderId="15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 textRotation="90"/>
    </xf>
    <xf numFmtId="0" fontId="2" fillId="0" borderId="19" xfId="0" applyFont="1" applyFill="1" applyBorder="1" applyAlignment="1">
      <alignment horizontal="center" vertical="center" textRotation="90"/>
    </xf>
    <xf numFmtId="0" fontId="2" fillId="0" borderId="6" xfId="0" applyFont="1" applyFill="1" applyBorder="1" applyAlignment="1">
      <alignment horizontal="center" vertical="center" textRotation="90"/>
    </xf>
    <xf numFmtId="0" fontId="2" fillId="0" borderId="17" xfId="0" applyFont="1" applyFill="1" applyBorder="1" applyAlignment="1">
      <alignment horizontal="center" vertical="center" textRotation="90"/>
    </xf>
    <xf numFmtId="0" fontId="2" fillId="0" borderId="8" xfId="0" applyFont="1" applyFill="1" applyBorder="1" applyAlignment="1">
      <alignment horizontal="center" vertical="center" textRotation="90"/>
    </xf>
    <xf numFmtId="0" fontId="2" fillId="0" borderId="18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12" xfId="0" applyFont="1" applyFill="1" applyBorder="1" applyAlignment="1">
      <alignment horizontal="center" vertical="center" textRotation="90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horizontal="center" vertical="center" textRotation="90" wrapText="1"/>
    </xf>
    <xf numFmtId="0" fontId="2" fillId="0" borderId="10" xfId="0" applyFont="1" applyFill="1" applyBorder="1" applyAlignment="1">
      <alignment horizontal="center" vertical="center" textRotation="90" wrapText="1"/>
    </xf>
    <xf numFmtId="0" fontId="2" fillId="0" borderId="103" xfId="0" applyFont="1" applyFill="1" applyBorder="1" applyAlignment="1">
      <alignment horizontal="center" vertical="center"/>
    </xf>
    <xf numFmtId="0" fontId="2" fillId="0" borderId="104" xfId="0" applyFont="1" applyFill="1" applyBorder="1" applyAlignment="1">
      <alignment horizontal="center" vertical="center"/>
    </xf>
    <xf numFmtId="0" fontId="2" fillId="0" borderId="105" xfId="0" applyFont="1" applyFill="1" applyBorder="1" applyAlignment="1">
      <alignment horizontal="center" vertical="center"/>
    </xf>
    <xf numFmtId="0" fontId="2" fillId="0" borderId="114" xfId="0" applyFont="1" applyFill="1" applyBorder="1" applyAlignment="1">
      <alignment horizontal="center" vertical="center"/>
    </xf>
    <xf numFmtId="0" fontId="2" fillId="0" borderId="113" xfId="0" applyFont="1" applyFill="1" applyBorder="1" applyAlignment="1">
      <alignment horizontal="center" vertical="center"/>
    </xf>
    <xf numFmtId="0" fontId="2" fillId="0" borderId="115" xfId="0" applyFont="1" applyFill="1" applyBorder="1" applyAlignment="1">
      <alignment horizontal="center" vertical="center"/>
    </xf>
    <xf numFmtId="0" fontId="2" fillId="0" borderId="116" xfId="0" applyFont="1" applyFill="1" applyBorder="1" applyAlignment="1">
      <alignment horizontal="center" vertical="center"/>
    </xf>
    <xf numFmtId="0" fontId="2" fillId="0" borderId="117" xfId="0" applyFont="1" applyFill="1" applyBorder="1" applyAlignment="1">
      <alignment horizontal="center" vertical="center"/>
    </xf>
    <xf numFmtId="0" fontId="28" fillId="0" borderId="116" xfId="0" applyFont="1" applyFill="1" applyBorder="1" applyAlignment="1">
      <alignment horizontal="left" vertical="center" wrapText="1"/>
    </xf>
    <xf numFmtId="0" fontId="28" fillId="0" borderId="117" xfId="0" applyFont="1" applyFill="1" applyBorder="1" applyAlignment="1">
      <alignment horizontal="left" vertical="center" wrapText="1"/>
    </xf>
    <xf numFmtId="0" fontId="5" fillId="0" borderId="94" xfId="0" applyFont="1" applyFill="1" applyBorder="1" applyAlignment="1">
      <alignment horizontal="center" vertical="center" wrapText="1"/>
    </xf>
    <xf numFmtId="0" fontId="5" fillId="0" borderId="143" xfId="0" applyFont="1" applyFill="1" applyBorder="1" applyAlignment="1">
      <alignment horizontal="center" vertical="center" wrapText="1"/>
    </xf>
    <xf numFmtId="0" fontId="5" fillId="0" borderId="98" xfId="0" applyFont="1" applyFill="1" applyBorder="1" applyAlignment="1">
      <alignment horizontal="center" vertical="center"/>
    </xf>
    <xf numFmtId="0" fontId="5" fillId="0" borderId="99" xfId="0" applyFont="1" applyFill="1" applyBorder="1" applyAlignment="1">
      <alignment horizontal="center" vertical="center"/>
    </xf>
    <xf numFmtId="0" fontId="5" fillId="0" borderId="100" xfId="0" applyFont="1" applyFill="1" applyBorder="1" applyAlignment="1">
      <alignment horizontal="center" vertical="center"/>
    </xf>
    <xf numFmtId="0" fontId="2" fillId="0" borderId="110" xfId="0" applyFont="1" applyFill="1" applyBorder="1" applyAlignment="1">
      <alignment horizontal="center" vertical="center"/>
    </xf>
    <xf numFmtId="0" fontId="2" fillId="0" borderId="111" xfId="0" applyFont="1" applyFill="1" applyBorder="1" applyAlignment="1">
      <alignment horizontal="center" vertical="center"/>
    </xf>
    <xf numFmtId="0" fontId="2" fillId="0" borderId="11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7" fillId="0" borderId="16" xfId="0" applyFont="1" applyFill="1" applyBorder="1" applyAlignment="1">
      <alignment horizontal="center" vertical="center" textRotation="90"/>
    </xf>
    <xf numFmtId="0" fontId="7" fillId="0" borderId="19" xfId="0" applyFont="1" applyFill="1" applyBorder="1" applyAlignment="1">
      <alignment horizontal="center" vertical="center" textRotation="90"/>
    </xf>
    <xf numFmtId="0" fontId="7" fillId="0" borderId="14" xfId="0" applyFont="1" applyFill="1" applyBorder="1" applyAlignment="1">
      <alignment horizontal="center" vertical="center" textRotation="90"/>
    </xf>
    <xf numFmtId="0" fontId="7" fillId="0" borderId="17" xfId="0" applyFont="1" applyFill="1" applyBorder="1" applyAlignment="1">
      <alignment horizontal="center" vertical="center" textRotation="90"/>
    </xf>
    <xf numFmtId="0" fontId="7" fillId="0" borderId="15" xfId="0" applyFont="1" applyFill="1" applyBorder="1" applyAlignment="1">
      <alignment horizontal="center" vertical="center" textRotation="90"/>
    </xf>
    <xf numFmtId="0" fontId="7" fillId="0" borderId="18" xfId="0" applyFont="1" applyFill="1" applyBorder="1" applyAlignment="1">
      <alignment horizontal="center" vertical="center" textRotation="90"/>
    </xf>
    <xf numFmtId="0" fontId="7" fillId="0" borderId="106" xfId="0" applyFont="1" applyFill="1" applyBorder="1" applyAlignment="1">
      <alignment horizontal="center" vertical="center" textRotation="90" wrapText="1"/>
    </xf>
    <xf numFmtId="0" fontId="7" fillId="0" borderId="96" xfId="0" applyFont="1" applyFill="1" applyBorder="1" applyAlignment="1">
      <alignment horizontal="center" vertical="center" textRotation="90" wrapText="1"/>
    </xf>
    <xf numFmtId="0" fontId="7" fillId="0" borderId="31" xfId="0" applyFont="1" applyFill="1" applyBorder="1" applyAlignment="1">
      <alignment horizontal="center" vertical="center" textRotation="90" wrapText="1"/>
    </xf>
    <xf numFmtId="0" fontId="7" fillId="0" borderId="32" xfId="0" applyFont="1" applyFill="1" applyBorder="1" applyAlignment="1">
      <alignment horizontal="center" vertical="center" textRotation="90" wrapText="1"/>
    </xf>
    <xf numFmtId="0" fontId="7" fillId="0" borderId="33" xfId="0" applyFont="1" applyFill="1" applyBorder="1" applyAlignment="1">
      <alignment horizontal="center" vertical="center" textRotation="90" wrapText="1"/>
    </xf>
    <xf numFmtId="0" fontId="7" fillId="0" borderId="34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textRotation="90"/>
    </xf>
    <xf numFmtId="0" fontId="2" fillId="0" borderId="35" xfId="0" applyFont="1" applyFill="1" applyBorder="1" applyAlignment="1">
      <alignment horizontal="center" vertical="center" textRotation="90"/>
    </xf>
    <xf numFmtId="0" fontId="2" fillId="0" borderId="32" xfId="0" applyFont="1" applyFill="1" applyBorder="1" applyAlignment="1">
      <alignment horizontal="center" vertical="center" textRotation="90"/>
    </xf>
    <xf numFmtId="0" fontId="2" fillId="0" borderId="34" xfId="0" applyFont="1" applyFill="1" applyBorder="1" applyAlignment="1">
      <alignment horizontal="center" vertical="center" textRotation="90"/>
    </xf>
    <xf numFmtId="49" fontId="5" fillId="0" borderId="141" xfId="0" applyNumberFormat="1" applyFont="1" applyFill="1" applyBorder="1" applyAlignment="1">
      <alignment horizontal="center" vertical="center"/>
    </xf>
    <xf numFmtId="49" fontId="5" fillId="0" borderId="157" xfId="0" applyNumberFormat="1" applyFont="1" applyFill="1" applyBorder="1" applyAlignment="1">
      <alignment horizontal="center" vertical="center"/>
    </xf>
    <xf numFmtId="49" fontId="5" fillId="0" borderId="144" xfId="0" applyNumberFormat="1" applyFont="1" applyFill="1" applyBorder="1" applyAlignment="1">
      <alignment horizontal="center" vertical="center"/>
    </xf>
    <xf numFmtId="49" fontId="5" fillId="0" borderId="149" xfId="0" applyNumberFormat="1" applyFont="1" applyFill="1" applyBorder="1" applyAlignment="1">
      <alignment horizontal="center" vertical="center"/>
    </xf>
    <xf numFmtId="0" fontId="2" fillId="0" borderId="94" xfId="0" applyFont="1" applyFill="1" applyBorder="1" applyAlignment="1">
      <alignment horizontal="left" vertical="center" wrapText="1"/>
    </xf>
    <xf numFmtId="0" fontId="2" fillId="0" borderId="143" xfId="0" applyFont="1" applyFill="1" applyBorder="1" applyAlignment="1">
      <alignment horizontal="left" vertical="center" wrapText="1"/>
    </xf>
    <xf numFmtId="0" fontId="2" fillId="0" borderId="138" xfId="0" applyFont="1" applyFill="1" applyBorder="1" applyAlignment="1">
      <alignment horizontal="left" vertical="center" wrapText="1"/>
    </xf>
    <xf numFmtId="0" fontId="5" fillId="0" borderId="142" xfId="0" applyFont="1" applyFill="1" applyBorder="1" applyAlignment="1">
      <alignment horizontal="center" vertical="center"/>
    </xf>
    <xf numFmtId="0" fontId="5" fillId="0" borderId="158" xfId="0" applyFont="1" applyFill="1" applyBorder="1" applyAlignment="1">
      <alignment horizontal="center" vertical="center"/>
    </xf>
    <xf numFmtId="0" fontId="2" fillId="0" borderId="138" xfId="0" applyFont="1" applyBorder="1" applyAlignment="1">
      <alignment horizontal="left" vertical="center" wrapText="1"/>
    </xf>
    <xf numFmtId="0" fontId="2" fillId="0" borderId="147" xfId="0" applyFont="1" applyBorder="1" applyAlignment="1">
      <alignment horizontal="left" vertical="center" wrapText="1"/>
    </xf>
    <xf numFmtId="0" fontId="2" fillId="0" borderId="148" xfId="0" applyFont="1" applyBorder="1" applyAlignment="1">
      <alignment horizontal="left" vertical="center" wrapText="1"/>
    </xf>
    <xf numFmtId="0" fontId="3" fillId="0" borderId="114" xfId="0" applyFont="1" applyFill="1" applyBorder="1" applyAlignment="1">
      <alignment horizontal="left" vertical="center"/>
    </xf>
    <xf numFmtId="0" fontId="3" fillId="0" borderId="113" xfId="0" applyFont="1" applyFill="1" applyBorder="1" applyAlignment="1">
      <alignment horizontal="left" vertical="center"/>
    </xf>
    <xf numFmtId="0" fontId="3" fillId="0" borderId="188" xfId="0" applyFont="1" applyFill="1" applyBorder="1" applyAlignment="1">
      <alignment horizontal="left" vertical="center"/>
    </xf>
    <xf numFmtId="0" fontId="3" fillId="0" borderId="105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center" vertical="center" textRotation="90" wrapText="1"/>
    </xf>
    <xf numFmtId="0" fontId="7" fillId="0" borderId="12" xfId="0" applyFont="1" applyFill="1" applyBorder="1" applyAlignment="1">
      <alignment horizontal="center" vertical="center" textRotation="90" wrapText="1"/>
    </xf>
    <xf numFmtId="0" fontId="7" fillId="0" borderId="14" xfId="0" applyFont="1" applyFill="1" applyBorder="1" applyAlignment="1">
      <alignment horizontal="center" vertical="center" textRotation="90" wrapText="1"/>
    </xf>
    <xf numFmtId="0" fontId="7" fillId="0" borderId="7" xfId="0" applyFont="1" applyFill="1" applyBorder="1" applyAlignment="1">
      <alignment horizontal="center" vertical="center" textRotation="90" wrapText="1"/>
    </xf>
    <xf numFmtId="0" fontId="7" fillId="0" borderId="15" xfId="0" applyFont="1" applyFill="1" applyBorder="1" applyAlignment="1">
      <alignment horizontal="center" vertical="center" textRotation="90" wrapText="1"/>
    </xf>
    <xf numFmtId="0" fontId="7" fillId="0" borderId="10" xfId="0" applyFont="1" applyFill="1" applyBorder="1" applyAlignment="1">
      <alignment horizontal="center" vertical="center" textRotation="90" wrapText="1"/>
    </xf>
    <xf numFmtId="1" fontId="5" fillId="0" borderId="159" xfId="0" applyNumberFormat="1" applyFont="1" applyFill="1" applyBorder="1" applyAlignment="1">
      <alignment horizontal="center" vertical="center" wrapText="1"/>
    </xf>
    <xf numFmtId="1" fontId="5" fillId="0" borderId="160" xfId="0" applyNumberFormat="1" applyFont="1" applyFill="1" applyBorder="1" applyAlignment="1">
      <alignment horizontal="center" vertical="center" wrapText="1"/>
    </xf>
    <xf numFmtId="0" fontId="5" fillId="0" borderId="141" xfId="0" applyFont="1" applyFill="1" applyBorder="1" applyAlignment="1">
      <alignment horizontal="center" vertical="center" wrapText="1"/>
    </xf>
    <xf numFmtId="0" fontId="5" fillId="0" borderId="170" xfId="0" applyFont="1" applyFill="1" applyBorder="1" applyAlignment="1">
      <alignment horizontal="center" vertical="center" wrapText="1"/>
    </xf>
    <xf numFmtId="0" fontId="5" fillId="0" borderId="157" xfId="0" applyFont="1" applyFill="1" applyBorder="1" applyAlignment="1">
      <alignment horizontal="center" vertical="center" wrapText="1"/>
    </xf>
    <xf numFmtId="0" fontId="33" fillId="0" borderId="147" xfId="0" applyFont="1" applyFill="1" applyBorder="1" applyAlignment="1">
      <alignment horizontal="left" vertical="center" wrapText="1"/>
    </xf>
    <xf numFmtId="0" fontId="33" fillId="0" borderId="148" xfId="0" applyFont="1" applyFill="1" applyBorder="1" applyAlignment="1">
      <alignment horizontal="left" vertical="center" wrapText="1"/>
    </xf>
    <xf numFmtId="0" fontId="5" fillId="0" borderId="141" xfId="0" applyFont="1" applyBorder="1" applyAlignment="1">
      <alignment horizontal="center" vertical="center"/>
    </xf>
    <xf numFmtId="0" fontId="5" fillId="0" borderId="143" xfId="0" applyFont="1" applyBorder="1" applyAlignment="1">
      <alignment horizontal="center" vertical="center"/>
    </xf>
    <xf numFmtId="0" fontId="21" fillId="0" borderId="141" xfId="0" applyFont="1" applyFill="1" applyBorder="1" applyAlignment="1">
      <alignment horizontal="left" vertical="center" wrapText="1"/>
    </xf>
    <xf numFmtId="0" fontId="21" fillId="0" borderId="143" xfId="0" applyFont="1" applyFill="1" applyBorder="1" applyAlignment="1">
      <alignment horizontal="left" vertical="center" wrapText="1"/>
    </xf>
    <xf numFmtId="0" fontId="21" fillId="0" borderId="144" xfId="0" applyFont="1" applyFill="1" applyBorder="1" applyAlignment="1">
      <alignment horizontal="left" vertical="center" wrapText="1"/>
    </xf>
    <xf numFmtId="0" fontId="21" fillId="0" borderId="148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139" xfId="0" applyFont="1" applyFill="1" applyBorder="1" applyAlignment="1">
      <alignment horizontal="left" vertical="center" wrapText="1"/>
    </xf>
    <xf numFmtId="0" fontId="21" fillId="0" borderId="116" xfId="0" applyFont="1" applyFill="1" applyBorder="1" applyAlignment="1">
      <alignment horizontal="left" vertical="center" wrapText="1"/>
    </xf>
    <xf numFmtId="0" fontId="21" fillId="0" borderId="117" xfId="0" applyFont="1" applyFill="1" applyBorder="1" applyAlignment="1">
      <alignment horizontal="left" vertical="center" wrapText="1"/>
    </xf>
    <xf numFmtId="0" fontId="2" fillId="0" borderId="94" xfId="0" applyFont="1" applyBorder="1" applyAlignment="1">
      <alignment horizontal="left" vertical="center" wrapText="1"/>
    </xf>
    <xf numFmtId="0" fontId="2" fillId="0" borderId="143" xfId="0" applyFont="1" applyBorder="1" applyAlignment="1">
      <alignment horizontal="left" vertical="center" wrapText="1"/>
    </xf>
    <xf numFmtId="0" fontId="5" fillId="0" borderId="94" xfId="0" applyFont="1" applyFill="1" applyBorder="1" applyAlignment="1">
      <alignment horizontal="center" vertical="center"/>
    </xf>
    <xf numFmtId="0" fontId="5" fillId="0" borderId="116" xfId="0" applyFont="1" applyBorder="1" applyAlignment="1">
      <alignment horizontal="left" vertical="center" wrapText="1"/>
    </xf>
    <xf numFmtId="0" fontId="13" fillId="0" borderId="115" xfId="0" applyFont="1" applyFill="1" applyBorder="1" applyAlignment="1">
      <alignment horizontal="center" vertical="center" wrapText="1"/>
    </xf>
    <xf numFmtId="0" fontId="13" fillId="0" borderId="117" xfId="0" applyFont="1" applyFill="1" applyBorder="1" applyAlignment="1">
      <alignment horizontal="center" vertical="center" wrapText="1"/>
    </xf>
    <xf numFmtId="0" fontId="13" fillId="0" borderId="116" xfId="0" applyFont="1" applyFill="1" applyBorder="1" applyAlignment="1">
      <alignment horizontal="center" vertical="center" wrapText="1"/>
    </xf>
    <xf numFmtId="0" fontId="13" fillId="0" borderId="138" xfId="0" applyFont="1" applyFill="1" applyBorder="1" applyAlignment="1">
      <alignment horizontal="center" vertical="center" wrapText="1"/>
    </xf>
    <xf numFmtId="0" fontId="13" fillId="0" borderId="107" xfId="0" applyFont="1" applyFill="1" applyBorder="1" applyAlignment="1">
      <alignment horizontal="center" vertical="center" wrapText="1"/>
    </xf>
    <xf numFmtId="49" fontId="13" fillId="0" borderId="115" xfId="0" applyNumberFormat="1" applyFont="1" applyBorder="1" applyAlignment="1">
      <alignment horizontal="center" vertical="center"/>
    </xf>
    <xf numFmtId="0" fontId="4" fillId="0" borderId="116" xfId="0" applyFont="1" applyBorder="1" applyAlignment="1">
      <alignment vertical="center" wrapText="1"/>
    </xf>
    <xf numFmtId="0" fontId="4" fillId="0" borderId="117" xfId="0" applyFont="1" applyBorder="1" applyAlignment="1">
      <alignment vertical="center" wrapText="1"/>
    </xf>
    <xf numFmtId="0" fontId="13" fillId="0" borderId="115" xfId="0" applyFont="1" applyFill="1" applyBorder="1" applyAlignment="1">
      <alignment horizontal="center" vertical="center"/>
    </xf>
    <xf numFmtId="0" fontId="13" fillId="0" borderId="107" xfId="0" applyFont="1" applyFill="1" applyBorder="1" applyAlignment="1">
      <alignment horizontal="center" vertical="center"/>
    </xf>
    <xf numFmtId="0" fontId="13" fillId="0" borderId="116" xfId="0" applyFont="1" applyFill="1" applyBorder="1" applyAlignment="1">
      <alignment horizontal="center" vertical="center"/>
    </xf>
    <xf numFmtId="0" fontId="13" fillId="0" borderId="117" xfId="0" applyFont="1" applyFill="1" applyBorder="1" applyAlignment="1">
      <alignment horizontal="center" vertical="center"/>
    </xf>
    <xf numFmtId="0" fontId="3" fillId="0" borderId="114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0" fontId="3" fillId="0" borderId="10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textRotation="90"/>
    </xf>
    <xf numFmtId="0" fontId="2" fillId="0" borderId="12" xfId="0" applyFont="1" applyFill="1" applyBorder="1" applyAlignment="1">
      <alignment horizontal="center" vertical="center" textRotation="90"/>
    </xf>
    <xf numFmtId="0" fontId="5" fillId="0" borderId="116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0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20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03" xfId="0" applyFont="1" applyFill="1" applyBorder="1" applyAlignment="1">
      <alignment horizontal="center" vertical="center" textRotation="90"/>
    </xf>
    <xf numFmtId="0" fontId="5" fillId="0" borderId="150" xfId="0" applyFont="1" applyFill="1" applyBorder="1" applyAlignment="1">
      <alignment horizontal="center" vertical="center"/>
    </xf>
    <xf numFmtId="0" fontId="5" fillId="0" borderId="162" xfId="0" applyFont="1" applyFill="1" applyBorder="1" applyAlignment="1">
      <alignment horizontal="center" vertical="center"/>
    </xf>
    <xf numFmtId="0" fontId="2" fillId="0" borderId="144" xfId="0" applyFont="1" applyFill="1" applyBorder="1" applyAlignment="1">
      <alignment horizontal="center" vertical="center"/>
    </xf>
    <xf numFmtId="0" fontId="2" fillId="0" borderId="147" xfId="0" applyFont="1" applyFill="1" applyBorder="1" applyAlignment="1">
      <alignment horizontal="center" vertical="center"/>
    </xf>
    <xf numFmtId="0" fontId="2" fillId="0" borderId="148" xfId="0" applyFont="1" applyFill="1" applyBorder="1" applyAlignment="1">
      <alignment horizontal="center" vertical="center"/>
    </xf>
    <xf numFmtId="0" fontId="13" fillId="3" borderId="114" xfId="0" applyFont="1" applyFill="1" applyBorder="1" applyAlignment="1">
      <alignment horizontal="center" vertical="center" wrapText="1"/>
    </xf>
    <xf numFmtId="0" fontId="13" fillId="3" borderId="105" xfId="0" applyFont="1" applyFill="1" applyBorder="1" applyAlignment="1">
      <alignment horizontal="center" vertical="center" wrapText="1"/>
    </xf>
    <xf numFmtId="0" fontId="13" fillId="3" borderId="103" xfId="0" applyFont="1" applyFill="1" applyBorder="1" applyAlignment="1">
      <alignment horizontal="center" vertical="center"/>
    </xf>
    <xf numFmtId="0" fontId="13" fillId="3" borderId="105" xfId="0" applyFont="1" applyFill="1" applyBorder="1" applyAlignment="1">
      <alignment horizontal="center" vertical="center"/>
    </xf>
    <xf numFmtId="0" fontId="13" fillId="3" borderId="114" xfId="0" applyFont="1" applyFill="1" applyBorder="1" applyAlignment="1">
      <alignment horizontal="left" vertical="center" wrapText="1"/>
    </xf>
    <xf numFmtId="0" fontId="13" fillId="3" borderId="105" xfId="0" applyFont="1" applyFill="1" applyBorder="1" applyAlignment="1">
      <alignment horizontal="left" vertical="center" wrapText="1"/>
    </xf>
    <xf numFmtId="0" fontId="32" fillId="0" borderId="0" xfId="0" applyFont="1" applyBorder="1" applyAlignment="1">
      <alignment vertical="center" wrapText="1"/>
    </xf>
    <xf numFmtId="0" fontId="32" fillId="0" borderId="139" xfId="0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21" fillId="0" borderId="78" xfId="0" applyFont="1" applyBorder="1" applyAlignment="1">
      <alignment vertical="center"/>
    </xf>
    <xf numFmtId="49" fontId="13" fillId="3" borderId="115" xfId="0" applyNumberFormat="1" applyFont="1" applyFill="1" applyBorder="1" applyAlignment="1">
      <alignment horizontal="center" vertical="center"/>
    </xf>
    <xf numFmtId="49" fontId="13" fillId="3" borderId="107" xfId="0" applyNumberFormat="1" applyFont="1" applyFill="1" applyBorder="1" applyAlignment="1">
      <alignment horizontal="center" vertical="center"/>
    </xf>
    <xf numFmtId="0" fontId="4" fillId="3" borderId="116" xfId="0" applyFont="1" applyFill="1" applyBorder="1" applyAlignment="1">
      <alignment vertical="center" wrapText="1"/>
    </xf>
    <xf numFmtId="0" fontId="4" fillId="3" borderId="117" xfId="0" applyFont="1" applyFill="1" applyBorder="1" applyAlignment="1">
      <alignment vertical="center" wrapText="1"/>
    </xf>
    <xf numFmtId="1" fontId="13" fillId="3" borderId="103" xfId="0" applyNumberFormat="1" applyFont="1" applyFill="1" applyBorder="1" applyAlignment="1">
      <alignment horizontal="center" vertical="center" wrapText="1"/>
    </xf>
    <xf numFmtId="0" fontId="13" fillId="3" borderId="113" xfId="0" applyFont="1" applyFill="1" applyBorder="1" applyAlignment="1">
      <alignment horizontal="center" vertical="center" wrapText="1"/>
    </xf>
    <xf numFmtId="0" fontId="13" fillId="3" borderId="115" xfId="0" applyFont="1" applyFill="1" applyBorder="1" applyAlignment="1">
      <alignment horizontal="center" vertical="center" wrapText="1"/>
    </xf>
    <xf numFmtId="0" fontId="13" fillId="3" borderId="117" xfId="0" applyFont="1" applyFill="1" applyBorder="1" applyAlignment="1">
      <alignment horizontal="center" vertical="center" wrapText="1"/>
    </xf>
    <xf numFmtId="0" fontId="13" fillId="3" borderId="116" xfId="0" applyFont="1" applyFill="1" applyBorder="1" applyAlignment="1">
      <alignment horizontal="center" vertical="center" wrapText="1"/>
    </xf>
    <xf numFmtId="0" fontId="13" fillId="3" borderId="138" xfId="0" applyFont="1" applyFill="1" applyBorder="1" applyAlignment="1">
      <alignment horizontal="center" vertical="center" wrapText="1"/>
    </xf>
    <xf numFmtId="0" fontId="13" fillId="3" borderId="107" xfId="0" applyFont="1" applyFill="1" applyBorder="1" applyAlignment="1">
      <alignment horizontal="center" vertical="center" wrapText="1"/>
    </xf>
    <xf numFmtId="0" fontId="13" fillId="3" borderId="153" xfId="0" applyFont="1" applyFill="1" applyBorder="1" applyAlignment="1">
      <alignment horizontal="center" vertical="center" wrapText="1"/>
    </xf>
    <xf numFmtId="0" fontId="13" fillId="3" borderId="118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139" xfId="0" applyNumberFormat="1" applyFont="1" applyBorder="1" applyAlignment="1">
      <alignment horizontal="left" vertical="center" wrapText="1"/>
    </xf>
    <xf numFmtId="0" fontId="5" fillId="0" borderId="141" xfId="0" applyFont="1" applyFill="1" applyBorder="1" applyAlignment="1">
      <alignment vertical="center" wrapText="1"/>
    </xf>
    <xf numFmtId="0" fontId="5" fillId="0" borderId="143" xfId="0" applyFont="1" applyFill="1" applyBorder="1" applyAlignment="1">
      <alignment vertical="center" wrapText="1"/>
    </xf>
    <xf numFmtId="0" fontId="5" fillId="0" borderId="144" xfId="0" applyFont="1" applyFill="1" applyBorder="1" applyAlignment="1">
      <alignment vertical="center" wrapText="1"/>
    </xf>
    <xf numFmtId="0" fontId="5" fillId="0" borderId="148" xfId="0" applyFont="1" applyFill="1" applyBorder="1" applyAlignment="1">
      <alignment vertical="center" wrapText="1"/>
    </xf>
    <xf numFmtId="0" fontId="2" fillId="0" borderId="147" xfId="0" applyFont="1" applyFill="1" applyBorder="1" applyAlignment="1">
      <alignment vertical="center" wrapText="1"/>
    </xf>
    <xf numFmtId="0" fontId="2" fillId="0" borderId="148" xfId="0" applyFont="1" applyFill="1" applyBorder="1" applyAlignment="1">
      <alignment vertical="center" wrapText="1"/>
    </xf>
    <xf numFmtId="0" fontId="5" fillId="0" borderId="144" xfId="0" applyFont="1" applyBorder="1" applyAlignment="1">
      <alignment horizontal="center" vertical="center"/>
    </xf>
    <xf numFmtId="0" fontId="5" fillId="0" borderId="149" xfId="0" applyFont="1" applyBorder="1" applyAlignment="1">
      <alignment horizontal="center" vertical="center"/>
    </xf>
    <xf numFmtId="0" fontId="5" fillId="0" borderId="147" xfId="0" applyFont="1" applyFill="1" applyBorder="1" applyAlignment="1">
      <alignment horizontal="center" vertical="center"/>
    </xf>
    <xf numFmtId="0" fontId="5" fillId="0" borderId="144" xfId="0" applyFont="1" applyBorder="1" applyAlignment="1">
      <alignment horizontal="center" vertical="center" wrapText="1"/>
    </xf>
    <xf numFmtId="0" fontId="5" fillId="0" borderId="147" xfId="0" applyFont="1" applyBorder="1" applyAlignment="1">
      <alignment horizontal="center" vertical="center" wrapText="1"/>
    </xf>
    <xf numFmtId="0" fontId="5" fillId="0" borderId="151" xfId="0" applyFont="1" applyBorder="1" applyAlignment="1">
      <alignment horizontal="center" vertical="center" wrapText="1"/>
    </xf>
    <xf numFmtId="0" fontId="5" fillId="0" borderId="149" xfId="0" applyFont="1" applyBorder="1" applyAlignment="1">
      <alignment horizontal="center" vertical="center" wrapText="1"/>
    </xf>
    <xf numFmtId="0" fontId="5" fillId="0" borderId="148" xfId="0" applyFont="1" applyBorder="1" applyAlignment="1">
      <alignment horizontal="center" vertical="center" wrapText="1"/>
    </xf>
    <xf numFmtId="0" fontId="5" fillId="0" borderId="116" xfId="0" applyFont="1" applyFill="1" applyBorder="1" applyAlignment="1">
      <alignment vertical="center" wrapText="1"/>
    </xf>
    <xf numFmtId="0" fontId="5" fillId="0" borderId="117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39" xfId="0" applyFont="1" applyFill="1" applyBorder="1" applyAlignment="1">
      <alignment vertical="center" wrapText="1"/>
    </xf>
    <xf numFmtId="0" fontId="5" fillId="0" borderId="116" xfId="0" applyFont="1" applyBorder="1" applyAlignment="1">
      <alignment vertical="center" wrapText="1"/>
    </xf>
    <xf numFmtId="0" fontId="5" fillId="0" borderId="117" xfId="0" applyFont="1" applyBorder="1" applyAlignment="1">
      <alignment vertical="center" wrapText="1"/>
    </xf>
    <xf numFmtId="0" fontId="21" fillId="0" borderId="135" xfId="0" applyFont="1" applyFill="1" applyBorder="1" applyAlignment="1">
      <alignment vertical="center" wrapText="1"/>
    </xf>
    <xf numFmtId="0" fontId="21" fillId="0" borderId="139" xfId="0" applyFont="1" applyFill="1" applyBorder="1" applyAlignment="1">
      <alignment vertical="center" wrapText="1"/>
    </xf>
    <xf numFmtId="0" fontId="4" fillId="0" borderId="116" xfId="0" applyFont="1" applyBorder="1" applyAlignment="1">
      <alignment horizontal="left" vertical="center" wrapText="1"/>
    </xf>
    <xf numFmtId="0" fontId="4" fillId="0" borderId="117" xfId="0" applyFont="1" applyBorder="1" applyAlignment="1">
      <alignment horizontal="left" vertical="center" wrapText="1"/>
    </xf>
    <xf numFmtId="0" fontId="13" fillId="0" borderId="115" xfId="0" applyFont="1" applyBorder="1" applyAlignment="1">
      <alignment horizontal="center" vertical="center"/>
    </xf>
    <xf numFmtId="0" fontId="13" fillId="0" borderId="107" xfId="0" applyFont="1" applyBorder="1" applyAlignment="1">
      <alignment horizontal="center" vertical="center"/>
    </xf>
    <xf numFmtId="0" fontId="21" fillId="0" borderId="116" xfId="0" applyFont="1" applyFill="1" applyBorder="1" applyAlignment="1">
      <alignment vertical="center" wrapText="1"/>
    </xf>
    <xf numFmtId="0" fontId="21" fillId="0" borderId="117" xfId="0" applyFont="1" applyFill="1" applyBorder="1" applyAlignment="1">
      <alignment vertical="center" wrapText="1"/>
    </xf>
    <xf numFmtId="0" fontId="5" fillId="0" borderId="115" xfId="0" applyFont="1" applyFill="1" applyBorder="1" applyAlignment="1">
      <alignment vertical="center" wrapText="1"/>
    </xf>
    <xf numFmtId="0" fontId="4" fillId="0" borderId="116" xfId="0" applyFont="1" applyFill="1" applyBorder="1" applyAlignment="1">
      <alignment vertical="center" wrapText="1"/>
    </xf>
    <xf numFmtId="0" fontId="4" fillId="0" borderId="117" xfId="0" applyFont="1" applyFill="1" applyBorder="1" applyAlignment="1">
      <alignment vertical="center" wrapText="1"/>
    </xf>
    <xf numFmtId="0" fontId="13" fillId="0" borderId="116" xfId="0" applyFont="1" applyFill="1" applyBorder="1" applyAlignment="1">
      <alignment horizontal="left" vertical="center" wrapText="1"/>
    </xf>
    <xf numFmtId="0" fontId="13" fillId="0" borderId="11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39" xfId="0" applyFont="1" applyFill="1" applyBorder="1" applyAlignment="1">
      <alignment vertical="center" wrapText="1"/>
    </xf>
    <xf numFmtId="0" fontId="5" fillId="0" borderId="114" xfId="0" applyFont="1" applyFill="1" applyBorder="1" applyAlignment="1">
      <alignment vertical="center" wrapText="1"/>
    </xf>
    <xf numFmtId="0" fontId="5" fillId="0" borderId="105" xfId="0" applyFont="1" applyFill="1" applyBorder="1" applyAlignment="1">
      <alignment vertical="center" wrapText="1"/>
    </xf>
    <xf numFmtId="0" fontId="13" fillId="0" borderId="137" xfId="0" applyFont="1" applyFill="1" applyBorder="1" applyAlignment="1">
      <alignment vertical="center" wrapText="1"/>
    </xf>
    <xf numFmtId="0" fontId="13" fillId="0" borderId="136" xfId="0" applyFont="1" applyFill="1" applyBorder="1" applyAlignment="1">
      <alignment vertical="center" wrapText="1"/>
    </xf>
    <xf numFmtId="0" fontId="13" fillId="0" borderId="135" xfId="0" applyFont="1" applyFill="1" applyBorder="1" applyAlignment="1">
      <alignment horizontal="center" vertical="center" wrapText="1"/>
    </xf>
    <xf numFmtId="0" fontId="13" fillId="0" borderId="139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79" xfId="0" applyFont="1" applyFill="1" applyBorder="1" applyAlignment="1">
      <alignment horizontal="center" vertical="center" wrapText="1"/>
    </xf>
    <xf numFmtId="0" fontId="13" fillId="0" borderId="78" xfId="0" applyFont="1" applyFill="1" applyBorder="1" applyAlignment="1">
      <alignment horizontal="center" vertical="center" wrapText="1"/>
    </xf>
    <xf numFmtId="0" fontId="2" fillId="0" borderId="116" xfId="0" applyFont="1" applyBorder="1" applyAlignment="1">
      <alignment horizontal="justify" vertical="center" wrapText="1"/>
    </xf>
    <xf numFmtId="0" fontId="2" fillId="0" borderId="117" xfId="0" applyFont="1" applyBorder="1" applyAlignment="1">
      <alignment horizontal="justify" vertical="center" wrapText="1"/>
    </xf>
    <xf numFmtId="0" fontId="13" fillId="0" borderId="137" xfId="0" applyFont="1" applyFill="1" applyBorder="1" applyAlignment="1">
      <alignment horizontal="left" vertical="center" wrapText="1"/>
    </xf>
    <xf numFmtId="0" fontId="13" fillId="0" borderId="136" xfId="0" applyFont="1" applyFill="1" applyBorder="1" applyAlignment="1">
      <alignment horizontal="left" vertical="center" wrapText="1"/>
    </xf>
    <xf numFmtId="0" fontId="5" fillId="0" borderId="103" xfId="0" applyFont="1" applyBorder="1" applyAlignment="1">
      <alignment horizontal="center" vertical="center"/>
    </xf>
    <xf numFmtId="0" fontId="5" fillId="0" borderId="118" xfId="0" applyFont="1" applyBorder="1" applyAlignment="1">
      <alignment horizontal="center" vertical="center"/>
    </xf>
    <xf numFmtId="0" fontId="5" fillId="0" borderId="128" xfId="0" applyFont="1" applyBorder="1" applyAlignment="1">
      <alignment horizontal="center" vertical="center"/>
    </xf>
    <xf numFmtId="0" fontId="5" fillId="0" borderId="140" xfId="0" applyFont="1" applyBorder="1" applyAlignment="1">
      <alignment horizontal="center" vertical="center"/>
    </xf>
    <xf numFmtId="0" fontId="5" fillId="0" borderId="116" xfId="0" applyFont="1" applyBorder="1" applyAlignment="1">
      <alignment horizontal="center" vertical="center"/>
    </xf>
    <xf numFmtId="0" fontId="13" fillId="0" borderId="115" xfId="0" applyFont="1" applyBorder="1" applyAlignment="1">
      <alignment horizontal="center" vertical="center" wrapText="1"/>
    </xf>
    <xf numFmtId="0" fontId="13" fillId="0" borderId="116" xfId="0" applyFont="1" applyBorder="1" applyAlignment="1">
      <alignment horizontal="center" vertical="center" wrapText="1"/>
    </xf>
    <xf numFmtId="0" fontId="13" fillId="0" borderId="138" xfId="0" applyFont="1" applyBorder="1" applyAlignment="1">
      <alignment horizontal="center" vertical="center" wrapText="1"/>
    </xf>
    <xf numFmtId="0" fontId="13" fillId="0" borderId="107" xfId="0" applyFont="1" applyBorder="1" applyAlignment="1">
      <alignment horizontal="center" vertical="center" wrapText="1"/>
    </xf>
    <xf numFmtId="0" fontId="13" fillId="0" borderId="117" xfId="0" applyFont="1" applyBorder="1" applyAlignment="1">
      <alignment horizontal="center" vertical="center" wrapText="1"/>
    </xf>
    <xf numFmtId="0" fontId="13" fillId="0" borderId="114" xfId="0" applyFont="1" applyBorder="1" applyAlignment="1">
      <alignment horizontal="left" vertical="center" wrapText="1"/>
    </xf>
    <xf numFmtId="0" fontId="13" fillId="0" borderId="105" xfId="0" applyFont="1" applyBorder="1" applyAlignment="1">
      <alignment horizontal="left" vertical="center" wrapText="1"/>
    </xf>
    <xf numFmtId="0" fontId="13" fillId="3" borderId="130" xfId="0" applyFont="1" applyFill="1" applyBorder="1" applyAlignment="1">
      <alignment horizontal="center" vertical="center" wrapText="1"/>
    </xf>
    <xf numFmtId="0" fontId="13" fillId="3" borderId="131" xfId="0" applyFont="1" applyFill="1" applyBorder="1" applyAlignment="1">
      <alignment horizontal="center" vertical="center" wrapText="1"/>
    </xf>
    <xf numFmtId="0" fontId="13" fillId="3" borderId="125" xfId="0" applyFont="1" applyFill="1" applyBorder="1" applyAlignment="1">
      <alignment horizontal="center" vertical="center" wrapText="1"/>
    </xf>
    <xf numFmtId="0" fontId="13" fillId="3" borderId="132" xfId="0" applyFont="1" applyFill="1" applyBorder="1" applyAlignment="1">
      <alignment horizontal="center" vertical="center" wrapText="1"/>
    </xf>
    <xf numFmtId="0" fontId="13" fillId="3" borderId="128" xfId="0" applyFont="1" applyFill="1" applyBorder="1" applyAlignment="1">
      <alignment horizontal="center" vertical="center"/>
    </xf>
    <xf numFmtId="0" fontId="13" fillId="3" borderId="136" xfId="0" applyFont="1" applyFill="1" applyBorder="1" applyAlignment="1">
      <alignment horizontal="center" vertical="center"/>
    </xf>
    <xf numFmtId="0" fontId="5" fillId="3" borderId="137" xfId="0" applyFont="1" applyFill="1" applyBorder="1" applyAlignment="1">
      <alignment horizontal="left" vertical="center" wrapText="1"/>
    </xf>
    <xf numFmtId="0" fontId="5" fillId="3" borderId="136" xfId="0" applyFont="1" applyFill="1" applyBorder="1" applyAlignment="1">
      <alignment horizontal="left" vertical="center" wrapText="1"/>
    </xf>
    <xf numFmtId="0" fontId="32" fillId="0" borderId="116" xfId="0" applyFont="1" applyBorder="1" applyAlignment="1">
      <alignment vertical="center" wrapText="1"/>
    </xf>
    <xf numFmtId="0" fontId="32" fillId="0" borderId="117" xfId="0" applyFont="1" applyBorder="1" applyAlignment="1">
      <alignment vertical="center" wrapText="1"/>
    </xf>
    <xf numFmtId="0" fontId="13" fillId="0" borderId="116" xfId="0" applyFont="1" applyBorder="1" applyAlignment="1">
      <alignment horizontal="center" vertical="center"/>
    </xf>
    <xf numFmtId="0" fontId="13" fillId="0" borderId="117" xfId="0" applyFont="1" applyBorder="1" applyAlignment="1">
      <alignment horizontal="center" vertical="center"/>
    </xf>
    <xf numFmtId="0" fontId="7" fillId="0" borderId="114" xfId="0" applyFont="1" applyFill="1" applyBorder="1" applyAlignment="1">
      <alignment horizontal="left" vertical="center"/>
    </xf>
    <xf numFmtId="0" fontId="7" fillId="0" borderId="105" xfId="0" applyFont="1" applyFill="1" applyBorder="1" applyAlignment="1">
      <alignment horizontal="left" vertical="center"/>
    </xf>
    <xf numFmtId="49" fontId="13" fillId="3" borderId="124" xfId="0" applyNumberFormat="1" applyFont="1" applyFill="1" applyBorder="1" applyAlignment="1">
      <alignment horizontal="center" vertical="center"/>
    </xf>
    <xf numFmtId="49" fontId="13" fillId="3" borderId="127" xfId="0" applyNumberFormat="1" applyFont="1" applyFill="1" applyBorder="1" applyAlignment="1">
      <alignment horizontal="center" vertical="center"/>
    </xf>
    <xf numFmtId="0" fontId="4" fillId="3" borderId="81" xfId="0" applyFont="1" applyFill="1" applyBorder="1" applyAlignment="1">
      <alignment vertical="center" wrapText="1"/>
    </xf>
    <xf numFmtId="0" fontId="4" fillId="3" borderId="126" xfId="0" applyFont="1" applyFill="1" applyBorder="1" applyAlignment="1">
      <alignment vertical="center" wrapText="1"/>
    </xf>
    <xf numFmtId="1" fontId="13" fillId="3" borderId="128" xfId="0" applyNumberFormat="1" applyFont="1" applyFill="1" applyBorder="1" applyAlignment="1">
      <alignment horizontal="center" vertical="center" wrapText="1"/>
    </xf>
    <xf numFmtId="0" fontId="13" fillId="3" borderId="129" xfId="0" applyFont="1" applyFill="1" applyBorder="1" applyAlignment="1">
      <alignment horizontal="center" vertical="center" wrapText="1"/>
    </xf>
    <xf numFmtId="0" fontId="13" fillId="3" borderId="128" xfId="0" applyFont="1" applyFill="1" applyBorder="1" applyAlignment="1">
      <alignment horizontal="center" vertical="center" wrapText="1"/>
    </xf>
    <xf numFmtId="0" fontId="30" fillId="0" borderId="36" xfId="0" applyFont="1" applyFill="1" applyBorder="1" applyAlignment="1">
      <alignment horizontal="center" vertical="center" textRotation="90" wrapText="1"/>
    </xf>
    <xf numFmtId="0" fontId="30" fillId="0" borderId="37" xfId="0" applyFont="1" applyFill="1" applyBorder="1" applyAlignment="1">
      <alignment horizontal="center" vertical="center" textRotation="90" wrapText="1"/>
    </xf>
    <xf numFmtId="0" fontId="30" fillId="0" borderId="26" xfId="0" applyFont="1" applyFill="1" applyBorder="1" applyAlignment="1">
      <alignment horizontal="center" vertical="center" textRotation="90" wrapText="1"/>
    </xf>
    <xf numFmtId="0" fontId="9" fillId="0" borderId="27" xfId="0" applyFont="1" applyFill="1" applyBorder="1" applyAlignment="1">
      <alignment horizontal="center" vertical="center" textRotation="90"/>
    </xf>
    <xf numFmtId="0" fontId="9" fillId="0" borderId="41" xfId="0" applyFont="1" applyFill="1" applyBorder="1" applyAlignment="1">
      <alignment horizontal="center" vertical="center" textRotation="90"/>
    </xf>
    <xf numFmtId="0" fontId="9" fillId="0" borderId="28" xfId="0" applyFont="1" applyFill="1" applyBorder="1" applyAlignment="1">
      <alignment horizontal="center" vertical="center" textRotation="90"/>
    </xf>
    <xf numFmtId="0" fontId="13" fillId="5" borderId="27" xfId="0" applyFont="1" applyFill="1" applyBorder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28" xfId="0" applyFont="1" applyFill="1" applyBorder="1" applyAlignment="1">
      <alignment horizontal="center" vertical="center" wrapText="1"/>
    </xf>
    <xf numFmtId="0" fontId="4" fillId="0" borderId="27" xfId="0" applyNumberFormat="1" applyFont="1" applyFill="1" applyBorder="1" applyAlignment="1">
      <alignment horizontal="center" vertical="center" wrapText="1"/>
    </xf>
    <xf numFmtId="0" fontId="4" fillId="0" borderId="41" xfId="0" applyNumberFormat="1" applyFont="1" applyFill="1" applyBorder="1" applyAlignment="1">
      <alignment horizontal="center" vertical="center" wrapText="1"/>
    </xf>
    <xf numFmtId="0" fontId="4" fillId="0" borderId="28" xfId="0" applyNumberFormat="1" applyFont="1" applyFill="1" applyBorder="1" applyAlignment="1">
      <alignment horizontal="center" vertical="center" wrapText="1"/>
    </xf>
    <xf numFmtId="0" fontId="30" fillId="0" borderId="25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27" xfId="0" applyNumberFormat="1" applyFont="1" applyFill="1" applyBorder="1" applyAlignment="1">
      <alignment horizontal="center" vertical="center" textRotation="255"/>
    </xf>
    <xf numFmtId="0" fontId="9" fillId="0" borderId="41" xfId="0" applyNumberFormat="1" applyFont="1" applyFill="1" applyBorder="1" applyAlignment="1">
      <alignment horizontal="center" vertical="center" textRotation="255"/>
    </xf>
    <xf numFmtId="0" fontId="9" fillId="0" borderId="28" xfId="0" applyNumberFormat="1" applyFont="1" applyFill="1" applyBorder="1" applyAlignment="1">
      <alignment horizontal="center" vertical="center" textRotation="255"/>
    </xf>
    <xf numFmtId="0" fontId="4" fillId="0" borderId="5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97" xfId="0" applyFont="1" applyFill="1" applyBorder="1" applyAlignment="1">
      <alignment horizontal="center" vertical="center" textRotation="90" wrapText="1"/>
    </xf>
    <xf numFmtId="0" fontId="7" fillId="0" borderId="93" xfId="0" applyFont="1" applyFill="1" applyBorder="1" applyAlignment="1">
      <alignment horizontal="center" vertical="center" textRotation="90" wrapText="1"/>
    </xf>
    <xf numFmtId="0" fontId="2" fillId="0" borderId="186" xfId="0" applyFont="1" applyFill="1" applyBorder="1" applyAlignment="1">
      <alignment horizontal="left" vertical="center" wrapText="1"/>
    </xf>
    <xf numFmtId="0" fontId="2" fillId="0" borderId="187" xfId="0" applyFont="1" applyFill="1" applyBorder="1" applyAlignment="1">
      <alignment horizontal="left" vertical="center" wrapText="1"/>
    </xf>
    <xf numFmtId="0" fontId="5" fillId="0" borderId="157" xfId="0" applyFont="1" applyFill="1" applyBorder="1" applyAlignment="1">
      <alignment horizontal="center" vertical="center"/>
    </xf>
    <xf numFmtId="0" fontId="2" fillId="0" borderId="186" xfId="0" applyFont="1" applyFill="1" applyBorder="1" applyAlignment="1">
      <alignment horizontal="center" vertical="center" wrapText="1"/>
    </xf>
    <xf numFmtId="0" fontId="2" fillId="0" borderId="94" xfId="0" applyFont="1" applyFill="1" applyBorder="1" applyAlignment="1">
      <alignment horizontal="center" vertical="center" wrapText="1"/>
    </xf>
    <xf numFmtId="0" fontId="2" fillId="0" borderId="187" xfId="0" applyFont="1" applyFill="1" applyBorder="1" applyAlignment="1">
      <alignment horizontal="center" vertical="center" wrapText="1"/>
    </xf>
    <xf numFmtId="49" fontId="2" fillId="0" borderId="184" xfId="0" applyNumberFormat="1" applyFont="1" applyFill="1" applyBorder="1" applyAlignment="1">
      <alignment horizontal="center" vertical="center" wrapText="1"/>
    </xf>
    <xf numFmtId="49" fontId="2" fillId="0" borderId="147" xfId="0" applyNumberFormat="1" applyFont="1" applyFill="1" applyBorder="1" applyAlignment="1">
      <alignment horizontal="center" vertical="center" wrapText="1"/>
    </xf>
    <xf numFmtId="49" fontId="2" fillId="0" borderId="185" xfId="0" applyNumberFormat="1" applyFont="1" applyFill="1" applyBorder="1" applyAlignment="1">
      <alignment horizontal="center" vertical="center" wrapText="1"/>
    </xf>
    <xf numFmtId="0" fontId="2" fillId="0" borderId="184" xfId="0" applyFont="1" applyFill="1" applyBorder="1" applyAlignment="1">
      <alignment horizontal="left" vertical="center" wrapText="1"/>
    </xf>
    <xf numFmtId="0" fontId="2" fillId="0" borderId="185" xfId="0" applyFont="1" applyFill="1" applyBorder="1" applyAlignment="1">
      <alignment horizontal="left" vertical="center" wrapText="1"/>
    </xf>
    <xf numFmtId="0" fontId="2" fillId="0" borderId="182" xfId="0" applyFont="1" applyFill="1" applyBorder="1" applyAlignment="1">
      <alignment horizontal="left" vertical="center" wrapText="1"/>
    </xf>
    <xf numFmtId="0" fontId="2" fillId="0" borderId="183" xfId="0" applyFont="1" applyFill="1" applyBorder="1" applyAlignment="1">
      <alignment horizontal="left" vertical="center" wrapText="1"/>
    </xf>
    <xf numFmtId="49" fontId="2" fillId="0" borderId="186" xfId="0" applyNumberFormat="1" applyFont="1" applyFill="1" applyBorder="1" applyAlignment="1">
      <alignment horizontal="center" vertical="center" wrapText="1"/>
    </xf>
    <xf numFmtId="49" fontId="2" fillId="0" borderId="94" xfId="0" applyNumberFormat="1" applyFont="1" applyFill="1" applyBorder="1" applyAlignment="1">
      <alignment horizontal="center" vertical="center" wrapText="1"/>
    </xf>
    <xf numFmtId="49" fontId="2" fillId="0" borderId="187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39" xfId="0" applyFont="1" applyFill="1" applyBorder="1" applyAlignment="1">
      <alignment vertical="center" wrapText="1"/>
    </xf>
    <xf numFmtId="0" fontId="13" fillId="0" borderId="135" xfId="0" applyFont="1" applyFill="1" applyBorder="1" applyAlignment="1">
      <alignment horizontal="center" vertical="center"/>
    </xf>
    <xf numFmtId="0" fontId="13" fillId="0" borderId="78" xfId="0" applyFont="1" applyFill="1" applyBorder="1" applyAlignment="1">
      <alignment horizontal="center" vertical="center"/>
    </xf>
    <xf numFmtId="0" fontId="5" fillId="0" borderId="115" xfId="0" applyFont="1" applyBorder="1" applyAlignment="1">
      <alignment vertical="center"/>
    </xf>
    <xf numFmtId="0" fontId="5" fillId="0" borderId="117" xfId="0" applyFont="1" applyBorder="1" applyAlignment="1">
      <alignment vertical="center"/>
    </xf>
    <xf numFmtId="0" fontId="2" fillId="0" borderId="69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180" xfId="0" applyFont="1" applyFill="1" applyBorder="1" applyAlignment="1">
      <alignment horizontal="justify" vertical="center" wrapText="1"/>
    </xf>
    <xf numFmtId="49" fontId="2" fillId="0" borderId="180" xfId="0" applyNumberFormat="1" applyFont="1" applyFill="1" applyBorder="1" applyAlignment="1">
      <alignment horizontal="center" vertical="center" wrapText="1"/>
    </xf>
    <xf numFmtId="0" fontId="5" fillId="0" borderId="128" xfId="0" applyFont="1" applyBorder="1" applyAlignment="1">
      <alignment vertical="center"/>
    </xf>
    <xf numFmtId="0" fontId="5" fillId="0" borderId="136" xfId="0" applyFont="1" applyBorder="1" applyAlignment="1">
      <alignment vertical="center"/>
    </xf>
    <xf numFmtId="0" fontId="27" fillId="0" borderId="137" xfId="0" applyFont="1" applyFill="1" applyBorder="1" applyAlignment="1">
      <alignment horizontal="center" vertical="center"/>
    </xf>
    <xf numFmtId="0" fontId="27" fillId="0" borderId="136" xfId="0" applyFont="1" applyFill="1" applyBorder="1" applyAlignment="1">
      <alignment horizontal="center" vertical="center"/>
    </xf>
    <xf numFmtId="0" fontId="5" fillId="0" borderId="128" xfId="0" applyFont="1" applyBorder="1" applyAlignment="1">
      <alignment horizontal="center" vertical="center" wrapText="1"/>
    </xf>
    <xf numFmtId="0" fontId="5" fillId="0" borderId="129" xfId="0" applyFont="1" applyBorder="1" applyAlignment="1">
      <alignment horizontal="center" vertical="center" wrapText="1"/>
    </xf>
    <xf numFmtId="0" fontId="5" fillId="0" borderId="137" xfId="0" applyFont="1" applyBorder="1" applyAlignment="1">
      <alignment horizontal="center" vertical="center" wrapText="1"/>
    </xf>
    <xf numFmtId="0" fontId="5" fillId="0" borderId="136" xfId="0" applyFont="1" applyBorder="1" applyAlignment="1">
      <alignment horizontal="center" vertical="center" wrapText="1"/>
    </xf>
    <xf numFmtId="0" fontId="21" fillId="0" borderId="137" xfId="0" applyFont="1" applyFill="1" applyBorder="1" applyAlignment="1">
      <alignment horizontal="left" vertical="center" wrapText="1"/>
    </xf>
    <xf numFmtId="0" fontId="21" fillId="0" borderId="136" xfId="0" applyFont="1" applyFill="1" applyBorder="1" applyAlignment="1">
      <alignment horizontal="left" vertical="center" wrapText="1"/>
    </xf>
    <xf numFmtId="0" fontId="2" fillId="0" borderId="184" xfId="0" applyFont="1" applyFill="1" applyBorder="1" applyAlignment="1">
      <alignment horizontal="center" vertical="center" wrapText="1"/>
    </xf>
    <xf numFmtId="0" fontId="2" fillId="0" borderId="147" xfId="0" applyFont="1" applyFill="1" applyBorder="1" applyAlignment="1">
      <alignment horizontal="center" vertical="center" wrapText="1"/>
    </xf>
    <xf numFmtId="0" fontId="2" fillId="0" borderId="185" xfId="0" applyFont="1" applyFill="1" applyBorder="1" applyAlignment="1">
      <alignment horizontal="center" vertical="center" wrapText="1"/>
    </xf>
    <xf numFmtId="49" fontId="13" fillId="4" borderId="115" xfId="0" applyNumberFormat="1" applyFont="1" applyFill="1" applyBorder="1" applyAlignment="1">
      <alignment horizontal="center" vertical="center"/>
    </xf>
    <xf numFmtId="49" fontId="13" fillId="4" borderId="107" xfId="0" applyNumberFormat="1" applyFont="1" applyFill="1" applyBorder="1" applyAlignment="1">
      <alignment horizontal="center" vertical="center"/>
    </xf>
    <xf numFmtId="0" fontId="4" fillId="4" borderId="116" xfId="0" applyFont="1" applyFill="1" applyBorder="1" applyAlignment="1">
      <alignment vertical="center" wrapText="1"/>
    </xf>
    <xf numFmtId="0" fontId="4" fillId="4" borderId="117" xfId="0" applyFont="1" applyFill="1" applyBorder="1" applyAlignment="1">
      <alignment vertical="center" wrapText="1"/>
    </xf>
    <xf numFmtId="0" fontId="13" fillId="4" borderId="115" xfId="0" applyFont="1" applyFill="1" applyBorder="1" applyAlignment="1">
      <alignment vertical="center"/>
    </xf>
    <xf numFmtId="0" fontId="13" fillId="4" borderId="107" xfId="0" applyFont="1" applyFill="1" applyBorder="1" applyAlignment="1">
      <alignment vertical="center"/>
    </xf>
    <xf numFmtId="0" fontId="5" fillId="4" borderId="115" xfId="0" applyFont="1" applyFill="1" applyBorder="1" applyAlignment="1">
      <alignment vertical="center"/>
    </xf>
    <xf numFmtId="0" fontId="5" fillId="4" borderId="117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FFCCFF"/>
      <color rgb="FF0000CC"/>
      <color rgb="FFF8F8F8"/>
      <color rgb="FF006600"/>
      <color rgb="FFCC00CC"/>
      <color rgb="FFFFFF99"/>
      <color rgb="FFFFFFCC"/>
      <color rgb="FFF2F2F2"/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BQ256"/>
  <sheetViews>
    <sheetView showZeros="0" tabSelected="1" view="pageBreakPreview" topLeftCell="A118" zoomScale="70" zoomScaleNormal="70" zoomScaleSheetLayoutView="70" workbookViewId="0">
      <selection activeCell="AF132" sqref="AF132:AH132"/>
    </sheetView>
  </sheetViews>
  <sheetFormatPr defaultColWidth="9.140625" defaultRowHeight="15" x14ac:dyDescent="0.2"/>
  <cols>
    <col min="1" max="2" width="5.7109375" style="28" customWidth="1"/>
    <col min="3" max="15" width="4.7109375" style="28" customWidth="1"/>
    <col min="16" max="19" width="5.7109375" style="28" customWidth="1"/>
    <col min="20" max="31" width="4.7109375" style="28" customWidth="1"/>
    <col min="32" max="32" width="6.7109375" style="28" customWidth="1"/>
    <col min="33" max="33" width="5.7109375" style="28" customWidth="1"/>
    <col min="34" max="34" width="4.7109375" style="28" customWidth="1"/>
    <col min="35" max="35" width="6.7109375" style="28" customWidth="1"/>
    <col min="36" max="36" width="5.7109375" style="28" customWidth="1"/>
    <col min="37" max="37" width="4.7109375" style="28" customWidth="1"/>
    <col min="38" max="38" width="6.7109375" style="28" customWidth="1"/>
    <col min="39" max="39" width="5.7109375" style="28" customWidth="1"/>
    <col min="40" max="40" width="4.7109375" style="28" customWidth="1"/>
    <col min="41" max="41" width="6.7109375" style="28" customWidth="1"/>
    <col min="42" max="42" width="5.7109375" style="28" customWidth="1"/>
    <col min="43" max="43" width="4.7109375" style="28" customWidth="1"/>
    <col min="44" max="44" width="6.7109375" style="28" customWidth="1"/>
    <col min="45" max="45" width="5.7109375" style="28" customWidth="1"/>
    <col min="46" max="46" width="4.7109375" style="28" customWidth="1"/>
    <col min="47" max="47" width="6.7109375" style="28" customWidth="1"/>
    <col min="48" max="48" width="5.7109375" style="28" customWidth="1"/>
    <col min="49" max="49" width="4.7109375" style="28" customWidth="1"/>
    <col min="50" max="50" width="6.7109375" style="28" customWidth="1"/>
    <col min="51" max="51" width="5.7109375" style="28" customWidth="1"/>
    <col min="52" max="52" width="4.7109375" style="28" customWidth="1"/>
    <col min="53" max="53" width="6.7109375" style="28" customWidth="1"/>
    <col min="54" max="54" width="5.7109375" style="28" customWidth="1"/>
    <col min="55" max="55" width="4.7109375" style="28" customWidth="1"/>
    <col min="56" max="56" width="6.7109375" style="28" customWidth="1"/>
    <col min="57" max="57" width="5.7109375" style="28" customWidth="1"/>
    <col min="58" max="63" width="4.7109375" style="28" customWidth="1"/>
    <col min="64" max="65" width="6.7109375" style="33" customWidth="1"/>
    <col min="66" max="16384" width="9.140625" style="28"/>
  </cols>
  <sheetData>
    <row r="1" spans="1:65" ht="25.5" x14ac:dyDescent="0.35">
      <c r="A1" s="270"/>
      <c r="B1" s="274" t="s">
        <v>81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999" t="s">
        <v>80</v>
      </c>
      <c r="R1" s="999"/>
      <c r="S1" s="999"/>
      <c r="T1" s="999"/>
      <c r="U1" s="999"/>
      <c r="V1" s="999"/>
      <c r="W1" s="999"/>
      <c r="X1" s="999"/>
      <c r="Y1" s="999"/>
      <c r="Z1" s="999"/>
      <c r="AA1" s="999"/>
      <c r="AB1" s="999"/>
      <c r="AC1" s="999"/>
      <c r="AD1" s="999"/>
      <c r="AE1" s="999"/>
      <c r="AF1" s="999"/>
      <c r="AG1" s="999"/>
      <c r="AH1" s="999"/>
      <c r="AI1" s="999"/>
      <c r="AJ1" s="999"/>
      <c r="AK1" s="999"/>
      <c r="AL1" s="999"/>
      <c r="AM1" s="999"/>
      <c r="AN1" s="999"/>
      <c r="AO1" s="999"/>
      <c r="AP1" s="999"/>
      <c r="AQ1" s="999"/>
      <c r="AR1" s="999"/>
      <c r="AS1" s="999"/>
      <c r="AT1" s="999"/>
      <c r="AU1" s="999"/>
      <c r="AV1" s="999"/>
      <c r="AW1" s="999"/>
      <c r="AX1" s="999"/>
      <c r="AY1" s="999"/>
      <c r="AZ1" s="270"/>
      <c r="BA1" s="270"/>
      <c r="BB1" s="270"/>
      <c r="BC1" s="3"/>
      <c r="BD1" s="272"/>
      <c r="BE1" s="272"/>
      <c r="BF1" s="270"/>
      <c r="BG1" s="272"/>
      <c r="BH1" s="272"/>
      <c r="BI1" s="272"/>
      <c r="BJ1" s="272"/>
      <c r="BK1" s="272"/>
      <c r="BL1" s="272"/>
      <c r="BM1" s="270"/>
    </row>
    <row r="2" spans="1:65" s="11" customFormat="1" ht="24.95" customHeight="1" x14ac:dyDescent="0.35">
      <c r="A2" s="270"/>
      <c r="B2" s="276" t="s">
        <v>83</v>
      </c>
      <c r="C2" s="2"/>
      <c r="D2" s="2"/>
      <c r="E2" s="2"/>
      <c r="F2" s="2"/>
      <c r="G2" s="2"/>
      <c r="H2" s="2"/>
      <c r="I2" s="2"/>
      <c r="J2" s="2"/>
      <c r="K2" s="2"/>
      <c r="L2" s="6"/>
      <c r="M2" s="2"/>
      <c r="N2" s="2"/>
      <c r="O2" s="2"/>
      <c r="P2" s="2"/>
      <c r="Q2" s="1000" t="s">
        <v>82</v>
      </c>
      <c r="R2" s="1000"/>
      <c r="S2" s="1000"/>
      <c r="T2" s="1000"/>
      <c r="U2" s="1000"/>
      <c r="V2" s="1000"/>
      <c r="W2" s="1000"/>
      <c r="X2" s="1000"/>
      <c r="Y2" s="1000"/>
      <c r="Z2" s="1000"/>
      <c r="AA2" s="1000"/>
      <c r="AB2" s="1000"/>
      <c r="AC2" s="1000"/>
      <c r="AD2" s="1000"/>
      <c r="AE2" s="1000"/>
      <c r="AF2" s="1000"/>
      <c r="AG2" s="1000"/>
      <c r="AH2" s="1000"/>
      <c r="AI2" s="1000"/>
      <c r="AJ2" s="1000"/>
      <c r="AK2" s="1000"/>
      <c r="AL2" s="1000"/>
      <c r="AM2" s="1000"/>
      <c r="AN2" s="1000"/>
      <c r="AO2" s="1000"/>
      <c r="AP2" s="1000"/>
      <c r="AQ2" s="1000"/>
      <c r="AR2" s="1000"/>
      <c r="AS2" s="1000"/>
      <c r="AT2" s="1000"/>
      <c r="AU2" s="1000"/>
      <c r="AV2" s="1000"/>
      <c r="AW2" s="1000"/>
      <c r="AX2" s="1000"/>
      <c r="AY2" s="1000"/>
      <c r="AZ2" s="270"/>
      <c r="BA2" s="270"/>
      <c r="BB2" s="270"/>
      <c r="BC2" s="3"/>
      <c r="BD2" s="6"/>
      <c r="BE2" s="6"/>
      <c r="BF2" s="270"/>
      <c r="BG2" s="6"/>
      <c r="BH2" s="6"/>
      <c r="BI2" s="6"/>
      <c r="BJ2" s="6"/>
      <c r="BK2" s="270"/>
      <c r="BL2" s="270"/>
      <c r="BM2" s="270"/>
    </row>
    <row r="3" spans="1:65" s="11" customFormat="1" ht="24.95" customHeight="1" x14ac:dyDescent="0.35">
      <c r="A3" s="270"/>
      <c r="B3" s="276" t="s">
        <v>84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000"/>
      <c r="R3" s="1000"/>
      <c r="S3" s="1000"/>
      <c r="T3" s="1000"/>
      <c r="U3" s="1000"/>
      <c r="V3" s="1000"/>
      <c r="W3" s="1000"/>
      <c r="X3" s="1000"/>
      <c r="Y3" s="1000"/>
      <c r="Z3" s="1000"/>
      <c r="AA3" s="1000"/>
      <c r="AB3" s="1000"/>
      <c r="AC3" s="1000"/>
      <c r="AD3" s="1000"/>
      <c r="AE3" s="1000"/>
      <c r="AF3" s="1000"/>
      <c r="AG3" s="1000"/>
      <c r="AH3" s="1000"/>
      <c r="AI3" s="1000"/>
      <c r="AJ3" s="1000"/>
      <c r="AK3" s="1000"/>
      <c r="AL3" s="1000"/>
      <c r="AM3" s="1000"/>
      <c r="AN3" s="1000"/>
      <c r="AO3" s="1000"/>
      <c r="AP3" s="1000"/>
      <c r="AQ3" s="1000"/>
      <c r="AR3" s="1000"/>
      <c r="AS3" s="1000"/>
      <c r="AT3" s="1000"/>
      <c r="AU3" s="1000"/>
      <c r="AV3" s="1000"/>
      <c r="AW3" s="1000"/>
      <c r="AX3" s="1000"/>
      <c r="AY3" s="1000"/>
      <c r="AZ3" s="270"/>
      <c r="BA3" s="270"/>
      <c r="BB3" s="270"/>
      <c r="BC3" s="7"/>
      <c r="BD3" s="6"/>
      <c r="BE3" s="6"/>
      <c r="BF3" s="270"/>
      <c r="BG3" s="6"/>
      <c r="BH3" s="6"/>
      <c r="BI3" s="6"/>
      <c r="BJ3" s="6"/>
      <c r="BK3" s="270"/>
      <c r="BL3" s="270"/>
      <c r="BM3" s="270"/>
    </row>
    <row r="4" spans="1:65" s="11" customFormat="1" ht="24.95" customHeight="1" x14ac:dyDescent="0.35">
      <c r="A4" s="270"/>
      <c r="B4" s="276" t="s">
        <v>85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270"/>
      <c r="R4" s="270"/>
      <c r="S4" s="270"/>
      <c r="T4" s="404" t="s">
        <v>307</v>
      </c>
      <c r="U4" s="404"/>
      <c r="V4" s="404"/>
      <c r="W4" s="404"/>
      <c r="X4" s="404"/>
      <c r="Y4" s="404"/>
      <c r="Z4" s="404"/>
      <c r="AA4" s="404"/>
      <c r="AB4" s="404"/>
      <c r="AC4" s="404"/>
      <c r="AD4" s="404"/>
      <c r="AE4" s="404"/>
      <c r="AF4" s="404"/>
      <c r="AG4" s="404"/>
      <c r="AH4" s="404"/>
      <c r="AI4" s="404"/>
      <c r="AJ4" s="404"/>
      <c r="AK4" s="404"/>
      <c r="AL4" s="404"/>
      <c r="AM4" s="404"/>
      <c r="AN4" s="404"/>
      <c r="AO4" s="404"/>
      <c r="AP4" s="404"/>
      <c r="AQ4" s="404"/>
      <c r="AR4" s="404"/>
      <c r="AS4" s="404"/>
      <c r="AT4" s="404"/>
      <c r="AU4" s="404"/>
      <c r="AV4" s="404"/>
      <c r="AW4" s="3"/>
      <c r="AX4" s="3"/>
      <c r="AY4" s="3"/>
      <c r="AZ4" s="270"/>
      <c r="BA4" s="270"/>
      <c r="BB4" s="270"/>
      <c r="BC4" s="1"/>
      <c r="BD4" s="8"/>
      <c r="BE4" s="6"/>
      <c r="BF4" s="270"/>
      <c r="BG4" s="6"/>
      <c r="BH4" s="6"/>
      <c r="BI4" s="6"/>
      <c r="BJ4" s="6"/>
      <c r="BK4" s="270"/>
      <c r="BL4" s="270"/>
      <c r="BM4" s="270"/>
    </row>
    <row r="5" spans="1:65" s="11" customFormat="1" ht="24.95" customHeight="1" x14ac:dyDescent="0.35">
      <c r="A5" s="270"/>
      <c r="B5" s="276"/>
      <c r="C5" s="5"/>
      <c r="D5" s="5"/>
      <c r="E5" s="5"/>
      <c r="F5" s="5"/>
      <c r="G5" s="5"/>
      <c r="H5" s="5"/>
      <c r="I5" s="5"/>
      <c r="J5" s="5"/>
      <c r="K5" s="5"/>
      <c r="L5" s="271"/>
      <c r="M5" s="5"/>
      <c r="N5" s="5"/>
      <c r="O5" s="5"/>
      <c r="P5" s="5"/>
      <c r="Q5" s="1"/>
      <c r="R5" s="273"/>
      <c r="S5" s="273"/>
      <c r="T5" s="404"/>
      <c r="U5" s="404"/>
      <c r="V5" s="404"/>
      <c r="W5" s="404"/>
      <c r="X5" s="404"/>
      <c r="Y5" s="404"/>
      <c r="Z5" s="404"/>
      <c r="AA5" s="404"/>
      <c r="AB5" s="404"/>
      <c r="AC5" s="404"/>
      <c r="AD5" s="404"/>
      <c r="AE5" s="404"/>
      <c r="AF5" s="404"/>
      <c r="AG5" s="404"/>
      <c r="AH5" s="404"/>
      <c r="AI5" s="404"/>
      <c r="AJ5" s="404"/>
      <c r="AK5" s="404"/>
      <c r="AL5" s="404"/>
      <c r="AM5" s="404"/>
      <c r="AN5" s="404"/>
      <c r="AO5" s="404"/>
      <c r="AP5" s="404"/>
      <c r="AQ5" s="404"/>
      <c r="AR5" s="404"/>
      <c r="AS5" s="404"/>
      <c r="AT5" s="404"/>
      <c r="AU5" s="404"/>
      <c r="AV5" s="404"/>
      <c r="AW5" s="273"/>
      <c r="AX5" s="273"/>
      <c r="AY5" s="273"/>
      <c r="AZ5" s="270"/>
      <c r="BA5" s="270"/>
      <c r="BB5" s="78" t="s">
        <v>314</v>
      </c>
      <c r="BC5" s="1"/>
      <c r="BD5" s="10"/>
      <c r="BE5" s="10"/>
      <c r="BF5" s="270"/>
      <c r="BG5" s="6"/>
      <c r="BH5" s="6"/>
      <c r="BI5" s="6"/>
      <c r="BJ5" s="6"/>
      <c r="BK5" s="270"/>
      <c r="BL5" s="270"/>
      <c r="BM5" s="270"/>
    </row>
    <row r="6" spans="1:65" s="11" customFormat="1" ht="24.95" customHeight="1" x14ac:dyDescent="0.35">
      <c r="A6" s="270"/>
      <c r="B6" s="276" t="s">
        <v>86</v>
      </c>
      <c r="C6" s="5"/>
      <c r="D6" s="5"/>
      <c r="E6" s="5"/>
      <c r="F6" s="5"/>
      <c r="G6" s="5"/>
      <c r="H6" s="5"/>
      <c r="I6" s="5"/>
      <c r="J6" s="5"/>
      <c r="K6" s="5"/>
      <c r="L6" s="271"/>
      <c r="M6" s="5"/>
      <c r="N6" s="5"/>
      <c r="O6" s="5"/>
      <c r="P6" s="5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3"/>
      <c r="AI6" s="273"/>
      <c r="AJ6" s="273"/>
      <c r="AK6" s="273"/>
      <c r="AL6" s="273"/>
      <c r="AM6" s="273"/>
      <c r="AN6" s="273"/>
      <c r="AO6" s="273"/>
      <c r="AP6" s="273"/>
      <c r="AQ6" s="273"/>
      <c r="AR6" s="273"/>
      <c r="AS6" s="273"/>
      <c r="AT6" s="273"/>
      <c r="AU6" s="273"/>
      <c r="AV6" s="273"/>
      <c r="AW6" s="273"/>
      <c r="AX6" s="273"/>
      <c r="AY6" s="273"/>
      <c r="AZ6" s="270"/>
      <c r="BA6" s="270"/>
      <c r="BB6" s="78" t="s">
        <v>219</v>
      </c>
      <c r="BC6" s="1"/>
      <c r="BD6" s="10"/>
      <c r="BE6" s="10"/>
      <c r="BF6" s="270"/>
      <c r="BG6" s="6"/>
      <c r="BH6" s="6"/>
      <c r="BI6" s="6"/>
      <c r="BJ6" s="6"/>
      <c r="BK6" s="270"/>
      <c r="BL6" s="270"/>
      <c r="BM6" s="270"/>
    </row>
    <row r="7" spans="1:65" s="11" customFormat="1" ht="24.95" customHeight="1" x14ac:dyDescent="0.35">
      <c r="A7" s="270"/>
      <c r="B7" s="276" t="s">
        <v>319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77"/>
      <c r="U7" s="278"/>
      <c r="V7" s="279"/>
      <c r="W7" s="280"/>
      <c r="X7" s="281"/>
      <c r="Y7" s="281"/>
      <c r="Z7" s="278"/>
      <c r="AA7" s="278"/>
      <c r="AB7" s="278"/>
      <c r="AC7" s="278"/>
      <c r="AD7" s="280"/>
      <c r="AE7" s="278"/>
      <c r="AF7" s="278"/>
      <c r="AG7" s="280"/>
      <c r="AH7" s="278"/>
      <c r="AI7" s="278"/>
      <c r="AJ7" s="279" t="s">
        <v>481</v>
      </c>
      <c r="AK7" s="282"/>
      <c r="AL7" s="283"/>
      <c r="AM7" s="283"/>
      <c r="AN7" s="283"/>
      <c r="AO7" s="283"/>
      <c r="AP7" s="283"/>
      <c r="AQ7" s="283"/>
      <c r="AR7" s="283"/>
      <c r="AS7" s="283"/>
      <c r="AT7" s="283"/>
      <c r="AU7" s="283"/>
      <c r="AV7" s="283"/>
      <c r="AW7" s="283"/>
      <c r="AX7" s="283"/>
      <c r="AY7" s="283"/>
      <c r="AZ7" s="281"/>
      <c r="BA7" s="281"/>
      <c r="BB7" s="79"/>
      <c r="BC7" s="1"/>
      <c r="BD7" s="10"/>
      <c r="BE7" s="10"/>
      <c r="BF7" s="270"/>
      <c r="BG7" s="2"/>
      <c r="BH7" s="2"/>
      <c r="BI7" s="2"/>
      <c r="BJ7" s="2"/>
      <c r="BK7" s="2"/>
      <c r="BL7" s="2"/>
      <c r="BM7" s="270"/>
    </row>
    <row r="8" spans="1:65" s="11" customFormat="1" ht="24.95" customHeight="1" x14ac:dyDescent="0.35">
      <c r="A8" s="270"/>
      <c r="B8" s="284" t="s">
        <v>480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85"/>
      <c r="U8" s="283"/>
      <c r="V8" s="281"/>
      <c r="W8" s="281"/>
      <c r="X8" s="281"/>
      <c r="Y8" s="281"/>
      <c r="Z8" s="283"/>
      <c r="AA8" s="283"/>
      <c r="AB8" s="283"/>
      <c r="AC8" s="282"/>
      <c r="AD8" s="282"/>
      <c r="AE8" s="283"/>
      <c r="AF8" s="283"/>
      <c r="AG8" s="283"/>
      <c r="AH8" s="283"/>
      <c r="AI8" s="283"/>
      <c r="AJ8" s="279" t="s">
        <v>399</v>
      </c>
      <c r="AK8" s="283"/>
      <c r="AL8" s="283"/>
      <c r="AM8" s="283"/>
      <c r="AN8" s="283"/>
      <c r="AO8" s="283"/>
      <c r="AP8" s="283"/>
      <c r="AQ8" s="283"/>
      <c r="AR8" s="283"/>
      <c r="AS8" s="283"/>
      <c r="AT8" s="283"/>
      <c r="AU8" s="283"/>
      <c r="AV8" s="283"/>
      <c r="AW8" s="283"/>
      <c r="AX8" s="283"/>
      <c r="AY8" s="283"/>
      <c r="AZ8" s="286"/>
      <c r="BA8" s="287"/>
      <c r="BB8" s="78" t="s">
        <v>217</v>
      </c>
      <c r="BC8" s="270"/>
      <c r="BD8" s="6"/>
      <c r="BE8" s="6"/>
      <c r="BF8" s="6"/>
      <c r="BG8" s="6"/>
      <c r="BH8" s="270"/>
      <c r="BI8" s="270"/>
      <c r="BJ8" s="270"/>
      <c r="BK8" s="270"/>
      <c r="BL8" s="270"/>
      <c r="BM8" s="270"/>
    </row>
    <row r="9" spans="1:65" s="11" customFormat="1" ht="24.95" customHeight="1" x14ac:dyDescent="0.35">
      <c r="A9" s="12"/>
      <c r="B9" s="271"/>
      <c r="C9" s="271"/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83"/>
      <c r="U9" s="83"/>
      <c r="V9" s="83"/>
      <c r="Z9" s="83"/>
      <c r="AA9" s="83"/>
      <c r="AB9" s="83"/>
      <c r="AC9" s="83"/>
      <c r="AD9" s="83"/>
      <c r="AE9" s="83"/>
      <c r="AF9" s="83"/>
      <c r="AG9" s="83"/>
      <c r="AH9" s="83"/>
      <c r="AI9" s="271"/>
      <c r="AJ9" s="279" t="s">
        <v>400</v>
      </c>
      <c r="AK9" s="271"/>
      <c r="AL9" s="271"/>
      <c r="AM9" s="271"/>
      <c r="AN9" s="271"/>
      <c r="AO9" s="271"/>
      <c r="AP9" s="271"/>
      <c r="AQ9" s="271"/>
      <c r="AR9" s="271"/>
      <c r="AS9" s="271"/>
      <c r="AT9" s="271"/>
      <c r="AU9" s="271"/>
      <c r="AV9" s="271"/>
      <c r="AW9" s="271"/>
      <c r="AX9" s="271"/>
      <c r="AY9" s="271"/>
      <c r="AZ9" s="271"/>
      <c r="BA9" s="271"/>
      <c r="BB9" s="271"/>
      <c r="BC9" s="12"/>
      <c r="BD9" s="13"/>
      <c r="BE9" s="13"/>
      <c r="BF9" s="13"/>
      <c r="BG9" s="13"/>
      <c r="BH9" s="13"/>
      <c r="BI9" s="13"/>
      <c r="BJ9" s="13"/>
      <c r="BK9" s="12"/>
      <c r="BL9" s="12"/>
      <c r="BM9" s="12"/>
    </row>
    <row r="10" spans="1:65" s="11" customFormat="1" ht="50.25" customHeight="1" x14ac:dyDescent="0.35">
      <c r="A10" s="12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 t="s">
        <v>401</v>
      </c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12"/>
      <c r="BD10" s="13"/>
      <c r="BE10" s="13"/>
      <c r="BF10" s="13"/>
      <c r="BG10" s="13"/>
      <c r="BH10" s="13"/>
      <c r="BI10" s="13"/>
      <c r="BJ10" s="13"/>
      <c r="BK10" s="12"/>
      <c r="BL10" s="12"/>
      <c r="BM10" s="12"/>
    </row>
    <row r="11" spans="1:65" s="14" customFormat="1" ht="24.95" customHeight="1" x14ac:dyDescent="0.35">
      <c r="A11" s="34" t="s">
        <v>87</v>
      </c>
      <c r="B11" s="12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12"/>
      <c r="BD11" s="13"/>
      <c r="BE11" s="13"/>
      <c r="BF11" s="13"/>
      <c r="BG11" s="13"/>
      <c r="BH11" s="13"/>
      <c r="BI11" s="13"/>
      <c r="BJ11" s="12"/>
      <c r="BK11" s="12"/>
      <c r="BL11" s="12"/>
      <c r="BM11" s="35" t="s">
        <v>210</v>
      </c>
    </row>
    <row r="12" spans="1:65" s="102" customFormat="1" ht="48.95" customHeight="1" x14ac:dyDescent="0.25">
      <c r="A12" s="1001" t="s">
        <v>88</v>
      </c>
      <c r="B12" s="1002"/>
      <c r="C12" s="1003"/>
      <c r="D12" s="998" t="s">
        <v>89</v>
      </c>
      <c r="E12" s="998"/>
      <c r="F12" s="998"/>
      <c r="G12" s="998"/>
      <c r="H12" s="100"/>
      <c r="I12" s="998" t="s">
        <v>90</v>
      </c>
      <c r="J12" s="998"/>
      <c r="K12" s="998"/>
      <c r="L12" s="100"/>
      <c r="M12" s="998" t="s">
        <v>91</v>
      </c>
      <c r="N12" s="998"/>
      <c r="O12" s="998"/>
      <c r="P12" s="998"/>
      <c r="Q12" s="998" t="s">
        <v>92</v>
      </c>
      <c r="R12" s="998"/>
      <c r="S12" s="998"/>
      <c r="T12" s="998"/>
      <c r="U12" s="101"/>
      <c r="V12" s="998" t="s">
        <v>93</v>
      </c>
      <c r="W12" s="998"/>
      <c r="X12" s="998"/>
      <c r="Y12" s="101"/>
      <c r="Z12" s="998" t="s">
        <v>94</v>
      </c>
      <c r="AA12" s="998"/>
      <c r="AB12" s="998"/>
      <c r="AC12" s="101"/>
      <c r="AD12" s="998" t="s">
        <v>95</v>
      </c>
      <c r="AE12" s="998"/>
      <c r="AF12" s="998"/>
      <c r="AG12" s="998"/>
      <c r="AH12" s="101"/>
      <c r="AI12" s="998" t="s">
        <v>96</v>
      </c>
      <c r="AJ12" s="998"/>
      <c r="AK12" s="998"/>
      <c r="AL12" s="101"/>
      <c r="AM12" s="998" t="s">
        <v>97</v>
      </c>
      <c r="AN12" s="998"/>
      <c r="AO12" s="998"/>
      <c r="AP12" s="998"/>
      <c r="AQ12" s="998" t="s">
        <v>98</v>
      </c>
      <c r="AR12" s="998"/>
      <c r="AS12" s="998"/>
      <c r="AT12" s="998"/>
      <c r="AU12" s="101"/>
      <c r="AV12" s="998" t="s">
        <v>99</v>
      </c>
      <c r="AW12" s="998"/>
      <c r="AX12" s="998"/>
      <c r="AY12" s="101"/>
      <c r="AZ12" s="998" t="s">
        <v>100</v>
      </c>
      <c r="BA12" s="998"/>
      <c r="BB12" s="998"/>
      <c r="BC12" s="998"/>
      <c r="BD12" s="986" t="s">
        <v>101</v>
      </c>
      <c r="BE12" s="986" t="s">
        <v>102</v>
      </c>
      <c r="BF12" s="986" t="s">
        <v>103</v>
      </c>
      <c r="BG12" s="986" t="s">
        <v>104</v>
      </c>
      <c r="BH12" s="986" t="s">
        <v>105</v>
      </c>
      <c r="BI12" s="986" t="s">
        <v>106</v>
      </c>
      <c r="BJ12" s="986" t="s">
        <v>107</v>
      </c>
      <c r="BK12" s="989" t="s">
        <v>108</v>
      </c>
      <c r="BL12" s="990"/>
      <c r="BM12" s="991"/>
    </row>
    <row r="13" spans="1:65" s="102" customFormat="1" ht="48.95" customHeight="1" x14ac:dyDescent="0.25">
      <c r="A13" s="1001"/>
      <c r="B13" s="1002"/>
      <c r="C13" s="1003"/>
      <c r="D13" s="46">
        <v>1</v>
      </c>
      <c r="E13" s="46">
        <v>8</v>
      </c>
      <c r="F13" s="46">
        <v>15</v>
      </c>
      <c r="G13" s="46">
        <v>22</v>
      </c>
      <c r="H13" s="47">
        <v>29</v>
      </c>
      <c r="I13" s="46">
        <v>6</v>
      </c>
      <c r="J13" s="46">
        <v>13</v>
      </c>
      <c r="K13" s="46">
        <v>20</v>
      </c>
      <c r="L13" s="47">
        <v>27</v>
      </c>
      <c r="M13" s="46">
        <v>3</v>
      </c>
      <c r="N13" s="46">
        <v>10</v>
      </c>
      <c r="O13" s="46">
        <v>17</v>
      </c>
      <c r="P13" s="46">
        <v>24</v>
      </c>
      <c r="Q13" s="46">
        <v>1</v>
      </c>
      <c r="R13" s="46">
        <v>8</v>
      </c>
      <c r="S13" s="46">
        <v>15</v>
      </c>
      <c r="T13" s="46">
        <v>22</v>
      </c>
      <c r="U13" s="47">
        <v>29</v>
      </c>
      <c r="V13" s="46">
        <v>5</v>
      </c>
      <c r="W13" s="46">
        <v>12</v>
      </c>
      <c r="X13" s="46">
        <v>19</v>
      </c>
      <c r="Y13" s="47">
        <v>26</v>
      </c>
      <c r="Z13" s="46">
        <v>2</v>
      </c>
      <c r="AA13" s="46">
        <v>9</v>
      </c>
      <c r="AB13" s="46">
        <v>16</v>
      </c>
      <c r="AC13" s="47">
        <v>23</v>
      </c>
      <c r="AD13" s="46">
        <v>2</v>
      </c>
      <c r="AE13" s="46">
        <v>9</v>
      </c>
      <c r="AF13" s="46">
        <v>16</v>
      </c>
      <c r="AG13" s="46">
        <v>23</v>
      </c>
      <c r="AH13" s="47">
        <v>30</v>
      </c>
      <c r="AI13" s="46">
        <v>6</v>
      </c>
      <c r="AJ13" s="46">
        <v>13</v>
      </c>
      <c r="AK13" s="46">
        <v>20</v>
      </c>
      <c r="AL13" s="47">
        <v>27</v>
      </c>
      <c r="AM13" s="46">
        <v>4</v>
      </c>
      <c r="AN13" s="46">
        <v>11</v>
      </c>
      <c r="AO13" s="46">
        <v>18</v>
      </c>
      <c r="AP13" s="46">
        <v>25</v>
      </c>
      <c r="AQ13" s="46">
        <v>1</v>
      </c>
      <c r="AR13" s="46">
        <v>8</v>
      </c>
      <c r="AS13" s="46">
        <v>15</v>
      </c>
      <c r="AT13" s="46">
        <v>22</v>
      </c>
      <c r="AU13" s="47">
        <v>29</v>
      </c>
      <c r="AV13" s="46">
        <v>6</v>
      </c>
      <c r="AW13" s="46">
        <v>13</v>
      </c>
      <c r="AX13" s="46">
        <v>20</v>
      </c>
      <c r="AY13" s="47">
        <v>27</v>
      </c>
      <c r="AZ13" s="46">
        <v>3</v>
      </c>
      <c r="BA13" s="46">
        <v>10</v>
      </c>
      <c r="BB13" s="46">
        <v>17</v>
      </c>
      <c r="BC13" s="46">
        <v>24</v>
      </c>
      <c r="BD13" s="987"/>
      <c r="BE13" s="987"/>
      <c r="BF13" s="987"/>
      <c r="BG13" s="987"/>
      <c r="BH13" s="987"/>
      <c r="BI13" s="987"/>
      <c r="BJ13" s="987"/>
      <c r="BK13" s="989"/>
      <c r="BL13" s="990"/>
      <c r="BM13" s="991"/>
    </row>
    <row r="14" spans="1:65" s="102" customFormat="1" ht="48.95" customHeight="1" x14ac:dyDescent="0.25">
      <c r="A14" s="1001"/>
      <c r="B14" s="1002"/>
      <c r="C14" s="1003"/>
      <c r="D14" s="46">
        <v>7</v>
      </c>
      <c r="E14" s="46">
        <v>14</v>
      </c>
      <c r="F14" s="46">
        <v>21</v>
      </c>
      <c r="G14" s="46">
        <v>28</v>
      </c>
      <c r="H14" s="46">
        <v>5</v>
      </c>
      <c r="I14" s="46">
        <v>12</v>
      </c>
      <c r="J14" s="46">
        <v>19</v>
      </c>
      <c r="K14" s="46">
        <v>26</v>
      </c>
      <c r="L14" s="46">
        <v>2</v>
      </c>
      <c r="M14" s="46">
        <v>9</v>
      </c>
      <c r="N14" s="46">
        <v>16</v>
      </c>
      <c r="O14" s="46">
        <v>23</v>
      </c>
      <c r="P14" s="46">
        <v>30</v>
      </c>
      <c r="Q14" s="46">
        <v>7</v>
      </c>
      <c r="R14" s="46">
        <v>14</v>
      </c>
      <c r="S14" s="46">
        <v>21</v>
      </c>
      <c r="T14" s="46">
        <v>28</v>
      </c>
      <c r="U14" s="46">
        <v>4</v>
      </c>
      <c r="V14" s="46">
        <v>11</v>
      </c>
      <c r="W14" s="46">
        <v>18</v>
      </c>
      <c r="X14" s="46">
        <v>25</v>
      </c>
      <c r="Y14" s="46">
        <v>1</v>
      </c>
      <c r="Z14" s="46">
        <v>8</v>
      </c>
      <c r="AA14" s="46">
        <v>15</v>
      </c>
      <c r="AB14" s="46">
        <v>22</v>
      </c>
      <c r="AC14" s="46">
        <v>1</v>
      </c>
      <c r="AD14" s="46">
        <v>8</v>
      </c>
      <c r="AE14" s="46">
        <v>15</v>
      </c>
      <c r="AF14" s="46">
        <v>22</v>
      </c>
      <c r="AG14" s="46">
        <v>29</v>
      </c>
      <c r="AH14" s="46">
        <v>5</v>
      </c>
      <c r="AI14" s="46">
        <v>12</v>
      </c>
      <c r="AJ14" s="46">
        <v>19</v>
      </c>
      <c r="AK14" s="46">
        <v>26</v>
      </c>
      <c r="AL14" s="46">
        <v>3</v>
      </c>
      <c r="AM14" s="46">
        <v>10</v>
      </c>
      <c r="AN14" s="46">
        <v>17</v>
      </c>
      <c r="AO14" s="46">
        <v>24</v>
      </c>
      <c r="AP14" s="46">
        <v>31</v>
      </c>
      <c r="AQ14" s="46">
        <v>7</v>
      </c>
      <c r="AR14" s="46">
        <v>14</v>
      </c>
      <c r="AS14" s="46">
        <v>21</v>
      </c>
      <c r="AT14" s="46">
        <v>28</v>
      </c>
      <c r="AU14" s="46">
        <v>5</v>
      </c>
      <c r="AV14" s="46">
        <v>12</v>
      </c>
      <c r="AW14" s="46">
        <v>19</v>
      </c>
      <c r="AX14" s="46">
        <v>26</v>
      </c>
      <c r="AY14" s="46">
        <v>2</v>
      </c>
      <c r="AZ14" s="46">
        <v>9</v>
      </c>
      <c r="BA14" s="46">
        <v>16</v>
      </c>
      <c r="BB14" s="46">
        <v>23</v>
      </c>
      <c r="BC14" s="46">
        <v>31</v>
      </c>
      <c r="BD14" s="987"/>
      <c r="BE14" s="987"/>
      <c r="BF14" s="987"/>
      <c r="BG14" s="987"/>
      <c r="BH14" s="987"/>
      <c r="BI14" s="987"/>
      <c r="BJ14" s="987"/>
      <c r="BK14" s="989"/>
      <c r="BL14" s="990"/>
      <c r="BM14" s="991"/>
    </row>
    <row r="15" spans="1:65" s="102" customFormat="1" ht="48.95" customHeight="1" x14ac:dyDescent="0.25">
      <c r="A15" s="1001"/>
      <c r="B15" s="1002"/>
      <c r="C15" s="1003"/>
      <c r="D15" s="267">
        <v>1</v>
      </c>
      <c r="E15" s="267">
        <f t="shared" ref="E15:BC15" si="0">D15+1</f>
        <v>2</v>
      </c>
      <c r="F15" s="267">
        <f t="shared" si="0"/>
        <v>3</v>
      </c>
      <c r="G15" s="267">
        <f t="shared" si="0"/>
        <v>4</v>
      </c>
      <c r="H15" s="267">
        <f t="shared" si="0"/>
        <v>5</v>
      </c>
      <c r="I15" s="267">
        <f t="shared" si="0"/>
        <v>6</v>
      </c>
      <c r="J15" s="267">
        <f t="shared" si="0"/>
        <v>7</v>
      </c>
      <c r="K15" s="267">
        <f t="shared" si="0"/>
        <v>8</v>
      </c>
      <c r="L15" s="267">
        <f t="shared" si="0"/>
        <v>9</v>
      </c>
      <c r="M15" s="267">
        <f t="shared" si="0"/>
        <v>10</v>
      </c>
      <c r="N15" s="267">
        <f t="shared" si="0"/>
        <v>11</v>
      </c>
      <c r="O15" s="267">
        <f t="shared" si="0"/>
        <v>12</v>
      </c>
      <c r="P15" s="267">
        <f t="shared" si="0"/>
        <v>13</v>
      </c>
      <c r="Q15" s="267">
        <f t="shared" si="0"/>
        <v>14</v>
      </c>
      <c r="R15" s="267">
        <f t="shared" si="0"/>
        <v>15</v>
      </c>
      <c r="S15" s="267">
        <f t="shared" si="0"/>
        <v>16</v>
      </c>
      <c r="T15" s="267">
        <f t="shared" si="0"/>
        <v>17</v>
      </c>
      <c r="U15" s="267">
        <f t="shared" si="0"/>
        <v>18</v>
      </c>
      <c r="V15" s="267">
        <f t="shared" si="0"/>
        <v>19</v>
      </c>
      <c r="W15" s="267">
        <f t="shared" si="0"/>
        <v>20</v>
      </c>
      <c r="X15" s="267">
        <f t="shared" si="0"/>
        <v>21</v>
      </c>
      <c r="Y15" s="267">
        <f t="shared" si="0"/>
        <v>22</v>
      </c>
      <c r="Z15" s="267">
        <f t="shared" si="0"/>
        <v>23</v>
      </c>
      <c r="AA15" s="267">
        <f t="shared" si="0"/>
        <v>24</v>
      </c>
      <c r="AB15" s="267">
        <f t="shared" si="0"/>
        <v>25</v>
      </c>
      <c r="AC15" s="267">
        <f t="shared" si="0"/>
        <v>26</v>
      </c>
      <c r="AD15" s="267">
        <f t="shared" si="0"/>
        <v>27</v>
      </c>
      <c r="AE15" s="267">
        <f t="shared" si="0"/>
        <v>28</v>
      </c>
      <c r="AF15" s="267">
        <f t="shared" si="0"/>
        <v>29</v>
      </c>
      <c r="AG15" s="267">
        <f t="shared" si="0"/>
        <v>30</v>
      </c>
      <c r="AH15" s="267">
        <f t="shared" si="0"/>
        <v>31</v>
      </c>
      <c r="AI15" s="267">
        <f t="shared" si="0"/>
        <v>32</v>
      </c>
      <c r="AJ15" s="267">
        <f t="shared" si="0"/>
        <v>33</v>
      </c>
      <c r="AK15" s="267">
        <f t="shared" si="0"/>
        <v>34</v>
      </c>
      <c r="AL15" s="267">
        <f t="shared" si="0"/>
        <v>35</v>
      </c>
      <c r="AM15" s="267">
        <f t="shared" si="0"/>
        <v>36</v>
      </c>
      <c r="AN15" s="267">
        <f t="shared" si="0"/>
        <v>37</v>
      </c>
      <c r="AO15" s="267">
        <f t="shared" si="0"/>
        <v>38</v>
      </c>
      <c r="AP15" s="267">
        <f t="shared" si="0"/>
        <v>39</v>
      </c>
      <c r="AQ15" s="267">
        <f t="shared" si="0"/>
        <v>40</v>
      </c>
      <c r="AR15" s="267">
        <f t="shared" si="0"/>
        <v>41</v>
      </c>
      <c r="AS15" s="267">
        <f t="shared" si="0"/>
        <v>42</v>
      </c>
      <c r="AT15" s="267">
        <f t="shared" si="0"/>
        <v>43</v>
      </c>
      <c r="AU15" s="267">
        <f t="shared" si="0"/>
        <v>44</v>
      </c>
      <c r="AV15" s="267">
        <f t="shared" si="0"/>
        <v>45</v>
      </c>
      <c r="AW15" s="267">
        <f t="shared" si="0"/>
        <v>46</v>
      </c>
      <c r="AX15" s="267">
        <f t="shared" si="0"/>
        <v>47</v>
      </c>
      <c r="AY15" s="267">
        <f t="shared" si="0"/>
        <v>48</v>
      </c>
      <c r="AZ15" s="267">
        <f t="shared" si="0"/>
        <v>49</v>
      </c>
      <c r="BA15" s="267">
        <f t="shared" si="0"/>
        <v>50</v>
      </c>
      <c r="BB15" s="267">
        <f t="shared" si="0"/>
        <v>51</v>
      </c>
      <c r="BC15" s="267">
        <f t="shared" si="0"/>
        <v>52</v>
      </c>
      <c r="BD15" s="988"/>
      <c r="BE15" s="988"/>
      <c r="BF15" s="988"/>
      <c r="BG15" s="988"/>
      <c r="BH15" s="988"/>
      <c r="BI15" s="988"/>
      <c r="BJ15" s="988"/>
      <c r="BK15" s="989"/>
      <c r="BL15" s="990"/>
      <c r="BM15" s="991"/>
    </row>
    <row r="16" spans="1:65" s="1" customFormat="1" ht="27.95" customHeight="1" x14ac:dyDescent="0.3">
      <c r="A16" s="992" t="s">
        <v>109</v>
      </c>
      <c r="B16" s="993"/>
      <c r="C16" s="994"/>
      <c r="D16" s="48"/>
      <c r="E16" s="49"/>
      <c r="F16" s="49"/>
      <c r="G16" s="49"/>
      <c r="H16" s="49"/>
      <c r="I16" s="49"/>
      <c r="J16" s="49"/>
      <c r="K16" s="49"/>
      <c r="L16" s="49"/>
      <c r="M16" s="50">
        <v>18</v>
      </c>
      <c r="N16" s="51"/>
      <c r="O16" s="51"/>
      <c r="P16" s="51"/>
      <c r="Q16" s="51"/>
      <c r="R16" s="51"/>
      <c r="S16" s="51"/>
      <c r="T16" s="52"/>
      <c r="U16" s="52"/>
      <c r="V16" s="52" t="s">
        <v>110</v>
      </c>
      <c r="W16" s="52" t="s">
        <v>110</v>
      </c>
      <c r="X16" s="52" t="s">
        <v>110</v>
      </c>
      <c r="Y16" s="52" t="s">
        <v>111</v>
      </c>
      <c r="Z16" s="52" t="s">
        <v>111</v>
      </c>
      <c r="AA16" s="52"/>
      <c r="AB16" s="52"/>
      <c r="AC16" s="52"/>
      <c r="AD16" s="52"/>
      <c r="AE16" s="52"/>
      <c r="AF16" s="52"/>
      <c r="AG16" s="52"/>
      <c r="AH16" s="50">
        <v>17</v>
      </c>
      <c r="AI16" s="51"/>
      <c r="AJ16" s="51"/>
      <c r="AK16" s="51"/>
      <c r="AL16" s="51"/>
      <c r="AM16" s="52"/>
      <c r="AN16" s="52"/>
      <c r="AO16" s="53"/>
      <c r="AP16" s="53"/>
      <c r="AQ16" s="52"/>
      <c r="AR16" s="52" t="s">
        <v>110</v>
      </c>
      <c r="AS16" s="52" t="s">
        <v>110</v>
      </c>
      <c r="AT16" s="52" t="s">
        <v>110</v>
      </c>
      <c r="AU16" s="57" t="s">
        <v>112</v>
      </c>
      <c r="AV16" s="57" t="s">
        <v>112</v>
      </c>
      <c r="AW16" s="52" t="s">
        <v>111</v>
      </c>
      <c r="AX16" s="52" t="s">
        <v>111</v>
      </c>
      <c r="AY16" s="52" t="s">
        <v>111</v>
      </c>
      <c r="AZ16" s="52" t="s">
        <v>111</v>
      </c>
      <c r="BA16" s="52" t="s">
        <v>111</v>
      </c>
      <c r="BB16" s="52" t="s">
        <v>111</v>
      </c>
      <c r="BC16" s="54" t="s">
        <v>111</v>
      </c>
      <c r="BD16" s="96">
        <v>35</v>
      </c>
      <c r="BE16" s="97">
        <v>6</v>
      </c>
      <c r="BF16" s="97">
        <v>2</v>
      </c>
      <c r="BG16" s="97"/>
      <c r="BH16" s="97"/>
      <c r="BI16" s="97"/>
      <c r="BJ16" s="97">
        <v>9</v>
      </c>
      <c r="BK16" s="995">
        <f t="shared" ref="BK16:BK21" si="1">SUM(BD16:BJ16)</f>
        <v>52</v>
      </c>
      <c r="BL16" s="996"/>
      <c r="BM16" s="997"/>
    </row>
    <row r="17" spans="1:65" s="1" customFormat="1" ht="27.95" customHeight="1" x14ac:dyDescent="0.2">
      <c r="A17" s="992" t="s">
        <v>113</v>
      </c>
      <c r="B17" s="993"/>
      <c r="C17" s="994"/>
      <c r="D17" s="49"/>
      <c r="E17" s="49"/>
      <c r="F17" s="49"/>
      <c r="G17" s="49"/>
      <c r="H17" s="49"/>
      <c r="I17" s="49"/>
      <c r="J17" s="49"/>
      <c r="K17" s="49"/>
      <c r="L17" s="49"/>
      <c r="M17" s="55">
        <v>18</v>
      </c>
      <c r="N17" s="56"/>
      <c r="O17" s="56"/>
      <c r="P17" s="56"/>
      <c r="Q17" s="56"/>
      <c r="R17" s="56"/>
      <c r="S17" s="56"/>
      <c r="T17" s="57"/>
      <c r="U17" s="57"/>
      <c r="V17" s="57" t="s">
        <v>110</v>
      </c>
      <c r="W17" s="57" t="s">
        <v>110</v>
      </c>
      <c r="X17" s="57" t="s">
        <v>110</v>
      </c>
      <c r="Y17" s="57" t="s">
        <v>111</v>
      </c>
      <c r="Z17" s="57" t="s">
        <v>111</v>
      </c>
      <c r="AA17" s="57"/>
      <c r="AB17" s="57"/>
      <c r="AC17" s="57"/>
      <c r="AD17" s="57"/>
      <c r="AE17" s="57"/>
      <c r="AF17" s="57"/>
      <c r="AG17" s="57"/>
      <c r="AH17" s="55">
        <v>17</v>
      </c>
      <c r="AI17" s="57"/>
      <c r="AJ17" s="57"/>
      <c r="AK17" s="57"/>
      <c r="AL17" s="57"/>
      <c r="AM17" s="57"/>
      <c r="AN17" s="57"/>
      <c r="AO17" s="57"/>
      <c r="AP17" s="57"/>
      <c r="AQ17" s="57"/>
      <c r="AR17" s="57" t="s">
        <v>110</v>
      </c>
      <c r="AS17" s="57" t="s">
        <v>110</v>
      </c>
      <c r="AT17" s="57" t="s">
        <v>110</v>
      </c>
      <c r="AU17" s="57" t="s">
        <v>112</v>
      </c>
      <c r="AV17" s="57" t="s">
        <v>112</v>
      </c>
      <c r="AW17" s="57" t="s">
        <v>111</v>
      </c>
      <c r="AX17" s="52" t="s">
        <v>111</v>
      </c>
      <c r="AY17" s="52" t="s">
        <v>111</v>
      </c>
      <c r="AZ17" s="52" t="s">
        <v>111</v>
      </c>
      <c r="BA17" s="52" t="s">
        <v>111</v>
      </c>
      <c r="BB17" s="58" t="s">
        <v>111</v>
      </c>
      <c r="BC17" s="58" t="s">
        <v>111</v>
      </c>
      <c r="BD17" s="96">
        <v>35</v>
      </c>
      <c r="BE17" s="97">
        <v>6</v>
      </c>
      <c r="BF17" s="97">
        <v>2</v>
      </c>
      <c r="BG17" s="97"/>
      <c r="BH17" s="97"/>
      <c r="BI17" s="97"/>
      <c r="BJ17" s="97">
        <v>9</v>
      </c>
      <c r="BK17" s="995">
        <f t="shared" si="1"/>
        <v>52</v>
      </c>
      <c r="BL17" s="996"/>
      <c r="BM17" s="997"/>
    </row>
    <row r="18" spans="1:65" s="1" customFormat="1" ht="27.95" customHeight="1" x14ac:dyDescent="0.2">
      <c r="A18" s="992" t="s">
        <v>114</v>
      </c>
      <c r="B18" s="993"/>
      <c r="C18" s="994"/>
      <c r="D18" s="49"/>
      <c r="E18" s="49"/>
      <c r="F18" s="49"/>
      <c r="G18" s="49"/>
      <c r="H18" s="49"/>
      <c r="I18" s="49"/>
      <c r="J18" s="49"/>
      <c r="K18" s="49"/>
      <c r="L18" s="49"/>
      <c r="M18" s="55">
        <v>18</v>
      </c>
      <c r="N18" s="56"/>
      <c r="O18" s="56"/>
      <c r="P18" s="56"/>
      <c r="Q18" s="56"/>
      <c r="R18" s="56"/>
      <c r="S18" s="56"/>
      <c r="T18" s="57"/>
      <c r="U18" s="57"/>
      <c r="V18" s="57" t="s">
        <v>110</v>
      </c>
      <c r="W18" s="57" t="s">
        <v>110</v>
      </c>
      <c r="X18" s="57" t="s">
        <v>110</v>
      </c>
      <c r="Y18" s="57" t="s">
        <v>111</v>
      </c>
      <c r="Z18" s="57" t="s">
        <v>111</v>
      </c>
      <c r="AA18" s="57"/>
      <c r="AB18" s="57"/>
      <c r="AC18" s="57"/>
      <c r="AD18" s="57"/>
      <c r="AE18" s="57"/>
      <c r="AF18" s="57"/>
      <c r="AG18" s="57"/>
      <c r="AH18" s="55">
        <v>17</v>
      </c>
      <c r="AI18" s="57"/>
      <c r="AJ18" s="57"/>
      <c r="AK18" s="57"/>
      <c r="AL18" s="57"/>
      <c r="AM18" s="57"/>
      <c r="AN18" s="57"/>
      <c r="AO18" s="57"/>
      <c r="AP18" s="57"/>
      <c r="AQ18" s="57"/>
      <c r="AR18" s="57" t="s">
        <v>110</v>
      </c>
      <c r="AS18" s="57" t="s">
        <v>110</v>
      </c>
      <c r="AT18" s="57" t="s">
        <v>110</v>
      </c>
      <c r="AU18" s="57" t="s">
        <v>112</v>
      </c>
      <c r="AV18" s="57" t="s">
        <v>112</v>
      </c>
      <c r="AW18" s="57" t="s">
        <v>112</v>
      </c>
      <c r="AX18" s="57" t="s">
        <v>112</v>
      </c>
      <c r="AY18" s="57" t="s">
        <v>111</v>
      </c>
      <c r="AZ18" s="57" t="s">
        <v>111</v>
      </c>
      <c r="BA18" s="57" t="s">
        <v>111</v>
      </c>
      <c r="BB18" s="57" t="s">
        <v>111</v>
      </c>
      <c r="BC18" s="58" t="s">
        <v>111</v>
      </c>
      <c r="BD18" s="96">
        <v>35</v>
      </c>
      <c r="BE18" s="97">
        <v>6</v>
      </c>
      <c r="BF18" s="97">
        <v>4</v>
      </c>
      <c r="BG18" s="97"/>
      <c r="BH18" s="97"/>
      <c r="BI18" s="97"/>
      <c r="BJ18" s="97">
        <v>7</v>
      </c>
      <c r="BK18" s="995">
        <f t="shared" si="1"/>
        <v>52</v>
      </c>
      <c r="BL18" s="996"/>
      <c r="BM18" s="997"/>
    </row>
    <row r="19" spans="1:65" s="1" customFormat="1" ht="27.95" customHeight="1" x14ac:dyDescent="0.2">
      <c r="A19" s="992" t="s">
        <v>115</v>
      </c>
      <c r="B19" s="993"/>
      <c r="C19" s="994"/>
      <c r="D19" s="49"/>
      <c r="E19" s="49"/>
      <c r="F19" s="49"/>
      <c r="G19" s="49"/>
      <c r="H19" s="49"/>
      <c r="I19" s="49"/>
      <c r="J19" s="49"/>
      <c r="K19" s="49"/>
      <c r="L19" s="49"/>
      <c r="M19" s="50">
        <v>18</v>
      </c>
      <c r="N19" s="51"/>
      <c r="O19" s="51"/>
      <c r="P19" s="52"/>
      <c r="Q19" s="52"/>
      <c r="R19" s="52"/>
      <c r="S19" s="52"/>
      <c r="T19" s="52"/>
      <c r="U19" s="52"/>
      <c r="V19" s="57" t="s">
        <v>110</v>
      </c>
      <c r="W19" s="57" t="s">
        <v>110</v>
      </c>
      <c r="X19" s="57" t="s">
        <v>110</v>
      </c>
      <c r="Y19" s="57" t="s">
        <v>111</v>
      </c>
      <c r="Z19" s="57" t="s">
        <v>111</v>
      </c>
      <c r="AA19" s="54"/>
      <c r="AB19" s="54"/>
      <c r="AC19" s="52"/>
      <c r="AD19" s="52"/>
      <c r="AE19" s="52"/>
      <c r="AF19" s="52"/>
      <c r="AG19" s="54"/>
      <c r="AH19" s="59">
        <v>17</v>
      </c>
      <c r="AI19" s="54"/>
      <c r="AJ19" s="54"/>
      <c r="AK19" s="54"/>
      <c r="AL19" s="54"/>
      <c r="AM19" s="54"/>
      <c r="AN19" s="54"/>
      <c r="AO19" s="54"/>
      <c r="AP19" s="54"/>
      <c r="AQ19" s="57"/>
      <c r="AR19" s="57" t="s">
        <v>110</v>
      </c>
      <c r="AS19" s="57" t="s">
        <v>110</v>
      </c>
      <c r="AT19" s="57" t="s">
        <v>110</v>
      </c>
      <c r="AU19" s="57" t="s">
        <v>111</v>
      </c>
      <c r="AV19" s="57" t="s">
        <v>111</v>
      </c>
      <c r="AW19" s="57" t="s">
        <v>111</v>
      </c>
      <c r="AX19" s="57" t="s">
        <v>111</v>
      </c>
      <c r="AY19" s="57" t="s">
        <v>111</v>
      </c>
      <c r="AZ19" s="60" t="s">
        <v>116</v>
      </c>
      <c r="BA19" s="60" t="s">
        <v>116</v>
      </c>
      <c r="BB19" s="60" t="s">
        <v>116</v>
      </c>
      <c r="BC19" s="60" t="s">
        <v>116</v>
      </c>
      <c r="BD19" s="96">
        <v>35</v>
      </c>
      <c r="BE19" s="97">
        <v>6</v>
      </c>
      <c r="BF19" s="97"/>
      <c r="BG19" s="97">
        <v>4</v>
      </c>
      <c r="BH19" s="97"/>
      <c r="BI19" s="97"/>
      <c r="BJ19" s="97">
        <v>7</v>
      </c>
      <c r="BK19" s="995">
        <f t="shared" si="1"/>
        <v>52</v>
      </c>
      <c r="BL19" s="996"/>
      <c r="BM19" s="997"/>
    </row>
    <row r="20" spans="1:65" s="1" customFormat="1" ht="27.95" customHeight="1" x14ac:dyDescent="0.2">
      <c r="A20" s="992" t="s">
        <v>218</v>
      </c>
      <c r="B20" s="993"/>
      <c r="C20" s="994"/>
      <c r="D20" s="60"/>
      <c r="E20" s="49"/>
      <c r="F20" s="49"/>
      <c r="G20" s="49"/>
      <c r="H20" s="49"/>
      <c r="I20" s="49"/>
      <c r="J20" s="49"/>
      <c r="K20" s="49"/>
      <c r="L20" s="49"/>
      <c r="M20" s="61">
        <v>18</v>
      </c>
      <c r="N20" s="49"/>
      <c r="O20" s="49"/>
      <c r="P20" s="62"/>
      <c r="Q20" s="62"/>
      <c r="R20" s="62"/>
      <c r="S20" s="62"/>
      <c r="T20" s="62"/>
      <c r="U20" s="62"/>
      <c r="V20" s="52" t="s">
        <v>110</v>
      </c>
      <c r="W20" s="52" t="s">
        <v>110</v>
      </c>
      <c r="X20" s="52" t="s">
        <v>110</v>
      </c>
      <c r="Y20" s="54" t="s">
        <v>111</v>
      </c>
      <c r="Z20" s="54" t="s">
        <v>111</v>
      </c>
      <c r="AA20" s="52" t="s">
        <v>116</v>
      </c>
      <c r="AB20" s="52" t="s">
        <v>116</v>
      </c>
      <c r="AC20" s="52" t="s">
        <v>116</v>
      </c>
      <c r="AD20" s="52" t="s">
        <v>116</v>
      </c>
      <c r="AE20" s="52" t="s">
        <v>116</v>
      </c>
      <c r="AF20" s="52" t="s">
        <v>116</v>
      </c>
      <c r="AG20" s="54" t="s">
        <v>117</v>
      </c>
      <c r="AH20" s="54" t="s">
        <v>117</v>
      </c>
      <c r="AI20" s="54" t="s">
        <v>118</v>
      </c>
      <c r="AJ20" s="54" t="s">
        <v>118</v>
      </c>
      <c r="AK20" s="54" t="s">
        <v>118</v>
      </c>
      <c r="AL20" s="54" t="s">
        <v>118</v>
      </c>
      <c r="AM20" s="54" t="s">
        <v>118</v>
      </c>
      <c r="AN20" s="54" t="s">
        <v>118</v>
      </c>
      <c r="AO20" s="54" t="s">
        <v>118</v>
      </c>
      <c r="AP20" s="54" t="s">
        <v>118</v>
      </c>
      <c r="AQ20" s="54" t="s">
        <v>118</v>
      </c>
      <c r="AR20" s="54" t="s">
        <v>118</v>
      </c>
      <c r="AS20" s="54" t="s">
        <v>117</v>
      </c>
      <c r="AT20" s="54" t="s">
        <v>117</v>
      </c>
      <c r="AU20" s="54"/>
      <c r="AV20" s="54"/>
      <c r="AW20" s="49"/>
      <c r="AX20" s="49"/>
      <c r="AY20" s="49"/>
      <c r="AZ20" s="49"/>
      <c r="BA20" s="49"/>
      <c r="BB20" s="49"/>
      <c r="BC20" s="49"/>
      <c r="BD20" s="96">
        <v>18</v>
      </c>
      <c r="BE20" s="97">
        <v>3</v>
      </c>
      <c r="BF20" s="97"/>
      <c r="BG20" s="97">
        <v>6</v>
      </c>
      <c r="BH20" s="97">
        <v>10</v>
      </c>
      <c r="BI20" s="97">
        <v>4</v>
      </c>
      <c r="BJ20" s="97">
        <v>2</v>
      </c>
      <c r="BK20" s="995">
        <f t="shared" si="1"/>
        <v>43</v>
      </c>
      <c r="BL20" s="996"/>
      <c r="BM20" s="997"/>
    </row>
    <row r="21" spans="1:65" s="27" customFormat="1" ht="27.95" customHeight="1" x14ac:dyDescent="0.3">
      <c r="A21" s="63"/>
      <c r="B21" s="63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D21" s="98">
        <f>SUM(BD16:BD20)</f>
        <v>158</v>
      </c>
      <c r="BE21" s="99">
        <f t="shared" ref="BE21:BJ21" si="2">SUM(BE16:BE20)</f>
        <v>27</v>
      </c>
      <c r="BF21" s="99">
        <f t="shared" si="2"/>
        <v>8</v>
      </c>
      <c r="BG21" s="99">
        <f t="shared" si="2"/>
        <v>10</v>
      </c>
      <c r="BH21" s="99">
        <f t="shared" si="2"/>
        <v>10</v>
      </c>
      <c r="BI21" s="99">
        <f t="shared" si="2"/>
        <v>4</v>
      </c>
      <c r="BJ21" s="99">
        <f t="shared" si="2"/>
        <v>34</v>
      </c>
      <c r="BK21" s="995">
        <f t="shared" si="1"/>
        <v>251</v>
      </c>
      <c r="BL21" s="996"/>
      <c r="BM21" s="997"/>
    </row>
    <row r="22" spans="1:65" s="27" customFormat="1" ht="24.95" customHeight="1" x14ac:dyDescent="0.3">
      <c r="A22" s="63"/>
      <c r="B22" s="63"/>
      <c r="C22" s="63"/>
      <c r="D22" s="66" t="s">
        <v>119</v>
      </c>
      <c r="E22" s="67"/>
      <c r="F22" s="66"/>
      <c r="G22" s="66"/>
      <c r="H22" s="66"/>
      <c r="I22" s="67"/>
      <c r="J22" s="68"/>
      <c r="K22" s="64" t="s">
        <v>120</v>
      </c>
      <c r="L22" s="66" t="s">
        <v>121</v>
      </c>
      <c r="M22" s="66"/>
      <c r="N22" s="66"/>
      <c r="O22" s="66"/>
      <c r="P22" s="66"/>
      <c r="Q22" s="66"/>
      <c r="R22" s="66"/>
      <c r="S22" s="66"/>
      <c r="T22" s="67"/>
      <c r="U22" s="67"/>
      <c r="V22" s="69" t="s">
        <v>112</v>
      </c>
      <c r="W22" s="64" t="s">
        <v>120</v>
      </c>
      <c r="X22" s="66" t="s">
        <v>122</v>
      </c>
      <c r="Y22" s="66"/>
      <c r="Z22" s="66"/>
      <c r="AA22" s="66"/>
      <c r="AB22" s="66"/>
      <c r="AC22" s="66"/>
      <c r="AD22" s="66"/>
      <c r="AE22" s="66"/>
      <c r="AF22" s="66"/>
      <c r="AG22" s="67"/>
      <c r="AH22" s="67"/>
      <c r="AI22" s="69" t="s">
        <v>118</v>
      </c>
      <c r="AJ22" s="64" t="s">
        <v>120</v>
      </c>
      <c r="AK22" s="66" t="s">
        <v>123</v>
      </c>
      <c r="AL22" s="66"/>
      <c r="AM22" s="66"/>
      <c r="AN22" s="70"/>
      <c r="AO22" s="70"/>
      <c r="AP22" s="70"/>
      <c r="AQ22" s="70"/>
      <c r="AR22" s="67"/>
      <c r="AS22" s="67"/>
      <c r="AT22" s="67"/>
      <c r="AU22" s="67"/>
      <c r="AV22" s="60" t="s">
        <v>111</v>
      </c>
      <c r="AW22" s="64" t="s">
        <v>120</v>
      </c>
      <c r="AX22" s="66" t="s">
        <v>124</v>
      </c>
      <c r="AY22" s="66"/>
      <c r="AZ22" s="66"/>
      <c r="BA22" s="66"/>
      <c r="BB22" s="66"/>
      <c r="BC22" s="66"/>
      <c r="BD22" s="66"/>
      <c r="BE22" s="66"/>
      <c r="BF22" s="66"/>
      <c r="BG22" s="66"/>
      <c r="BH22" s="63"/>
      <c r="BI22" s="63"/>
      <c r="BJ22" s="63"/>
      <c r="BK22" s="63"/>
      <c r="BL22" s="63"/>
      <c r="BM22" s="63"/>
    </row>
    <row r="23" spans="1:65" s="1" customFormat="1" ht="12" customHeight="1" x14ac:dyDescent="0.2">
      <c r="D23" s="71"/>
      <c r="E23" s="72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3"/>
      <c r="AO23" s="73"/>
      <c r="AP23" s="73"/>
      <c r="AQ23" s="73"/>
      <c r="AR23" s="72"/>
      <c r="AS23" s="72"/>
      <c r="AT23" s="72"/>
      <c r="AU23" s="72"/>
      <c r="AV23" s="74"/>
      <c r="AW23" s="75"/>
      <c r="AX23" s="71"/>
      <c r="AY23" s="71"/>
      <c r="AZ23" s="71"/>
      <c r="BA23" s="71"/>
      <c r="BB23" s="71"/>
      <c r="BC23" s="71"/>
      <c r="BD23" s="71"/>
      <c r="BE23" s="71"/>
      <c r="BF23" s="71"/>
      <c r="BG23" s="71"/>
    </row>
    <row r="24" spans="1:65" s="27" customFormat="1" ht="24.95" customHeight="1" x14ac:dyDescent="0.3">
      <c r="A24" s="63"/>
      <c r="B24" s="63"/>
      <c r="C24" s="63"/>
      <c r="D24" s="66"/>
      <c r="E24" s="66"/>
      <c r="F24" s="66"/>
      <c r="G24" s="66"/>
      <c r="H24" s="66"/>
      <c r="I24" s="67"/>
      <c r="J24" s="60" t="s">
        <v>110</v>
      </c>
      <c r="K24" s="64" t="s">
        <v>120</v>
      </c>
      <c r="L24" s="66" t="s">
        <v>125</v>
      </c>
      <c r="M24" s="66"/>
      <c r="N24" s="66"/>
      <c r="O24" s="66"/>
      <c r="P24" s="66"/>
      <c r="Q24" s="66"/>
      <c r="R24" s="66"/>
      <c r="S24" s="66"/>
      <c r="T24" s="67"/>
      <c r="U24" s="67"/>
      <c r="V24" s="60" t="s">
        <v>116</v>
      </c>
      <c r="W24" s="64" t="s">
        <v>120</v>
      </c>
      <c r="X24" s="66" t="s">
        <v>126</v>
      </c>
      <c r="Y24" s="66"/>
      <c r="Z24" s="66"/>
      <c r="AA24" s="66"/>
      <c r="AB24" s="66"/>
      <c r="AC24" s="66"/>
      <c r="AD24" s="66"/>
      <c r="AE24" s="66"/>
      <c r="AF24" s="66"/>
      <c r="AG24" s="67"/>
      <c r="AH24" s="67"/>
      <c r="AI24" s="69" t="s">
        <v>117</v>
      </c>
      <c r="AJ24" s="64" t="s">
        <v>120</v>
      </c>
      <c r="AK24" s="66" t="s">
        <v>127</v>
      </c>
      <c r="AL24" s="66"/>
      <c r="AM24" s="66"/>
      <c r="AN24" s="70"/>
      <c r="AO24" s="70"/>
      <c r="AP24" s="70"/>
      <c r="AQ24" s="70"/>
      <c r="AR24" s="70"/>
      <c r="AS24" s="70"/>
      <c r="AT24" s="70"/>
      <c r="AU24" s="70"/>
      <c r="AV24" s="70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3"/>
      <c r="BI24" s="63"/>
      <c r="BJ24" s="63"/>
      <c r="BK24" s="63"/>
      <c r="BL24" s="63"/>
      <c r="BM24" s="63"/>
    </row>
    <row r="25" spans="1:65" s="27" customFormat="1" ht="24.95" customHeight="1" x14ac:dyDescent="0.3">
      <c r="A25" s="63"/>
      <c r="B25" s="63"/>
      <c r="C25" s="63"/>
      <c r="D25" s="66"/>
      <c r="E25" s="66"/>
      <c r="F25" s="66"/>
      <c r="G25" s="66"/>
      <c r="H25" s="66"/>
      <c r="I25" s="67"/>
      <c r="J25" s="76"/>
      <c r="K25" s="64"/>
      <c r="L25" s="66"/>
      <c r="M25" s="66"/>
      <c r="N25" s="66"/>
      <c r="O25" s="66"/>
      <c r="P25" s="66"/>
      <c r="Q25" s="66"/>
      <c r="R25" s="66"/>
      <c r="S25" s="66"/>
      <c r="T25" s="67"/>
      <c r="U25" s="67"/>
      <c r="V25" s="76"/>
      <c r="W25" s="64"/>
      <c r="X25" s="66"/>
      <c r="Y25" s="66"/>
      <c r="Z25" s="66"/>
      <c r="AA25" s="66"/>
      <c r="AB25" s="66"/>
      <c r="AC25" s="66"/>
      <c r="AD25" s="66"/>
      <c r="AE25" s="66"/>
      <c r="AF25" s="66"/>
      <c r="AG25" s="67"/>
      <c r="AH25" s="67"/>
      <c r="AI25" s="77"/>
      <c r="AJ25" s="64"/>
      <c r="AK25" s="66"/>
      <c r="AL25" s="66"/>
      <c r="AM25" s="66"/>
      <c r="AN25" s="70"/>
      <c r="AO25" s="70"/>
      <c r="AP25" s="70"/>
      <c r="AQ25" s="70"/>
      <c r="AR25" s="70"/>
      <c r="AS25" s="70"/>
      <c r="AT25" s="70"/>
      <c r="AU25" s="70"/>
      <c r="AV25" s="70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3"/>
      <c r="BI25" s="63"/>
      <c r="BJ25" s="63"/>
      <c r="BK25" s="63"/>
      <c r="BL25" s="63"/>
      <c r="BM25" s="63"/>
    </row>
    <row r="26" spans="1:65" s="43" customFormat="1" ht="32.25" customHeight="1" x14ac:dyDescent="0.3">
      <c r="B26" s="44">
        <v>1</v>
      </c>
      <c r="C26" s="45">
        <f t="shared" ref="C26:AS26" si="3">B26+1</f>
        <v>2</v>
      </c>
      <c r="D26" s="45">
        <f t="shared" si="3"/>
        <v>3</v>
      </c>
      <c r="E26" s="45">
        <f t="shared" si="3"/>
        <v>4</v>
      </c>
      <c r="F26" s="45">
        <f t="shared" si="3"/>
        <v>5</v>
      </c>
      <c r="G26" s="45">
        <f t="shared" si="3"/>
        <v>6</v>
      </c>
      <c r="H26" s="45">
        <f t="shared" si="3"/>
        <v>7</v>
      </c>
      <c r="I26" s="45">
        <f t="shared" si="3"/>
        <v>8</v>
      </c>
      <c r="J26" s="45">
        <f t="shared" si="3"/>
        <v>9</v>
      </c>
      <c r="K26" s="45">
        <f t="shared" si="3"/>
        <v>10</v>
      </c>
      <c r="L26" s="45">
        <f t="shared" si="3"/>
        <v>11</v>
      </c>
      <c r="M26" s="45">
        <f t="shared" si="3"/>
        <v>12</v>
      </c>
      <c r="N26" s="45">
        <f t="shared" si="3"/>
        <v>13</v>
      </c>
      <c r="O26" s="45">
        <f t="shared" si="3"/>
        <v>14</v>
      </c>
      <c r="P26" s="45">
        <f t="shared" si="3"/>
        <v>15</v>
      </c>
      <c r="Q26" s="45">
        <f t="shared" si="3"/>
        <v>16</v>
      </c>
      <c r="R26" s="45">
        <f t="shared" si="3"/>
        <v>17</v>
      </c>
      <c r="S26" s="45">
        <f t="shared" si="3"/>
        <v>18</v>
      </c>
      <c r="T26" s="45">
        <f t="shared" si="3"/>
        <v>19</v>
      </c>
      <c r="U26" s="45">
        <f t="shared" si="3"/>
        <v>20</v>
      </c>
      <c r="V26" s="45">
        <f t="shared" si="3"/>
        <v>21</v>
      </c>
      <c r="W26" s="45">
        <f t="shared" si="3"/>
        <v>22</v>
      </c>
      <c r="X26" s="45">
        <f t="shared" si="3"/>
        <v>23</v>
      </c>
      <c r="Y26" s="45">
        <f t="shared" si="3"/>
        <v>24</v>
      </c>
      <c r="Z26" s="45">
        <f t="shared" si="3"/>
        <v>25</v>
      </c>
      <c r="AA26" s="45">
        <f t="shared" si="3"/>
        <v>26</v>
      </c>
      <c r="AB26" s="45">
        <f t="shared" si="3"/>
        <v>27</v>
      </c>
      <c r="AC26" s="45">
        <f t="shared" si="3"/>
        <v>28</v>
      </c>
      <c r="AD26" s="45">
        <f t="shared" si="3"/>
        <v>29</v>
      </c>
      <c r="AE26" s="45">
        <f t="shared" si="3"/>
        <v>30</v>
      </c>
      <c r="AF26" s="45">
        <f t="shared" si="3"/>
        <v>31</v>
      </c>
      <c r="AG26" s="45">
        <f t="shared" si="3"/>
        <v>32</v>
      </c>
      <c r="AH26" s="45">
        <f t="shared" si="3"/>
        <v>33</v>
      </c>
      <c r="AI26" s="45">
        <f t="shared" si="3"/>
        <v>34</v>
      </c>
      <c r="AJ26" s="45">
        <f t="shared" si="3"/>
        <v>35</v>
      </c>
      <c r="AK26" s="45">
        <f t="shared" si="3"/>
        <v>36</v>
      </c>
      <c r="AL26" s="45">
        <f t="shared" si="3"/>
        <v>37</v>
      </c>
      <c r="AM26" s="45">
        <f t="shared" si="3"/>
        <v>38</v>
      </c>
      <c r="AN26" s="45">
        <f t="shared" si="3"/>
        <v>39</v>
      </c>
      <c r="AO26" s="45">
        <f t="shared" si="3"/>
        <v>40</v>
      </c>
      <c r="AP26" s="45">
        <f t="shared" si="3"/>
        <v>41</v>
      </c>
      <c r="AQ26" s="45">
        <f t="shared" si="3"/>
        <v>42</v>
      </c>
      <c r="AR26" s="45">
        <f t="shared" si="3"/>
        <v>43</v>
      </c>
      <c r="AS26" s="45">
        <f t="shared" si="3"/>
        <v>44</v>
      </c>
      <c r="AT26" s="45"/>
      <c r="AU26" s="45">
        <f t="shared" ref="AU26:BM26" si="4">AT26+1</f>
        <v>1</v>
      </c>
      <c r="AV26" s="45">
        <f t="shared" si="4"/>
        <v>2</v>
      </c>
      <c r="AW26" s="45">
        <f t="shared" si="4"/>
        <v>3</v>
      </c>
      <c r="AX26" s="45">
        <f t="shared" si="4"/>
        <v>4</v>
      </c>
      <c r="AY26" s="45">
        <f t="shared" si="4"/>
        <v>5</v>
      </c>
      <c r="AZ26" s="45">
        <f t="shared" si="4"/>
        <v>6</v>
      </c>
      <c r="BA26" s="45">
        <f t="shared" si="4"/>
        <v>7</v>
      </c>
      <c r="BB26" s="45">
        <f t="shared" si="4"/>
        <v>8</v>
      </c>
      <c r="BC26" s="45">
        <f t="shared" si="4"/>
        <v>9</v>
      </c>
      <c r="BD26" s="45">
        <f t="shared" si="4"/>
        <v>10</v>
      </c>
      <c r="BE26" s="45">
        <f t="shared" si="4"/>
        <v>11</v>
      </c>
      <c r="BF26" s="45">
        <f t="shared" si="4"/>
        <v>12</v>
      </c>
      <c r="BG26" s="45">
        <f t="shared" si="4"/>
        <v>13</v>
      </c>
      <c r="BH26" s="45">
        <f t="shared" si="4"/>
        <v>14</v>
      </c>
      <c r="BI26" s="45">
        <f t="shared" si="4"/>
        <v>15</v>
      </c>
      <c r="BJ26" s="45">
        <f t="shared" si="4"/>
        <v>16</v>
      </c>
      <c r="BK26" s="45">
        <f t="shared" si="4"/>
        <v>17</v>
      </c>
      <c r="BL26" s="45">
        <f t="shared" si="4"/>
        <v>18</v>
      </c>
      <c r="BM26" s="45">
        <f t="shared" si="4"/>
        <v>19</v>
      </c>
    </row>
    <row r="27" spans="1:65" ht="24.95" customHeight="1" thickBot="1" x14ac:dyDescent="0.25">
      <c r="A27" s="1004" t="s">
        <v>309</v>
      </c>
      <c r="B27" s="1004"/>
      <c r="C27" s="1004"/>
      <c r="D27" s="1004"/>
      <c r="E27" s="1004"/>
      <c r="F27" s="1004"/>
      <c r="G27" s="1004"/>
      <c r="H27" s="1004"/>
      <c r="I27" s="1004"/>
      <c r="J27" s="1004"/>
      <c r="K27" s="1004"/>
      <c r="L27" s="1004"/>
      <c r="M27" s="1004"/>
      <c r="N27" s="1004"/>
      <c r="O27" s="1004"/>
      <c r="P27" s="1004"/>
      <c r="Q27" s="1004"/>
      <c r="R27" s="1004"/>
      <c r="S27" s="1004"/>
      <c r="T27" s="1004"/>
      <c r="U27" s="1004"/>
      <c r="V27" s="1004"/>
      <c r="W27" s="1004"/>
      <c r="X27" s="1004"/>
      <c r="Y27" s="1004"/>
      <c r="Z27" s="1004"/>
      <c r="AA27" s="1004"/>
      <c r="AB27" s="1004"/>
      <c r="AC27" s="1004"/>
      <c r="AD27" s="1004"/>
      <c r="AE27" s="1004"/>
      <c r="AF27" s="1004"/>
      <c r="AG27" s="1004"/>
      <c r="AH27" s="1004"/>
      <c r="AI27" s="1004"/>
      <c r="AJ27" s="1004"/>
      <c r="AK27" s="1004"/>
      <c r="AL27" s="1004"/>
      <c r="AM27" s="1004"/>
      <c r="AN27" s="1004"/>
      <c r="AO27" s="1004"/>
      <c r="AP27" s="1004"/>
      <c r="AQ27" s="1004"/>
      <c r="AR27" s="1004"/>
      <c r="AS27" s="1004"/>
      <c r="AT27" s="1004"/>
      <c r="AU27" s="1004"/>
      <c r="AV27" s="1004"/>
      <c r="AW27" s="1004"/>
      <c r="AX27" s="1004"/>
      <c r="AY27" s="1004"/>
      <c r="AZ27" s="1004"/>
      <c r="BA27" s="1004"/>
      <c r="BB27" s="1004"/>
      <c r="BC27" s="1004"/>
      <c r="BD27" s="1004"/>
      <c r="BE27" s="1004"/>
      <c r="BF27" s="1004"/>
      <c r="BG27" s="1004"/>
      <c r="BH27" s="1004"/>
      <c r="BI27" s="1004"/>
      <c r="BJ27" s="1004"/>
      <c r="BK27" s="1004"/>
      <c r="BL27" s="1004"/>
      <c r="BM27" s="1004"/>
    </row>
    <row r="28" spans="1:65" ht="24" thickTop="1" x14ac:dyDescent="0.2">
      <c r="A28" s="1005" t="s">
        <v>20</v>
      </c>
      <c r="B28" s="1006"/>
      <c r="C28" s="1007" t="s">
        <v>21</v>
      </c>
      <c r="D28" s="1008"/>
      <c r="E28" s="1008"/>
      <c r="F28" s="1008"/>
      <c r="G28" s="1008"/>
      <c r="H28" s="1008"/>
      <c r="I28" s="1008"/>
      <c r="J28" s="1008"/>
      <c r="K28" s="1008"/>
      <c r="L28" s="1008"/>
      <c r="M28" s="1008"/>
      <c r="N28" s="1008"/>
      <c r="O28" s="1009"/>
      <c r="P28" s="794" t="s">
        <v>22</v>
      </c>
      <c r="Q28" s="795"/>
      <c r="R28" s="744" t="s">
        <v>23</v>
      </c>
      <c r="S28" s="745"/>
      <c r="T28" s="774" t="s">
        <v>24</v>
      </c>
      <c r="U28" s="775"/>
      <c r="V28" s="775"/>
      <c r="W28" s="775"/>
      <c r="X28" s="775"/>
      <c r="Y28" s="775"/>
      <c r="Z28" s="775"/>
      <c r="AA28" s="775"/>
      <c r="AB28" s="775"/>
      <c r="AC28" s="775"/>
      <c r="AD28" s="775"/>
      <c r="AE28" s="776"/>
      <c r="AF28" s="777" t="s">
        <v>25</v>
      </c>
      <c r="AG28" s="778"/>
      <c r="AH28" s="778"/>
      <c r="AI28" s="778"/>
      <c r="AJ28" s="778"/>
      <c r="AK28" s="778"/>
      <c r="AL28" s="778"/>
      <c r="AM28" s="778"/>
      <c r="AN28" s="778"/>
      <c r="AO28" s="778"/>
      <c r="AP28" s="778"/>
      <c r="AQ28" s="778"/>
      <c r="AR28" s="778"/>
      <c r="AS28" s="778"/>
      <c r="AT28" s="778"/>
      <c r="AU28" s="778"/>
      <c r="AV28" s="778"/>
      <c r="AW28" s="778"/>
      <c r="AX28" s="778"/>
      <c r="AY28" s="778"/>
      <c r="AZ28" s="778"/>
      <c r="BA28" s="778"/>
      <c r="BB28" s="778"/>
      <c r="BC28" s="778"/>
      <c r="BD28" s="778"/>
      <c r="BE28" s="778"/>
      <c r="BF28" s="778"/>
      <c r="BG28" s="778"/>
      <c r="BH28" s="778"/>
      <c r="BI28" s="779"/>
      <c r="BJ28" s="780" t="s">
        <v>26</v>
      </c>
      <c r="BK28" s="781"/>
      <c r="BL28" s="744" t="s">
        <v>27</v>
      </c>
      <c r="BM28" s="745"/>
    </row>
    <row r="29" spans="1:65" ht="23.25" x14ac:dyDescent="0.2">
      <c r="A29" s="861"/>
      <c r="B29" s="862"/>
      <c r="C29" s="868"/>
      <c r="D29" s="869"/>
      <c r="E29" s="869"/>
      <c r="F29" s="869"/>
      <c r="G29" s="869"/>
      <c r="H29" s="869"/>
      <c r="I29" s="869"/>
      <c r="J29" s="869"/>
      <c r="K29" s="869"/>
      <c r="L29" s="869"/>
      <c r="M29" s="869"/>
      <c r="N29" s="869"/>
      <c r="O29" s="870"/>
      <c r="P29" s="752"/>
      <c r="Q29" s="796"/>
      <c r="R29" s="746"/>
      <c r="S29" s="747"/>
      <c r="T29" s="750" t="s">
        <v>28</v>
      </c>
      <c r="U29" s="751"/>
      <c r="V29" s="756" t="s">
        <v>29</v>
      </c>
      <c r="W29" s="757"/>
      <c r="X29" s="762" t="s">
        <v>30</v>
      </c>
      <c r="Y29" s="763"/>
      <c r="Z29" s="763"/>
      <c r="AA29" s="763"/>
      <c r="AB29" s="763"/>
      <c r="AC29" s="763"/>
      <c r="AD29" s="763"/>
      <c r="AE29" s="764"/>
      <c r="AF29" s="762" t="s">
        <v>31</v>
      </c>
      <c r="AG29" s="763"/>
      <c r="AH29" s="763"/>
      <c r="AI29" s="763"/>
      <c r="AJ29" s="763"/>
      <c r="AK29" s="766"/>
      <c r="AL29" s="762" t="s">
        <v>32</v>
      </c>
      <c r="AM29" s="763"/>
      <c r="AN29" s="763"/>
      <c r="AO29" s="763"/>
      <c r="AP29" s="763"/>
      <c r="AQ29" s="764"/>
      <c r="AR29" s="765" t="s">
        <v>33</v>
      </c>
      <c r="AS29" s="763"/>
      <c r="AT29" s="763"/>
      <c r="AU29" s="763"/>
      <c r="AV29" s="763"/>
      <c r="AW29" s="766"/>
      <c r="AX29" s="762" t="s">
        <v>34</v>
      </c>
      <c r="AY29" s="763"/>
      <c r="AZ29" s="763"/>
      <c r="BA29" s="763"/>
      <c r="BB29" s="763"/>
      <c r="BC29" s="766"/>
      <c r="BD29" s="767" t="s">
        <v>215</v>
      </c>
      <c r="BE29" s="768"/>
      <c r="BF29" s="768"/>
      <c r="BG29" s="768"/>
      <c r="BH29" s="768"/>
      <c r="BI29" s="769"/>
      <c r="BJ29" s="758"/>
      <c r="BK29" s="759"/>
      <c r="BL29" s="746"/>
      <c r="BM29" s="747"/>
    </row>
    <row r="30" spans="1:65" ht="24" customHeight="1" x14ac:dyDescent="0.2">
      <c r="A30" s="861"/>
      <c r="B30" s="862"/>
      <c r="C30" s="868"/>
      <c r="D30" s="869"/>
      <c r="E30" s="869"/>
      <c r="F30" s="869"/>
      <c r="G30" s="869"/>
      <c r="H30" s="869"/>
      <c r="I30" s="869"/>
      <c r="J30" s="869"/>
      <c r="K30" s="869"/>
      <c r="L30" s="869"/>
      <c r="M30" s="869"/>
      <c r="N30" s="869"/>
      <c r="O30" s="870"/>
      <c r="P30" s="752"/>
      <c r="Q30" s="796"/>
      <c r="R30" s="746"/>
      <c r="S30" s="747"/>
      <c r="T30" s="752"/>
      <c r="U30" s="753"/>
      <c r="V30" s="758"/>
      <c r="W30" s="759"/>
      <c r="X30" s="782" t="s">
        <v>35</v>
      </c>
      <c r="Y30" s="783"/>
      <c r="Z30" s="788" t="s">
        <v>36</v>
      </c>
      <c r="AA30" s="789"/>
      <c r="AB30" s="788" t="s">
        <v>37</v>
      </c>
      <c r="AC30" s="789"/>
      <c r="AD30" s="1010" t="s">
        <v>38</v>
      </c>
      <c r="AE30" s="1011"/>
      <c r="AF30" s="476" t="s">
        <v>39</v>
      </c>
      <c r="AG30" s="474"/>
      <c r="AH30" s="477"/>
      <c r="AI30" s="473" t="s">
        <v>40</v>
      </c>
      <c r="AJ30" s="474"/>
      <c r="AK30" s="478"/>
      <c r="AL30" s="476" t="s">
        <v>41</v>
      </c>
      <c r="AM30" s="474"/>
      <c r="AN30" s="477"/>
      <c r="AO30" s="473" t="s">
        <v>42</v>
      </c>
      <c r="AP30" s="474"/>
      <c r="AQ30" s="475"/>
      <c r="AR30" s="476" t="s">
        <v>43</v>
      </c>
      <c r="AS30" s="474"/>
      <c r="AT30" s="477"/>
      <c r="AU30" s="473" t="s">
        <v>44</v>
      </c>
      <c r="AV30" s="474"/>
      <c r="AW30" s="478"/>
      <c r="AX30" s="476" t="s">
        <v>45</v>
      </c>
      <c r="AY30" s="474"/>
      <c r="AZ30" s="477"/>
      <c r="BA30" s="473" t="s">
        <v>46</v>
      </c>
      <c r="BB30" s="474"/>
      <c r="BC30" s="478"/>
      <c r="BD30" s="476" t="s">
        <v>216</v>
      </c>
      <c r="BE30" s="474"/>
      <c r="BF30" s="477"/>
      <c r="BG30" s="853" t="s">
        <v>310</v>
      </c>
      <c r="BH30" s="854"/>
      <c r="BI30" s="855"/>
      <c r="BJ30" s="758"/>
      <c r="BK30" s="759"/>
      <c r="BL30" s="746"/>
      <c r="BM30" s="747"/>
    </row>
    <row r="31" spans="1:65" ht="24" customHeight="1" x14ac:dyDescent="0.2">
      <c r="A31" s="861"/>
      <c r="B31" s="862"/>
      <c r="C31" s="868"/>
      <c r="D31" s="869"/>
      <c r="E31" s="869"/>
      <c r="F31" s="869"/>
      <c r="G31" s="869"/>
      <c r="H31" s="869"/>
      <c r="I31" s="869"/>
      <c r="J31" s="869"/>
      <c r="K31" s="869"/>
      <c r="L31" s="869"/>
      <c r="M31" s="869"/>
      <c r="N31" s="869"/>
      <c r="O31" s="870"/>
      <c r="P31" s="752"/>
      <c r="Q31" s="796"/>
      <c r="R31" s="746"/>
      <c r="S31" s="747"/>
      <c r="T31" s="752"/>
      <c r="U31" s="753"/>
      <c r="V31" s="758"/>
      <c r="W31" s="759"/>
      <c r="X31" s="784"/>
      <c r="Y31" s="785"/>
      <c r="Z31" s="790"/>
      <c r="AA31" s="791"/>
      <c r="AB31" s="790"/>
      <c r="AC31" s="791"/>
      <c r="AD31" s="816"/>
      <c r="AE31" s="817"/>
      <c r="AF31" s="113">
        <v>18</v>
      </c>
      <c r="AG31" s="810" t="s">
        <v>47</v>
      </c>
      <c r="AH31" s="812"/>
      <c r="AI31" s="114">
        <v>17</v>
      </c>
      <c r="AJ31" s="810" t="s">
        <v>47</v>
      </c>
      <c r="AK31" s="811"/>
      <c r="AL31" s="113">
        <v>18</v>
      </c>
      <c r="AM31" s="810" t="s">
        <v>47</v>
      </c>
      <c r="AN31" s="812"/>
      <c r="AO31" s="114">
        <v>17</v>
      </c>
      <c r="AP31" s="810" t="s">
        <v>47</v>
      </c>
      <c r="AQ31" s="813"/>
      <c r="AR31" s="113">
        <v>18</v>
      </c>
      <c r="AS31" s="810" t="s">
        <v>47</v>
      </c>
      <c r="AT31" s="812"/>
      <c r="AU31" s="114">
        <v>17</v>
      </c>
      <c r="AV31" s="810" t="s">
        <v>47</v>
      </c>
      <c r="AW31" s="811"/>
      <c r="AX31" s="113">
        <v>18</v>
      </c>
      <c r="AY31" s="810" t="s">
        <v>47</v>
      </c>
      <c r="AZ31" s="812"/>
      <c r="BA31" s="114">
        <v>17</v>
      </c>
      <c r="BB31" s="810" t="s">
        <v>47</v>
      </c>
      <c r="BC31" s="811"/>
      <c r="BD31" s="113">
        <v>18</v>
      </c>
      <c r="BE31" s="810" t="s">
        <v>47</v>
      </c>
      <c r="BF31" s="812"/>
      <c r="BG31" s="114"/>
      <c r="BH31" s="977"/>
      <c r="BI31" s="978"/>
      <c r="BJ31" s="758"/>
      <c r="BK31" s="759"/>
      <c r="BL31" s="746"/>
      <c r="BM31" s="747"/>
    </row>
    <row r="32" spans="1:65" ht="89.25" thickBot="1" x14ac:dyDescent="0.25">
      <c r="A32" s="863"/>
      <c r="B32" s="864"/>
      <c r="C32" s="871"/>
      <c r="D32" s="872"/>
      <c r="E32" s="872"/>
      <c r="F32" s="872"/>
      <c r="G32" s="872"/>
      <c r="H32" s="872"/>
      <c r="I32" s="872"/>
      <c r="J32" s="872"/>
      <c r="K32" s="872"/>
      <c r="L32" s="872"/>
      <c r="M32" s="872"/>
      <c r="N32" s="872"/>
      <c r="O32" s="873"/>
      <c r="P32" s="754"/>
      <c r="Q32" s="797"/>
      <c r="R32" s="748"/>
      <c r="S32" s="749"/>
      <c r="T32" s="754"/>
      <c r="U32" s="755"/>
      <c r="V32" s="760"/>
      <c r="W32" s="761"/>
      <c r="X32" s="786"/>
      <c r="Y32" s="787"/>
      <c r="Z32" s="792"/>
      <c r="AA32" s="793"/>
      <c r="AB32" s="792"/>
      <c r="AC32" s="793"/>
      <c r="AD32" s="818"/>
      <c r="AE32" s="819"/>
      <c r="AF32" s="110" t="s">
        <v>48</v>
      </c>
      <c r="AG32" s="109" t="s">
        <v>49</v>
      </c>
      <c r="AH32" s="242" t="s">
        <v>50</v>
      </c>
      <c r="AI32" s="108" t="s">
        <v>48</v>
      </c>
      <c r="AJ32" s="109" t="s">
        <v>49</v>
      </c>
      <c r="AK32" s="108" t="s">
        <v>50</v>
      </c>
      <c r="AL32" s="110" t="s">
        <v>48</v>
      </c>
      <c r="AM32" s="109" t="s">
        <v>49</v>
      </c>
      <c r="AN32" s="242" t="s">
        <v>50</v>
      </c>
      <c r="AO32" s="108" t="s">
        <v>48</v>
      </c>
      <c r="AP32" s="109" t="s">
        <v>49</v>
      </c>
      <c r="AQ32" s="112" t="s">
        <v>50</v>
      </c>
      <c r="AR32" s="110" t="s">
        <v>48</v>
      </c>
      <c r="AS32" s="109" t="s">
        <v>49</v>
      </c>
      <c r="AT32" s="242" t="s">
        <v>50</v>
      </c>
      <c r="AU32" s="108" t="s">
        <v>48</v>
      </c>
      <c r="AV32" s="109" t="s">
        <v>49</v>
      </c>
      <c r="AW32" s="108" t="s">
        <v>50</v>
      </c>
      <c r="AX32" s="110" t="s">
        <v>48</v>
      </c>
      <c r="AY32" s="109" t="s">
        <v>49</v>
      </c>
      <c r="AZ32" s="242" t="s">
        <v>50</v>
      </c>
      <c r="BA32" s="108" t="s">
        <v>48</v>
      </c>
      <c r="BB32" s="109" t="s">
        <v>49</v>
      </c>
      <c r="BC32" s="108" t="s">
        <v>50</v>
      </c>
      <c r="BD32" s="110" t="s">
        <v>48</v>
      </c>
      <c r="BE32" s="109" t="s">
        <v>49</v>
      </c>
      <c r="BF32" s="242" t="s">
        <v>50</v>
      </c>
      <c r="BG32" s="108" t="s">
        <v>48</v>
      </c>
      <c r="BH32" s="109" t="s">
        <v>49</v>
      </c>
      <c r="BI32" s="111" t="s">
        <v>50</v>
      </c>
      <c r="BJ32" s="760"/>
      <c r="BK32" s="761"/>
      <c r="BL32" s="748"/>
      <c r="BM32" s="749"/>
    </row>
    <row r="33" spans="1:65" ht="30" customHeight="1" thickTop="1" x14ac:dyDescent="0.2">
      <c r="A33" s="979">
        <v>1</v>
      </c>
      <c r="B33" s="980"/>
      <c r="C33" s="981" t="s">
        <v>0</v>
      </c>
      <c r="D33" s="981"/>
      <c r="E33" s="981"/>
      <c r="F33" s="981"/>
      <c r="G33" s="981"/>
      <c r="H33" s="981"/>
      <c r="I33" s="981"/>
      <c r="J33" s="981"/>
      <c r="K33" s="981"/>
      <c r="L33" s="981"/>
      <c r="M33" s="981"/>
      <c r="N33" s="981"/>
      <c r="O33" s="982"/>
      <c r="P33" s="115"/>
      <c r="Q33" s="116"/>
      <c r="R33" s="117"/>
      <c r="S33" s="118"/>
      <c r="T33" s="983">
        <f>SUM(T34:U63)</f>
        <v>4534</v>
      </c>
      <c r="U33" s="984"/>
      <c r="V33" s="985">
        <f>SUM(V34:W63)</f>
        <v>2394</v>
      </c>
      <c r="W33" s="984"/>
      <c r="X33" s="985">
        <f>SUM(X34:Y63)</f>
        <v>1130</v>
      </c>
      <c r="Y33" s="984"/>
      <c r="Z33" s="965">
        <f>SUM(Z34:AA63)</f>
        <v>432</v>
      </c>
      <c r="AA33" s="966"/>
      <c r="AB33" s="965">
        <f>SUM(AB34:AC63)</f>
        <v>726</v>
      </c>
      <c r="AC33" s="966"/>
      <c r="AD33" s="967">
        <f>SUM(AD34:AE63)</f>
        <v>106</v>
      </c>
      <c r="AE33" s="968"/>
      <c r="AF33" s="119">
        <f t="shared" ref="AF33:BI33" si="5">SUM(AF34:AF63)</f>
        <v>612</v>
      </c>
      <c r="AG33" s="120">
        <f t="shared" si="5"/>
        <v>320</v>
      </c>
      <c r="AH33" s="243">
        <f t="shared" si="5"/>
        <v>17</v>
      </c>
      <c r="AI33" s="121">
        <f t="shared" si="5"/>
        <v>432</v>
      </c>
      <c r="AJ33" s="120">
        <f t="shared" si="5"/>
        <v>252</v>
      </c>
      <c r="AK33" s="122">
        <f t="shared" si="5"/>
        <v>12</v>
      </c>
      <c r="AL33" s="119">
        <f t="shared" si="5"/>
        <v>684</v>
      </c>
      <c r="AM33" s="120">
        <f t="shared" si="5"/>
        <v>342</v>
      </c>
      <c r="AN33" s="243">
        <f t="shared" si="5"/>
        <v>19</v>
      </c>
      <c r="AO33" s="123">
        <f t="shared" si="5"/>
        <v>576</v>
      </c>
      <c r="AP33" s="124">
        <f t="shared" si="5"/>
        <v>276</v>
      </c>
      <c r="AQ33" s="123">
        <f t="shared" si="5"/>
        <v>16</v>
      </c>
      <c r="AR33" s="119">
        <f t="shared" si="5"/>
        <v>396</v>
      </c>
      <c r="AS33" s="120">
        <f t="shared" si="5"/>
        <v>222</v>
      </c>
      <c r="AT33" s="243">
        <f t="shared" si="5"/>
        <v>11</v>
      </c>
      <c r="AU33" s="121">
        <f t="shared" si="5"/>
        <v>828</v>
      </c>
      <c r="AV33" s="120">
        <f t="shared" si="5"/>
        <v>410</v>
      </c>
      <c r="AW33" s="122">
        <f t="shared" si="5"/>
        <v>23</v>
      </c>
      <c r="AX33" s="126">
        <f t="shared" si="5"/>
        <v>364</v>
      </c>
      <c r="AY33" s="124">
        <f t="shared" si="5"/>
        <v>216</v>
      </c>
      <c r="AZ33" s="256">
        <f t="shared" si="5"/>
        <v>10</v>
      </c>
      <c r="BA33" s="123">
        <f t="shared" si="5"/>
        <v>432</v>
      </c>
      <c r="BB33" s="124">
        <f t="shared" si="5"/>
        <v>268</v>
      </c>
      <c r="BC33" s="122">
        <f t="shared" si="5"/>
        <v>12</v>
      </c>
      <c r="BD33" s="126">
        <f t="shared" si="5"/>
        <v>210</v>
      </c>
      <c r="BE33" s="124">
        <f t="shared" si="5"/>
        <v>88</v>
      </c>
      <c r="BF33" s="256">
        <f t="shared" si="5"/>
        <v>7</v>
      </c>
      <c r="BG33" s="123">
        <f t="shared" si="5"/>
        <v>0</v>
      </c>
      <c r="BH33" s="124">
        <f t="shared" si="5"/>
        <v>0</v>
      </c>
      <c r="BI33" s="125">
        <f t="shared" si="5"/>
        <v>0</v>
      </c>
      <c r="BJ33" s="969">
        <f t="shared" ref="BJ33:BJ46" si="6">AH33+AK33+AN33+AQ33+AT33+AW33+AZ33+BC33+BF33</f>
        <v>127</v>
      </c>
      <c r="BK33" s="970"/>
      <c r="BL33" s="971"/>
      <c r="BM33" s="972"/>
    </row>
    <row r="34" spans="1:65" s="29" customFormat="1" ht="30" customHeight="1" x14ac:dyDescent="0.25">
      <c r="A34" s="846" t="s">
        <v>155</v>
      </c>
      <c r="B34" s="419"/>
      <c r="C34" s="973" t="s">
        <v>1</v>
      </c>
      <c r="D34" s="973"/>
      <c r="E34" s="973"/>
      <c r="F34" s="973"/>
      <c r="G34" s="973"/>
      <c r="H34" s="973"/>
      <c r="I34" s="973"/>
      <c r="J34" s="973"/>
      <c r="K34" s="973"/>
      <c r="L34" s="973"/>
      <c r="M34" s="973"/>
      <c r="N34" s="973"/>
      <c r="O34" s="974"/>
      <c r="P34" s="929"/>
      <c r="Q34" s="930"/>
      <c r="R34" s="975"/>
      <c r="S34" s="976"/>
      <c r="T34" s="296">
        <f t="shared" ref="T34:T46" si="7">AF34+AI34+AL34+AO34+AR34+AU34+AX34+BA34+BD34</f>
        <v>0</v>
      </c>
      <c r="U34" s="297"/>
      <c r="V34" s="958">
        <f t="shared" ref="V34:V39" si="8">SUM(X34:AE34)</f>
        <v>0</v>
      </c>
      <c r="W34" s="962"/>
      <c r="X34" s="958"/>
      <c r="Y34" s="959"/>
      <c r="Z34" s="960"/>
      <c r="AA34" s="961"/>
      <c r="AB34" s="960"/>
      <c r="AC34" s="961"/>
      <c r="AD34" s="959"/>
      <c r="AE34" s="962"/>
      <c r="AF34" s="129"/>
      <c r="AG34" s="128"/>
      <c r="AH34" s="244"/>
      <c r="AI34" s="127"/>
      <c r="AJ34" s="128"/>
      <c r="AK34" s="127"/>
      <c r="AL34" s="129"/>
      <c r="AM34" s="128"/>
      <c r="AN34" s="244"/>
      <c r="AO34" s="127"/>
      <c r="AP34" s="128"/>
      <c r="AQ34" s="131"/>
      <c r="AR34" s="129"/>
      <c r="AS34" s="128"/>
      <c r="AT34" s="244"/>
      <c r="AU34" s="127"/>
      <c r="AV34" s="128"/>
      <c r="AW34" s="127"/>
      <c r="AX34" s="129"/>
      <c r="AY34" s="128"/>
      <c r="AZ34" s="244"/>
      <c r="BA34" s="127"/>
      <c r="BB34" s="128"/>
      <c r="BC34" s="131"/>
      <c r="BD34" s="129"/>
      <c r="BE34" s="128"/>
      <c r="BF34" s="244"/>
      <c r="BG34" s="127"/>
      <c r="BH34" s="128"/>
      <c r="BI34" s="130"/>
      <c r="BJ34" s="394">
        <f t="shared" si="6"/>
        <v>0</v>
      </c>
      <c r="BK34" s="395"/>
      <c r="BL34" s="963"/>
      <c r="BM34" s="964"/>
    </row>
    <row r="35" spans="1:65" ht="30" customHeight="1" x14ac:dyDescent="0.2">
      <c r="A35" s="306" t="s">
        <v>154</v>
      </c>
      <c r="B35" s="307"/>
      <c r="C35" s="729" t="s">
        <v>5</v>
      </c>
      <c r="D35" s="729"/>
      <c r="E35" s="729"/>
      <c r="F35" s="729"/>
      <c r="G35" s="729"/>
      <c r="H35" s="729"/>
      <c r="I35" s="729"/>
      <c r="J35" s="729"/>
      <c r="K35" s="729"/>
      <c r="L35" s="729"/>
      <c r="M35" s="729"/>
      <c r="N35" s="729"/>
      <c r="O35" s="730"/>
      <c r="P35" s="955">
        <v>1</v>
      </c>
      <c r="Q35" s="956"/>
      <c r="R35" s="732"/>
      <c r="S35" s="403"/>
      <c r="T35" s="316">
        <f t="shared" si="7"/>
        <v>72</v>
      </c>
      <c r="U35" s="317"/>
      <c r="V35" s="356">
        <f t="shared" si="8"/>
        <v>34</v>
      </c>
      <c r="W35" s="357"/>
      <c r="X35" s="356">
        <v>18</v>
      </c>
      <c r="Y35" s="724"/>
      <c r="Z35" s="733"/>
      <c r="AA35" s="734"/>
      <c r="AB35" s="733"/>
      <c r="AC35" s="734"/>
      <c r="AD35" s="724">
        <v>16</v>
      </c>
      <c r="AE35" s="357"/>
      <c r="AF35" s="134">
        <v>72</v>
      </c>
      <c r="AG35" s="133">
        <v>34</v>
      </c>
      <c r="AH35" s="245">
        <v>2</v>
      </c>
      <c r="AI35" s="132"/>
      <c r="AJ35" s="133"/>
      <c r="AK35" s="132"/>
      <c r="AL35" s="134"/>
      <c r="AM35" s="135"/>
      <c r="AN35" s="245"/>
      <c r="AO35" s="132"/>
      <c r="AP35" s="133"/>
      <c r="AQ35" s="137"/>
      <c r="AR35" s="134"/>
      <c r="AS35" s="133"/>
      <c r="AT35" s="245"/>
      <c r="AU35" s="132"/>
      <c r="AV35" s="133"/>
      <c r="AW35" s="132"/>
      <c r="AX35" s="134"/>
      <c r="AY35" s="133"/>
      <c r="AZ35" s="245"/>
      <c r="BA35" s="132"/>
      <c r="BB35" s="133"/>
      <c r="BC35" s="137"/>
      <c r="BD35" s="134"/>
      <c r="BE35" s="133"/>
      <c r="BF35" s="245"/>
      <c r="BG35" s="132"/>
      <c r="BH35" s="133"/>
      <c r="BI35" s="136"/>
      <c r="BJ35" s="402">
        <f t="shared" si="6"/>
        <v>2</v>
      </c>
      <c r="BK35" s="403"/>
      <c r="BL35" s="704" t="s">
        <v>134</v>
      </c>
      <c r="BM35" s="363"/>
    </row>
    <row r="36" spans="1:65" ht="30.75" customHeight="1" x14ac:dyDescent="0.2">
      <c r="A36" s="288" t="s">
        <v>156</v>
      </c>
      <c r="B36" s="289"/>
      <c r="C36" s="694" t="s">
        <v>2</v>
      </c>
      <c r="D36" s="694"/>
      <c r="E36" s="694"/>
      <c r="F36" s="694"/>
      <c r="G36" s="694"/>
      <c r="H36" s="694"/>
      <c r="I36" s="694"/>
      <c r="J36" s="694"/>
      <c r="K36" s="694"/>
      <c r="L36" s="694"/>
      <c r="M36" s="694"/>
      <c r="N36" s="694"/>
      <c r="O36" s="695"/>
      <c r="P36" s="953">
        <v>3</v>
      </c>
      <c r="Q36" s="954"/>
      <c r="R36" s="957"/>
      <c r="S36" s="395"/>
      <c r="T36" s="296">
        <f t="shared" si="7"/>
        <v>144</v>
      </c>
      <c r="U36" s="297"/>
      <c r="V36" s="391">
        <f t="shared" si="8"/>
        <v>76</v>
      </c>
      <c r="W36" s="392"/>
      <c r="X36" s="391">
        <v>40</v>
      </c>
      <c r="Y36" s="858"/>
      <c r="Z36" s="717"/>
      <c r="AA36" s="718"/>
      <c r="AB36" s="717"/>
      <c r="AC36" s="718"/>
      <c r="AD36" s="858">
        <v>36</v>
      </c>
      <c r="AE36" s="392"/>
      <c r="AF36" s="140"/>
      <c r="AG36" s="139"/>
      <c r="AH36" s="246"/>
      <c r="AI36" s="138"/>
      <c r="AJ36" s="139"/>
      <c r="AK36" s="138"/>
      <c r="AL36" s="140">
        <v>144</v>
      </c>
      <c r="AM36" s="141">
        <v>76</v>
      </c>
      <c r="AN36" s="246">
        <v>4</v>
      </c>
      <c r="AO36" s="138"/>
      <c r="AP36" s="139"/>
      <c r="AQ36" s="143"/>
      <c r="AR36" s="140"/>
      <c r="AS36" s="139"/>
      <c r="AT36" s="246"/>
      <c r="AU36" s="138"/>
      <c r="AV36" s="139"/>
      <c r="AW36" s="138"/>
      <c r="AX36" s="140"/>
      <c r="AY36" s="139"/>
      <c r="AZ36" s="246"/>
      <c r="BA36" s="138"/>
      <c r="BB36" s="139"/>
      <c r="BC36" s="143"/>
      <c r="BD36" s="140"/>
      <c r="BE36" s="139"/>
      <c r="BF36" s="246"/>
      <c r="BG36" s="138"/>
      <c r="BH36" s="139"/>
      <c r="BI36" s="142"/>
      <c r="BJ36" s="394">
        <f t="shared" si="6"/>
        <v>4</v>
      </c>
      <c r="BK36" s="395"/>
      <c r="BL36" s="396" t="s">
        <v>482</v>
      </c>
      <c r="BM36" s="397"/>
    </row>
    <row r="37" spans="1:65" ht="30" customHeight="1" x14ac:dyDescent="0.2">
      <c r="A37" s="306" t="s">
        <v>157</v>
      </c>
      <c r="B37" s="307"/>
      <c r="C37" s="729" t="s">
        <v>3</v>
      </c>
      <c r="D37" s="729"/>
      <c r="E37" s="729"/>
      <c r="F37" s="729"/>
      <c r="G37" s="729"/>
      <c r="H37" s="729"/>
      <c r="I37" s="729"/>
      <c r="J37" s="729"/>
      <c r="K37" s="729"/>
      <c r="L37" s="729"/>
      <c r="M37" s="729"/>
      <c r="N37" s="729"/>
      <c r="O37" s="730"/>
      <c r="P37" s="955">
        <v>4</v>
      </c>
      <c r="Q37" s="956"/>
      <c r="R37" s="732"/>
      <c r="S37" s="403"/>
      <c r="T37" s="316">
        <f t="shared" si="7"/>
        <v>144</v>
      </c>
      <c r="U37" s="317"/>
      <c r="V37" s="356">
        <f t="shared" si="8"/>
        <v>60</v>
      </c>
      <c r="W37" s="357"/>
      <c r="X37" s="356">
        <v>34</v>
      </c>
      <c r="Y37" s="724"/>
      <c r="Z37" s="733"/>
      <c r="AA37" s="734"/>
      <c r="AB37" s="733"/>
      <c r="AC37" s="734"/>
      <c r="AD37" s="724">
        <v>26</v>
      </c>
      <c r="AE37" s="357"/>
      <c r="AF37" s="134"/>
      <c r="AG37" s="133"/>
      <c r="AH37" s="245"/>
      <c r="AI37" s="132"/>
      <c r="AJ37" s="133"/>
      <c r="AK37" s="132"/>
      <c r="AL37" s="134"/>
      <c r="AM37" s="135"/>
      <c r="AN37" s="245"/>
      <c r="AO37" s="132">
        <v>144</v>
      </c>
      <c r="AP37" s="133">
        <v>60</v>
      </c>
      <c r="AQ37" s="137">
        <v>4</v>
      </c>
      <c r="AR37" s="134"/>
      <c r="AS37" s="133"/>
      <c r="AT37" s="245"/>
      <c r="AU37" s="132"/>
      <c r="AV37" s="133"/>
      <c r="AW37" s="132"/>
      <c r="AX37" s="134"/>
      <c r="AY37" s="133"/>
      <c r="AZ37" s="245"/>
      <c r="BA37" s="132"/>
      <c r="BB37" s="133"/>
      <c r="BC37" s="137"/>
      <c r="BD37" s="134"/>
      <c r="BE37" s="133"/>
      <c r="BF37" s="245"/>
      <c r="BG37" s="132"/>
      <c r="BH37" s="133"/>
      <c r="BI37" s="136"/>
      <c r="BJ37" s="402">
        <f t="shared" si="6"/>
        <v>4</v>
      </c>
      <c r="BK37" s="403"/>
      <c r="BL37" s="704" t="s">
        <v>483</v>
      </c>
      <c r="BM37" s="705"/>
    </row>
    <row r="38" spans="1:65" ht="30" customHeight="1" x14ac:dyDescent="0.2">
      <c r="A38" s="288" t="s">
        <v>158</v>
      </c>
      <c r="B38" s="289"/>
      <c r="C38" s="694" t="s">
        <v>4</v>
      </c>
      <c r="D38" s="694"/>
      <c r="E38" s="694"/>
      <c r="F38" s="694"/>
      <c r="G38" s="694"/>
      <c r="H38" s="694"/>
      <c r="I38" s="694"/>
      <c r="J38" s="694"/>
      <c r="K38" s="694"/>
      <c r="L38" s="694"/>
      <c r="M38" s="694"/>
      <c r="N38" s="694"/>
      <c r="O38" s="695"/>
      <c r="P38" s="953">
        <v>5</v>
      </c>
      <c r="Q38" s="954"/>
      <c r="R38" s="393"/>
      <c r="S38" s="303"/>
      <c r="T38" s="296">
        <f t="shared" si="7"/>
        <v>72</v>
      </c>
      <c r="U38" s="297"/>
      <c r="V38" s="298">
        <f t="shared" si="8"/>
        <v>34</v>
      </c>
      <c r="W38" s="299"/>
      <c r="X38" s="298">
        <v>16</v>
      </c>
      <c r="Y38" s="300"/>
      <c r="Z38" s="301"/>
      <c r="AA38" s="302"/>
      <c r="AB38" s="301"/>
      <c r="AC38" s="302"/>
      <c r="AD38" s="300">
        <v>18</v>
      </c>
      <c r="AE38" s="299"/>
      <c r="AF38" s="145"/>
      <c r="AG38" s="141"/>
      <c r="AH38" s="247"/>
      <c r="AI38" s="144"/>
      <c r="AJ38" s="141"/>
      <c r="AK38" s="144"/>
      <c r="AL38" s="145"/>
      <c r="AM38" s="141"/>
      <c r="AN38" s="246"/>
      <c r="AO38" s="138"/>
      <c r="AP38" s="139"/>
      <c r="AQ38" s="143"/>
      <c r="AR38" s="140">
        <v>72</v>
      </c>
      <c r="AS38" s="139">
        <v>34</v>
      </c>
      <c r="AT38" s="246">
        <v>2</v>
      </c>
      <c r="AU38" s="138"/>
      <c r="AV38" s="139"/>
      <c r="AW38" s="138"/>
      <c r="AX38" s="140"/>
      <c r="AY38" s="139"/>
      <c r="AZ38" s="246"/>
      <c r="BA38" s="138"/>
      <c r="BB38" s="139"/>
      <c r="BC38" s="143"/>
      <c r="BD38" s="140"/>
      <c r="BE38" s="139"/>
      <c r="BF38" s="246"/>
      <c r="BG38" s="138"/>
      <c r="BH38" s="139"/>
      <c r="BI38" s="142"/>
      <c r="BJ38" s="394">
        <f>AH38+AK38+AN38+AQ38+AT38+AW38+AZ38+BC38+BF38</f>
        <v>2</v>
      </c>
      <c r="BK38" s="395"/>
      <c r="BL38" s="396" t="s">
        <v>132</v>
      </c>
      <c r="BM38" s="397"/>
    </row>
    <row r="39" spans="1:65" s="29" customFormat="1" ht="30" customHeight="1" x14ac:dyDescent="0.25">
      <c r="A39" s="405" t="s">
        <v>159</v>
      </c>
      <c r="B39" s="406"/>
      <c r="C39" s="407" t="s">
        <v>220</v>
      </c>
      <c r="D39" s="407"/>
      <c r="E39" s="407"/>
      <c r="F39" s="407"/>
      <c r="G39" s="407"/>
      <c r="H39" s="407"/>
      <c r="I39" s="407"/>
      <c r="J39" s="407"/>
      <c r="K39" s="407"/>
      <c r="L39" s="407"/>
      <c r="M39" s="407"/>
      <c r="N39" s="407"/>
      <c r="O39" s="408"/>
      <c r="P39" s="409"/>
      <c r="Q39" s="410"/>
      <c r="R39" s="411"/>
      <c r="S39" s="412"/>
      <c r="T39" s="316">
        <f t="shared" si="7"/>
        <v>0</v>
      </c>
      <c r="U39" s="317"/>
      <c r="V39" s="944">
        <f t="shared" si="8"/>
        <v>0</v>
      </c>
      <c r="W39" s="945"/>
      <c r="X39" s="944"/>
      <c r="Y39" s="946"/>
      <c r="Z39" s="947"/>
      <c r="AA39" s="948"/>
      <c r="AB39" s="947"/>
      <c r="AC39" s="948"/>
      <c r="AD39" s="946"/>
      <c r="AE39" s="945"/>
      <c r="AF39" s="148"/>
      <c r="AG39" s="147"/>
      <c r="AH39" s="248"/>
      <c r="AI39" s="146"/>
      <c r="AJ39" s="147"/>
      <c r="AK39" s="146"/>
      <c r="AL39" s="148"/>
      <c r="AM39" s="147"/>
      <c r="AN39" s="254"/>
      <c r="AO39" s="150"/>
      <c r="AP39" s="151"/>
      <c r="AQ39" s="152"/>
      <c r="AR39" s="153"/>
      <c r="AS39" s="151"/>
      <c r="AT39" s="254"/>
      <c r="AU39" s="150"/>
      <c r="AV39" s="151"/>
      <c r="AW39" s="150"/>
      <c r="AX39" s="153"/>
      <c r="AY39" s="151"/>
      <c r="AZ39" s="254"/>
      <c r="BA39" s="150"/>
      <c r="BB39" s="151"/>
      <c r="BC39" s="152"/>
      <c r="BD39" s="153"/>
      <c r="BE39" s="151"/>
      <c r="BF39" s="254"/>
      <c r="BG39" s="150"/>
      <c r="BH39" s="151"/>
      <c r="BI39" s="149"/>
      <c r="BJ39" s="402">
        <f t="shared" si="6"/>
        <v>0</v>
      </c>
      <c r="BK39" s="403"/>
      <c r="BL39" s="951"/>
      <c r="BM39" s="952"/>
    </row>
    <row r="40" spans="1:65" ht="30" customHeight="1" x14ac:dyDescent="0.2">
      <c r="A40" s="288" t="s">
        <v>160</v>
      </c>
      <c r="B40" s="289"/>
      <c r="C40" s="949" t="s">
        <v>222</v>
      </c>
      <c r="D40" s="949"/>
      <c r="E40" s="949"/>
      <c r="F40" s="949"/>
      <c r="G40" s="949"/>
      <c r="H40" s="949"/>
      <c r="I40" s="949"/>
      <c r="J40" s="949"/>
      <c r="K40" s="949"/>
      <c r="L40" s="949"/>
      <c r="M40" s="949"/>
      <c r="N40" s="949"/>
      <c r="O40" s="950"/>
      <c r="P40" s="394" t="s">
        <v>453</v>
      </c>
      <c r="Q40" s="424"/>
      <c r="R40" s="393"/>
      <c r="S40" s="303"/>
      <c r="T40" s="296">
        <f t="shared" si="7"/>
        <v>540</v>
      </c>
      <c r="U40" s="297"/>
      <c r="V40" s="298">
        <f t="shared" ref="V40:V41" si="9">SUM(X40:AE40)</f>
        <v>290</v>
      </c>
      <c r="W40" s="299"/>
      <c r="X40" s="298">
        <v>140</v>
      </c>
      <c r="Y40" s="300"/>
      <c r="Z40" s="301"/>
      <c r="AA40" s="302"/>
      <c r="AB40" s="301">
        <v>150</v>
      </c>
      <c r="AC40" s="302"/>
      <c r="AD40" s="300"/>
      <c r="AE40" s="299"/>
      <c r="AF40" s="145">
        <f t="shared" ref="AF40" si="10">AH40*36</f>
        <v>324</v>
      </c>
      <c r="AG40" s="141">
        <v>154</v>
      </c>
      <c r="AH40" s="247">
        <v>9</v>
      </c>
      <c r="AI40" s="241">
        <f>AK40*36</f>
        <v>216</v>
      </c>
      <c r="AJ40" s="141">
        <v>136</v>
      </c>
      <c r="AK40" s="144">
        <v>6</v>
      </c>
      <c r="AL40" s="145"/>
      <c r="AM40" s="141"/>
      <c r="AN40" s="247"/>
      <c r="AO40" s="144"/>
      <c r="AP40" s="141"/>
      <c r="AQ40" s="155"/>
      <c r="AR40" s="145"/>
      <c r="AS40" s="141"/>
      <c r="AT40" s="247"/>
      <c r="AU40" s="144"/>
      <c r="AV40" s="141"/>
      <c r="AW40" s="144"/>
      <c r="AX40" s="145"/>
      <c r="AY40" s="141"/>
      <c r="AZ40" s="247"/>
      <c r="BA40" s="144"/>
      <c r="BB40" s="141"/>
      <c r="BC40" s="155"/>
      <c r="BD40" s="145"/>
      <c r="BE40" s="141"/>
      <c r="BF40" s="247"/>
      <c r="BG40" s="144"/>
      <c r="BH40" s="141"/>
      <c r="BI40" s="154"/>
      <c r="BJ40" s="394">
        <f>AH40+AK40+AN40+AQ40+AT40+AW40+AZ40+BC40+BF40</f>
        <v>15</v>
      </c>
      <c r="BK40" s="395"/>
      <c r="BL40" s="400" t="s">
        <v>55</v>
      </c>
      <c r="BM40" s="397"/>
    </row>
    <row r="41" spans="1:65" ht="30" customHeight="1" x14ac:dyDescent="0.2">
      <c r="A41" s="306" t="s">
        <v>161</v>
      </c>
      <c r="B41" s="307"/>
      <c r="C41" s="310" t="s">
        <v>225</v>
      </c>
      <c r="D41" s="310"/>
      <c r="E41" s="310"/>
      <c r="F41" s="310"/>
      <c r="G41" s="310"/>
      <c r="H41" s="310"/>
      <c r="I41" s="310"/>
      <c r="J41" s="310"/>
      <c r="K41" s="310"/>
      <c r="L41" s="310"/>
      <c r="M41" s="310"/>
      <c r="N41" s="310"/>
      <c r="O41" s="311"/>
      <c r="P41" s="402" t="s">
        <v>454</v>
      </c>
      <c r="Q41" s="731"/>
      <c r="R41" s="401"/>
      <c r="S41" s="353"/>
      <c r="T41" s="316">
        <f t="shared" si="7"/>
        <v>432</v>
      </c>
      <c r="U41" s="317"/>
      <c r="V41" s="318">
        <f t="shared" si="9"/>
        <v>238</v>
      </c>
      <c r="W41" s="319"/>
      <c r="X41" s="318">
        <v>108</v>
      </c>
      <c r="Y41" s="320"/>
      <c r="Z41" s="321">
        <v>94</v>
      </c>
      <c r="AA41" s="322"/>
      <c r="AB41" s="321">
        <v>36</v>
      </c>
      <c r="AC41" s="322"/>
      <c r="AD41" s="320"/>
      <c r="AE41" s="319"/>
      <c r="AF41" s="156"/>
      <c r="AG41" s="135"/>
      <c r="AH41" s="249"/>
      <c r="AI41" s="93"/>
      <c r="AJ41" s="135"/>
      <c r="AK41" s="93"/>
      <c r="AL41" s="156">
        <f>AN41*36</f>
        <v>216</v>
      </c>
      <c r="AM41" s="135">
        <v>136</v>
      </c>
      <c r="AN41" s="249">
        <v>6</v>
      </c>
      <c r="AO41" s="93">
        <f>AQ41*36</f>
        <v>216</v>
      </c>
      <c r="AP41" s="135">
        <v>102</v>
      </c>
      <c r="AQ41" s="158">
        <v>6</v>
      </c>
      <c r="AR41" s="156"/>
      <c r="AS41" s="135"/>
      <c r="AT41" s="249"/>
      <c r="AU41" s="93"/>
      <c r="AV41" s="135"/>
      <c r="AW41" s="93"/>
      <c r="AX41" s="156"/>
      <c r="AY41" s="135"/>
      <c r="AZ41" s="249"/>
      <c r="BA41" s="93"/>
      <c r="BB41" s="135"/>
      <c r="BC41" s="158"/>
      <c r="BD41" s="156"/>
      <c r="BE41" s="135"/>
      <c r="BF41" s="249"/>
      <c r="BG41" s="93"/>
      <c r="BH41" s="135"/>
      <c r="BI41" s="157"/>
      <c r="BJ41" s="402">
        <f t="shared" si="6"/>
        <v>12</v>
      </c>
      <c r="BK41" s="403"/>
      <c r="BL41" s="418" t="s">
        <v>56</v>
      </c>
      <c r="BM41" s="363"/>
    </row>
    <row r="42" spans="1:65" ht="30" customHeight="1" x14ac:dyDescent="0.2">
      <c r="A42" s="288" t="s">
        <v>193</v>
      </c>
      <c r="B42" s="289"/>
      <c r="C42" s="949" t="s">
        <v>261</v>
      </c>
      <c r="D42" s="949"/>
      <c r="E42" s="949"/>
      <c r="F42" s="949"/>
      <c r="G42" s="949"/>
      <c r="H42" s="949"/>
      <c r="I42" s="949"/>
      <c r="J42" s="949"/>
      <c r="K42" s="949"/>
      <c r="L42" s="949"/>
      <c r="M42" s="949"/>
      <c r="N42" s="949"/>
      <c r="O42" s="950"/>
      <c r="P42" s="394">
        <v>4</v>
      </c>
      <c r="Q42" s="424"/>
      <c r="R42" s="393"/>
      <c r="S42" s="303"/>
      <c r="T42" s="296">
        <f t="shared" si="7"/>
        <v>108</v>
      </c>
      <c r="U42" s="297"/>
      <c r="V42" s="298">
        <f>SUM(X42:AE42)</f>
        <v>62</v>
      </c>
      <c r="W42" s="299"/>
      <c r="X42" s="298">
        <v>44</v>
      </c>
      <c r="Y42" s="300"/>
      <c r="Z42" s="301"/>
      <c r="AA42" s="302"/>
      <c r="AB42" s="301">
        <v>18</v>
      </c>
      <c r="AC42" s="302"/>
      <c r="AD42" s="300"/>
      <c r="AE42" s="299"/>
      <c r="AF42" s="145"/>
      <c r="AG42" s="141"/>
      <c r="AH42" s="247"/>
      <c r="AI42" s="144"/>
      <c r="AJ42" s="141"/>
      <c r="AK42" s="144"/>
      <c r="AL42" s="145"/>
      <c r="AM42" s="141"/>
      <c r="AN42" s="246"/>
      <c r="AO42" s="138">
        <f>AQ42*36</f>
        <v>108</v>
      </c>
      <c r="AP42" s="139">
        <v>62</v>
      </c>
      <c r="AQ42" s="143">
        <v>3</v>
      </c>
      <c r="AR42" s="140"/>
      <c r="AS42" s="139"/>
      <c r="AT42" s="246"/>
      <c r="AU42" s="138"/>
      <c r="AV42" s="139"/>
      <c r="AW42" s="138"/>
      <c r="AX42" s="140"/>
      <c r="AY42" s="139"/>
      <c r="AZ42" s="246"/>
      <c r="BA42" s="138"/>
      <c r="BB42" s="139"/>
      <c r="BC42" s="143"/>
      <c r="BD42" s="140"/>
      <c r="BE42" s="139"/>
      <c r="BF42" s="246"/>
      <c r="BG42" s="138"/>
      <c r="BH42" s="139"/>
      <c r="BI42" s="142"/>
      <c r="BJ42" s="394">
        <f t="shared" si="6"/>
        <v>3</v>
      </c>
      <c r="BK42" s="395"/>
      <c r="BL42" s="400" t="s">
        <v>57</v>
      </c>
      <c r="BM42" s="397"/>
    </row>
    <row r="43" spans="1:65" ht="48" customHeight="1" x14ac:dyDescent="0.2">
      <c r="A43" s="306" t="s">
        <v>224</v>
      </c>
      <c r="B43" s="307"/>
      <c r="C43" s="310" t="s">
        <v>263</v>
      </c>
      <c r="D43" s="310"/>
      <c r="E43" s="310"/>
      <c r="F43" s="310"/>
      <c r="G43" s="310"/>
      <c r="H43" s="310"/>
      <c r="I43" s="310"/>
      <c r="J43" s="310"/>
      <c r="K43" s="310"/>
      <c r="L43" s="310"/>
      <c r="M43" s="310"/>
      <c r="N43" s="310"/>
      <c r="O43" s="311"/>
      <c r="P43" s="402">
        <v>6</v>
      </c>
      <c r="Q43" s="731"/>
      <c r="R43" s="401">
        <v>5</v>
      </c>
      <c r="S43" s="353"/>
      <c r="T43" s="316">
        <f t="shared" si="7"/>
        <v>216</v>
      </c>
      <c r="U43" s="317"/>
      <c r="V43" s="318">
        <f t="shared" ref="V43" si="11">SUM(X43:AE43)</f>
        <v>138</v>
      </c>
      <c r="W43" s="319"/>
      <c r="X43" s="318">
        <v>72</v>
      </c>
      <c r="Y43" s="320"/>
      <c r="Z43" s="321">
        <v>66</v>
      </c>
      <c r="AA43" s="322"/>
      <c r="AB43" s="321"/>
      <c r="AC43" s="322"/>
      <c r="AD43" s="320"/>
      <c r="AE43" s="319"/>
      <c r="AF43" s="156"/>
      <c r="AG43" s="135"/>
      <c r="AH43" s="249"/>
      <c r="AI43" s="93"/>
      <c r="AJ43" s="135"/>
      <c r="AK43" s="93"/>
      <c r="AL43" s="156"/>
      <c r="AM43" s="135"/>
      <c r="AN43" s="249"/>
      <c r="AO43" s="93"/>
      <c r="AP43" s="135"/>
      <c r="AQ43" s="158"/>
      <c r="AR43" s="156">
        <f>AT43*36</f>
        <v>108</v>
      </c>
      <c r="AS43" s="135">
        <v>86</v>
      </c>
      <c r="AT43" s="249">
        <v>3</v>
      </c>
      <c r="AU43" s="93">
        <f>AW43*36</f>
        <v>108</v>
      </c>
      <c r="AV43" s="135">
        <v>52</v>
      </c>
      <c r="AW43" s="93">
        <v>3</v>
      </c>
      <c r="AX43" s="156"/>
      <c r="AY43" s="135"/>
      <c r="AZ43" s="249"/>
      <c r="BA43" s="93"/>
      <c r="BB43" s="135"/>
      <c r="BC43" s="158"/>
      <c r="BD43" s="156"/>
      <c r="BE43" s="135"/>
      <c r="BF43" s="249"/>
      <c r="BG43" s="93"/>
      <c r="BH43" s="135"/>
      <c r="BI43" s="157"/>
      <c r="BJ43" s="402">
        <f t="shared" si="6"/>
        <v>6</v>
      </c>
      <c r="BK43" s="403"/>
      <c r="BL43" s="418" t="s">
        <v>58</v>
      </c>
      <c r="BM43" s="363"/>
    </row>
    <row r="44" spans="1:65" ht="30" customHeight="1" x14ac:dyDescent="0.2">
      <c r="A44" s="288" t="s">
        <v>226</v>
      </c>
      <c r="B44" s="289"/>
      <c r="C44" s="290" t="s">
        <v>227</v>
      </c>
      <c r="D44" s="290"/>
      <c r="E44" s="290"/>
      <c r="F44" s="290"/>
      <c r="G44" s="290"/>
      <c r="H44" s="290"/>
      <c r="I44" s="290"/>
      <c r="J44" s="290"/>
      <c r="K44" s="290"/>
      <c r="L44" s="290"/>
      <c r="M44" s="290"/>
      <c r="N44" s="290"/>
      <c r="O44" s="291"/>
      <c r="P44" s="394">
        <v>6</v>
      </c>
      <c r="Q44" s="424"/>
      <c r="R44" s="393"/>
      <c r="S44" s="303"/>
      <c r="T44" s="296">
        <f t="shared" si="7"/>
        <v>324</v>
      </c>
      <c r="U44" s="297"/>
      <c r="V44" s="298">
        <f t="shared" ref="V44:V49" si="12">SUM(X44:AE44)</f>
        <v>170</v>
      </c>
      <c r="W44" s="299"/>
      <c r="X44" s="298">
        <v>82</v>
      </c>
      <c r="Y44" s="300"/>
      <c r="Z44" s="301">
        <v>88</v>
      </c>
      <c r="AA44" s="302"/>
      <c r="AB44" s="301"/>
      <c r="AC44" s="302"/>
      <c r="AD44" s="300"/>
      <c r="AE44" s="299"/>
      <c r="AF44" s="145"/>
      <c r="AG44" s="141"/>
      <c r="AH44" s="247"/>
      <c r="AI44" s="144"/>
      <c r="AJ44" s="141"/>
      <c r="AK44" s="144"/>
      <c r="AL44" s="145"/>
      <c r="AM44" s="141"/>
      <c r="AN44" s="247"/>
      <c r="AO44" s="144"/>
      <c r="AP44" s="141"/>
      <c r="AQ44" s="155"/>
      <c r="AR44" s="145"/>
      <c r="AS44" s="141"/>
      <c r="AT44" s="247"/>
      <c r="AU44" s="144">
        <f>AW44*36</f>
        <v>324</v>
      </c>
      <c r="AV44" s="141">
        <v>170</v>
      </c>
      <c r="AW44" s="144">
        <v>9</v>
      </c>
      <c r="AX44" s="145"/>
      <c r="AY44" s="141"/>
      <c r="AZ44" s="247"/>
      <c r="BA44" s="144"/>
      <c r="BB44" s="141"/>
      <c r="BC44" s="155"/>
      <c r="BD44" s="145"/>
      <c r="BE44" s="141"/>
      <c r="BF44" s="247"/>
      <c r="BG44" s="144"/>
      <c r="BH44" s="141"/>
      <c r="BI44" s="154"/>
      <c r="BJ44" s="394">
        <f t="shared" si="6"/>
        <v>9</v>
      </c>
      <c r="BK44" s="395"/>
      <c r="BL44" s="400" t="s">
        <v>59</v>
      </c>
      <c r="BM44" s="397"/>
    </row>
    <row r="45" spans="1:65" ht="30" customHeight="1" x14ac:dyDescent="0.2">
      <c r="A45" s="306" t="s">
        <v>228</v>
      </c>
      <c r="B45" s="307"/>
      <c r="C45" s="310" t="s">
        <v>229</v>
      </c>
      <c r="D45" s="310"/>
      <c r="E45" s="310"/>
      <c r="F45" s="310"/>
      <c r="G45" s="310"/>
      <c r="H45" s="310"/>
      <c r="I45" s="310"/>
      <c r="J45" s="310"/>
      <c r="K45" s="310"/>
      <c r="L45" s="310"/>
      <c r="M45" s="310"/>
      <c r="N45" s="310"/>
      <c r="O45" s="311"/>
      <c r="P45" s="402">
        <v>7</v>
      </c>
      <c r="Q45" s="731"/>
      <c r="R45" s="401"/>
      <c r="S45" s="353"/>
      <c r="T45" s="316">
        <f t="shared" si="7"/>
        <v>216</v>
      </c>
      <c r="U45" s="317"/>
      <c r="V45" s="318">
        <f t="shared" si="12"/>
        <v>136</v>
      </c>
      <c r="W45" s="319"/>
      <c r="X45" s="318">
        <v>86</v>
      </c>
      <c r="Y45" s="320"/>
      <c r="Z45" s="321">
        <v>50</v>
      </c>
      <c r="AA45" s="322"/>
      <c r="AB45" s="321"/>
      <c r="AC45" s="322"/>
      <c r="AD45" s="320"/>
      <c r="AE45" s="319"/>
      <c r="AF45" s="156"/>
      <c r="AG45" s="135"/>
      <c r="AH45" s="249"/>
      <c r="AI45" s="93"/>
      <c r="AJ45" s="135"/>
      <c r="AK45" s="93"/>
      <c r="AL45" s="156"/>
      <c r="AM45" s="135"/>
      <c r="AN45" s="249"/>
      <c r="AO45" s="93"/>
      <c r="AP45" s="135"/>
      <c r="AQ45" s="158"/>
      <c r="AR45" s="156"/>
      <c r="AS45" s="135"/>
      <c r="AT45" s="249"/>
      <c r="AU45" s="93"/>
      <c r="AV45" s="135"/>
      <c r="AW45" s="93"/>
      <c r="AX45" s="156">
        <f>AZ45*36</f>
        <v>216</v>
      </c>
      <c r="AY45" s="135">
        <v>136</v>
      </c>
      <c r="AZ45" s="249">
        <v>6</v>
      </c>
      <c r="BA45" s="93"/>
      <c r="BB45" s="135"/>
      <c r="BC45" s="158"/>
      <c r="BD45" s="156"/>
      <c r="BE45" s="135"/>
      <c r="BF45" s="249"/>
      <c r="BG45" s="93"/>
      <c r="BH45" s="135"/>
      <c r="BI45" s="157"/>
      <c r="BJ45" s="402">
        <f t="shared" si="6"/>
        <v>6</v>
      </c>
      <c r="BK45" s="403"/>
      <c r="BL45" s="921" t="s">
        <v>60</v>
      </c>
      <c r="BM45" s="922"/>
    </row>
    <row r="46" spans="1:65" ht="30" customHeight="1" x14ac:dyDescent="0.2">
      <c r="A46" s="846" t="s">
        <v>162</v>
      </c>
      <c r="B46" s="419"/>
      <c r="C46" s="927" t="s">
        <v>230</v>
      </c>
      <c r="D46" s="927"/>
      <c r="E46" s="927"/>
      <c r="F46" s="927"/>
      <c r="G46" s="927"/>
      <c r="H46" s="927"/>
      <c r="I46" s="927"/>
      <c r="J46" s="927"/>
      <c r="K46" s="927"/>
      <c r="L46" s="927"/>
      <c r="M46" s="927"/>
      <c r="N46" s="927"/>
      <c r="O46" s="928"/>
      <c r="P46" s="394">
        <v>4</v>
      </c>
      <c r="Q46" s="424"/>
      <c r="R46" s="301" t="s">
        <v>455</v>
      </c>
      <c r="S46" s="299"/>
      <c r="T46" s="389">
        <f t="shared" si="7"/>
        <v>432</v>
      </c>
      <c r="U46" s="390"/>
      <c r="V46" s="298">
        <f t="shared" si="12"/>
        <v>184</v>
      </c>
      <c r="W46" s="299"/>
      <c r="X46" s="298"/>
      <c r="Y46" s="300"/>
      <c r="Z46" s="301"/>
      <c r="AA46" s="302"/>
      <c r="AB46" s="301">
        <v>184</v>
      </c>
      <c r="AC46" s="302"/>
      <c r="AD46" s="300"/>
      <c r="AE46" s="299"/>
      <c r="AF46" s="145">
        <f>AH46*36</f>
        <v>108</v>
      </c>
      <c r="AG46" s="141">
        <v>54</v>
      </c>
      <c r="AH46" s="247">
        <v>3</v>
      </c>
      <c r="AI46" s="144">
        <f>AK46*36</f>
        <v>108</v>
      </c>
      <c r="AJ46" s="141">
        <v>38</v>
      </c>
      <c r="AK46" s="155">
        <v>3</v>
      </c>
      <c r="AL46" s="145">
        <f>AN46*36</f>
        <v>108</v>
      </c>
      <c r="AM46" s="141">
        <v>40</v>
      </c>
      <c r="AN46" s="247">
        <v>3</v>
      </c>
      <c r="AO46" s="144">
        <f>AQ46*36</f>
        <v>108</v>
      </c>
      <c r="AP46" s="141">
        <v>52</v>
      </c>
      <c r="AQ46" s="155">
        <v>3</v>
      </c>
      <c r="AR46" s="145"/>
      <c r="AS46" s="141"/>
      <c r="AT46" s="247"/>
      <c r="AU46" s="144"/>
      <c r="AV46" s="141"/>
      <c r="AW46" s="155"/>
      <c r="AX46" s="145"/>
      <c r="AY46" s="141"/>
      <c r="AZ46" s="247"/>
      <c r="BA46" s="144"/>
      <c r="BB46" s="141"/>
      <c r="BC46" s="155"/>
      <c r="BD46" s="145"/>
      <c r="BE46" s="141"/>
      <c r="BF46" s="247"/>
      <c r="BG46" s="144"/>
      <c r="BH46" s="141"/>
      <c r="BI46" s="155"/>
      <c r="BJ46" s="292">
        <f t="shared" si="6"/>
        <v>12</v>
      </c>
      <c r="BK46" s="303"/>
      <c r="BL46" s="933" t="s">
        <v>53</v>
      </c>
      <c r="BM46" s="920"/>
    </row>
    <row r="47" spans="1:65" s="29" customFormat="1" ht="48" customHeight="1" x14ac:dyDescent="0.25">
      <c r="A47" s="405" t="s">
        <v>163</v>
      </c>
      <c r="B47" s="406"/>
      <c r="C47" s="407" t="s">
        <v>471</v>
      </c>
      <c r="D47" s="407"/>
      <c r="E47" s="407"/>
      <c r="F47" s="407"/>
      <c r="G47" s="407"/>
      <c r="H47" s="407"/>
      <c r="I47" s="407"/>
      <c r="J47" s="407"/>
      <c r="K47" s="407"/>
      <c r="L47" s="407"/>
      <c r="M47" s="407"/>
      <c r="N47" s="407"/>
      <c r="O47" s="408"/>
      <c r="P47" s="409"/>
      <c r="Q47" s="410"/>
      <c r="R47" s="411"/>
      <c r="S47" s="412"/>
      <c r="T47" s="316">
        <f t="shared" ref="T47:T63" si="13">AF47+AI47+AL47+AO47+AR47+AU47+AX47+BA47+BD47</f>
        <v>0</v>
      </c>
      <c r="U47" s="317"/>
      <c r="V47" s="944">
        <f t="shared" si="12"/>
        <v>0</v>
      </c>
      <c r="W47" s="945"/>
      <c r="X47" s="944"/>
      <c r="Y47" s="946"/>
      <c r="Z47" s="947"/>
      <c r="AA47" s="948"/>
      <c r="AB47" s="947"/>
      <c r="AC47" s="948"/>
      <c r="AD47" s="946"/>
      <c r="AE47" s="945"/>
      <c r="AF47" s="156"/>
      <c r="AG47" s="147"/>
      <c r="AH47" s="248"/>
      <c r="AI47" s="146"/>
      <c r="AJ47" s="147"/>
      <c r="AK47" s="146"/>
      <c r="AL47" s="148"/>
      <c r="AM47" s="147"/>
      <c r="AN47" s="248"/>
      <c r="AO47" s="146"/>
      <c r="AP47" s="147"/>
      <c r="AQ47" s="160"/>
      <c r="AR47" s="148"/>
      <c r="AS47" s="147"/>
      <c r="AT47" s="248"/>
      <c r="AU47" s="146"/>
      <c r="AV47" s="147"/>
      <c r="AW47" s="146"/>
      <c r="AX47" s="148"/>
      <c r="AY47" s="147"/>
      <c r="AZ47" s="248"/>
      <c r="BA47" s="146"/>
      <c r="BB47" s="147"/>
      <c r="BC47" s="160"/>
      <c r="BD47" s="148"/>
      <c r="BE47" s="147"/>
      <c r="BF47" s="248"/>
      <c r="BG47" s="146"/>
      <c r="BH47" s="147"/>
      <c r="BI47" s="159"/>
      <c r="BJ47" s="312">
        <f t="shared" ref="BJ47:BJ67" si="14">AH47+AK47+AN47+AQ47+AT47+AW47+AZ47+BC47+BF47</f>
        <v>0</v>
      </c>
      <c r="BK47" s="353"/>
      <c r="BL47" s="942"/>
      <c r="BM47" s="943"/>
    </row>
    <row r="48" spans="1:65" ht="30" customHeight="1" x14ac:dyDescent="0.2">
      <c r="A48" s="288" t="s">
        <v>164</v>
      </c>
      <c r="B48" s="289"/>
      <c r="C48" s="694" t="s">
        <v>233</v>
      </c>
      <c r="D48" s="694"/>
      <c r="E48" s="694"/>
      <c r="F48" s="694"/>
      <c r="G48" s="694"/>
      <c r="H48" s="694"/>
      <c r="I48" s="694"/>
      <c r="J48" s="694"/>
      <c r="K48" s="694"/>
      <c r="L48" s="694"/>
      <c r="M48" s="694"/>
      <c r="N48" s="694"/>
      <c r="O48" s="695"/>
      <c r="P48" s="394"/>
      <c r="Q48" s="424"/>
      <c r="R48" s="388" t="s">
        <v>453</v>
      </c>
      <c r="S48" s="303"/>
      <c r="T48" s="296">
        <f t="shared" si="13"/>
        <v>216</v>
      </c>
      <c r="U48" s="297"/>
      <c r="V48" s="298">
        <f t="shared" si="12"/>
        <v>156</v>
      </c>
      <c r="W48" s="299"/>
      <c r="X48" s="298">
        <v>20</v>
      </c>
      <c r="Y48" s="300"/>
      <c r="Z48" s="301"/>
      <c r="AA48" s="302"/>
      <c r="AB48" s="301">
        <v>136</v>
      </c>
      <c r="AC48" s="302"/>
      <c r="AD48" s="300"/>
      <c r="AE48" s="299"/>
      <c r="AF48" s="145">
        <f t="shared" ref="AF48" si="15">AH48*36</f>
        <v>108</v>
      </c>
      <c r="AG48" s="141">
        <v>78</v>
      </c>
      <c r="AH48" s="247">
        <v>3</v>
      </c>
      <c r="AI48" s="144">
        <f>AK48*36</f>
        <v>108</v>
      </c>
      <c r="AJ48" s="141">
        <v>78</v>
      </c>
      <c r="AK48" s="144">
        <v>3</v>
      </c>
      <c r="AL48" s="145"/>
      <c r="AM48" s="141"/>
      <c r="AN48" s="247"/>
      <c r="AO48" s="144"/>
      <c r="AP48" s="141"/>
      <c r="AQ48" s="155"/>
      <c r="AR48" s="145"/>
      <c r="AS48" s="141"/>
      <c r="AT48" s="247"/>
      <c r="AU48" s="144"/>
      <c r="AV48" s="141"/>
      <c r="AW48" s="144"/>
      <c r="AX48" s="145"/>
      <c r="AY48" s="141"/>
      <c r="AZ48" s="247"/>
      <c r="BA48" s="144"/>
      <c r="BB48" s="141"/>
      <c r="BC48" s="155"/>
      <c r="BD48" s="145"/>
      <c r="BE48" s="141"/>
      <c r="BF48" s="247"/>
      <c r="BG48" s="144"/>
      <c r="BH48" s="141"/>
      <c r="BI48" s="154"/>
      <c r="BJ48" s="292">
        <f t="shared" si="14"/>
        <v>6</v>
      </c>
      <c r="BK48" s="303"/>
      <c r="BL48" s="940" t="s">
        <v>62</v>
      </c>
      <c r="BM48" s="941"/>
    </row>
    <row r="49" spans="1:65" ht="48" customHeight="1" x14ac:dyDescent="0.2">
      <c r="A49" s="323" t="s">
        <v>231</v>
      </c>
      <c r="B49" s="324"/>
      <c r="C49" s="290" t="s">
        <v>234</v>
      </c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1"/>
      <c r="P49" s="394" t="s">
        <v>456</v>
      </c>
      <c r="Q49" s="424"/>
      <c r="R49" s="393"/>
      <c r="S49" s="303"/>
      <c r="T49" s="296">
        <f t="shared" si="13"/>
        <v>432</v>
      </c>
      <c r="U49" s="297"/>
      <c r="V49" s="298">
        <f t="shared" si="12"/>
        <v>202</v>
      </c>
      <c r="W49" s="299"/>
      <c r="X49" s="298">
        <v>108</v>
      </c>
      <c r="Y49" s="300"/>
      <c r="Z49" s="301">
        <v>52</v>
      </c>
      <c r="AA49" s="302"/>
      <c r="AB49" s="301">
        <v>42</v>
      </c>
      <c r="AC49" s="302"/>
      <c r="AD49" s="300"/>
      <c r="AE49" s="299"/>
      <c r="AF49" s="145"/>
      <c r="AG49" s="141"/>
      <c r="AH49" s="247"/>
      <c r="AI49" s="144"/>
      <c r="AJ49" s="141"/>
      <c r="AK49" s="144"/>
      <c r="AL49" s="145"/>
      <c r="AM49" s="141"/>
      <c r="AN49" s="247"/>
      <c r="AO49" s="144"/>
      <c r="AP49" s="141"/>
      <c r="AQ49" s="155"/>
      <c r="AR49" s="145">
        <f>AT49*36</f>
        <v>216</v>
      </c>
      <c r="AS49" s="141">
        <v>102</v>
      </c>
      <c r="AT49" s="247">
        <v>6</v>
      </c>
      <c r="AU49" s="144">
        <f>AW49*36</f>
        <v>216</v>
      </c>
      <c r="AV49" s="141">
        <v>100</v>
      </c>
      <c r="AW49" s="144">
        <v>6</v>
      </c>
      <c r="AX49" s="145"/>
      <c r="AY49" s="141"/>
      <c r="AZ49" s="247"/>
      <c r="BA49" s="144"/>
      <c r="BB49" s="141"/>
      <c r="BC49" s="155"/>
      <c r="BD49" s="145"/>
      <c r="BE49" s="141"/>
      <c r="BF49" s="247"/>
      <c r="BG49" s="144"/>
      <c r="BH49" s="141"/>
      <c r="BI49" s="154"/>
      <c r="BJ49" s="292">
        <f t="shared" si="14"/>
        <v>12</v>
      </c>
      <c r="BK49" s="303"/>
      <c r="BL49" s="905" t="s">
        <v>63</v>
      </c>
      <c r="BM49" s="906"/>
    </row>
    <row r="50" spans="1:65" ht="72" customHeight="1" x14ac:dyDescent="0.2">
      <c r="A50" s="325"/>
      <c r="B50" s="326"/>
      <c r="C50" s="334" t="s">
        <v>269</v>
      </c>
      <c r="D50" s="334"/>
      <c r="E50" s="334"/>
      <c r="F50" s="334"/>
      <c r="G50" s="334"/>
      <c r="H50" s="334"/>
      <c r="I50" s="334"/>
      <c r="J50" s="334"/>
      <c r="K50" s="334"/>
      <c r="L50" s="334"/>
      <c r="M50" s="334"/>
      <c r="N50" s="334"/>
      <c r="O50" s="335"/>
      <c r="P50" s="911"/>
      <c r="Q50" s="912"/>
      <c r="R50" s="913"/>
      <c r="S50" s="347"/>
      <c r="T50" s="340">
        <f t="shared" si="13"/>
        <v>40</v>
      </c>
      <c r="U50" s="341"/>
      <c r="V50" s="342"/>
      <c r="W50" s="343"/>
      <c r="X50" s="342"/>
      <c r="Y50" s="344"/>
      <c r="Z50" s="345"/>
      <c r="AA50" s="346"/>
      <c r="AB50" s="345"/>
      <c r="AC50" s="346"/>
      <c r="AD50" s="344"/>
      <c r="AE50" s="343"/>
      <c r="AF50" s="163"/>
      <c r="AG50" s="162"/>
      <c r="AH50" s="250"/>
      <c r="AI50" s="161"/>
      <c r="AJ50" s="162"/>
      <c r="AK50" s="161"/>
      <c r="AL50" s="163"/>
      <c r="AM50" s="162"/>
      <c r="AN50" s="250"/>
      <c r="AO50" s="161"/>
      <c r="AP50" s="162"/>
      <c r="AQ50" s="165"/>
      <c r="AR50" s="163"/>
      <c r="AS50" s="162"/>
      <c r="AT50" s="250"/>
      <c r="AU50" s="161"/>
      <c r="AV50" s="162"/>
      <c r="AW50" s="161"/>
      <c r="AX50" s="163">
        <v>40</v>
      </c>
      <c r="AY50" s="162"/>
      <c r="AZ50" s="250">
        <v>1</v>
      </c>
      <c r="BA50" s="161"/>
      <c r="BB50" s="162"/>
      <c r="BC50" s="165"/>
      <c r="BD50" s="163"/>
      <c r="BE50" s="162"/>
      <c r="BF50" s="250"/>
      <c r="BG50" s="161"/>
      <c r="BH50" s="162"/>
      <c r="BI50" s="164"/>
      <c r="BJ50" s="336">
        <f t="shared" si="14"/>
        <v>1</v>
      </c>
      <c r="BK50" s="347"/>
      <c r="BL50" s="907"/>
      <c r="BM50" s="908"/>
    </row>
    <row r="51" spans="1:65" ht="30" customHeight="1" x14ac:dyDescent="0.2">
      <c r="A51" s="306" t="s">
        <v>232</v>
      </c>
      <c r="B51" s="307"/>
      <c r="C51" s="310" t="s">
        <v>235</v>
      </c>
      <c r="D51" s="310"/>
      <c r="E51" s="310"/>
      <c r="F51" s="310"/>
      <c r="G51" s="310"/>
      <c r="H51" s="310"/>
      <c r="I51" s="310"/>
      <c r="J51" s="310"/>
      <c r="K51" s="310"/>
      <c r="L51" s="310"/>
      <c r="M51" s="310"/>
      <c r="N51" s="310"/>
      <c r="O51" s="311"/>
      <c r="P51" s="402">
        <v>6</v>
      </c>
      <c r="Q51" s="731"/>
      <c r="R51" s="401"/>
      <c r="S51" s="353"/>
      <c r="T51" s="316">
        <f t="shared" si="13"/>
        <v>180</v>
      </c>
      <c r="U51" s="317"/>
      <c r="V51" s="318">
        <f>SUM(X51:AE51)</f>
        <v>88</v>
      </c>
      <c r="W51" s="319"/>
      <c r="X51" s="318">
        <v>38</v>
      </c>
      <c r="Y51" s="320"/>
      <c r="Z51" s="321">
        <v>34</v>
      </c>
      <c r="AA51" s="322"/>
      <c r="AB51" s="321">
        <v>16</v>
      </c>
      <c r="AC51" s="322"/>
      <c r="AD51" s="320"/>
      <c r="AE51" s="319"/>
      <c r="AF51" s="156"/>
      <c r="AG51" s="135"/>
      <c r="AH51" s="249"/>
      <c r="AI51" s="93"/>
      <c r="AJ51" s="135"/>
      <c r="AK51" s="93"/>
      <c r="AL51" s="156"/>
      <c r="AM51" s="135"/>
      <c r="AN51" s="249"/>
      <c r="AO51" s="93"/>
      <c r="AP51" s="135"/>
      <c r="AQ51" s="158"/>
      <c r="AR51" s="156"/>
      <c r="AS51" s="135"/>
      <c r="AT51" s="249"/>
      <c r="AU51" s="93">
        <f t="shared" ref="AU51" si="16">AW51*36</f>
        <v>180</v>
      </c>
      <c r="AV51" s="135">
        <v>88</v>
      </c>
      <c r="AW51" s="93">
        <v>5</v>
      </c>
      <c r="AX51" s="156"/>
      <c r="AY51" s="135"/>
      <c r="AZ51" s="249"/>
      <c r="BA51" s="93"/>
      <c r="BB51" s="135"/>
      <c r="BC51" s="158"/>
      <c r="BD51" s="156"/>
      <c r="BE51" s="135"/>
      <c r="BF51" s="249"/>
      <c r="BG51" s="93"/>
      <c r="BH51" s="135"/>
      <c r="BI51" s="157"/>
      <c r="BJ51" s="312">
        <f t="shared" si="14"/>
        <v>5</v>
      </c>
      <c r="BK51" s="353"/>
      <c r="BL51" s="418" t="s">
        <v>64</v>
      </c>
      <c r="BM51" s="363"/>
    </row>
    <row r="52" spans="1:65" s="29" customFormat="1" ht="48" customHeight="1" x14ac:dyDescent="0.25">
      <c r="A52" s="846" t="s">
        <v>165</v>
      </c>
      <c r="B52" s="419"/>
      <c r="C52" s="934" t="s">
        <v>391</v>
      </c>
      <c r="D52" s="934"/>
      <c r="E52" s="934"/>
      <c r="F52" s="934"/>
      <c r="G52" s="934"/>
      <c r="H52" s="934"/>
      <c r="I52" s="934"/>
      <c r="J52" s="934"/>
      <c r="K52" s="934"/>
      <c r="L52" s="934"/>
      <c r="M52" s="934"/>
      <c r="N52" s="934"/>
      <c r="O52" s="935"/>
      <c r="P52" s="929"/>
      <c r="Q52" s="930"/>
      <c r="R52" s="851"/>
      <c r="S52" s="852"/>
      <c r="T52" s="296">
        <f t="shared" si="13"/>
        <v>0</v>
      </c>
      <c r="U52" s="297"/>
      <c r="V52" s="841">
        <f>SUM(X52:AE52)</f>
        <v>0</v>
      </c>
      <c r="W52" s="842"/>
      <c r="X52" s="841"/>
      <c r="Y52" s="843"/>
      <c r="Z52" s="844"/>
      <c r="AA52" s="845"/>
      <c r="AB52" s="844"/>
      <c r="AC52" s="845"/>
      <c r="AD52" s="843"/>
      <c r="AE52" s="842"/>
      <c r="AF52" s="145"/>
      <c r="AG52" s="166"/>
      <c r="AH52" s="251"/>
      <c r="AI52" s="167"/>
      <c r="AJ52" s="166"/>
      <c r="AK52" s="167"/>
      <c r="AL52" s="168"/>
      <c r="AM52" s="166"/>
      <c r="AN52" s="251"/>
      <c r="AO52" s="167"/>
      <c r="AP52" s="166"/>
      <c r="AQ52" s="170"/>
      <c r="AR52" s="168"/>
      <c r="AS52" s="166"/>
      <c r="AT52" s="251"/>
      <c r="AU52" s="167"/>
      <c r="AV52" s="166"/>
      <c r="AW52" s="167"/>
      <c r="AX52" s="168"/>
      <c r="AY52" s="166"/>
      <c r="AZ52" s="251"/>
      <c r="BA52" s="167"/>
      <c r="BB52" s="166"/>
      <c r="BC52" s="170"/>
      <c r="BD52" s="168"/>
      <c r="BE52" s="166"/>
      <c r="BF52" s="251"/>
      <c r="BG52" s="167"/>
      <c r="BH52" s="166"/>
      <c r="BI52" s="169"/>
      <c r="BJ52" s="292">
        <f t="shared" si="14"/>
        <v>0</v>
      </c>
      <c r="BK52" s="303"/>
      <c r="BL52" s="936"/>
      <c r="BM52" s="937"/>
    </row>
    <row r="53" spans="1:65" ht="72" customHeight="1" x14ac:dyDescent="0.2">
      <c r="A53" s="306" t="s">
        <v>166</v>
      </c>
      <c r="B53" s="307"/>
      <c r="C53" s="938" t="s">
        <v>238</v>
      </c>
      <c r="D53" s="938"/>
      <c r="E53" s="938"/>
      <c r="F53" s="938"/>
      <c r="G53" s="938"/>
      <c r="H53" s="938"/>
      <c r="I53" s="938"/>
      <c r="J53" s="938"/>
      <c r="K53" s="938"/>
      <c r="L53" s="938"/>
      <c r="M53" s="938"/>
      <c r="N53" s="938"/>
      <c r="O53" s="939"/>
      <c r="P53" s="402"/>
      <c r="Q53" s="731"/>
      <c r="R53" s="401">
        <v>3</v>
      </c>
      <c r="S53" s="353"/>
      <c r="T53" s="316">
        <f t="shared" si="13"/>
        <v>108</v>
      </c>
      <c r="U53" s="317"/>
      <c r="V53" s="318">
        <f>SUM(X53:AE53)</f>
        <v>54</v>
      </c>
      <c r="W53" s="319"/>
      <c r="X53" s="318">
        <v>18</v>
      </c>
      <c r="Y53" s="320"/>
      <c r="Z53" s="321">
        <v>18</v>
      </c>
      <c r="AA53" s="322"/>
      <c r="AB53" s="321">
        <v>18</v>
      </c>
      <c r="AC53" s="322"/>
      <c r="AD53" s="320"/>
      <c r="AE53" s="319"/>
      <c r="AF53" s="156"/>
      <c r="AG53" s="135"/>
      <c r="AH53" s="249"/>
      <c r="AI53" s="93"/>
      <c r="AJ53" s="135"/>
      <c r="AK53" s="93"/>
      <c r="AL53" s="156">
        <f>AN53*36</f>
        <v>108</v>
      </c>
      <c r="AM53" s="135">
        <v>54</v>
      </c>
      <c r="AN53" s="249">
        <v>3</v>
      </c>
      <c r="AO53" s="93"/>
      <c r="AP53" s="135"/>
      <c r="AQ53" s="158"/>
      <c r="AR53" s="156"/>
      <c r="AS53" s="135"/>
      <c r="AT53" s="249"/>
      <c r="AU53" s="93"/>
      <c r="AV53" s="135"/>
      <c r="AW53" s="93"/>
      <c r="AX53" s="156"/>
      <c r="AY53" s="135"/>
      <c r="AZ53" s="249"/>
      <c r="BA53" s="93"/>
      <c r="BB53" s="135"/>
      <c r="BC53" s="158"/>
      <c r="BD53" s="156"/>
      <c r="BE53" s="135"/>
      <c r="BF53" s="249"/>
      <c r="BG53" s="93"/>
      <c r="BH53" s="135"/>
      <c r="BI53" s="157"/>
      <c r="BJ53" s="312">
        <f t="shared" si="14"/>
        <v>3</v>
      </c>
      <c r="BK53" s="353"/>
      <c r="BL53" s="921" t="s">
        <v>201</v>
      </c>
      <c r="BM53" s="922"/>
    </row>
    <row r="54" spans="1:65" ht="30" customHeight="1" x14ac:dyDescent="0.2">
      <c r="A54" s="288" t="s">
        <v>167</v>
      </c>
      <c r="B54" s="289"/>
      <c r="C54" s="327" t="s">
        <v>239</v>
      </c>
      <c r="D54" s="327"/>
      <c r="E54" s="327"/>
      <c r="F54" s="327"/>
      <c r="G54" s="327"/>
      <c r="H54" s="327"/>
      <c r="I54" s="327"/>
      <c r="J54" s="327"/>
      <c r="K54" s="327"/>
      <c r="L54" s="327"/>
      <c r="M54" s="327"/>
      <c r="N54" s="327"/>
      <c r="O54" s="366"/>
      <c r="P54" s="394">
        <v>8</v>
      </c>
      <c r="Q54" s="424"/>
      <c r="R54" s="393"/>
      <c r="S54" s="303"/>
      <c r="T54" s="296">
        <f t="shared" si="13"/>
        <v>108</v>
      </c>
      <c r="U54" s="297"/>
      <c r="V54" s="298">
        <f>SUM(X54:AE54)</f>
        <v>52</v>
      </c>
      <c r="W54" s="299"/>
      <c r="X54" s="298">
        <v>22</v>
      </c>
      <c r="Y54" s="300"/>
      <c r="Z54" s="301">
        <v>30</v>
      </c>
      <c r="AA54" s="302"/>
      <c r="AB54" s="301"/>
      <c r="AC54" s="302"/>
      <c r="AD54" s="300"/>
      <c r="AE54" s="299"/>
      <c r="AF54" s="145"/>
      <c r="AG54" s="141"/>
      <c r="AH54" s="247"/>
      <c r="AI54" s="144"/>
      <c r="AJ54" s="141"/>
      <c r="AK54" s="144"/>
      <c r="AL54" s="145"/>
      <c r="AM54" s="141"/>
      <c r="AN54" s="247"/>
      <c r="AO54" s="144"/>
      <c r="AP54" s="141"/>
      <c r="AQ54" s="155"/>
      <c r="AR54" s="145"/>
      <c r="AS54" s="141"/>
      <c r="AT54" s="247"/>
      <c r="AU54" s="144"/>
      <c r="AV54" s="141"/>
      <c r="AW54" s="144"/>
      <c r="AX54" s="145"/>
      <c r="AY54" s="141"/>
      <c r="AZ54" s="247"/>
      <c r="BA54" s="144">
        <f>BC54*36</f>
        <v>108</v>
      </c>
      <c r="BB54" s="141">
        <v>52</v>
      </c>
      <c r="BC54" s="155">
        <v>3</v>
      </c>
      <c r="BD54" s="145"/>
      <c r="BE54" s="141"/>
      <c r="BF54" s="247"/>
      <c r="BG54" s="144"/>
      <c r="BH54" s="141"/>
      <c r="BI54" s="154"/>
      <c r="BJ54" s="292">
        <f t="shared" si="14"/>
        <v>3</v>
      </c>
      <c r="BK54" s="303"/>
      <c r="BL54" s="933" t="s">
        <v>202</v>
      </c>
      <c r="BM54" s="920"/>
    </row>
    <row r="55" spans="1:65" ht="48" customHeight="1" x14ac:dyDescent="0.2">
      <c r="A55" s="306" t="s">
        <v>236</v>
      </c>
      <c r="B55" s="307"/>
      <c r="C55" s="360" t="s">
        <v>262</v>
      </c>
      <c r="D55" s="360"/>
      <c r="E55" s="360"/>
      <c r="F55" s="360"/>
      <c r="G55" s="360"/>
      <c r="H55" s="360"/>
      <c r="I55" s="360"/>
      <c r="J55" s="360"/>
      <c r="K55" s="360"/>
      <c r="L55" s="360"/>
      <c r="M55" s="360"/>
      <c r="N55" s="360"/>
      <c r="O55" s="361"/>
      <c r="P55" s="312"/>
      <c r="Q55" s="313"/>
      <c r="R55" s="401">
        <v>8</v>
      </c>
      <c r="S55" s="353"/>
      <c r="T55" s="316">
        <f t="shared" si="13"/>
        <v>108</v>
      </c>
      <c r="U55" s="317"/>
      <c r="V55" s="318">
        <f>SUM(X55:AE55)</f>
        <v>60</v>
      </c>
      <c r="W55" s="319"/>
      <c r="X55" s="318">
        <v>34</v>
      </c>
      <c r="Y55" s="320"/>
      <c r="Z55" s="321"/>
      <c r="AA55" s="322"/>
      <c r="AB55" s="321">
        <v>26</v>
      </c>
      <c r="AC55" s="322"/>
      <c r="AD55" s="320"/>
      <c r="AE55" s="319"/>
      <c r="AF55" s="156"/>
      <c r="AG55" s="135"/>
      <c r="AH55" s="249"/>
      <c r="AI55" s="93"/>
      <c r="AJ55" s="135"/>
      <c r="AK55" s="93"/>
      <c r="AL55" s="156"/>
      <c r="AM55" s="135"/>
      <c r="AN55" s="249"/>
      <c r="AO55" s="93"/>
      <c r="AP55" s="135"/>
      <c r="AQ55" s="158"/>
      <c r="AR55" s="156"/>
      <c r="AS55" s="135"/>
      <c r="AT55" s="249"/>
      <c r="AU55" s="93"/>
      <c r="AV55" s="135"/>
      <c r="AW55" s="93"/>
      <c r="AX55" s="156"/>
      <c r="AY55" s="135"/>
      <c r="AZ55" s="249"/>
      <c r="BA55" s="93">
        <f>BC55*36</f>
        <v>108</v>
      </c>
      <c r="BB55" s="133">
        <v>60</v>
      </c>
      <c r="BC55" s="137">
        <v>3</v>
      </c>
      <c r="BD55" s="156"/>
      <c r="BE55" s="135"/>
      <c r="BF55" s="245"/>
      <c r="BG55" s="93"/>
      <c r="BH55" s="135"/>
      <c r="BI55" s="136"/>
      <c r="BJ55" s="402">
        <f t="shared" si="14"/>
        <v>3</v>
      </c>
      <c r="BK55" s="403"/>
      <c r="BL55" s="362" t="s">
        <v>203</v>
      </c>
      <c r="BM55" s="363"/>
    </row>
    <row r="56" spans="1:65" ht="48" customHeight="1" x14ac:dyDescent="0.2">
      <c r="A56" s="288" t="s">
        <v>237</v>
      </c>
      <c r="B56" s="289"/>
      <c r="C56" s="327" t="s">
        <v>241</v>
      </c>
      <c r="D56" s="327"/>
      <c r="E56" s="327"/>
      <c r="F56" s="327"/>
      <c r="G56" s="327"/>
      <c r="H56" s="327"/>
      <c r="I56" s="327"/>
      <c r="J56" s="327"/>
      <c r="K56" s="327"/>
      <c r="L56" s="327"/>
      <c r="M56" s="327"/>
      <c r="N56" s="327"/>
      <c r="O56" s="366"/>
      <c r="P56" s="394"/>
      <c r="Q56" s="424"/>
      <c r="R56" s="393">
        <v>8</v>
      </c>
      <c r="S56" s="303"/>
      <c r="T56" s="296">
        <f t="shared" si="13"/>
        <v>108</v>
      </c>
      <c r="U56" s="297"/>
      <c r="V56" s="298">
        <f t="shared" ref="V56" si="17">SUM(X56:AE56)</f>
        <v>70</v>
      </c>
      <c r="W56" s="299"/>
      <c r="X56" s="298">
        <v>52</v>
      </c>
      <c r="Y56" s="300"/>
      <c r="Z56" s="301"/>
      <c r="AA56" s="302"/>
      <c r="AB56" s="301">
        <v>18</v>
      </c>
      <c r="AC56" s="302"/>
      <c r="AD56" s="300"/>
      <c r="AE56" s="299"/>
      <c r="AF56" s="145"/>
      <c r="AG56" s="141"/>
      <c r="AH56" s="247"/>
      <c r="AI56" s="144"/>
      <c r="AJ56" s="141"/>
      <c r="AK56" s="144"/>
      <c r="AL56" s="145"/>
      <c r="AM56" s="141"/>
      <c r="AN56" s="247"/>
      <c r="AO56" s="144"/>
      <c r="AP56" s="141"/>
      <c r="AQ56" s="155"/>
      <c r="AR56" s="145"/>
      <c r="AS56" s="141"/>
      <c r="AT56" s="247"/>
      <c r="AU56" s="144"/>
      <c r="AV56" s="141"/>
      <c r="AW56" s="144"/>
      <c r="AX56" s="145"/>
      <c r="AY56" s="141"/>
      <c r="AZ56" s="247"/>
      <c r="BA56" s="144">
        <f t="shared" ref="BA56" si="18">BC56*36</f>
        <v>108</v>
      </c>
      <c r="BB56" s="141">
        <v>70</v>
      </c>
      <c r="BC56" s="155">
        <v>3</v>
      </c>
      <c r="BD56" s="145"/>
      <c r="BE56" s="141"/>
      <c r="BF56" s="247"/>
      <c r="BG56" s="144"/>
      <c r="BH56" s="141"/>
      <c r="BI56" s="154"/>
      <c r="BJ56" s="292">
        <f t="shared" si="14"/>
        <v>3</v>
      </c>
      <c r="BK56" s="303"/>
      <c r="BL56" s="931" t="s">
        <v>204</v>
      </c>
      <c r="BM56" s="932"/>
    </row>
    <row r="57" spans="1:65" ht="30" customHeight="1" x14ac:dyDescent="0.2">
      <c r="A57" s="306" t="s">
        <v>320</v>
      </c>
      <c r="B57" s="307"/>
      <c r="C57" s="360" t="s">
        <v>240</v>
      </c>
      <c r="D57" s="360"/>
      <c r="E57" s="360"/>
      <c r="F57" s="360"/>
      <c r="G57" s="360"/>
      <c r="H57" s="360"/>
      <c r="I57" s="360"/>
      <c r="J57" s="360"/>
      <c r="K57" s="360"/>
      <c r="L57" s="360"/>
      <c r="M57" s="360"/>
      <c r="N57" s="360"/>
      <c r="O57" s="361"/>
      <c r="P57" s="402">
        <v>9</v>
      </c>
      <c r="Q57" s="731"/>
      <c r="R57" s="401"/>
      <c r="S57" s="353"/>
      <c r="T57" s="316">
        <f t="shared" si="13"/>
        <v>90</v>
      </c>
      <c r="U57" s="317"/>
      <c r="V57" s="318">
        <f>SUM(X57:AE57)</f>
        <v>54</v>
      </c>
      <c r="W57" s="319"/>
      <c r="X57" s="318">
        <v>36</v>
      </c>
      <c r="Y57" s="320"/>
      <c r="Z57" s="321"/>
      <c r="AA57" s="322"/>
      <c r="AB57" s="321">
        <v>18</v>
      </c>
      <c r="AC57" s="322"/>
      <c r="AD57" s="320"/>
      <c r="AE57" s="319"/>
      <c r="AF57" s="156"/>
      <c r="AG57" s="135"/>
      <c r="AH57" s="249"/>
      <c r="AI57" s="93"/>
      <c r="AJ57" s="135"/>
      <c r="AK57" s="93"/>
      <c r="AL57" s="156"/>
      <c r="AM57" s="135"/>
      <c r="AN57" s="249"/>
      <c r="AO57" s="93"/>
      <c r="AP57" s="135"/>
      <c r="AQ57" s="158"/>
      <c r="AR57" s="156"/>
      <c r="AS57" s="135"/>
      <c r="AT57" s="249"/>
      <c r="AU57" s="93"/>
      <c r="AV57" s="135"/>
      <c r="AW57" s="93"/>
      <c r="AX57" s="156"/>
      <c r="AY57" s="135"/>
      <c r="AZ57" s="249"/>
      <c r="BA57" s="93"/>
      <c r="BB57" s="135"/>
      <c r="BC57" s="158"/>
      <c r="BD57" s="156">
        <v>90</v>
      </c>
      <c r="BE57" s="135">
        <v>54</v>
      </c>
      <c r="BF57" s="249">
        <v>3</v>
      </c>
      <c r="BG57" s="93"/>
      <c r="BH57" s="135"/>
      <c r="BI57" s="157"/>
      <c r="BJ57" s="312">
        <f t="shared" si="14"/>
        <v>3</v>
      </c>
      <c r="BK57" s="353"/>
      <c r="BL57" s="925" t="s">
        <v>205</v>
      </c>
      <c r="BM57" s="926"/>
    </row>
    <row r="58" spans="1:65" s="29" customFormat="1" ht="48" customHeight="1" x14ac:dyDescent="0.25">
      <c r="A58" s="846" t="s">
        <v>168</v>
      </c>
      <c r="B58" s="419"/>
      <c r="C58" s="927" t="s">
        <v>242</v>
      </c>
      <c r="D58" s="927"/>
      <c r="E58" s="927"/>
      <c r="F58" s="927"/>
      <c r="G58" s="927"/>
      <c r="H58" s="927"/>
      <c r="I58" s="927"/>
      <c r="J58" s="927"/>
      <c r="K58" s="927"/>
      <c r="L58" s="927"/>
      <c r="M58" s="927"/>
      <c r="N58" s="927"/>
      <c r="O58" s="928"/>
      <c r="P58" s="929"/>
      <c r="Q58" s="930"/>
      <c r="R58" s="851"/>
      <c r="S58" s="852"/>
      <c r="T58" s="296">
        <f t="shared" si="13"/>
        <v>0</v>
      </c>
      <c r="U58" s="297"/>
      <c r="V58" s="841">
        <f t="shared" ref="V58:V61" si="19">SUM(X58:AE58)</f>
        <v>0</v>
      </c>
      <c r="W58" s="842"/>
      <c r="X58" s="841"/>
      <c r="Y58" s="843"/>
      <c r="Z58" s="844"/>
      <c r="AA58" s="845"/>
      <c r="AB58" s="844"/>
      <c r="AC58" s="845"/>
      <c r="AD58" s="843"/>
      <c r="AE58" s="842"/>
      <c r="AF58" s="145"/>
      <c r="AG58" s="166"/>
      <c r="AH58" s="251"/>
      <c r="AI58" s="167"/>
      <c r="AJ58" s="166"/>
      <c r="AK58" s="167"/>
      <c r="AL58" s="145"/>
      <c r="AM58" s="166"/>
      <c r="AN58" s="251"/>
      <c r="AO58" s="167"/>
      <c r="AP58" s="166"/>
      <c r="AQ58" s="170"/>
      <c r="AR58" s="168"/>
      <c r="AS58" s="166"/>
      <c r="AT58" s="251"/>
      <c r="AU58" s="167"/>
      <c r="AV58" s="166"/>
      <c r="AW58" s="167"/>
      <c r="AX58" s="168"/>
      <c r="AY58" s="166"/>
      <c r="AZ58" s="251"/>
      <c r="BA58" s="167"/>
      <c r="BB58" s="166"/>
      <c r="BC58" s="170"/>
      <c r="BD58" s="168"/>
      <c r="BE58" s="166"/>
      <c r="BF58" s="251"/>
      <c r="BG58" s="167"/>
      <c r="BH58" s="166"/>
      <c r="BI58" s="169"/>
      <c r="BJ58" s="292">
        <f t="shared" si="14"/>
        <v>0</v>
      </c>
      <c r="BK58" s="303"/>
      <c r="BL58" s="923"/>
      <c r="BM58" s="924"/>
    </row>
    <row r="59" spans="1:65" ht="48" customHeight="1" x14ac:dyDescent="0.2">
      <c r="A59" s="306" t="s">
        <v>169</v>
      </c>
      <c r="B59" s="307"/>
      <c r="C59" s="310" t="s">
        <v>244</v>
      </c>
      <c r="D59" s="310"/>
      <c r="E59" s="310"/>
      <c r="F59" s="310"/>
      <c r="G59" s="310"/>
      <c r="H59" s="310"/>
      <c r="I59" s="310"/>
      <c r="J59" s="310"/>
      <c r="K59" s="310"/>
      <c r="L59" s="310"/>
      <c r="M59" s="310"/>
      <c r="N59" s="310"/>
      <c r="O59" s="311"/>
      <c r="P59" s="402"/>
      <c r="Q59" s="731"/>
      <c r="R59" s="401">
        <v>3</v>
      </c>
      <c r="S59" s="353"/>
      <c r="T59" s="316">
        <f t="shared" si="13"/>
        <v>108</v>
      </c>
      <c r="U59" s="317"/>
      <c r="V59" s="318">
        <f t="shared" si="19"/>
        <v>36</v>
      </c>
      <c r="W59" s="319"/>
      <c r="X59" s="318">
        <v>18</v>
      </c>
      <c r="Y59" s="320"/>
      <c r="Z59" s="321"/>
      <c r="AA59" s="322"/>
      <c r="AB59" s="321">
        <v>18</v>
      </c>
      <c r="AC59" s="322"/>
      <c r="AD59" s="320"/>
      <c r="AE59" s="319"/>
      <c r="AF59" s="156"/>
      <c r="AG59" s="135"/>
      <c r="AH59" s="249"/>
      <c r="AI59" s="93"/>
      <c r="AJ59" s="135"/>
      <c r="AK59" s="93"/>
      <c r="AL59" s="156">
        <f t="shared" ref="AL59" si="20">AN59*36</f>
        <v>108</v>
      </c>
      <c r="AM59" s="135">
        <v>36</v>
      </c>
      <c r="AN59" s="249">
        <v>3</v>
      </c>
      <c r="AO59" s="93"/>
      <c r="AP59" s="135"/>
      <c r="AQ59" s="158"/>
      <c r="AR59" s="156"/>
      <c r="AS59" s="135"/>
      <c r="AT59" s="249"/>
      <c r="AU59" s="93"/>
      <c r="AV59" s="135"/>
      <c r="AW59" s="93"/>
      <c r="AX59" s="156"/>
      <c r="AY59" s="135"/>
      <c r="AZ59" s="249"/>
      <c r="BA59" s="93"/>
      <c r="BB59" s="135"/>
      <c r="BC59" s="158"/>
      <c r="BD59" s="156"/>
      <c r="BE59" s="135"/>
      <c r="BF59" s="249"/>
      <c r="BG59" s="93"/>
      <c r="BH59" s="135"/>
      <c r="BI59" s="157"/>
      <c r="BJ59" s="312">
        <f t="shared" si="14"/>
        <v>3</v>
      </c>
      <c r="BK59" s="353"/>
      <c r="BL59" s="921" t="s">
        <v>206</v>
      </c>
      <c r="BM59" s="922"/>
    </row>
    <row r="60" spans="1:65" ht="30" customHeight="1" x14ac:dyDescent="0.2">
      <c r="A60" s="288" t="s">
        <v>170</v>
      </c>
      <c r="B60" s="289"/>
      <c r="C60" s="290" t="s">
        <v>243</v>
      </c>
      <c r="D60" s="290"/>
      <c r="E60" s="290"/>
      <c r="F60" s="290"/>
      <c r="G60" s="290"/>
      <c r="H60" s="290"/>
      <c r="I60" s="290"/>
      <c r="J60" s="290"/>
      <c r="K60" s="290"/>
      <c r="L60" s="290"/>
      <c r="M60" s="290"/>
      <c r="N60" s="290"/>
      <c r="O60" s="291"/>
      <c r="P60" s="394">
        <v>7</v>
      </c>
      <c r="Q60" s="424"/>
      <c r="R60" s="393"/>
      <c r="S60" s="303"/>
      <c r="T60" s="296">
        <f t="shared" si="13"/>
        <v>108</v>
      </c>
      <c r="U60" s="297"/>
      <c r="V60" s="298">
        <f t="shared" si="19"/>
        <v>80</v>
      </c>
      <c r="W60" s="299"/>
      <c r="X60" s="298">
        <v>52</v>
      </c>
      <c r="Y60" s="300"/>
      <c r="Z60" s="301"/>
      <c r="AA60" s="302"/>
      <c r="AB60" s="301">
        <v>28</v>
      </c>
      <c r="AC60" s="302"/>
      <c r="AD60" s="300"/>
      <c r="AE60" s="299"/>
      <c r="AF60" s="145"/>
      <c r="AG60" s="141"/>
      <c r="AH60" s="247"/>
      <c r="AI60" s="144"/>
      <c r="AJ60" s="141"/>
      <c r="AK60" s="155"/>
      <c r="AL60" s="145"/>
      <c r="AM60" s="141"/>
      <c r="AN60" s="247"/>
      <c r="AO60" s="144"/>
      <c r="AP60" s="141"/>
      <c r="AQ60" s="155"/>
      <c r="AR60" s="145"/>
      <c r="AS60" s="141"/>
      <c r="AT60" s="247"/>
      <c r="AU60" s="144"/>
      <c r="AV60" s="141"/>
      <c r="AW60" s="155"/>
      <c r="AX60" s="145">
        <f>AZ60*36</f>
        <v>108</v>
      </c>
      <c r="AY60" s="141">
        <v>80</v>
      </c>
      <c r="AZ60" s="247">
        <v>3</v>
      </c>
      <c r="BA60" s="144"/>
      <c r="BB60" s="141"/>
      <c r="BC60" s="155"/>
      <c r="BD60" s="145"/>
      <c r="BE60" s="141"/>
      <c r="BF60" s="247"/>
      <c r="BG60" s="144"/>
      <c r="BH60" s="141"/>
      <c r="BI60" s="154"/>
      <c r="BJ60" s="292">
        <f t="shared" si="14"/>
        <v>3</v>
      </c>
      <c r="BK60" s="303"/>
      <c r="BL60" s="919" t="s">
        <v>207</v>
      </c>
      <c r="BM60" s="920"/>
    </row>
    <row r="61" spans="1:65" ht="49.5" customHeight="1" x14ac:dyDescent="0.2">
      <c r="A61" s="323" t="s">
        <v>171</v>
      </c>
      <c r="B61" s="324"/>
      <c r="C61" s="290" t="s">
        <v>245</v>
      </c>
      <c r="D61" s="290"/>
      <c r="E61" s="290"/>
      <c r="F61" s="290"/>
      <c r="G61" s="290"/>
      <c r="H61" s="290"/>
      <c r="I61" s="290"/>
      <c r="J61" s="290"/>
      <c r="K61" s="290"/>
      <c r="L61" s="290"/>
      <c r="M61" s="290"/>
      <c r="N61" s="290"/>
      <c r="O61" s="291"/>
      <c r="P61" s="394">
        <v>8</v>
      </c>
      <c r="Q61" s="424"/>
      <c r="R61" s="393"/>
      <c r="S61" s="303"/>
      <c r="T61" s="296">
        <f t="shared" si="13"/>
        <v>108</v>
      </c>
      <c r="U61" s="297"/>
      <c r="V61" s="298">
        <f t="shared" si="19"/>
        <v>86</v>
      </c>
      <c r="W61" s="299"/>
      <c r="X61" s="391">
        <v>68</v>
      </c>
      <c r="Y61" s="858"/>
      <c r="Z61" s="717"/>
      <c r="AA61" s="718"/>
      <c r="AB61" s="717">
        <v>18</v>
      </c>
      <c r="AC61" s="718"/>
      <c r="AD61" s="858"/>
      <c r="AE61" s="392"/>
      <c r="AF61" s="145"/>
      <c r="AG61" s="141"/>
      <c r="AH61" s="247"/>
      <c r="AI61" s="144"/>
      <c r="AJ61" s="141"/>
      <c r="AK61" s="144"/>
      <c r="AL61" s="145"/>
      <c r="AM61" s="141"/>
      <c r="AN61" s="247"/>
      <c r="AO61" s="144"/>
      <c r="AP61" s="141"/>
      <c r="AQ61" s="155"/>
      <c r="AR61" s="145"/>
      <c r="AS61" s="141"/>
      <c r="AT61" s="247"/>
      <c r="AU61" s="144"/>
      <c r="AV61" s="141"/>
      <c r="AW61" s="144"/>
      <c r="AX61" s="145"/>
      <c r="AY61" s="139"/>
      <c r="AZ61" s="246"/>
      <c r="BA61" s="138">
        <f>BC61*36</f>
        <v>108</v>
      </c>
      <c r="BB61" s="139">
        <v>86</v>
      </c>
      <c r="BC61" s="143">
        <v>3</v>
      </c>
      <c r="BD61" s="145"/>
      <c r="BE61" s="139"/>
      <c r="BF61" s="246"/>
      <c r="BG61" s="144"/>
      <c r="BH61" s="139"/>
      <c r="BI61" s="142"/>
      <c r="BJ61" s="292">
        <f t="shared" si="14"/>
        <v>3</v>
      </c>
      <c r="BK61" s="303"/>
      <c r="BL61" s="905" t="s">
        <v>208</v>
      </c>
      <c r="BM61" s="906"/>
    </row>
    <row r="62" spans="1:65" ht="96" customHeight="1" x14ac:dyDescent="0.2">
      <c r="A62" s="325"/>
      <c r="B62" s="326"/>
      <c r="C62" s="909" t="s">
        <v>246</v>
      </c>
      <c r="D62" s="909"/>
      <c r="E62" s="909"/>
      <c r="F62" s="909"/>
      <c r="G62" s="909"/>
      <c r="H62" s="909"/>
      <c r="I62" s="909"/>
      <c r="J62" s="909"/>
      <c r="K62" s="909"/>
      <c r="L62" s="909"/>
      <c r="M62" s="909"/>
      <c r="N62" s="909"/>
      <c r="O62" s="910"/>
      <c r="P62" s="911"/>
      <c r="Q62" s="912"/>
      <c r="R62" s="913"/>
      <c r="S62" s="347"/>
      <c r="T62" s="340">
        <f t="shared" si="13"/>
        <v>30</v>
      </c>
      <c r="U62" s="341"/>
      <c r="V62" s="342">
        <f>SUM(X62:AE62)</f>
        <v>0</v>
      </c>
      <c r="W62" s="343"/>
      <c r="X62" s="914"/>
      <c r="Y62" s="915"/>
      <c r="Z62" s="916"/>
      <c r="AA62" s="917"/>
      <c r="AB62" s="916"/>
      <c r="AC62" s="917"/>
      <c r="AD62" s="915"/>
      <c r="AE62" s="918"/>
      <c r="AF62" s="163"/>
      <c r="AG62" s="162"/>
      <c r="AH62" s="250"/>
      <c r="AI62" s="161"/>
      <c r="AJ62" s="162"/>
      <c r="AK62" s="161"/>
      <c r="AL62" s="163"/>
      <c r="AM62" s="162"/>
      <c r="AN62" s="250"/>
      <c r="AO62" s="161"/>
      <c r="AP62" s="162"/>
      <c r="AQ62" s="165"/>
      <c r="AR62" s="163"/>
      <c r="AS62" s="162"/>
      <c r="AT62" s="250"/>
      <c r="AU62" s="161"/>
      <c r="AV62" s="162"/>
      <c r="AW62" s="161"/>
      <c r="AX62" s="163"/>
      <c r="AY62" s="171"/>
      <c r="AZ62" s="255"/>
      <c r="BA62" s="173"/>
      <c r="BB62" s="171"/>
      <c r="BC62" s="174"/>
      <c r="BD62" s="163">
        <v>30</v>
      </c>
      <c r="BE62" s="171"/>
      <c r="BF62" s="255">
        <v>1</v>
      </c>
      <c r="BG62" s="161"/>
      <c r="BH62" s="171"/>
      <c r="BI62" s="172"/>
      <c r="BJ62" s="336">
        <f t="shared" si="14"/>
        <v>1</v>
      </c>
      <c r="BK62" s="347"/>
      <c r="BL62" s="907"/>
      <c r="BM62" s="908"/>
    </row>
    <row r="63" spans="1:65" ht="30" customHeight="1" x14ac:dyDescent="0.2">
      <c r="A63" s="306" t="s">
        <v>194</v>
      </c>
      <c r="B63" s="307"/>
      <c r="C63" s="903" t="s">
        <v>247</v>
      </c>
      <c r="D63" s="903"/>
      <c r="E63" s="903"/>
      <c r="F63" s="903"/>
      <c r="G63" s="903"/>
      <c r="H63" s="903"/>
      <c r="I63" s="903"/>
      <c r="J63" s="903"/>
      <c r="K63" s="903"/>
      <c r="L63" s="903"/>
      <c r="M63" s="903"/>
      <c r="N63" s="903"/>
      <c r="O63" s="904"/>
      <c r="P63" s="402"/>
      <c r="Q63" s="731"/>
      <c r="R63" s="401">
        <v>9</v>
      </c>
      <c r="S63" s="353"/>
      <c r="T63" s="316">
        <f t="shared" si="13"/>
        <v>90</v>
      </c>
      <c r="U63" s="317"/>
      <c r="V63" s="318">
        <f>SUM(X63:AE63)</f>
        <v>34</v>
      </c>
      <c r="W63" s="319"/>
      <c r="X63" s="356">
        <v>24</v>
      </c>
      <c r="Y63" s="724"/>
      <c r="Z63" s="733"/>
      <c r="AA63" s="734"/>
      <c r="AB63" s="733"/>
      <c r="AC63" s="734"/>
      <c r="AD63" s="724">
        <v>10</v>
      </c>
      <c r="AE63" s="357"/>
      <c r="AF63" s="156"/>
      <c r="AG63" s="135"/>
      <c r="AH63" s="249"/>
      <c r="AI63" s="93"/>
      <c r="AJ63" s="135"/>
      <c r="AK63" s="93"/>
      <c r="AL63" s="156"/>
      <c r="AM63" s="135"/>
      <c r="AN63" s="249"/>
      <c r="AO63" s="93"/>
      <c r="AP63" s="135"/>
      <c r="AQ63" s="158"/>
      <c r="AR63" s="156"/>
      <c r="AS63" s="135"/>
      <c r="AT63" s="249"/>
      <c r="AU63" s="93"/>
      <c r="AV63" s="135"/>
      <c r="AW63" s="93"/>
      <c r="AX63" s="156"/>
      <c r="AY63" s="133"/>
      <c r="AZ63" s="245"/>
      <c r="BA63" s="132"/>
      <c r="BB63" s="133"/>
      <c r="BC63" s="137"/>
      <c r="BD63" s="156">
        <v>90</v>
      </c>
      <c r="BE63" s="133">
        <v>34</v>
      </c>
      <c r="BF63" s="245">
        <v>3</v>
      </c>
      <c r="BG63" s="93"/>
      <c r="BH63" s="133"/>
      <c r="BI63" s="136"/>
      <c r="BJ63" s="312">
        <f t="shared" si="14"/>
        <v>3</v>
      </c>
      <c r="BK63" s="353"/>
      <c r="BL63" s="418" t="s">
        <v>290</v>
      </c>
      <c r="BM63" s="363"/>
    </row>
    <row r="64" spans="1:65" ht="48" customHeight="1" x14ac:dyDescent="0.2">
      <c r="A64" s="890" t="s">
        <v>172</v>
      </c>
      <c r="B64" s="891"/>
      <c r="C64" s="892" t="s">
        <v>6</v>
      </c>
      <c r="D64" s="892"/>
      <c r="E64" s="892"/>
      <c r="F64" s="892"/>
      <c r="G64" s="892"/>
      <c r="H64" s="892"/>
      <c r="I64" s="892"/>
      <c r="J64" s="892"/>
      <c r="K64" s="892"/>
      <c r="L64" s="892"/>
      <c r="M64" s="892"/>
      <c r="N64" s="892"/>
      <c r="O64" s="893"/>
      <c r="P64" s="175"/>
      <c r="Q64" s="176"/>
      <c r="R64" s="177"/>
      <c r="S64" s="178"/>
      <c r="T64" s="894">
        <f>SUM(T65:U98)+T136+T137</f>
        <v>4672</v>
      </c>
      <c r="U64" s="895"/>
      <c r="V64" s="896">
        <f>SUM(V65:W98)+V136+V137</f>
        <v>2482</v>
      </c>
      <c r="W64" s="897"/>
      <c r="X64" s="896">
        <f>SUM(X65:Y98)+X136+X137</f>
        <v>1256</v>
      </c>
      <c r="Y64" s="898"/>
      <c r="Z64" s="899">
        <f>SUM(Z65:AA98)+Z136</f>
        <v>874</v>
      </c>
      <c r="AA64" s="900"/>
      <c r="AB64" s="901">
        <f>SUM(AB65:AC98)+AB137</f>
        <v>332</v>
      </c>
      <c r="AC64" s="902"/>
      <c r="AD64" s="880">
        <f>SUM(AD65:AE98)</f>
        <v>20</v>
      </c>
      <c r="AE64" s="881"/>
      <c r="AF64" s="181">
        <f>SUM(AF65:AF98)</f>
        <v>468</v>
      </c>
      <c r="AG64" s="180">
        <f>SUM(AG65:AG98)</f>
        <v>254</v>
      </c>
      <c r="AH64" s="253">
        <f>SUM(AH65:AH98)</f>
        <v>13</v>
      </c>
      <c r="AI64" s="179">
        <f>SUM(AI65:AI98)+AI136</f>
        <v>540</v>
      </c>
      <c r="AJ64" s="180">
        <f>SUM(AJ65:AJ98)+AJ136</f>
        <v>288</v>
      </c>
      <c r="AK64" s="179">
        <f>SUM(AK65:AK98)+AK136</f>
        <v>15</v>
      </c>
      <c r="AL64" s="181">
        <f t="shared" ref="AL64:AW64" si="21">SUM(AL65:AL98)</f>
        <v>324</v>
      </c>
      <c r="AM64" s="180">
        <f t="shared" si="21"/>
        <v>230</v>
      </c>
      <c r="AN64" s="253">
        <f t="shared" si="21"/>
        <v>9</v>
      </c>
      <c r="AO64" s="179">
        <f t="shared" si="21"/>
        <v>468</v>
      </c>
      <c r="AP64" s="180">
        <f t="shared" si="21"/>
        <v>266</v>
      </c>
      <c r="AQ64" s="183">
        <f t="shared" si="21"/>
        <v>13</v>
      </c>
      <c r="AR64" s="181">
        <f t="shared" si="21"/>
        <v>580</v>
      </c>
      <c r="AS64" s="180">
        <f t="shared" si="21"/>
        <v>318</v>
      </c>
      <c r="AT64" s="253">
        <f t="shared" si="21"/>
        <v>16</v>
      </c>
      <c r="AU64" s="179">
        <f t="shared" si="21"/>
        <v>180</v>
      </c>
      <c r="AV64" s="180">
        <f t="shared" si="21"/>
        <v>104</v>
      </c>
      <c r="AW64" s="179">
        <f t="shared" si="21"/>
        <v>5</v>
      </c>
      <c r="AX64" s="181">
        <f>SUM(AX65:AX98)+AX137</f>
        <v>612</v>
      </c>
      <c r="AY64" s="180">
        <f>SUM(AY65:AY98)+AY137</f>
        <v>328</v>
      </c>
      <c r="AZ64" s="253">
        <f>SUM(AZ65:AZ98)+AZ137</f>
        <v>17</v>
      </c>
      <c r="BA64" s="179">
        <f t="shared" ref="BA64:BI64" si="22">SUM(BA65:BA98)</f>
        <v>544</v>
      </c>
      <c r="BB64" s="180">
        <f t="shared" si="22"/>
        <v>242</v>
      </c>
      <c r="BC64" s="183">
        <f t="shared" si="22"/>
        <v>15</v>
      </c>
      <c r="BD64" s="181">
        <f t="shared" si="22"/>
        <v>956</v>
      </c>
      <c r="BE64" s="180">
        <f t="shared" si="22"/>
        <v>452</v>
      </c>
      <c r="BF64" s="253">
        <f t="shared" si="22"/>
        <v>29</v>
      </c>
      <c r="BG64" s="179">
        <f t="shared" si="22"/>
        <v>0</v>
      </c>
      <c r="BH64" s="180">
        <f t="shared" si="22"/>
        <v>0</v>
      </c>
      <c r="BI64" s="182">
        <f t="shared" si="22"/>
        <v>0</v>
      </c>
      <c r="BJ64" s="882">
        <f t="shared" si="14"/>
        <v>132</v>
      </c>
      <c r="BK64" s="883"/>
      <c r="BL64" s="884"/>
      <c r="BM64" s="885"/>
    </row>
    <row r="65" spans="1:65" s="29" customFormat="1" ht="30" customHeight="1" x14ac:dyDescent="0.25">
      <c r="A65" s="405" t="s">
        <v>173</v>
      </c>
      <c r="B65" s="406"/>
      <c r="C65" s="886" t="s">
        <v>7</v>
      </c>
      <c r="D65" s="886"/>
      <c r="E65" s="886"/>
      <c r="F65" s="886"/>
      <c r="G65" s="886"/>
      <c r="H65" s="886"/>
      <c r="I65" s="886"/>
      <c r="J65" s="886"/>
      <c r="K65" s="886"/>
      <c r="L65" s="886"/>
      <c r="M65" s="886"/>
      <c r="N65" s="886"/>
      <c r="O65" s="887"/>
      <c r="P65" s="888"/>
      <c r="Q65" s="889"/>
      <c r="R65" s="411"/>
      <c r="S65" s="412"/>
      <c r="T65" s="316">
        <f t="shared" ref="T65:T98" si="23">AF65+AI65+AL65+AO65+AR65+AU65+AX65+BA65+BD65</f>
        <v>0</v>
      </c>
      <c r="U65" s="317"/>
      <c r="V65" s="413">
        <f t="shared" ref="V65:V67" si="24">SUM(X65:AE65)</f>
        <v>0</v>
      </c>
      <c r="W65" s="414"/>
      <c r="X65" s="413"/>
      <c r="Y65" s="415"/>
      <c r="Z65" s="416"/>
      <c r="AA65" s="417"/>
      <c r="AB65" s="416"/>
      <c r="AC65" s="417"/>
      <c r="AD65" s="415"/>
      <c r="AE65" s="414"/>
      <c r="AF65" s="156"/>
      <c r="AG65" s="151"/>
      <c r="AH65" s="254"/>
      <c r="AI65" s="150"/>
      <c r="AJ65" s="151"/>
      <c r="AK65" s="150"/>
      <c r="AL65" s="153"/>
      <c r="AM65" s="151"/>
      <c r="AN65" s="254"/>
      <c r="AO65" s="150"/>
      <c r="AP65" s="151"/>
      <c r="AQ65" s="152"/>
      <c r="AR65" s="153"/>
      <c r="AS65" s="147"/>
      <c r="AT65" s="254"/>
      <c r="AU65" s="150"/>
      <c r="AV65" s="151"/>
      <c r="AW65" s="150"/>
      <c r="AX65" s="153"/>
      <c r="AY65" s="151"/>
      <c r="AZ65" s="254"/>
      <c r="BA65" s="150"/>
      <c r="BB65" s="151"/>
      <c r="BC65" s="152"/>
      <c r="BD65" s="153"/>
      <c r="BE65" s="151"/>
      <c r="BF65" s="254"/>
      <c r="BG65" s="150"/>
      <c r="BH65" s="151"/>
      <c r="BI65" s="149"/>
      <c r="BJ65" s="402">
        <f t="shared" si="14"/>
        <v>0</v>
      </c>
      <c r="BK65" s="403"/>
      <c r="BL65" s="735"/>
      <c r="BM65" s="309"/>
    </row>
    <row r="66" spans="1:65" ht="51.75" customHeight="1" x14ac:dyDescent="0.2">
      <c r="A66" s="288" t="s">
        <v>174</v>
      </c>
      <c r="B66" s="289"/>
      <c r="C66" s="422" t="s">
        <v>342</v>
      </c>
      <c r="D66" s="422"/>
      <c r="E66" s="422"/>
      <c r="F66" s="422"/>
      <c r="G66" s="422"/>
      <c r="H66" s="422"/>
      <c r="I66" s="422"/>
      <c r="J66" s="422"/>
      <c r="K66" s="422"/>
      <c r="L66" s="422"/>
      <c r="M66" s="422"/>
      <c r="N66" s="422"/>
      <c r="O66" s="423"/>
      <c r="P66" s="394"/>
      <c r="Q66" s="424"/>
      <c r="R66" s="393">
        <v>4</v>
      </c>
      <c r="S66" s="303"/>
      <c r="T66" s="296">
        <f t="shared" si="23"/>
        <v>72</v>
      </c>
      <c r="U66" s="297"/>
      <c r="V66" s="391">
        <f t="shared" si="24"/>
        <v>34</v>
      </c>
      <c r="W66" s="392"/>
      <c r="X66" s="391">
        <v>24</v>
      </c>
      <c r="Y66" s="858"/>
      <c r="Z66" s="717"/>
      <c r="AA66" s="718"/>
      <c r="AB66" s="717"/>
      <c r="AC66" s="718"/>
      <c r="AD66" s="858">
        <v>10</v>
      </c>
      <c r="AE66" s="392"/>
      <c r="AF66" s="145"/>
      <c r="AG66" s="139"/>
      <c r="AH66" s="246"/>
      <c r="AI66" s="138"/>
      <c r="AJ66" s="139"/>
      <c r="AK66" s="138"/>
      <c r="AL66" s="140"/>
      <c r="AM66" s="139"/>
      <c r="AN66" s="246"/>
      <c r="AO66" s="138">
        <f>AQ66*36</f>
        <v>72</v>
      </c>
      <c r="AP66" s="139">
        <v>34</v>
      </c>
      <c r="AQ66" s="143">
        <v>2</v>
      </c>
      <c r="AR66" s="140"/>
      <c r="AS66" s="141"/>
      <c r="AT66" s="246"/>
      <c r="AU66" s="138"/>
      <c r="AV66" s="139"/>
      <c r="AW66" s="138"/>
      <c r="AX66" s="140"/>
      <c r="AY66" s="139"/>
      <c r="AZ66" s="246"/>
      <c r="BA66" s="138"/>
      <c r="BB66" s="139"/>
      <c r="BC66" s="143"/>
      <c r="BD66" s="140"/>
      <c r="BE66" s="139"/>
      <c r="BF66" s="246"/>
      <c r="BG66" s="138"/>
      <c r="BH66" s="139"/>
      <c r="BI66" s="142"/>
      <c r="BJ66" s="394">
        <f t="shared" si="14"/>
        <v>2</v>
      </c>
      <c r="BK66" s="395"/>
      <c r="BL66" s="420" t="s">
        <v>484</v>
      </c>
      <c r="BM66" s="421"/>
    </row>
    <row r="67" spans="1:65" ht="57" customHeight="1" x14ac:dyDescent="0.2">
      <c r="A67" s="288" t="s">
        <v>175</v>
      </c>
      <c r="B67" s="289"/>
      <c r="C67" s="422" t="s">
        <v>308</v>
      </c>
      <c r="D67" s="422"/>
      <c r="E67" s="422"/>
      <c r="F67" s="422"/>
      <c r="G67" s="422"/>
      <c r="H67" s="422"/>
      <c r="I67" s="422"/>
      <c r="J67" s="422"/>
      <c r="K67" s="422"/>
      <c r="L67" s="422"/>
      <c r="M67" s="422"/>
      <c r="N67" s="422"/>
      <c r="O67" s="423"/>
      <c r="P67" s="394"/>
      <c r="Q67" s="424"/>
      <c r="R67" s="393">
        <v>6</v>
      </c>
      <c r="S67" s="303"/>
      <c r="T67" s="296">
        <f t="shared" si="23"/>
        <v>72</v>
      </c>
      <c r="U67" s="297"/>
      <c r="V67" s="391">
        <f t="shared" si="24"/>
        <v>34</v>
      </c>
      <c r="W67" s="392"/>
      <c r="X67" s="391">
        <v>24</v>
      </c>
      <c r="Y67" s="858"/>
      <c r="Z67" s="717"/>
      <c r="AA67" s="718"/>
      <c r="AB67" s="717"/>
      <c r="AC67" s="718"/>
      <c r="AD67" s="858">
        <v>10</v>
      </c>
      <c r="AE67" s="392"/>
      <c r="AF67" s="145"/>
      <c r="AG67" s="139"/>
      <c r="AH67" s="246"/>
      <c r="AI67" s="138"/>
      <c r="AJ67" s="139"/>
      <c r="AK67" s="138"/>
      <c r="AL67" s="140"/>
      <c r="AM67" s="139"/>
      <c r="AN67" s="246"/>
      <c r="AO67" s="138"/>
      <c r="AP67" s="139"/>
      <c r="AQ67" s="143"/>
      <c r="AR67" s="140"/>
      <c r="AS67" s="141"/>
      <c r="AT67" s="246"/>
      <c r="AU67" s="138">
        <f>AW67*36</f>
        <v>72</v>
      </c>
      <c r="AV67" s="139">
        <v>34</v>
      </c>
      <c r="AW67" s="138">
        <v>2</v>
      </c>
      <c r="AX67" s="140"/>
      <c r="AY67" s="139"/>
      <c r="AZ67" s="246"/>
      <c r="BA67" s="138"/>
      <c r="BB67" s="139"/>
      <c r="BC67" s="143"/>
      <c r="BD67" s="140"/>
      <c r="BE67" s="139"/>
      <c r="BF67" s="246"/>
      <c r="BG67" s="138"/>
      <c r="BH67" s="139"/>
      <c r="BI67" s="142"/>
      <c r="BJ67" s="394">
        <f t="shared" si="14"/>
        <v>2</v>
      </c>
      <c r="BK67" s="395"/>
      <c r="BL67" s="420" t="s">
        <v>485</v>
      </c>
      <c r="BM67" s="421"/>
    </row>
    <row r="68" spans="1:65" ht="31.5" customHeight="1" x14ac:dyDescent="0.2">
      <c r="A68" s="405" t="s">
        <v>176</v>
      </c>
      <c r="B68" s="406"/>
      <c r="C68" s="407" t="s">
        <v>248</v>
      </c>
      <c r="D68" s="407"/>
      <c r="E68" s="407"/>
      <c r="F68" s="407"/>
      <c r="G68" s="407"/>
      <c r="H68" s="407"/>
      <c r="I68" s="407"/>
      <c r="J68" s="407"/>
      <c r="K68" s="407"/>
      <c r="L68" s="407"/>
      <c r="M68" s="407"/>
      <c r="N68" s="407"/>
      <c r="O68" s="408"/>
      <c r="P68" s="409"/>
      <c r="Q68" s="410"/>
      <c r="R68" s="411"/>
      <c r="S68" s="412"/>
      <c r="T68" s="316">
        <f>AF68+AI68+AL68+AO68+AR68+AU68+AX68+BA68+BD68</f>
        <v>0</v>
      </c>
      <c r="U68" s="317"/>
      <c r="V68" s="413">
        <f>SUM(X68:AE68)</f>
        <v>0</v>
      </c>
      <c r="W68" s="414"/>
      <c r="X68" s="413"/>
      <c r="Y68" s="415"/>
      <c r="Z68" s="416"/>
      <c r="AA68" s="417"/>
      <c r="AB68" s="416"/>
      <c r="AC68" s="417"/>
      <c r="AD68" s="415"/>
      <c r="AE68" s="414"/>
      <c r="AF68" s="156"/>
      <c r="AG68" s="151"/>
      <c r="AH68" s="254"/>
      <c r="AI68" s="150"/>
      <c r="AJ68" s="151"/>
      <c r="AK68" s="150"/>
      <c r="AL68" s="153"/>
      <c r="AM68" s="151"/>
      <c r="AN68" s="254"/>
      <c r="AO68" s="132"/>
      <c r="AP68" s="151"/>
      <c r="AQ68" s="152"/>
      <c r="AR68" s="153"/>
      <c r="AS68" s="147"/>
      <c r="AT68" s="254"/>
      <c r="AU68" s="150"/>
      <c r="AV68" s="151"/>
      <c r="AW68" s="150"/>
      <c r="AX68" s="153"/>
      <c r="AY68" s="151"/>
      <c r="AZ68" s="254"/>
      <c r="BA68" s="150"/>
      <c r="BB68" s="151"/>
      <c r="BC68" s="152"/>
      <c r="BD68" s="153"/>
      <c r="BE68" s="151"/>
      <c r="BF68" s="254"/>
      <c r="BG68" s="150"/>
      <c r="BH68" s="151"/>
      <c r="BI68" s="149"/>
      <c r="BJ68" s="402">
        <f>AH68+AK68+AN68+AQ68+AT68+AW68+AZ68+BC68+BF68</f>
        <v>0</v>
      </c>
      <c r="BK68" s="403"/>
      <c r="BL68" s="418"/>
      <c r="BM68" s="363"/>
    </row>
    <row r="69" spans="1:65" ht="30.75" customHeight="1" x14ac:dyDescent="0.2">
      <c r="A69" s="288" t="s">
        <v>177</v>
      </c>
      <c r="B69" s="419"/>
      <c r="C69" s="290" t="s">
        <v>221</v>
      </c>
      <c r="D69" s="290"/>
      <c r="E69" s="290"/>
      <c r="F69" s="290"/>
      <c r="G69" s="290"/>
      <c r="H69" s="290"/>
      <c r="I69" s="290"/>
      <c r="J69" s="290"/>
      <c r="K69" s="290"/>
      <c r="L69" s="290"/>
      <c r="M69" s="290"/>
      <c r="N69" s="290"/>
      <c r="O69" s="291"/>
      <c r="P69" s="292">
        <v>1</v>
      </c>
      <c r="Q69" s="293"/>
      <c r="R69" s="393"/>
      <c r="S69" s="303"/>
      <c r="T69" s="296">
        <f>AF69+AI69+AL69+AO69+AR69+AU69+AX69+BA69+BD69</f>
        <v>324</v>
      </c>
      <c r="U69" s="297"/>
      <c r="V69" s="298">
        <f>SUM(X69:AE69)</f>
        <v>170</v>
      </c>
      <c r="W69" s="299"/>
      <c r="X69" s="298">
        <v>74</v>
      </c>
      <c r="Y69" s="300"/>
      <c r="Z69" s="301">
        <v>40</v>
      </c>
      <c r="AA69" s="302"/>
      <c r="AB69" s="301">
        <v>56</v>
      </c>
      <c r="AC69" s="302"/>
      <c r="AD69" s="300"/>
      <c r="AE69" s="299"/>
      <c r="AF69" s="145">
        <f t="shared" ref="AF69" si="25">AH69*36</f>
        <v>324</v>
      </c>
      <c r="AG69" s="141">
        <v>170</v>
      </c>
      <c r="AH69" s="247">
        <v>9</v>
      </c>
      <c r="AI69" s="144"/>
      <c r="AJ69" s="141"/>
      <c r="AK69" s="144"/>
      <c r="AL69" s="145"/>
      <c r="AM69" s="141"/>
      <c r="AN69" s="247"/>
      <c r="AO69" s="144"/>
      <c r="AP69" s="141"/>
      <c r="AQ69" s="155"/>
      <c r="AR69" s="145"/>
      <c r="AS69" s="141"/>
      <c r="AT69" s="247"/>
      <c r="AU69" s="144"/>
      <c r="AV69" s="141"/>
      <c r="AW69" s="144"/>
      <c r="AX69" s="145"/>
      <c r="AY69" s="141"/>
      <c r="AZ69" s="247"/>
      <c r="BA69" s="144"/>
      <c r="BB69" s="139"/>
      <c r="BC69" s="143"/>
      <c r="BD69" s="145"/>
      <c r="BE69" s="141"/>
      <c r="BF69" s="246"/>
      <c r="BG69" s="144"/>
      <c r="BH69" s="141"/>
      <c r="BI69" s="142"/>
      <c r="BJ69" s="394">
        <f>AH69+AK69+AN69+AQ69+AT69+AW69+AZ69+BC69+BF69</f>
        <v>9</v>
      </c>
      <c r="BK69" s="395"/>
      <c r="BL69" s="396" t="s">
        <v>65</v>
      </c>
      <c r="BM69" s="397"/>
    </row>
    <row r="70" spans="1:65" ht="44.25" customHeight="1" x14ac:dyDescent="0.2">
      <c r="A70" s="306" t="s">
        <v>212</v>
      </c>
      <c r="B70" s="307"/>
      <c r="C70" s="310" t="s">
        <v>259</v>
      </c>
      <c r="D70" s="310"/>
      <c r="E70" s="310"/>
      <c r="F70" s="310"/>
      <c r="G70" s="310"/>
      <c r="H70" s="310"/>
      <c r="I70" s="310"/>
      <c r="J70" s="310"/>
      <c r="K70" s="310"/>
      <c r="L70" s="310"/>
      <c r="M70" s="310"/>
      <c r="N70" s="310"/>
      <c r="O70" s="311"/>
      <c r="P70" s="318" t="s">
        <v>457</v>
      </c>
      <c r="Q70" s="322"/>
      <c r="R70" s="401"/>
      <c r="S70" s="353"/>
      <c r="T70" s="354">
        <f>AF70+AI70+AL70+AO70+AR70+AU70+AX70+BA70+BD70</f>
        <v>504</v>
      </c>
      <c r="U70" s="355"/>
      <c r="V70" s="318">
        <f>SUM(X70:AE70)</f>
        <v>274</v>
      </c>
      <c r="W70" s="319"/>
      <c r="X70" s="318">
        <v>144</v>
      </c>
      <c r="Y70" s="320"/>
      <c r="Z70" s="321">
        <v>76</v>
      </c>
      <c r="AA70" s="322"/>
      <c r="AB70" s="321">
        <v>54</v>
      </c>
      <c r="AC70" s="322"/>
      <c r="AD70" s="320"/>
      <c r="AE70" s="319"/>
      <c r="AF70" s="156"/>
      <c r="AG70" s="135"/>
      <c r="AH70" s="249"/>
      <c r="AI70" s="93">
        <f>AK70*36</f>
        <v>216</v>
      </c>
      <c r="AJ70" s="135">
        <v>96</v>
      </c>
      <c r="AK70" s="158">
        <v>6</v>
      </c>
      <c r="AL70" s="156">
        <f>AN70*36</f>
        <v>108</v>
      </c>
      <c r="AM70" s="135">
        <v>86</v>
      </c>
      <c r="AN70" s="249">
        <v>3</v>
      </c>
      <c r="AO70" s="93">
        <f>AQ70*36</f>
        <v>180</v>
      </c>
      <c r="AP70" s="135">
        <v>92</v>
      </c>
      <c r="AQ70" s="158">
        <v>5</v>
      </c>
      <c r="AR70" s="156"/>
      <c r="AS70" s="135"/>
      <c r="AT70" s="249"/>
      <c r="AU70" s="93"/>
      <c r="AV70" s="135"/>
      <c r="AW70" s="158"/>
      <c r="AX70" s="156"/>
      <c r="AY70" s="135"/>
      <c r="AZ70" s="249"/>
      <c r="BA70" s="93"/>
      <c r="BB70" s="133"/>
      <c r="BC70" s="137"/>
      <c r="BD70" s="156"/>
      <c r="BE70" s="135"/>
      <c r="BF70" s="245"/>
      <c r="BG70" s="93"/>
      <c r="BH70" s="135"/>
      <c r="BI70" s="137"/>
      <c r="BJ70" s="402">
        <f>AH70+AK70+AN70+AQ70+AT70+AW70+AZ70+BC70+BF70</f>
        <v>14</v>
      </c>
      <c r="BK70" s="403"/>
      <c r="BL70" s="362" t="s">
        <v>66</v>
      </c>
      <c r="BM70" s="363"/>
    </row>
    <row r="71" spans="1:65" ht="49.5" customHeight="1" x14ac:dyDescent="0.2">
      <c r="A71" s="288" t="s">
        <v>249</v>
      </c>
      <c r="B71" s="289"/>
      <c r="C71" s="290" t="s">
        <v>223</v>
      </c>
      <c r="D71" s="290"/>
      <c r="E71" s="290"/>
      <c r="F71" s="290"/>
      <c r="G71" s="290"/>
      <c r="H71" s="290"/>
      <c r="I71" s="290"/>
      <c r="J71" s="290"/>
      <c r="K71" s="290"/>
      <c r="L71" s="290"/>
      <c r="M71" s="290"/>
      <c r="N71" s="290"/>
      <c r="O71" s="291"/>
      <c r="P71" s="292"/>
      <c r="Q71" s="293"/>
      <c r="R71" s="388" t="s">
        <v>458</v>
      </c>
      <c r="S71" s="303"/>
      <c r="T71" s="296">
        <f>AF71+AI71+AL71+AO71+AR71+AU71+AX71+BA71+BD71</f>
        <v>216</v>
      </c>
      <c r="U71" s="297"/>
      <c r="V71" s="298">
        <f>SUM(X71:AE71)</f>
        <v>156</v>
      </c>
      <c r="W71" s="299"/>
      <c r="X71" s="298">
        <v>34</v>
      </c>
      <c r="Y71" s="300"/>
      <c r="Z71" s="301">
        <v>122</v>
      </c>
      <c r="AA71" s="302"/>
      <c r="AB71" s="301"/>
      <c r="AC71" s="302"/>
      <c r="AD71" s="300"/>
      <c r="AE71" s="299"/>
      <c r="AF71" s="145"/>
      <c r="AG71" s="141"/>
      <c r="AH71" s="247"/>
      <c r="AI71" s="144"/>
      <c r="AJ71" s="141"/>
      <c r="AK71" s="144"/>
      <c r="AL71" s="145">
        <f>AN71*36</f>
        <v>108</v>
      </c>
      <c r="AM71" s="141">
        <v>86</v>
      </c>
      <c r="AN71" s="247">
        <v>3</v>
      </c>
      <c r="AO71" s="144"/>
      <c r="AP71" s="141"/>
      <c r="AQ71" s="155"/>
      <c r="AR71" s="145"/>
      <c r="AS71" s="141"/>
      <c r="AT71" s="247"/>
      <c r="AU71" s="144">
        <f>AW71*36</f>
        <v>108</v>
      </c>
      <c r="AV71" s="141">
        <v>70</v>
      </c>
      <c r="AW71" s="144">
        <v>3</v>
      </c>
      <c r="AX71" s="145"/>
      <c r="AY71" s="141"/>
      <c r="AZ71" s="247"/>
      <c r="BA71" s="144"/>
      <c r="BB71" s="139"/>
      <c r="BC71" s="143"/>
      <c r="BD71" s="145"/>
      <c r="BE71" s="141"/>
      <c r="BF71" s="246"/>
      <c r="BG71" s="144"/>
      <c r="BH71" s="141"/>
      <c r="BI71" s="142"/>
      <c r="BJ71" s="394">
        <f>AH71+AK71+AN71+AQ71+AT71+AW71+AZ71+BC71+BF71</f>
        <v>6</v>
      </c>
      <c r="BK71" s="395"/>
      <c r="BL71" s="396" t="s">
        <v>67</v>
      </c>
      <c r="BM71" s="397"/>
    </row>
    <row r="72" spans="1:65" ht="30" customHeight="1" x14ac:dyDescent="0.2">
      <c r="A72" s="306" t="s">
        <v>250</v>
      </c>
      <c r="B72" s="307"/>
      <c r="C72" s="310" t="s">
        <v>258</v>
      </c>
      <c r="D72" s="310"/>
      <c r="E72" s="310"/>
      <c r="F72" s="310"/>
      <c r="G72" s="310"/>
      <c r="H72" s="310"/>
      <c r="I72" s="310"/>
      <c r="J72" s="310"/>
      <c r="K72" s="310"/>
      <c r="L72" s="310"/>
      <c r="M72" s="310"/>
      <c r="N72" s="310"/>
      <c r="O72" s="311"/>
      <c r="P72" s="312">
        <v>5</v>
      </c>
      <c r="Q72" s="313"/>
      <c r="R72" s="401">
        <v>4</v>
      </c>
      <c r="S72" s="353"/>
      <c r="T72" s="316">
        <f t="shared" ref="T72:T74" si="26">AF72+AI72+AL72+AO72+AR72+AU72+AX72+BA72+BD72</f>
        <v>324</v>
      </c>
      <c r="U72" s="317"/>
      <c r="V72" s="318">
        <f t="shared" ref="V72" si="27">SUM(X72:AE72)</f>
        <v>202</v>
      </c>
      <c r="W72" s="319"/>
      <c r="X72" s="318">
        <v>98</v>
      </c>
      <c r="Y72" s="320"/>
      <c r="Z72" s="321">
        <v>60</v>
      </c>
      <c r="AA72" s="322"/>
      <c r="AB72" s="321">
        <v>44</v>
      </c>
      <c r="AC72" s="322"/>
      <c r="AD72" s="320"/>
      <c r="AE72" s="319"/>
      <c r="AF72" s="156"/>
      <c r="AG72" s="135"/>
      <c r="AH72" s="249"/>
      <c r="AI72" s="93"/>
      <c r="AJ72" s="135"/>
      <c r="AK72" s="93"/>
      <c r="AL72" s="156"/>
      <c r="AM72" s="135"/>
      <c r="AN72" s="249"/>
      <c r="AO72" s="132">
        <f t="shared" ref="AO72" si="28">AQ72*36</f>
        <v>108</v>
      </c>
      <c r="AP72" s="135">
        <v>86</v>
      </c>
      <c r="AQ72" s="158">
        <v>3</v>
      </c>
      <c r="AR72" s="156">
        <f>AT72*36</f>
        <v>216</v>
      </c>
      <c r="AS72" s="135">
        <v>116</v>
      </c>
      <c r="AT72" s="249">
        <v>6</v>
      </c>
      <c r="AU72" s="93"/>
      <c r="AV72" s="135"/>
      <c r="AW72" s="93"/>
      <c r="AX72" s="156"/>
      <c r="AY72" s="135"/>
      <c r="AZ72" s="249"/>
      <c r="BA72" s="93"/>
      <c r="BB72" s="133"/>
      <c r="BC72" s="137"/>
      <c r="BD72" s="134"/>
      <c r="BE72" s="133"/>
      <c r="BF72" s="245"/>
      <c r="BG72" s="132"/>
      <c r="BH72" s="133"/>
      <c r="BI72" s="136"/>
      <c r="BJ72" s="402">
        <f t="shared" ref="BJ72:BJ74" si="29">AH72+AK72+AN72+AQ72+AT72+AW72+AZ72+BC72+BF72</f>
        <v>9</v>
      </c>
      <c r="BK72" s="403"/>
      <c r="BL72" s="362" t="s">
        <v>68</v>
      </c>
      <c r="BM72" s="363"/>
    </row>
    <row r="73" spans="1:65" ht="45" customHeight="1" x14ac:dyDescent="0.2">
      <c r="A73" s="288" t="s">
        <v>251</v>
      </c>
      <c r="B73" s="289"/>
      <c r="C73" s="290" t="s">
        <v>260</v>
      </c>
      <c r="D73" s="290"/>
      <c r="E73" s="290"/>
      <c r="F73" s="290"/>
      <c r="G73" s="290"/>
      <c r="H73" s="290"/>
      <c r="I73" s="290"/>
      <c r="J73" s="290"/>
      <c r="K73" s="290"/>
      <c r="L73" s="290"/>
      <c r="M73" s="290"/>
      <c r="N73" s="290"/>
      <c r="O73" s="291"/>
      <c r="P73" s="292">
        <v>5</v>
      </c>
      <c r="Q73" s="293"/>
      <c r="R73" s="393"/>
      <c r="S73" s="303"/>
      <c r="T73" s="296">
        <f t="shared" si="26"/>
        <v>108</v>
      </c>
      <c r="U73" s="297"/>
      <c r="V73" s="298">
        <f>SUM(X73:AE73)</f>
        <v>68</v>
      </c>
      <c r="W73" s="299"/>
      <c r="X73" s="298">
        <v>34</v>
      </c>
      <c r="Y73" s="300"/>
      <c r="Z73" s="301">
        <v>34</v>
      </c>
      <c r="AA73" s="302"/>
      <c r="AB73" s="301"/>
      <c r="AC73" s="302"/>
      <c r="AD73" s="300"/>
      <c r="AE73" s="299"/>
      <c r="AF73" s="145"/>
      <c r="AG73" s="141"/>
      <c r="AH73" s="247"/>
      <c r="AI73" s="144"/>
      <c r="AJ73" s="141"/>
      <c r="AK73" s="144"/>
      <c r="AL73" s="145"/>
      <c r="AM73" s="141"/>
      <c r="AN73" s="247"/>
      <c r="AO73" s="144"/>
      <c r="AP73" s="141"/>
      <c r="AQ73" s="155"/>
      <c r="AR73" s="145">
        <f>AT73*36</f>
        <v>108</v>
      </c>
      <c r="AS73" s="141">
        <v>68</v>
      </c>
      <c r="AT73" s="247">
        <v>3</v>
      </c>
      <c r="AU73" s="144"/>
      <c r="AV73" s="141"/>
      <c r="AW73" s="144"/>
      <c r="AX73" s="145"/>
      <c r="AY73" s="141"/>
      <c r="AZ73" s="247"/>
      <c r="BA73" s="144"/>
      <c r="BB73" s="139"/>
      <c r="BC73" s="143"/>
      <c r="BD73" s="145"/>
      <c r="BE73" s="141"/>
      <c r="BF73" s="246"/>
      <c r="BG73" s="144"/>
      <c r="BH73" s="141"/>
      <c r="BI73" s="142"/>
      <c r="BJ73" s="394">
        <f t="shared" si="29"/>
        <v>3</v>
      </c>
      <c r="BK73" s="395"/>
      <c r="BL73" s="396" t="s">
        <v>69</v>
      </c>
      <c r="BM73" s="397"/>
    </row>
    <row r="74" spans="1:65" ht="50.25" customHeight="1" x14ac:dyDescent="0.2">
      <c r="A74" s="288" t="s">
        <v>257</v>
      </c>
      <c r="B74" s="289"/>
      <c r="C74" s="398" t="s">
        <v>264</v>
      </c>
      <c r="D74" s="398"/>
      <c r="E74" s="398"/>
      <c r="F74" s="398"/>
      <c r="G74" s="398"/>
      <c r="H74" s="398"/>
      <c r="I74" s="398"/>
      <c r="J74" s="398"/>
      <c r="K74" s="398"/>
      <c r="L74" s="398"/>
      <c r="M74" s="398"/>
      <c r="N74" s="398"/>
      <c r="O74" s="399"/>
      <c r="P74" s="292"/>
      <c r="Q74" s="293"/>
      <c r="R74" s="393">
        <v>9</v>
      </c>
      <c r="S74" s="303"/>
      <c r="T74" s="296">
        <f t="shared" si="26"/>
        <v>98</v>
      </c>
      <c r="U74" s="297"/>
      <c r="V74" s="298">
        <f>SUM(X74:AE74)</f>
        <v>78</v>
      </c>
      <c r="W74" s="299"/>
      <c r="X74" s="298"/>
      <c r="Y74" s="300"/>
      <c r="Z74" s="301">
        <v>78</v>
      </c>
      <c r="AA74" s="302"/>
      <c r="AB74" s="301"/>
      <c r="AC74" s="302"/>
      <c r="AD74" s="300"/>
      <c r="AE74" s="299"/>
      <c r="AF74" s="145"/>
      <c r="AG74" s="141"/>
      <c r="AH74" s="247"/>
      <c r="AI74" s="144"/>
      <c r="AJ74" s="141"/>
      <c r="AK74" s="144"/>
      <c r="AL74" s="145"/>
      <c r="AM74" s="141"/>
      <c r="AN74" s="247"/>
      <c r="AO74" s="144"/>
      <c r="AP74" s="141"/>
      <c r="AQ74" s="155"/>
      <c r="AR74" s="145"/>
      <c r="AS74" s="141"/>
      <c r="AT74" s="247"/>
      <c r="AU74" s="144"/>
      <c r="AV74" s="141"/>
      <c r="AW74" s="144"/>
      <c r="AX74" s="145"/>
      <c r="AY74" s="141"/>
      <c r="AZ74" s="247"/>
      <c r="BA74" s="144"/>
      <c r="BB74" s="139"/>
      <c r="BC74" s="143"/>
      <c r="BD74" s="140">
        <v>98</v>
      </c>
      <c r="BE74" s="139">
        <v>78</v>
      </c>
      <c r="BF74" s="246">
        <v>4</v>
      </c>
      <c r="BG74" s="138"/>
      <c r="BH74" s="139"/>
      <c r="BI74" s="142"/>
      <c r="BJ74" s="394">
        <f t="shared" si="29"/>
        <v>4</v>
      </c>
      <c r="BK74" s="395"/>
      <c r="BL74" s="400" t="s">
        <v>70</v>
      </c>
      <c r="BM74" s="397"/>
    </row>
    <row r="75" spans="1:65" s="95" customFormat="1" ht="26.25" customHeight="1" x14ac:dyDescent="0.2">
      <c r="A75" s="859" t="s">
        <v>20</v>
      </c>
      <c r="B75" s="860"/>
      <c r="C75" s="865" t="s">
        <v>21</v>
      </c>
      <c r="D75" s="866"/>
      <c r="E75" s="866"/>
      <c r="F75" s="866"/>
      <c r="G75" s="866"/>
      <c r="H75" s="866"/>
      <c r="I75" s="866"/>
      <c r="J75" s="866"/>
      <c r="K75" s="866"/>
      <c r="L75" s="866"/>
      <c r="M75" s="866"/>
      <c r="N75" s="866"/>
      <c r="O75" s="867"/>
      <c r="P75" s="750" t="s">
        <v>22</v>
      </c>
      <c r="Q75" s="874"/>
      <c r="R75" s="856" t="s">
        <v>23</v>
      </c>
      <c r="S75" s="857"/>
      <c r="T75" s="875" t="s">
        <v>24</v>
      </c>
      <c r="U75" s="876"/>
      <c r="V75" s="876"/>
      <c r="W75" s="876"/>
      <c r="X75" s="876"/>
      <c r="Y75" s="876"/>
      <c r="Z75" s="876"/>
      <c r="AA75" s="876"/>
      <c r="AB75" s="876"/>
      <c r="AC75" s="876"/>
      <c r="AD75" s="876"/>
      <c r="AE75" s="339"/>
      <c r="AF75" s="877" t="s">
        <v>25</v>
      </c>
      <c r="AG75" s="878"/>
      <c r="AH75" s="878"/>
      <c r="AI75" s="878"/>
      <c r="AJ75" s="878"/>
      <c r="AK75" s="878"/>
      <c r="AL75" s="878"/>
      <c r="AM75" s="878"/>
      <c r="AN75" s="878"/>
      <c r="AO75" s="878"/>
      <c r="AP75" s="878"/>
      <c r="AQ75" s="878"/>
      <c r="AR75" s="878"/>
      <c r="AS75" s="878"/>
      <c r="AT75" s="878"/>
      <c r="AU75" s="878"/>
      <c r="AV75" s="878"/>
      <c r="AW75" s="878"/>
      <c r="AX75" s="878"/>
      <c r="AY75" s="878"/>
      <c r="AZ75" s="878"/>
      <c r="BA75" s="878"/>
      <c r="BB75" s="878"/>
      <c r="BC75" s="878"/>
      <c r="BD75" s="878"/>
      <c r="BE75" s="878"/>
      <c r="BF75" s="878"/>
      <c r="BG75" s="878"/>
      <c r="BH75" s="878"/>
      <c r="BI75" s="879"/>
      <c r="BJ75" s="756" t="s">
        <v>26</v>
      </c>
      <c r="BK75" s="757"/>
      <c r="BL75" s="856" t="s">
        <v>27</v>
      </c>
      <c r="BM75" s="857"/>
    </row>
    <row r="76" spans="1:65" ht="23.25" x14ac:dyDescent="0.2">
      <c r="A76" s="861"/>
      <c r="B76" s="862"/>
      <c r="C76" s="868"/>
      <c r="D76" s="869"/>
      <c r="E76" s="869"/>
      <c r="F76" s="869"/>
      <c r="G76" s="869"/>
      <c r="H76" s="869"/>
      <c r="I76" s="869"/>
      <c r="J76" s="869"/>
      <c r="K76" s="869"/>
      <c r="L76" s="869"/>
      <c r="M76" s="869"/>
      <c r="N76" s="869"/>
      <c r="O76" s="870"/>
      <c r="P76" s="752"/>
      <c r="Q76" s="796"/>
      <c r="R76" s="746"/>
      <c r="S76" s="747"/>
      <c r="T76" s="750" t="s">
        <v>28</v>
      </c>
      <c r="U76" s="751"/>
      <c r="V76" s="756" t="s">
        <v>29</v>
      </c>
      <c r="W76" s="757"/>
      <c r="X76" s="762" t="s">
        <v>30</v>
      </c>
      <c r="Y76" s="763"/>
      <c r="Z76" s="763"/>
      <c r="AA76" s="763"/>
      <c r="AB76" s="763"/>
      <c r="AC76" s="763"/>
      <c r="AD76" s="763"/>
      <c r="AE76" s="764"/>
      <c r="AF76" s="765" t="s">
        <v>31</v>
      </c>
      <c r="AG76" s="763"/>
      <c r="AH76" s="763"/>
      <c r="AI76" s="763"/>
      <c r="AJ76" s="763"/>
      <c r="AK76" s="766"/>
      <c r="AL76" s="762" t="s">
        <v>32</v>
      </c>
      <c r="AM76" s="763"/>
      <c r="AN76" s="763"/>
      <c r="AO76" s="763"/>
      <c r="AP76" s="763"/>
      <c r="AQ76" s="764"/>
      <c r="AR76" s="765" t="s">
        <v>33</v>
      </c>
      <c r="AS76" s="763"/>
      <c r="AT76" s="763"/>
      <c r="AU76" s="763"/>
      <c r="AV76" s="763"/>
      <c r="AW76" s="766"/>
      <c r="AX76" s="762" t="s">
        <v>34</v>
      </c>
      <c r="AY76" s="763"/>
      <c r="AZ76" s="763"/>
      <c r="BA76" s="763"/>
      <c r="BB76" s="763"/>
      <c r="BC76" s="766"/>
      <c r="BD76" s="767" t="s">
        <v>215</v>
      </c>
      <c r="BE76" s="768"/>
      <c r="BF76" s="768"/>
      <c r="BG76" s="768"/>
      <c r="BH76" s="768"/>
      <c r="BI76" s="769"/>
      <c r="BJ76" s="758"/>
      <c r="BK76" s="759"/>
      <c r="BL76" s="746"/>
      <c r="BM76" s="747"/>
    </row>
    <row r="77" spans="1:65" ht="24" customHeight="1" x14ac:dyDescent="0.2">
      <c r="A77" s="861"/>
      <c r="B77" s="862"/>
      <c r="C77" s="868"/>
      <c r="D77" s="869"/>
      <c r="E77" s="869"/>
      <c r="F77" s="869"/>
      <c r="G77" s="869"/>
      <c r="H77" s="869"/>
      <c r="I77" s="869"/>
      <c r="J77" s="869"/>
      <c r="K77" s="869"/>
      <c r="L77" s="869"/>
      <c r="M77" s="869"/>
      <c r="N77" s="869"/>
      <c r="O77" s="870"/>
      <c r="P77" s="752"/>
      <c r="Q77" s="796"/>
      <c r="R77" s="746"/>
      <c r="S77" s="747"/>
      <c r="T77" s="752"/>
      <c r="U77" s="753"/>
      <c r="V77" s="758"/>
      <c r="W77" s="759"/>
      <c r="X77" s="782" t="s">
        <v>35</v>
      </c>
      <c r="Y77" s="783"/>
      <c r="Z77" s="788" t="s">
        <v>36</v>
      </c>
      <c r="AA77" s="789"/>
      <c r="AB77" s="788" t="s">
        <v>37</v>
      </c>
      <c r="AC77" s="789"/>
      <c r="AD77" s="814" t="s">
        <v>38</v>
      </c>
      <c r="AE77" s="815"/>
      <c r="AF77" s="476" t="s">
        <v>39</v>
      </c>
      <c r="AG77" s="474"/>
      <c r="AH77" s="477"/>
      <c r="AI77" s="473" t="s">
        <v>40</v>
      </c>
      <c r="AJ77" s="474"/>
      <c r="AK77" s="478"/>
      <c r="AL77" s="476" t="s">
        <v>41</v>
      </c>
      <c r="AM77" s="474"/>
      <c r="AN77" s="477"/>
      <c r="AO77" s="473" t="s">
        <v>42</v>
      </c>
      <c r="AP77" s="474"/>
      <c r="AQ77" s="475"/>
      <c r="AR77" s="476" t="s">
        <v>43</v>
      </c>
      <c r="AS77" s="474"/>
      <c r="AT77" s="477"/>
      <c r="AU77" s="473" t="s">
        <v>44</v>
      </c>
      <c r="AV77" s="474"/>
      <c r="AW77" s="478"/>
      <c r="AX77" s="476" t="s">
        <v>45</v>
      </c>
      <c r="AY77" s="474"/>
      <c r="AZ77" s="477"/>
      <c r="BA77" s="473" t="s">
        <v>46</v>
      </c>
      <c r="BB77" s="474"/>
      <c r="BC77" s="478"/>
      <c r="BD77" s="476" t="s">
        <v>216</v>
      </c>
      <c r="BE77" s="474"/>
      <c r="BF77" s="477"/>
      <c r="BG77" s="853" t="s">
        <v>310</v>
      </c>
      <c r="BH77" s="854"/>
      <c r="BI77" s="855"/>
      <c r="BJ77" s="758"/>
      <c r="BK77" s="759"/>
      <c r="BL77" s="746"/>
      <c r="BM77" s="747"/>
    </row>
    <row r="78" spans="1:65" ht="24" customHeight="1" x14ac:dyDescent="0.2">
      <c r="A78" s="861"/>
      <c r="B78" s="862"/>
      <c r="C78" s="868"/>
      <c r="D78" s="869"/>
      <c r="E78" s="869"/>
      <c r="F78" s="869"/>
      <c r="G78" s="869"/>
      <c r="H78" s="869"/>
      <c r="I78" s="869"/>
      <c r="J78" s="869"/>
      <c r="K78" s="869"/>
      <c r="L78" s="869"/>
      <c r="M78" s="869"/>
      <c r="N78" s="869"/>
      <c r="O78" s="870"/>
      <c r="P78" s="752"/>
      <c r="Q78" s="796"/>
      <c r="R78" s="746"/>
      <c r="S78" s="747"/>
      <c r="T78" s="752"/>
      <c r="U78" s="753"/>
      <c r="V78" s="758"/>
      <c r="W78" s="759"/>
      <c r="X78" s="784"/>
      <c r="Y78" s="785"/>
      <c r="Z78" s="790"/>
      <c r="AA78" s="791"/>
      <c r="AB78" s="790"/>
      <c r="AC78" s="791"/>
      <c r="AD78" s="816"/>
      <c r="AE78" s="817"/>
      <c r="AF78" s="113" t="s">
        <v>358</v>
      </c>
      <c r="AG78" s="810" t="s">
        <v>47</v>
      </c>
      <c r="AH78" s="812"/>
      <c r="AI78" s="114" t="s">
        <v>359</v>
      </c>
      <c r="AJ78" s="810" t="s">
        <v>47</v>
      </c>
      <c r="AK78" s="811"/>
      <c r="AL78" s="113" t="s">
        <v>358</v>
      </c>
      <c r="AM78" s="810" t="s">
        <v>47</v>
      </c>
      <c r="AN78" s="812"/>
      <c r="AO78" s="114" t="s">
        <v>359</v>
      </c>
      <c r="AP78" s="810" t="s">
        <v>47</v>
      </c>
      <c r="AQ78" s="813"/>
      <c r="AR78" s="113" t="s">
        <v>358</v>
      </c>
      <c r="AS78" s="810" t="s">
        <v>47</v>
      </c>
      <c r="AT78" s="812"/>
      <c r="AU78" s="114" t="s">
        <v>359</v>
      </c>
      <c r="AV78" s="810" t="s">
        <v>47</v>
      </c>
      <c r="AW78" s="811"/>
      <c r="AX78" s="113" t="s">
        <v>358</v>
      </c>
      <c r="AY78" s="810" t="s">
        <v>47</v>
      </c>
      <c r="AZ78" s="812"/>
      <c r="BA78" s="114" t="s">
        <v>359</v>
      </c>
      <c r="BB78" s="810" t="s">
        <v>47</v>
      </c>
      <c r="BC78" s="811"/>
      <c r="BD78" s="113" t="s">
        <v>358</v>
      </c>
      <c r="BE78" s="810" t="s">
        <v>47</v>
      </c>
      <c r="BF78" s="812"/>
      <c r="BG78" s="114"/>
      <c r="BH78" s="810"/>
      <c r="BI78" s="813"/>
      <c r="BJ78" s="758"/>
      <c r="BK78" s="759"/>
      <c r="BL78" s="746"/>
      <c r="BM78" s="747"/>
    </row>
    <row r="79" spans="1:65" ht="89.25" thickBot="1" x14ac:dyDescent="0.25">
      <c r="A79" s="863"/>
      <c r="B79" s="864"/>
      <c r="C79" s="871"/>
      <c r="D79" s="872"/>
      <c r="E79" s="872"/>
      <c r="F79" s="872"/>
      <c r="G79" s="872"/>
      <c r="H79" s="872"/>
      <c r="I79" s="872"/>
      <c r="J79" s="872"/>
      <c r="K79" s="872"/>
      <c r="L79" s="872"/>
      <c r="M79" s="872"/>
      <c r="N79" s="872"/>
      <c r="O79" s="873"/>
      <c r="P79" s="754"/>
      <c r="Q79" s="797"/>
      <c r="R79" s="748"/>
      <c r="S79" s="749"/>
      <c r="T79" s="754"/>
      <c r="U79" s="755"/>
      <c r="V79" s="760"/>
      <c r="W79" s="761"/>
      <c r="X79" s="786"/>
      <c r="Y79" s="787"/>
      <c r="Z79" s="792"/>
      <c r="AA79" s="793"/>
      <c r="AB79" s="792"/>
      <c r="AC79" s="793"/>
      <c r="AD79" s="818"/>
      <c r="AE79" s="819"/>
      <c r="AF79" s="110" t="s">
        <v>48</v>
      </c>
      <c r="AG79" s="187" t="s">
        <v>49</v>
      </c>
      <c r="AH79" s="242" t="s">
        <v>50</v>
      </c>
      <c r="AI79" s="108" t="s">
        <v>48</v>
      </c>
      <c r="AJ79" s="187" t="s">
        <v>49</v>
      </c>
      <c r="AK79" s="108" t="s">
        <v>50</v>
      </c>
      <c r="AL79" s="110" t="s">
        <v>48</v>
      </c>
      <c r="AM79" s="187" t="s">
        <v>49</v>
      </c>
      <c r="AN79" s="242" t="s">
        <v>50</v>
      </c>
      <c r="AO79" s="108" t="s">
        <v>48</v>
      </c>
      <c r="AP79" s="187" t="s">
        <v>49</v>
      </c>
      <c r="AQ79" s="112" t="s">
        <v>50</v>
      </c>
      <c r="AR79" s="110" t="s">
        <v>48</v>
      </c>
      <c r="AS79" s="187" t="s">
        <v>49</v>
      </c>
      <c r="AT79" s="242" t="s">
        <v>50</v>
      </c>
      <c r="AU79" s="108" t="s">
        <v>48</v>
      </c>
      <c r="AV79" s="187" t="s">
        <v>49</v>
      </c>
      <c r="AW79" s="108" t="s">
        <v>50</v>
      </c>
      <c r="AX79" s="110" t="s">
        <v>48</v>
      </c>
      <c r="AY79" s="187" t="s">
        <v>49</v>
      </c>
      <c r="AZ79" s="242" t="s">
        <v>50</v>
      </c>
      <c r="BA79" s="108" t="s">
        <v>48</v>
      </c>
      <c r="BB79" s="187" t="s">
        <v>49</v>
      </c>
      <c r="BC79" s="108" t="s">
        <v>50</v>
      </c>
      <c r="BD79" s="110" t="s">
        <v>48</v>
      </c>
      <c r="BE79" s="187" t="s">
        <v>49</v>
      </c>
      <c r="BF79" s="242" t="s">
        <v>50</v>
      </c>
      <c r="BG79" s="108" t="s">
        <v>48</v>
      </c>
      <c r="BH79" s="187" t="s">
        <v>49</v>
      </c>
      <c r="BI79" s="111" t="s">
        <v>50</v>
      </c>
      <c r="BJ79" s="760"/>
      <c r="BK79" s="761"/>
      <c r="BL79" s="748"/>
      <c r="BM79" s="749"/>
    </row>
    <row r="80" spans="1:65" s="29" customFormat="1" ht="48" customHeight="1" thickTop="1" x14ac:dyDescent="0.25">
      <c r="A80" s="846" t="s">
        <v>178</v>
      </c>
      <c r="B80" s="419"/>
      <c r="C80" s="847" t="s">
        <v>470</v>
      </c>
      <c r="D80" s="847"/>
      <c r="E80" s="847"/>
      <c r="F80" s="847"/>
      <c r="G80" s="847"/>
      <c r="H80" s="847"/>
      <c r="I80" s="847"/>
      <c r="J80" s="847"/>
      <c r="K80" s="847"/>
      <c r="L80" s="847"/>
      <c r="M80" s="847"/>
      <c r="N80" s="847"/>
      <c r="O80" s="848"/>
      <c r="P80" s="849"/>
      <c r="Q80" s="850"/>
      <c r="R80" s="851"/>
      <c r="S80" s="852"/>
      <c r="T80" s="296">
        <f t="shared" si="23"/>
        <v>0</v>
      </c>
      <c r="U80" s="297"/>
      <c r="V80" s="841">
        <f t="shared" ref="V80" si="30">SUM(X80:AE80)</f>
        <v>0</v>
      </c>
      <c r="W80" s="842"/>
      <c r="X80" s="841"/>
      <c r="Y80" s="843"/>
      <c r="Z80" s="844"/>
      <c r="AA80" s="845"/>
      <c r="AB80" s="844"/>
      <c r="AC80" s="845"/>
      <c r="AD80" s="843"/>
      <c r="AE80" s="842"/>
      <c r="AF80" s="145"/>
      <c r="AG80" s="166"/>
      <c r="AH80" s="251"/>
      <c r="AI80" s="167"/>
      <c r="AJ80" s="166"/>
      <c r="AK80" s="167"/>
      <c r="AL80" s="168"/>
      <c r="AM80" s="166"/>
      <c r="AN80" s="251"/>
      <c r="AO80" s="167"/>
      <c r="AP80" s="166"/>
      <c r="AQ80" s="170"/>
      <c r="AR80" s="168"/>
      <c r="AS80" s="166"/>
      <c r="AT80" s="251"/>
      <c r="AU80" s="167"/>
      <c r="AV80" s="166"/>
      <c r="AW80" s="167"/>
      <c r="AX80" s="168"/>
      <c r="AY80" s="166"/>
      <c r="AZ80" s="251"/>
      <c r="BA80" s="167"/>
      <c r="BB80" s="128"/>
      <c r="BC80" s="131"/>
      <c r="BD80" s="140"/>
      <c r="BE80" s="128"/>
      <c r="BF80" s="244"/>
      <c r="BG80" s="138"/>
      <c r="BH80" s="128"/>
      <c r="BI80" s="130"/>
      <c r="BJ80" s="394">
        <f t="shared" ref="BJ80:BJ88" si="31">AH80+AK80+AN80+AQ80+AT80+AW80+AZ80+BC80+BF80</f>
        <v>0</v>
      </c>
      <c r="BK80" s="395"/>
      <c r="BL80" s="840"/>
      <c r="BM80" s="305"/>
    </row>
    <row r="81" spans="1:65" ht="48" customHeight="1" x14ac:dyDescent="0.2">
      <c r="A81" s="306" t="s">
        <v>179</v>
      </c>
      <c r="B81" s="307"/>
      <c r="C81" s="310" t="s">
        <v>265</v>
      </c>
      <c r="D81" s="310"/>
      <c r="E81" s="310"/>
      <c r="F81" s="310"/>
      <c r="G81" s="310"/>
      <c r="H81" s="310"/>
      <c r="I81" s="310"/>
      <c r="J81" s="310"/>
      <c r="K81" s="310"/>
      <c r="L81" s="310"/>
      <c r="M81" s="310"/>
      <c r="N81" s="310"/>
      <c r="O81" s="311"/>
      <c r="P81" s="312">
        <v>1</v>
      </c>
      <c r="Q81" s="313"/>
      <c r="R81" s="401"/>
      <c r="S81" s="353"/>
      <c r="T81" s="316">
        <f t="shared" si="23"/>
        <v>144</v>
      </c>
      <c r="U81" s="317"/>
      <c r="V81" s="318">
        <f>SUM(X81:AE81)</f>
        <v>84</v>
      </c>
      <c r="W81" s="319"/>
      <c r="X81" s="318">
        <v>34</v>
      </c>
      <c r="Y81" s="320"/>
      <c r="Z81" s="321">
        <v>50</v>
      </c>
      <c r="AA81" s="322"/>
      <c r="AB81" s="321"/>
      <c r="AC81" s="322"/>
      <c r="AD81" s="320"/>
      <c r="AE81" s="319"/>
      <c r="AF81" s="156">
        <f t="shared" ref="AF81" si="32">AH81*36</f>
        <v>144</v>
      </c>
      <c r="AG81" s="135">
        <v>84</v>
      </c>
      <c r="AH81" s="249">
        <v>4</v>
      </c>
      <c r="AI81" s="93"/>
      <c r="AJ81" s="135"/>
      <c r="AK81" s="93"/>
      <c r="AL81" s="156"/>
      <c r="AM81" s="135"/>
      <c r="AN81" s="249"/>
      <c r="AO81" s="93"/>
      <c r="AP81" s="135"/>
      <c r="AQ81" s="158"/>
      <c r="AR81" s="156"/>
      <c r="AS81" s="135"/>
      <c r="AT81" s="249"/>
      <c r="AU81" s="93"/>
      <c r="AV81" s="135"/>
      <c r="AW81" s="93"/>
      <c r="AX81" s="156"/>
      <c r="AY81" s="135"/>
      <c r="AZ81" s="249"/>
      <c r="BA81" s="93"/>
      <c r="BB81" s="133"/>
      <c r="BC81" s="137"/>
      <c r="BD81" s="134"/>
      <c r="BE81" s="133"/>
      <c r="BF81" s="245"/>
      <c r="BG81" s="132"/>
      <c r="BH81" s="133"/>
      <c r="BI81" s="136"/>
      <c r="BJ81" s="402">
        <f t="shared" si="31"/>
        <v>4</v>
      </c>
      <c r="BK81" s="403"/>
      <c r="BL81" s="833" t="s">
        <v>466</v>
      </c>
      <c r="BM81" s="834"/>
    </row>
    <row r="82" spans="1:65" ht="30" customHeight="1" x14ac:dyDescent="0.2">
      <c r="A82" s="323" t="s">
        <v>180</v>
      </c>
      <c r="B82" s="324"/>
      <c r="C82" s="837" t="s">
        <v>267</v>
      </c>
      <c r="D82" s="837"/>
      <c r="E82" s="837"/>
      <c r="F82" s="837"/>
      <c r="G82" s="837"/>
      <c r="H82" s="837"/>
      <c r="I82" s="837"/>
      <c r="J82" s="837"/>
      <c r="K82" s="837"/>
      <c r="L82" s="837"/>
      <c r="M82" s="837"/>
      <c r="N82" s="837"/>
      <c r="O82" s="838"/>
      <c r="P82" s="742" t="s">
        <v>459</v>
      </c>
      <c r="Q82" s="1014"/>
      <c r="R82" s="839">
        <v>4</v>
      </c>
      <c r="S82" s="743"/>
      <c r="T82" s="820">
        <f t="shared" si="23"/>
        <v>324</v>
      </c>
      <c r="U82" s="821"/>
      <c r="V82" s="822">
        <f>SUM(X82:AE82)</f>
        <v>184</v>
      </c>
      <c r="W82" s="773"/>
      <c r="X82" s="822">
        <v>106</v>
      </c>
      <c r="Y82" s="772"/>
      <c r="Z82" s="823">
        <v>22</v>
      </c>
      <c r="AA82" s="824"/>
      <c r="AB82" s="823">
        <v>56</v>
      </c>
      <c r="AC82" s="824"/>
      <c r="AD82" s="772"/>
      <c r="AE82" s="773"/>
      <c r="AF82" s="190"/>
      <c r="AG82" s="188"/>
      <c r="AH82" s="257"/>
      <c r="AI82" s="186">
        <f>AK82*36</f>
        <v>108</v>
      </c>
      <c r="AJ82" s="188">
        <v>72</v>
      </c>
      <c r="AK82" s="186">
        <v>3</v>
      </c>
      <c r="AL82" s="190">
        <f>AN82*36</f>
        <v>108</v>
      </c>
      <c r="AM82" s="188">
        <v>58</v>
      </c>
      <c r="AN82" s="257">
        <v>3</v>
      </c>
      <c r="AO82" s="186">
        <f>AQ82*36</f>
        <v>108</v>
      </c>
      <c r="AP82" s="188">
        <v>54</v>
      </c>
      <c r="AQ82" s="191">
        <v>3</v>
      </c>
      <c r="AR82" s="190"/>
      <c r="AS82" s="188"/>
      <c r="AT82" s="257"/>
      <c r="AU82" s="186"/>
      <c r="AV82" s="188"/>
      <c r="AW82" s="186"/>
      <c r="AX82" s="190"/>
      <c r="AY82" s="188"/>
      <c r="AZ82" s="257"/>
      <c r="BA82" s="186"/>
      <c r="BB82" s="193"/>
      <c r="BC82" s="192"/>
      <c r="BD82" s="195"/>
      <c r="BE82" s="193"/>
      <c r="BF82" s="258"/>
      <c r="BG82" s="196"/>
      <c r="BH82" s="193"/>
      <c r="BI82" s="194"/>
      <c r="BJ82" s="827">
        <f t="shared" si="31"/>
        <v>9</v>
      </c>
      <c r="BK82" s="828"/>
      <c r="BL82" s="829" t="s">
        <v>135</v>
      </c>
      <c r="BM82" s="830"/>
    </row>
    <row r="83" spans="1:65" ht="48" customHeight="1" x14ac:dyDescent="0.2">
      <c r="A83" s="325"/>
      <c r="B83" s="326"/>
      <c r="C83" s="804" t="s">
        <v>268</v>
      </c>
      <c r="D83" s="327"/>
      <c r="E83" s="327"/>
      <c r="F83" s="327"/>
      <c r="G83" s="327"/>
      <c r="H83" s="327"/>
      <c r="I83" s="327"/>
      <c r="J83" s="327"/>
      <c r="K83" s="327"/>
      <c r="L83" s="327"/>
      <c r="M83" s="327"/>
      <c r="N83" s="327"/>
      <c r="O83" s="366"/>
      <c r="P83" s="292"/>
      <c r="Q83" s="293"/>
      <c r="R83" s="393"/>
      <c r="S83" s="303"/>
      <c r="T83" s="296">
        <f t="shared" si="23"/>
        <v>40</v>
      </c>
      <c r="U83" s="297"/>
      <c r="V83" s="298"/>
      <c r="W83" s="299"/>
      <c r="X83" s="298"/>
      <c r="Y83" s="300"/>
      <c r="Z83" s="301"/>
      <c r="AA83" s="302"/>
      <c r="AB83" s="301"/>
      <c r="AC83" s="302"/>
      <c r="AD83" s="300"/>
      <c r="AE83" s="299"/>
      <c r="AF83" s="145"/>
      <c r="AG83" s="141"/>
      <c r="AH83" s="247"/>
      <c r="AI83" s="144"/>
      <c r="AJ83" s="141"/>
      <c r="AK83" s="144"/>
      <c r="AL83" s="145"/>
      <c r="AM83" s="141"/>
      <c r="AN83" s="247"/>
      <c r="AO83" s="144"/>
      <c r="AP83" s="141"/>
      <c r="AQ83" s="155"/>
      <c r="AR83" s="145">
        <v>40</v>
      </c>
      <c r="AS83" s="141"/>
      <c r="AT83" s="247">
        <v>1</v>
      </c>
      <c r="AU83" s="144"/>
      <c r="AV83" s="141"/>
      <c r="AW83" s="144"/>
      <c r="AX83" s="145"/>
      <c r="AY83" s="141"/>
      <c r="AZ83" s="247"/>
      <c r="BA83" s="144"/>
      <c r="BB83" s="139"/>
      <c r="BC83" s="143"/>
      <c r="BD83" s="140"/>
      <c r="BE83" s="139"/>
      <c r="BF83" s="246"/>
      <c r="BG83" s="138"/>
      <c r="BH83" s="139"/>
      <c r="BI83" s="142"/>
      <c r="BJ83" s="394">
        <f t="shared" si="31"/>
        <v>1</v>
      </c>
      <c r="BK83" s="395"/>
      <c r="BL83" s="831"/>
      <c r="BM83" s="832"/>
    </row>
    <row r="84" spans="1:65" ht="30" customHeight="1" x14ac:dyDescent="0.2">
      <c r="A84" s="288" t="s">
        <v>252</v>
      </c>
      <c r="B84" s="289"/>
      <c r="C84" s="327" t="s">
        <v>270</v>
      </c>
      <c r="D84" s="327"/>
      <c r="E84" s="327"/>
      <c r="F84" s="327"/>
      <c r="G84" s="327"/>
      <c r="H84" s="327"/>
      <c r="I84" s="327"/>
      <c r="J84" s="327"/>
      <c r="K84" s="327"/>
      <c r="L84" s="327"/>
      <c r="M84" s="327"/>
      <c r="N84" s="327"/>
      <c r="O84" s="366"/>
      <c r="P84" s="292"/>
      <c r="Q84" s="293"/>
      <c r="R84" s="393">
        <v>5</v>
      </c>
      <c r="S84" s="303"/>
      <c r="T84" s="296">
        <f t="shared" si="23"/>
        <v>108</v>
      </c>
      <c r="U84" s="297"/>
      <c r="V84" s="298">
        <f>SUM(X84:AE84)</f>
        <v>50</v>
      </c>
      <c r="W84" s="299"/>
      <c r="X84" s="298">
        <v>32</v>
      </c>
      <c r="Y84" s="300"/>
      <c r="Z84" s="301">
        <v>18</v>
      </c>
      <c r="AA84" s="302"/>
      <c r="AB84" s="301"/>
      <c r="AC84" s="302"/>
      <c r="AD84" s="300"/>
      <c r="AE84" s="299"/>
      <c r="AF84" s="145"/>
      <c r="AG84" s="141"/>
      <c r="AH84" s="247"/>
      <c r="AI84" s="144"/>
      <c r="AJ84" s="141"/>
      <c r="AK84" s="144"/>
      <c r="AL84" s="145"/>
      <c r="AM84" s="141"/>
      <c r="AN84" s="247"/>
      <c r="AO84" s="144"/>
      <c r="AP84" s="141"/>
      <c r="AQ84" s="155"/>
      <c r="AR84" s="145">
        <f>AT84*36</f>
        <v>108</v>
      </c>
      <c r="AS84" s="141">
        <v>50</v>
      </c>
      <c r="AT84" s="247">
        <v>3</v>
      </c>
      <c r="AU84" s="144"/>
      <c r="AV84" s="141"/>
      <c r="AW84" s="144"/>
      <c r="AX84" s="145"/>
      <c r="AY84" s="141"/>
      <c r="AZ84" s="247"/>
      <c r="BA84" s="144"/>
      <c r="BB84" s="139"/>
      <c r="BC84" s="143"/>
      <c r="BD84" s="140"/>
      <c r="BE84" s="139"/>
      <c r="BF84" s="246"/>
      <c r="BG84" s="138"/>
      <c r="BH84" s="139"/>
      <c r="BI84" s="142"/>
      <c r="BJ84" s="394">
        <f t="shared" si="31"/>
        <v>3</v>
      </c>
      <c r="BK84" s="395"/>
      <c r="BL84" s="835" t="s">
        <v>136</v>
      </c>
      <c r="BM84" s="836"/>
    </row>
    <row r="85" spans="1:65" ht="72" customHeight="1" x14ac:dyDescent="0.2">
      <c r="A85" s="306" t="s">
        <v>253</v>
      </c>
      <c r="B85" s="307"/>
      <c r="C85" s="360" t="s">
        <v>271</v>
      </c>
      <c r="D85" s="360"/>
      <c r="E85" s="360"/>
      <c r="F85" s="360"/>
      <c r="G85" s="360"/>
      <c r="H85" s="360"/>
      <c r="I85" s="360"/>
      <c r="J85" s="360"/>
      <c r="K85" s="360"/>
      <c r="L85" s="360"/>
      <c r="M85" s="360"/>
      <c r="N85" s="360"/>
      <c r="O85" s="361"/>
      <c r="P85" s="312"/>
      <c r="Q85" s="313"/>
      <c r="R85" s="401">
        <v>5</v>
      </c>
      <c r="S85" s="353"/>
      <c r="T85" s="316">
        <f t="shared" si="23"/>
        <v>108</v>
      </c>
      <c r="U85" s="317"/>
      <c r="V85" s="318">
        <f>SUM(X85:AE85)</f>
        <v>84</v>
      </c>
      <c r="W85" s="319"/>
      <c r="X85" s="318">
        <v>52</v>
      </c>
      <c r="Y85" s="320"/>
      <c r="Z85" s="321">
        <v>32</v>
      </c>
      <c r="AA85" s="322"/>
      <c r="AB85" s="321"/>
      <c r="AC85" s="322"/>
      <c r="AD85" s="320"/>
      <c r="AE85" s="319"/>
      <c r="AF85" s="156"/>
      <c r="AG85" s="135"/>
      <c r="AH85" s="249"/>
      <c r="AI85" s="93"/>
      <c r="AJ85" s="135"/>
      <c r="AK85" s="93"/>
      <c r="AL85" s="156"/>
      <c r="AM85" s="135"/>
      <c r="AN85" s="249"/>
      <c r="AO85" s="93"/>
      <c r="AP85" s="135"/>
      <c r="AQ85" s="158"/>
      <c r="AR85" s="156">
        <f>AT85*36</f>
        <v>108</v>
      </c>
      <c r="AS85" s="135">
        <v>84</v>
      </c>
      <c r="AT85" s="249">
        <v>3</v>
      </c>
      <c r="AU85" s="93"/>
      <c r="AV85" s="135"/>
      <c r="AW85" s="93"/>
      <c r="AX85" s="156"/>
      <c r="AY85" s="135"/>
      <c r="AZ85" s="249"/>
      <c r="BA85" s="93"/>
      <c r="BB85" s="133"/>
      <c r="BC85" s="137"/>
      <c r="BD85" s="134"/>
      <c r="BE85" s="133"/>
      <c r="BF85" s="245"/>
      <c r="BG85" s="132"/>
      <c r="BH85" s="133"/>
      <c r="BI85" s="136"/>
      <c r="BJ85" s="402">
        <f t="shared" si="31"/>
        <v>3</v>
      </c>
      <c r="BK85" s="403"/>
      <c r="BL85" s="833" t="s">
        <v>72</v>
      </c>
      <c r="BM85" s="834"/>
    </row>
    <row r="86" spans="1:65" ht="48" customHeight="1" x14ac:dyDescent="0.2">
      <c r="A86" s="288" t="s">
        <v>254</v>
      </c>
      <c r="B86" s="289"/>
      <c r="C86" s="327" t="s">
        <v>301</v>
      </c>
      <c r="D86" s="327"/>
      <c r="E86" s="327"/>
      <c r="F86" s="327"/>
      <c r="G86" s="327"/>
      <c r="H86" s="327"/>
      <c r="I86" s="327"/>
      <c r="J86" s="327"/>
      <c r="K86" s="327"/>
      <c r="L86" s="327"/>
      <c r="M86" s="327"/>
      <c r="N86" s="327"/>
      <c r="O86" s="366"/>
      <c r="P86" s="292"/>
      <c r="Q86" s="293"/>
      <c r="R86" s="393">
        <v>7</v>
      </c>
      <c r="S86" s="303"/>
      <c r="T86" s="296">
        <f t="shared" si="23"/>
        <v>108</v>
      </c>
      <c r="U86" s="297"/>
      <c r="V86" s="298">
        <f>SUM(X86:AE86)</f>
        <v>86</v>
      </c>
      <c r="W86" s="299"/>
      <c r="X86" s="298">
        <v>36</v>
      </c>
      <c r="Y86" s="300"/>
      <c r="Z86" s="301"/>
      <c r="AA86" s="302"/>
      <c r="AB86" s="301">
        <v>50</v>
      </c>
      <c r="AC86" s="302"/>
      <c r="AD86" s="300"/>
      <c r="AE86" s="299"/>
      <c r="AF86" s="145"/>
      <c r="AG86" s="141"/>
      <c r="AH86" s="247"/>
      <c r="AI86" s="144"/>
      <c r="AJ86" s="141"/>
      <c r="AK86" s="144"/>
      <c r="AL86" s="145"/>
      <c r="AM86" s="141"/>
      <c r="AN86" s="247"/>
      <c r="AO86" s="144"/>
      <c r="AP86" s="141"/>
      <c r="AQ86" s="155"/>
      <c r="AR86" s="145"/>
      <c r="AS86" s="141"/>
      <c r="AT86" s="247"/>
      <c r="AU86" s="144"/>
      <c r="AV86" s="141"/>
      <c r="AW86" s="144"/>
      <c r="AX86" s="145">
        <f>AZ86*36</f>
        <v>108</v>
      </c>
      <c r="AY86" s="141">
        <v>86</v>
      </c>
      <c r="AZ86" s="247">
        <v>3</v>
      </c>
      <c r="BA86" s="144"/>
      <c r="BB86" s="139"/>
      <c r="BC86" s="143"/>
      <c r="BD86" s="140"/>
      <c r="BE86" s="139"/>
      <c r="BF86" s="246"/>
      <c r="BG86" s="138"/>
      <c r="BH86" s="139"/>
      <c r="BI86" s="142"/>
      <c r="BJ86" s="394">
        <f t="shared" si="31"/>
        <v>3</v>
      </c>
      <c r="BK86" s="395"/>
      <c r="BL86" s="396" t="s">
        <v>73</v>
      </c>
      <c r="BM86" s="397"/>
    </row>
    <row r="87" spans="1:65" ht="96" customHeight="1" x14ac:dyDescent="0.2">
      <c r="A87" s="306" t="s">
        <v>255</v>
      </c>
      <c r="B87" s="307"/>
      <c r="C87" s="310" t="s">
        <v>266</v>
      </c>
      <c r="D87" s="310"/>
      <c r="E87" s="310"/>
      <c r="F87" s="310"/>
      <c r="G87" s="310"/>
      <c r="H87" s="310"/>
      <c r="I87" s="310"/>
      <c r="J87" s="310"/>
      <c r="K87" s="310"/>
      <c r="L87" s="310"/>
      <c r="M87" s="310"/>
      <c r="N87" s="310"/>
      <c r="O87" s="311"/>
      <c r="P87" s="312">
        <v>9</v>
      </c>
      <c r="Q87" s="313"/>
      <c r="R87" s="401"/>
      <c r="S87" s="353"/>
      <c r="T87" s="316">
        <f t="shared" si="23"/>
        <v>198</v>
      </c>
      <c r="U87" s="317"/>
      <c r="V87" s="318">
        <f>SUM(X87:AE87)</f>
        <v>92</v>
      </c>
      <c r="W87" s="319"/>
      <c r="X87" s="318">
        <v>54</v>
      </c>
      <c r="Y87" s="320"/>
      <c r="Z87" s="321">
        <v>20</v>
      </c>
      <c r="AA87" s="322"/>
      <c r="AB87" s="321">
        <v>18</v>
      </c>
      <c r="AC87" s="322"/>
      <c r="AD87" s="320"/>
      <c r="AE87" s="319"/>
      <c r="AF87" s="156"/>
      <c r="AG87" s="135"/>
      <c r="AH87" s="249"/>
      <c r="AI87" s="93"/>
      <c r="AJ87" s="135"/>
      <c r="AK87" s="93"/>
      <c r="AL87" s="156"/>
      <c r="AM87" s="135"/>
      <c r="AN87" s="249"/>
      <c r="AO87" s="93"/>
      <c r="AP87" s="135"/>
      <c r="AQ87" s="158"/>
      <c r="AR87" s="156"/>
      <c r="AS87" s="135"/>
      <c r="AT87" s="249"/>
      <c r="AU87" s="93"/>
      <c r="AV87" s="135"/>
      <c r="AW87" s="93"/>
      <c r="AX87" s="156"/>
      <c r="AY87" s="135"/>
      <c r="AZ87" s="249"/>
      <c r="BA87" s="93"/>
      <c r="BB87" s="133"/>
      <c r="BC87" s="137"/>
      <c r="BD87" s="134">
        <v>198</v>
      </c>
      <c r="BE87" s="133">
        <v>92</v>
      </c>
      <c r="BF87" s="245">
        <v>6</v>
      </c>
      <c r="BG87" s="132"/>
      <c r="BH87" s="133"/>
      <c r="BI87" s="136"/>
      <c r="BJ87" s="402">
        <f t="shared" si="31"/>
        <v>6</v>
      </c>
      <c r="BK87" s="403"/>
      <c r="BL87" s="418" t="s">
        <v>295</v>
      </c>
      <c r="BM87" s="363"/>
    </row>
    <row r="88" spans="1:65" ht="72" customHeight="1" x14ac:dyDescent="0.2">
      <c r="A88" s="384" t="s">
        <v>405</v>
      </c>
      <c r="B88" s="385"/>
      <c r="C88" s="770" t="s">
        <v>406</v>
      </c>
      <c r="D88" s="770"/>
      <c r="E88" s="770"/>
      <c r="F88" s="770"/>
      <c r="G88" s="770"/>
      <c r="H88" s="770"/>
      <c r="I88" s="770"/>
      <c r="J88" s="770"/>
      <c r="K88" s="770"/>
      <c r="L88" s="770"/>
      <c r="M88" s="770"/>
      <c r="N88" s="770"/>
      <c r="O88" s="771"/>
      <c r="P88" s="292"/>
      <c r="Q88" s="293"/>
      <c r="R88" s="393"/>
      <c r="S88" s="303"/>
      <c r="T88" s="296">
        <f t="shared" si="23"/>
        <v>0</v>
      </c>
      <c r="U88" s="297"/>
      <c r="V88" s="298"/>
      <c r="W88" s="299"/>
      <c r="X88" s="298"/>
      <c r="Y88" s="300"/>
      <c r="Z88" s="301"/>
      <c r="AA88" s="302"/>
      <c r="AB88" s="301"/>
      <c r="AC88" s="302"/>
      <c r="AD88" s="300"/>
      <c r="AE88" s="299"/>
      <c r="AF88" s="145"/>
      <c r="AG88" s="141"/>
      <c r="AH88" s="247"/>
      <c r="AI88" s="144"/>
      <c r="AJ88" s="141"/>
      <c r="AK88" s="144"/>
      <c r="AL88" s="145"/>
      <c r="AM88" s="141"/>
      <c r="AN88" s="247"/>
      <c r="AO88" s="144"/>
      <c r="AP88" s="141"/>
      <c r="AQ88" s="155"/>
      <c r="AR88" s="145"/>
      <c r="AS88" s="141"/>
      <c r="AT88" s="247"/>
      <c r="AU88" s="144"/>
      <c r="AV88" s="141"/>
      <c r="AW88" s="144"/>
      <c r="AX88" s="145"/>
      <c r="AY88" s="141"/>
      <c r="AZ88" s="247"/>
      <c r="BA88" s="144"/>
      <c r="BB88" s="139"/>
      <c r="BC88" s="143"/>
      <c r="BD88" s="140"/>
      <c r="BE88" s="139"/>
      <c r="BF88" s="246"/>
      <c r="BG88" s="138"/>
      <c r="BH88" s="139"/>
      <c r="BI88" s="142"/>
      <c r="BJ88" s="394">
        <f t="shared" si="31"/>
        <v>0</v>
      </c>
      <c r="BK88" s="395"/>
      <c r="BL88" s="304"/>
      <c r="BM88" s="305"/>
    </row>
    <row r="89" spans="1:65" ht="30" customHeight="1" x14ac:dyDescent="0.2">
      <c r="A89" s="348" t="s">
        <v>181</v>
      </c>
      <c r="B89" s="349"/>
      <c r="C89" s="350" t="s">
        <v>407</v>
      </c>
      <c r="D89" s="350"/>
      <c r="E89" s="350"/>
      <c r="F89" s="350"/>
      <c r="G89" s="350"/>
      <c r="H89" s="350"/>
      <c r="I89" s="350"/>
      <c r="J89" s="350"/>
      <c r="K89" s="350"/>
      <c r="L89" s="350"/>
      <c r="M89" s="350"/>
      <c r="N89" s="350"/>
      <c r="O89" s="351"/>
      <c r="P89" s="312"/>
      <c r="Q89" s="313"/>
      <c r="R89" s="352"/>
      <c r="S89" s="353"/>
      <c r="T89" s="354"/>
      <c r="U89" s="355"/>
      <c r="V89" s="318"/>
      <c r="W89" s="319"/>
      <c r="X89" s="318"/>
      <c r="Y89" s="320"/>
      <c r="Z89" s="321"/>
      <c r="AA89" s="322"/>
      <c r="AB89" s="321"/>
      <c r="AC89" s="322"/>
      <c r="AD89" s="320"/>
      <c r="AE89" s="319"/>
      <c r="AF89" s="156"/>
      <c r="AG89" s="135"/>
      <c r="AH89" s="249"/>
      <c r="AI89" s="93"/>
      <c r="AJ89" s="135"/>
      <c r="AK89" s="93"/>
      <c r="AL89" s="156"/>
      <c r="AM89" s="135"/>
      <c r="AN89" s="249"/>
      <c r="AO89" s="93"/>
      <c r="AP89" s="135"/>
      <c r="AQ89" s="158"/>
      <c r="AR89" s="156"/>
      <c r="AS89" s="135"/>
      <c r="AT89" s="249"/>
      <c r="AU89" s="93"/>
      <c r="AV89" s="135"/>
      <c r="AW89" s="93"/>
      <c r="AX89" s="156"/>
      <c r="AY89" s="135"/>
      <c r="AZ89" s="249"/>
      <c r="BA89" s="93"/>
      <c r="BB89" s="133"/>
      <c r="BC89" s="137"/>
      <c r="BD89" s="134"/>
      <c r="BE89" s="133"/>
      <c r="BF89" s="245"/>
      <c r="BG89" s="132"/>
      <c r="BH89" s="133"/>
      <c r="BI89" s="136"/>
      <c r="BJ89" s="402"/>
      <c r="BK89" s="403"/>
      <c r="BL89" s="356"/>
      <c r="BM89" s="357"/>
    </row>
    <row r="90" spans="1:65" ht="48" customHeight="1" x14ac:dyDescent="0.2">
      <c r="A90" s="288" t="s">
        <v>393</v>
      </c>
      <c r="B90" s="289"/>
      <c r="C90" s="327" t="s">
        <v>363</v>
      </c>
      <c r="D90" s="327"/>
      <c r="E90" s="327"/>
      <c r="F90" s="327"/>
      <c r="G90" s="327"/>
      <c r="H90" s="327"/>
      <c r="I90" s="327"/>
      <c r="J90" s="327"/>
      <c r="K90" s="327"/>
      <c r="L90" s="327"/>
      <c r="M90" s="327"/>
      <c r="N90" s="327"/>
      <c r="O90" s="366"/>
      <c r="P90" s="292">
        <v>7</v>
      </c>
      <c r="Q90" s="293"/>
      <c r="R90" s="294"/>
      <c r="S90" s="295"/>
      <c r="T90" s="296">
        <f t="shared" si="23"/>
        <v>216</v>
      </c>
      <c r="U90" s="297"/>
      <c r="V90" s="298">
        <f>SUM(X90:AE90)</f>
        <v>102</v>
      </c>
      <c r="W90" s="299"/>
      <c r="X90" s="298">
        <v>68</v>
      </c>
      <c r="Y90" s="300"/>
      <c r="Z90" s="301">
        <v>34</v>
      </c>
      <c r="AA90" s="302"/>
      <c r="AB90" s="301"/>
      <c r="AC90" s="302"/>
      <c r="AD90" s="300"/>
      <c r="AE90" s="299"/>
      <c r="AF90" s="145"/>
      <c r="AG90" s="141"/>
      <c r="AH90" s="247"/>
      <c r="AI90" s="144"/>
      <c r="AJ90" s="141"/>
      <c r="AK90" s="144"/>
      <c r="AL90" s="145"/>
      <c r="AM90" s="141"/>
      <c r="AN90" s="247"/>
      <c r="AO90" s="144"/>
      <c r="AP90" s="141"/>
      <c r="AQ90" s="155"/>
      <c r="AR90" s="145"/>
      <c r="AS90" s="141"/>
      <c r="AT90" s="247"/>
      <c r="AU90" s="144"/>
      <c r="AV90" s="141"/>
      <c r="AW90" s="144"/>
      <c r="AX90" s="145">
        <f t="shared" ref="AX90" si="33">AZ90*36</f>
        <v>216</v>
      </c>
      <c r="AY90" s="141">
        <v>102</v>
      </c>
      <c r="AZ90" s="247">
        <v>6</v>
      </c>
      <c r="BA90" s="144"/>
      <c r="BB90" s="141"/>
      <c r="BC90" s="155"/>
      <c r="BD90" s="145"/>
      <c r="BE90" s="141"/>
      <c r="BF90" s="247"/>
      <c r="BG90" s="144"/>
      <c r="BH90" s="141"/>
      <c r="BI90" s="154"/>
      <c r="BJ90" s="292">
        <f>AH90+AK90+AN90+AQ90+AT90+AW90+AZ90+BC90+BF90</f>
        <v>6</v>
      </c>
      <c r="BK90" s="303"/>
      <c r="BL90" s="304" t="s">
        <v>296</v>
      </c>
      <c r="BM90" s="305"/>
    </row>
    <row r="91" spans="1:65" ht="30" customHeight="1" x14ac:dyDescent="0.2">
      <c r="A91" s="306" t="s">
        <v>394</v>
      </c>
      <c r="B91" s="307"/>
      <c r="C91" s="360" t="s">
        <v>366</v>
      </c>
      <c r="D91" s="360"/>
      <c r="E91" s="360"/>
      <c r="F91" s="360"/>
      <c r="G91" s="360"/>
      <c r="H91" s="360"/>
      <c r="I91" s="360"/>
      <c r="J91" s="360"/>
      <c r="K91" s="360"/>
      <c r="L91" s="360"/>
      <c r="M91" s="360"/>
      <c r="N91" s="360"/>
      <c r="O91" s="361"/>
      <c r="P91" s="312">
        <v>8</v>
      </c>
      <c r="Q91" s="313"/>
      <c r="R91" s="314"/>
      <c r="S91" s="315"/>
      <c r="T91" s="316">
        <f t="shared" ref="T91:T92" si="34">AF91+AI91+AL91+AO91+AR91+AU91+AX91+BA91+BD91</f>
        <v>216</v>
      </c>
      <c r="U91" s="317"/>
      <c r="V91" s="318">
        <f>SUM(X91:AE91)</f>
        <v>100</v>
      </c>
      <c r="W91" s="319"/>
      <c r="X91" s="318">
        <v>58</v>
      </c>
      <c r="Y91" s="320"/>
      <c r="Z91" s="321">
        <v>42</v>
      </c>
      <c r="AA91" s="322"/>
      <c r="AB91" s="321"/>
      <c r="AC91" s="322"/>
      <c r="AD91" s="320"/>
      <c r="AE91" s="319"/>
      <c r="AF91" s="156"/>
      <c r="AG91" s="135"/>
      <c r="AH91" s="249"/>
      <c r="AI91" s="93"/>
      <c r="AJ91" s="135"/>
      <c r="AK91" s="93"/>
      <c r="AL91" s="156"/>
      <c r="AM91" s="135"/>
      <c r="AN91" s="249"/>
      <c r="AO91" s="93"/>
      <c r="AP91" s="135"/>
      <c r="AQ91" s="158"/>
      <c r="AR91" s="156"/>
      <c r="AS91" s="135"/>
      <c r="AT91" s="249"/>
      <c r="AU91" s="93"/>
      <c r="AV91" s="135"/>
      <c r="AW91" s="93"/>
      <c r="AX91" s="156"/>
      <c r="AY91" s="135"/>
      <c r="AZ91" s="249"/>
      <c r="BA91" s="93">
        <f>BC91*36</f>
        <v>216</v>
      </c>
      <c r="BB91" s="135">
        <v>100</v>
      </c>
      <c r="BC91" s="158">
        <v>6</v>
      </c>
      <c r="BD91" s="156"/>
      <c r="BE91" s="135"/>
      <c r="BF91" s="249"/>
      <c r="BG91" s="93"/>
      <c r="BH91" s="135"/>
      <c r="BI91" s="157"/>
      <c r="BJ91" s="312">
        <f t="shared" ref="BJ91:BJ92" si="35">AH91+AK91+AN91+AQ91+AT91+AW91+AZ91+BC91+BF91</f>
        <v>6</v>
      </c>
      <c r="BK91" s="353"/>
      <c r="BL91" s="308" t="s">
        <v>297</v>
      </c>
      <c r="BM91" s="309"/>
    </row>
    <row r="92" spans="1:65" ht="72" customHeight="1" x14ac:dyDescent="0.2">
      <c r="A92" s="288" t="s">
        <v>395</v>
      </c>
      <c r="B92" s="289"/>
      <c r="C92" s="290" t="s">
        <v>409</v>
      </c>
      <c r="D92" s="290"/>
      <c r="E92" s="290"/>
      <c r="F92" s="290"/>
      <c r="G92" s="290"/>
      <c r="H92" s="290"/>
      <c r="I92" s="290"/>
      <c r="J92" s="290"/>
      <c r="K92" s="290"/>
      <c r="L92" s="290"/>
      <c r="M92" s="290"/>
      <c r="N92" s="290"/>
      <c r="O92" s="291"/>
      <c r="P92" s="292">
        <v>9</v>
      </c>
      <c r="Q92" s="293"/>
      <c r="R92" s="294"/>
      <c r="S92" s="295"/>
      <c r="T92" s="296">
        <f t="shared" si="34"/>
        <v>310</v>
      </c>
      <c r="U92" s="297"/>
      <c r="V92" s="298">
        <f>SUM(X92:AE92)</f>
        <v>138</v>
      </c>
      <c r="W92" s="299"/>
      <c r="X92" s="298">
        <v>86</v>
      </c>
      <c r="Y92" s="300"/>
      <c r="Z92" s="301">
        <v>52</v>
      </c>
      <c r="AA92" s="302"/>
      <c r="AB92" s="301"/>
      <c r="AC92" s="302"/>
      <c r="AD92" s="300"/>
      <c r="AE92" s="299"/>
      <c r="AF92" s="145"/>
      <c r="AG92" s="141"/>
      <c r="AH92" s="247"/>
      <c r="AI92" s="144"/>
      <c r="AJ92" s="141"/>
      <c r="AK92" s="144"/>
      <c r="AL92" s="145"/>
      <c r="AM92" s="141"/>
      <c r="AN92" s="247"/>
      <c r="AO92" s="144"/>
      <c r="AP92" s="141"/>
      <c r="AQ92" s="155"/>
      <c r="AR92" s="145"/>
      <c r="AS92" s="141"/>
      <c r="AT92" s="247"/>
      <c r="AU92" s="144"/>
      <c r="AV92" s="141"/>
      <c r="AW92" s="144"/>
      <c r="AX92" s="145"/>
      <c r="AY92" s="141"/>
      <c r="AZ92" s="247"/>
      <c r="BA92" s="144"/>
      <c r="BB92" s="141"/>
      <c r="BC92" s="155"/>
      <c r="BD92" s="145">
        <v>310</v>
      </c>
      <c r="BE92" s="141">
        <v>138</v>
      </c>
      <c r="BF92" s="247">
        <v>9</v>
      </c>
      <c r="BG92" s="144"/>
      <c r="BH92" s="141"/>
      <c r="BI92" s="154"/>
      <c r="BJ92" s="292">
        <f t="shared" si="35"/>
        <v>9</v>
      </c>
      <c r="BK92" s="303"/>
      <c r="BL92" s="304" t="s">
        <v>298</v>
      </c>
      <c r="BM92" s="305"/>
    </row>
    <row r="93" spans="1:65" ht="48" customHeight="1" x14ac:dyDescent="0.2">
      <c r="A93" s="405" t="s">
        <v>209</v>
      </c>
      <c r="B93" s="307"/>
      <c r="C93" s="350" t="s">
        <v>408</v>
      </c>
      <c r="D93" s="350"/>
      <c r="E93" s="350"/>
      <c r="F93" s="350"/>
      <c r="G93" s="350"/>
      <c r="H93" s="350"/>
      <c r="I93" s="350"/>
      <c r="J93" s="350"/>
      <c r="K93" s="350"/>
      <c r="L93" s="350"/>
      <c r="M93" s="350"/>
      <c r="N93" s="350"/>
      <c r="O93" s="351"/>
      <c r="P93" s="312"/>
      <c r="Q93" s="313"/>
      <c r="R93" s="352"/>
      <c r="S93" s="353"/>
      <c r="T93" s="354"/>
      <c r="U93" s="355"/>
      <c r="V93" s="318"/>
      <c r="W93" s="319"/>
      <c r="X93" s="318"/>
      <c r="Y93" s="320"/>
      <c r="Z93" s="321"/>
      <c r="AA93" s="322"/>
      <c r="AB93" s="321"/>
      <c r="AC93" s="322"/>
      <c r="AD93" s="320"/>
      <c r="AE93" s="319"/>
      <c r="AF93" s="156"/>
      <c r="AG93" s="135"/>
      <c r="AH93" s="249"/>
      <c r="AI93" s="93"/>
      <c r="AJ93" s="135"/>
      <c r="AK93" s="93"/>
      <c r="AL93" s="156"/>
      <c r="AM93" s="135"/>
      <c r="AN93" s="249"/>
      <c r="AO93" s="93"/>
      <c r="AP93" s="135"/>
      <c r="AQ93" s="158"/>
      <c r="AR93" s="156"/>
      <c r="AS93" s="135"/>
      <c r="AT93" s="249"/>
      <c r="AU93" s="93"/>
      <c r="AV93" s="135"/>
      <c r="AW93" s="93"/>
      <c r="AX93" s="156"/>
      <c r="AY93" s="135"/>
      <c r="AZ93" s="249"/>
      <c r="BA93" s="93"/>
      <c r="BB93" s="135"/>
      <c r="BC93" s="158"/>
      <c r="BD93" s="156"/>
      <c r="BE93" s="135"/>
      <c r="BF93" s="249"/>
      <c r="BG93" s="93"/>
      <c r="BH93" s="135"/>
      <c r="BI93" s="157"/>
      <c r="BJ93" s="312"/>
      <c r="BK93" s="353"/>
      <c r="BL93" s="356"/>
      <c r="BM93" s="357"/>
    </row>
    <row r="94" spans="1:65" ht="72" customHeight="1" x14ac:dyDescent="0.2">
      <c r="A94" s="323" t="s">
        <v>396</v>
      </c>
      <c r="B94" s="324"/>
      <c r="C94" s="804" t="s">
        <v>364</v>
      </c>
      <c r="D94" s="327"/>
      <c r="E94" s="327"/>
      <c r="F94" s="327"/>
      <c r="G94" s="327"/>
      <c r="H94" s="327"/>
      <c r="I94" s="327"/>
      <c r="J94" s="327"/>
      <c r="K94" s="327"/>
      <c r="L94" s="327"/>
      <c r="M94" s="327"/>
      <c r="N94" s="327"/>
      <c r="O94" s="366"/>
      <c r="P94" s="292">
        <v>7</v>
      </c>
      <c r="Q94" s="293"/>
      <c r="R94" s="294"/>
      <c r="S94" s="295"/>
      <c r="T94" s="296">
        <f t="shared" si="23"/>
        <v>180</v>
      </c>
      <c r="U94" s="297"/>
      <c r="V94" s="298">
        <f>SUM(X94:AE94)</f>
        <v>90</v>
      </c>
      <c r="W94" s="299"/>
      <c r="X94" s="298">
        <v>52</v>
      </c>
      <c r="Y94" s="300"/>
      <c r="Z94" s="301"/>
      <c r="AA94" s="302"/>
      <c r="AB94" s="301">
        <v>38</v>
      </c>
      <c r="AC94" s="302"/>
      <c r="AD94" s="300"/>
      <c r="AE94" s="299"/>
      <c r="AF94" s="145"/>
      <c r="AG94" s="141"/>
      <c r="AH94" s="247"/>
      <c r="AI94" s="144"/>
      <c r="AJ94" s="141"/>
      <c r="AK94" s="144"/>
      <c r="AL94" s="145"/>
      <c r="AM94" s="141"/>
      <c r="AN94" s="247"/>
      <c r="AO94" s="144"/>
      <c r="AP94" s="141"/>
      <c r="AQ94" s="155"/>
      <c r="AR94" s="145"/>
      <c r="AS94" s="141"/>
      <c r="AT94" s="247"/>
      <c r="AU94" s="144"/>
      <c r="AV94" s="141"/>
      <c r="AW94" s="144"/>
      <c r="AX94" s="145">
        <f>AZ94*36</f>
        <v>180</v>
      </c>
      <c r="AY94" s="141">
        <v>90</v>
      </c>
      <c r="AZ94" s="247">
        <v>5</v>
      </c>
      <c r="BA94" s="144"/>
      <c r="BB94" s="141"/>
      <c r="BC94" s="155"/>
      <c r="BD94" s="145"/>
      <c r="BE94" s="141"/>
      <c r="BF94" s="247"/>
      <c r="BG94" s="144"/>
      <c r="BH94" s="141"/>
      <c r="BI94" s="154"/>
      <c r="BJ94" s="292">
        <f t="shared" ref="BJ94:BJ98" si="36">AH94+AK94+AN94+AQ94+AT94+AW94+AZ94+BC94+BF94</f>
        <v>5</v>
      </c>
      <c r="BK94" s="303"/>
      <c r="BL94" s="330" t="s">
        <v>299</v>
      </c>
      <c r="BM94" s="331"/>
    </row>
    <row r="95" spans="1:65" ht="96" customHeight="1" x14ac:dyDescent="0.2">
      <c r="A95" s="325"/>
      <c r="B95" s="326"/>
      <c r="C95" s="825" t="s">
        <v>365</v>
      </c>
      <c r="D95" s="825"/>
      <c r="E95" s="825"/>
      <c r="F95" s="825"/>
      <c r="G95" s="825"/>
      <c r="H95" s="825"/>
      <c r="I95" s="825"/>
      <c r="J95" s="825"/>
      <c r="K95" s="825"/>
      <c r="L95" s="825"/>
      <c r="M95" s="825"/>
      <c r="N95" s="825"/>
      <c r="O95" s="826"/>
      <c r="P95" s="336"/>
      <c r="Q95" s="337"/>
      <c r="R95" s="338"/>
      <c r="S95" s="339"/>
      <c r="T95" s="340">
        <f t="shared" si="23"/>
        <v>40</v>
      </c>
      <c r="U95" s="341"/>
      <c r="V95" s="342"/>
      <c r="W95" s="343"/>
      <c r="X95" s="342"/>
      <c r="Y95" s="344"/>
      <c r="Z95" s="345"/>
      <c r="AA95" s="346"/>
      <c r="AB95" s="345"/>
      <c r="AC95" s="346"/>
      <c r="AD95" s="344"/>
      <c r="AE95" s="343"/>
      <c r="AF95" s="163"/>
      <c r="AG95" s="162"/>
      <c r="AH95" s="250"/>
      <c r="AI95" s="161"/>
      <c r="AJ95" s="162"/>
      <c r="AK95" s="161"/>
      <c r="AL95" s="163"/>
      <c r="AM95" s="162"/>
      <c r="AN95" s="250"/>
      <c r="AO95" s="161"/>
      <c r="AP95" s="162"/>
      <c r="AQ95" s="165"/>
      <c r="AR95" s="163"/>
      <c r="AS95" s="162"/>
      <c r="AT95" s="250"/>
      <c r="AU95" s="161"/>
      <c r="AV95" s="162"/>
      <c r="AW95" s="161"/>
      <c r="AX95" s="163"/>
      <c r="AY95" s="162"/>
      <c r="AZ95" s="250"/>
      <c r="BA95" s="161">
        <v>40</v>
      </c>
      <c r="BB95" s="162"/>
      <c r="BC95" s="165">
        <v>1</v>
      </c>
      <c r="BD95" s="163"/>
      <c r="BE95" s="162"/>
      <c r="BF95" s="250"/>
      <c r="BG95" s="161"/>
      <c r="BH95" s="162"/>
      <c r="BI95" s="164"/>
      <c r="BJ95" s="336">
        <f t="shared" si="36"/>
        <v>1</v>
      </c>
      <c r="BK95" s="347"/>
      <c r="BL95" s="332"/>
      <c r="BM95" s="333"/>
    </row>
    <row r="96" spans="1:65" ht="72" customHeight="1" x14ac:dyDescent="0.2">
      <c r="A96" s="323" t="s">
        <v>397</v>
      </c>
      <c r="B96" s="324"/>
      <c r="C96" s="807" t="s">
        <v>367</v>
      </c>
      <c r="D96" s="290"/>
      <c r="E96" s="290"/>
      <c r="F96" s="290"/>
      <c r="G96" s="290"/>
      <c r="H96" s="290"/>
      <c r="I96" s="290"/>
      <c r="J96" s="290"/>
      <c r="K96" s="290"/>
      <c r="L96" s="290"/>
      <c r="M96" s="290"/>
      <c r="N96" s="290"/>
      <c r="O96" s="291"/>
      <c r="P96" s="292">
        <v>8</v>
      </c>
      <c r="Q96" s="293"/>
      <c r="R96" s="294"/>
      <c r="S96" s="295"/>
      <c r="T96" s="296">
        <f t="shared" si="23"/>
        <v>288</v>
      </c>
      <c r="U96" s="297"/>
      <c r="V96" s="298">
        <f>SUM(X96:AE96)</f>
        <v>142</v>
      </c>
      <c r="W96" s="299"/>
      <c r="X96" s="298">
        <v>70</v>
      </c>
      <c r="Y96" s="300"/>
      <c r="Z96" s="301">
        <v>72</v>
      </c>
      <c r="AA96" s="302"/>
      <c r="AB96" s="301"/>
      <c r="AC96" s="302"/>
      <c r="AD96" s="300"/>
      <c r="AE96" s="299"/>
      <c r="AF96" s="145"/>
      <c r="AG96" s="141"/>
      <c r="AH96" s="247"/>
      <c r="AI96" s="144"/>
      <c r="AJ96" s="141"/>
      <c r="AK96" s="144"/>
      <c r="AL96" s="145"/>
      <c r="AM96" s="141"/>
      <c r="AN96" s="247"/>
      <c r="AO96" s="144"/>
      <c r="AP96" s="141"/>
      <c r="AQ96" s="155"/>
      <c r="AR96" s="145"/>
      <c r="AS96" s="141"/>
      <c r="AT96" s="247"/>
      <c r="AU96" s="144"/>
      <c r="AV96" s="141"/>
      <c r="AW96" s="144"/>
      <c r="AX96" s="145"/>
      <c r="AY96" s="141"/>
      <c r="AZ96" s="247"/>
      <c r="BA96" s="144">
        <f>BC96*36</f>
        <v>288</v>
      </c>
      <c r="BB96" s="141">
        <v>142</v>
      </c>
      <c r="BC96" s="155">
        <v>8</v>
      </c>
      <c r="BD96" s="145"/>
      <c r="BE96" s="141"/>
      <c r="BF96" s="247"/>
      <c r="BG96" s="144"/>
      <c r="BH96" s="141"/>
      <c r="BI96" s="154"/>
      <c r="BJ96" s="292">
        <f t="shared" si="36"/>
        <v>8</v>
      </c>
      <c r="BK96" s="303"/>
      <c r="BL96" s="330" t="s">
        <v>376</v>
      </c>
      <c r="BM96" s="331"/>
    </row>
    <row r="97" spans="1:65" ht="96" customHeight="1" x14ac:dyDescent="0.2">
      <c r="A97" s="325"/>
      <c r="B97" s="326"/>
      <c r="C97" s="808" t="s">
        <v>368</v>
      </c>
      <c r="D97" s="808"/>
      <c r="E97" s="808"/>
      <c r="F97" s="808"/>
      <c r="G97" s="808"/>
      <c r="H97" s="808"/>
      <c r="I97" s="808"/>
      <c r="J97" s="808"/>
      <c r="K97" s="808"/>
      <c r="L97" s="808"/>
      <c r="M97" s="808"/>
      <c r="N97" s="808"/>
      <c r="O97" s="809"/>
      <c r="P97" s="336"/>
      <c r="Q97" s="337"/>
      <c r="R97" s="338"/>
      <c r="S97" s="339"/>
      <c r="T97" s="340">
        <f t="shared" si="23"/>
        <v>40</v>
      </c>
      <c r="U97" s="341"/>
      <c r="V97" s="342"/>
      <c r="W97" s="343"/>
      <c r="X97" s="342"/>
      <c r="Y97" s="344"/>
      <c r="Z97" s="345"/>
      <c r="AA97" s="346"/>
      <c r="AB97" s="345"/>
      <c r="AC97" s="346"/>
      <c r="AD97" s="344"/>
      <c r="AE97" s="343"/>
      <c r="AF97" s="163"/>
      <c r="AG97" s="162"/>
      <c r="AH97" s="250"/>
      <c r="AI97" s="161"/>
      <c r="AJ97" s="162"/>
      <c r="AK97" s="161"/>
      <c r="AL97" s="163"/>
      <c r="AM97" s="162"/>
      <c r="AN97" s="250"/>
      <c r="AO97" s="161"/>
      <c r="AP97" s="162"/>
      <c r="AQ97" s="165"/>
      <c r="AR97" s="163"/>
      <c r="AS97" s="162"/>
      <c r="AT97" s="250"/>
      <c r="AU97" s="161"/>
      <c r="AV97" s="162"/>
      <c r="AW97" s="161"/>
      <c r="AX97" s="163"/>
      <c r="AY97" s="162"/>
      <c r="AZ97" s="250"/>
      <c r="BA97" s="161"/>
      <c r="BB97" s="162"/>
      <c r="BC97" s="165"/>
      <c r="BD97" s="163">
        <v>40</v>
      </c>
      <c r="BE97" s="162"/>
      <c r="BF97" s="250">
        <v>1</v>
      </c>
      <c r="BG97" s="161"/>
      <c r="BH97" s="162"/>
      <c r="BI97" s="164"/>
      <c r="BJ97" s="336">
        <f t="shared" si="36"/>
        <v>1</v>
      </c>
      <c r="BK97" s="347"/>
      <c r="BL97" s="332"/>
      <c r="BM97" s="333"/>
    </row>
    <row r="98" spans="1:65" ht="48" customHeight="1" x14ac:dyDescent="0.2">
      <c r="A98" s="306" t="s">
        <v>398</v>
      </c>
      <c r="B98" s="307"/>
      <c r="C98" s="310" t="s">
        <v>369</v>
      </c>
      <c r="D98" s="310"/>
      <c r="E98" s="310"/>
      <c r="F98" s="310"/>
      <c r="G98" s="310"/>
      <c r="H98" s="310"/>
      <c r="I98" s="310"/>
      <c r="J98" s="310"/>
      <c r="K98" s="310"/>
      <c r="L98" s="310"/>
      <c r="M98" s="310"/>
      <c r="N98" s="310"/>
      <c r="O98" s="311"/>
      <c r="P98" s="312">
        <v>9</v>
      </c>
      <c r="Q98" s="313"/>
      <c r="R98" s="314"/>
      <c r="S98" s="315"/>
      <c r="T98" s="316">
        <f t="shared" si="23"/>
        <v>310</v>
      </c>
      <c r="U98" s="317"/>
      <c r="V98" s="318">
        <f>SUM(X98:AE98)</f>
        <v>144</v>
      </c>
      <c r="W98" s="319"/>
      <c r="X98" s="318">
        <v>80</v>
      </c>
      <c r="Y98" s="320"/>
      <c r="Z98" s="321">
        <v>64</v>
      </c>
      <c r="AA98" s="322"/>
      <c r="AB98" s="321"/>
      <c r="AC98" s="322"/>
      <c r="AD98" s="320"/>
      <c r="AE98" s="319"/>
      <c r="AF98" s="156"/>
      <c r="AG98" s="135"/>
      <c r="AH98" s="249"/>
      <c r="AI98" s="93"/>
      <c r="AJ98" s="135"/>
      <c r="AK98" s="93"/>
      <c r="AL98" s="156"/>
      <c r="AM98" s="135"/>
      <c r="AN98" s="249"/>
      <c r="AO98" s="93"/>
      <c r="AP98" s="135"/>
      <c r="AQ98" s="158"/>
      <c r="AR98" s="156"/>
      <c r="AS98" s="135"/>
      <c r="AT98" s="249"/>
      <c r="AU98" s="93"/>
      <c r="AV98" s="135"/>
      <c r="AW98" s="93"/>
      <c r="AX98" s="156"/>
      <c r="AY98" s="135"/>
      <c r="AZ98" s="249"/>
      <c r="BA98" s="93"/>
      <c r="BB98" s="135"/>
      <c r="BC98" s="158"/>
      <c r="BD98" s="156">
        <v>310</v>
      </c>
      <c r="BE98" s="135">
        <v>144</v>
      </c>
      <c r="BF98" s="249">
        <v>9</v>
      </c>
      <c r="BG98" s="93"/>
      <c r="BH98" s="135"/>
      <c r="BI98" s="157"/>
      <c r="BJ98" s="312">
        <f t="shared" si="36"/>
        <v>9</v>
      </c>
      <c r="BK98" s="353"/>
      <c r="BL98" s="308" t="s">
        <v>377</v>
      </c>
      <c r="BM98" s="309"/>
    </row>
    <row r="99" spans="1:65" ht="96" customHeight="1" x14ac:dyDescent="0.2">
      <c r="A99" s="384" t="s">
        <v>274</v>
      </c>
      <c r="B99" s="385"/>
      <c r="C99" s="770" t="s">
        <v>410</v>
      </c>
      <c r="D99" s="770"/>
      <c r="E99" s="770"/>
      <c r="F99" s="770"/>
      <c r="G99" s="770"/>
      <c r="H99" s="770"/>
      <c r="I99" s="770"/>
      <c r="J99" s="770"/>
      <c r="K99" s="770"/>
      <c r="L99" s="770"/>
      <c r="M99" s="770"/>
      <c r="N99" s="770"/>
      <c r="O99" s="771"/>
      <c r="P99" s="292"/>
      <c r="Q99" s="293"/>
      <c r="R99" s="393"/>
      <c r="S99" s="303"/>
      <c r="T99" s="296">
        <f t="shared" ref="T99" si="37">AF99+AI99+AL99+AO99+AR99+AU99+AX99+BA99+BD99</f>
        <v>0</v>
      </c>
      <c r="U99" s="297"/>
      <c r="V99" s="298"/>
      <c r="W99" s="299"/>
      <c r="X99" s="298"/>
      <c r="Y99" s="300"/>
      <c r="Z99" s="301"/>
      <c r="AA99" s="302"/>
      <c r="AB99" s="301"/>
      <c r="AC99" s="302"/>
      <c r="AD99" s="300"/>
      <c r="AE99" s="299"/>
      <c r="AF99" s="145"/>
      <c r="AG99" s="141"/>
      <c r="AH99" s="247"/>
      <c r="AI99" s="144"/>
      <c r="AJ99" s="141"/>
      <c r="AK99" s="144"/>
      <c r="AL99" s="145"/>
      <c r="AM99" s="141"/>
      <c r="AN99" s="247"/>
      <c r="AO99" s="144"/>
      <c r="AP99" s="141"/>
      <c r="AQ99" s="155"/>
      <c r="AR99" s="145"/>
      <c r="AS99" s="141"/>
      <c r="AT99" s="247"/>
      <c r="AU99" s="144"/>
      <c r="AV99" s="141"/>
      <c r="AW99" s="144"/>
      <c r="AX99" s="145"/>
      <c r="AY99" s="141"/>
      <c r="AZ99" s="247"/>
      <c r="BA99" s="144"/>
      <c r="BB99" s="141"/>
      <c r="BC99" s="155"/>
      <c r="BD99" s="145"/>
      <c r="BE99" s="141"/>
      <c r="BF99" s="247"/>
      <c r="BG99" s="144"/>
      <c r="BH99" s="141"/>
      <c r="BI99" s="154"/>
      <c r="BJ99" s="292">
        <f t="shared" ref="BJ99" si="38">AH99+AK99+AN99+AQ99+AT99+AW99+AZ99+BC99+BF99</f>
        <v>0</v>
      </c>
      <c r="BK99" s="303"/>
      <c r="BL99" s="396"/>
      <c r="BM99" s="397"/>
    </row>
    <row r="100" spans="1:65" ht="48" customHeight="1" x14ac:dyDescent="0.2">
      <c r="A100" s="348" t="s">
        <v>275</v>
      </c>
      <c r="B100" s="349"/>
      <c r="C100" s="350" t="s">
        <v>461</v>
      </c>
      <c r="D100" s="350"/>
      <c r="E100" s="350"/>
      <c r="F100" s="350"/>
      <c r="G100" s="350"/>
      <c r="H100" s="350"/>
      <c r="I100" s="350"/>
      <c r="J100" s="350"/>
      <c r="K100" s="350"/>
      <c r="L100" s="350"/>
      <c r="M100" s="350"/>
      <c r="N100" s="350"/>
      <c r="O100" s="351"/>
      <c r="P100" s="312"/>
      <c r="Q100" s="313"/>
      <c r="R100" s="352"/>
      <c r="S100" s="353"/>
      <c r="T100" s="354"/>
      <c r="U100" s="355"/>
      <c r="V100" s="318"/>
      <c r="W100" s="319"/>
      <c r="X100" s="318"/>
      <c r="Y100" s="320"/>
      <c r="Z100" s="321"/>
      <c r="AA100" s="322"/>
      <c r="AB100" s="321"/>
      <c r="AC100" s="322"/>
      <c r="AD100" s="320"/>
      <c r="AE100" s="319"/>
      <c r="AF100" s="156"/>
      <c r="AG100" s="135"/>
      <c r="AH100" s="249"/>
      <c r="AI100" s="93"/>
      <c r="AJ100" s="135"/>
      <c r="AK100" s="93"/>
      <c r="AL100" s="156"/>
      <c r="AM100" s="135"/>
      <c r="AN100" s="249"/>
      <c r="AO100" s="93"/>
      <c r="AP100" s="135"/>
      <c r="AQ100" s="158"/>
      <c r="AR100" s="156"/>
      <c r="AS100" s="135"/>
      <c r="AT100" s="249"/>
      <c r="AU100" s="93"/>
      <c r="AV100" s="135"/>
      <c r="AW100" s="93"/>
      <c r="AX100" s="156"/>
      <c r="AY100" s="135"/>
      <c r="AZ100" s="249"/>
      <c r="BA100" s="93"/>
      <c r="BB100" s="135"/>
      <c r="BC100" s="158"/>
      <c r="BD100" s="156"/>
      <c r="BE100" s="135"/>
      <c r="BF100" s="249"/>
      <c r="BG100" s="93"/>
      <c r="BH100" s="135"/>
      <c r="BI100" s="157"/>
      <c r="BJ100" s="312"/>
      <c r="BK100" s="353"/>
      <c r="BL100" s="356"/>
      <c r="BM100" s="357"/>
    </row>
    <row r="101" spans="1:65" ht="30" customHeight="1" x14ac:dyDescent="0.2">
      <c r="A101" s="364" t="s">
        <v>411</v>
      </c>
      <c r="B101" s="365"/>
      <c r="C101" s="327" t="s">
        <v>277</v>
      </c>
      <c r="D101" s="327"/>
      <c r="E101" s="327"/>
      <c r="F101" s="327"/>
      <c r="G101" s="327"/>
      <c r="H101" s="327"/>
      <c r="I101" s="327"/>
      <c r="J101" s="327"/>
      <c r="K101" s="327"/>
      <c r="L101" s="327"/>
      <c r="M101" s="327"/>
      <c r="N101" s="327"/>
      <c r="O101" s="366"/>
      <c r="P101" s="292">
        <v>7</v>
      </c>
      <c r="Q101" s="293"/>
      <c r="R101" s="294"/>
      <c r="S101" s="295"/>
      <c r="T101" s="296">
        <f t="shared" ref="T101:T110" si="39">AF101+AI101+AL101+AO101+AR101+AU101+AX101+BA101+BD101</f>
        <v>216</v>
      </c>
      <c r="U101" s="297"/>
      <c r="V101" s="298">
        <f>SUM(X101:AE101)</f>
        <v>102</v>
      </c>
      <c r="W101" s="299"/>
      <c r="X101" s="298">
        <v>68</v>
      </c>
      <c r="Y101" s="300"/>
      <c r="Z101" s="301">
        <v>34</v>
      </c>
      <c r="AA101" s="302"/>
      <c r="AB101" s="301"/>
      <c r="AC101" s="302"/>
      <c r="AD101" s="300"/>
      <c r="AE101" s="299"/>
      <c r="AF101" s="145"/>
      <c r="AG101" s="141"/>
      <c r="AH101" s="247"/>
      <c r="AI101" s="144"/>
      <c r="AJ101" s="141"/>
      <c r="AK101" s="144"/>
      <c r="AL101" s="145"/>
      <c r="AM101" s="141"/>
      <c r="AN101" s="247"/>
      <c r="AO101" s="144"/>
      <c r="AP101" s="141"/>
      <c r="AQ101" s="155"/>
      <c r="AR101" s="145"/>
      <c r="AS101" s="141"/>
      <c r="AT101" s="247"/>
      <c r="AU101" s="144"/>
      <c r="AV101" s="141"/>
      <c r="AW101" s="144"/>
      <c r="AX101" s="145">
        <f t="shared" ref="AX101:AX105" si="40">AZ101*36</f>
        <v>216</v>
      </c>
      <c r="AY101" s="141">
        <v>102</v>
      </c>
      <c r="AZ101" s="247">
        <v>6</v>
      </c>
      <c r="BA101" s="144"/>
      <c r="BB101" s="141"/>
      <c r="BC101" s="155"/>
      <c r="BD101" s="145"/>
      <c r="BE101" s="141"/>
      <c r="BF101" s="247"/>
      <c r="BG101" s="144"/>
      <c r="BH101" s="141"/>
      <c r="BI101" s="154"/>
      <c r="BJ101" s="292">
        <f>AH101+AK101+AN101+AQ101+AT101+AW101+AZ101+BC101+BF101</f>
        <v>6</v>
      </c>
      <c r="BK101" s="303"/>
      <c r="BL101" s="396" t="s">
        <v>378</v>
      </c>
      <c r="BM101" s="397"/>
    </row>
    <row r="102" spans="1:65" ht="48" customHeight="1" x14ac:dyDescent="0.2">
      <c r="A102" s="358" t="s">
        <v>412</v>
      </c>
      <c r="B102" s="359"/>
      <c r="C102" s="360" t="s">
        <v>278</v>
      </c>
      <c r="D102" s="360"/>
      <c r="E102" s="360"/>
      <c r="F102" s="360"/>
      <c r="G102" s="360"/>
      <c r="H102" s="360"/>
      <c r="I102" s="360"/>
      <c r="J102" s="360"/>
      <c r="K102" s="360"/>
      <c r="L102" s="360"/>
      <c r="M102" s="360"/>
      <c r="N102" s="360"/>
      <c r="O102" s="361"/>
      <c r="P102" s="312">
        <v>8</v>
      </c>
      <c r="Q102" s="313"/>
      <c r="R102" s="314"/>
      <c r="S102" s="315"/>
      <c r="T102" s="316">
        <f t="shared" ref="T102:T103" si="41">AF102+AI102+AL102+AO102+AR102+AU102+AX102+BA102+BD102</f>
        <v>216</v>
      </c>
      <c r="U102" s="317"/>
      <c r="V102" s="318">
        <f>SUM(X102:AE102)</f>
        <v>100</v>
      </c>
      <c r="W102" s="319"/>
      <c r="X102" s="318">
        <v>58</v>
      </c>
      <c r="Y102" s="320"/>
      <c r="Z102" s="321">
        <v>42</v>
      </c>
      <c r="AA102" s="322"/>
      <c r="AB102" s="321"/>
      <c r="AC102" s="322"/>
      <c r="AD102" s="320"/>
      <c r="AE102" s="319"/>
      <c r="AF102" s="156"/>
      <c r="AG102" s="135"/>
      <c r="AH102" s="249"/>
      <c r="AI102" s="93"/>
      <c r="AJ102" s="135"/>
      <c r="AK102" s="93"/>
      <c r="AL102" s="156"/>
      <c r="AM102" s="135"/>
      <c r="AN102" s="249"/>
      <c r="AO102" s="93"/>
      <c r="AP102" s="135"/>
      <c r="AQ102" s="158"/>
      <c r="AR102" s="156"/>
      <c r="AS102" s="135"/>
      <c r="AT102" s="249"/>
      <c r="AU102" s="93"/>
      <c r="AV102" s="135"/>
      <c r="AW102" s="93"/>
      <c r="AX102" s="156"/>
      <c r="AY102" s="135"/>
      <c r="AZ102" s="249"/>
      <c r="BA102" s="93">
        <f>BC102*36</f>
        <v>216</v>
      </c>
      <c r="BB102" s="135">
        <v>100</v>
      </c>
      <c r="BC102" s="158">
        <v>6</v>
      </c>
      <c r="BD102" s="156"/>
      <c r="BE102" s="135"/>
      <c r="BF102" s="249"/>
      <c r="BG102" s="93"/>
      <c r="BH102" s="135"/>
      <c r="BI102" s="157"/>
      <c r="BJ102" s="312">
        <f t="shared" ref="BJ102:BJ103" si="42">AH102+AK102+AN102+AQ102+AT102+AW102+AZ102+BC102+BF102</f>
        <v>6</v>
      </c>
      <c r="BK102" s="353"/>
      <c r="BL102" s="362" t="s">
        <v>379</v>
      </c>
      <c r="BM102" s="363"/>
    </row>
    <row r="103" spans="1:65" ht="48" customHeight="1" x14ac:dyDescent="0.2">
      <c r="A103" s="364" t="s">
        <v>413</v>
      </c>
      <c r="B103" s="365"/>
      <c r="C103" s="327" t="s">
        <v>300</v>
      </c>
      <c r="D103" s="327"/>
      <c r="E103" s="327"/>
      <c r="F103" s="327"/>
      <c r="G103" s="327"/>
      <c r="H103" s="327"/>
      <c r="I103" s="327"/>
      <c r="J103" s="327"/>
      <c r="K103" s="327"/>
      <c r="L103" s="327"/>
      <c r="M103" s="327"/>
      <c r="N103" s="327"/>
      <c r="O103" s="366"/>
      <c r="P103" s="292">
        <v>9</v>
      </c>
      <c r="Q103" s="293"/>
      <c r="R103" s="294"/>
      <c r="S103" s="295"/>
      <c r="T103" s="296">
        <f t="shared" si="41"/>
        <v>310</v>
      </c>
      <c r="U103" s="297"/>
      <c r="V103" s="298">
        <f>SUM(X103:AE103)</f>
        <v>138</v>
      </c>
      <c r="W103" s="299"/>
      <c r="X103" s="298">
        <v>86</v>
      </c>
      <c r="Y103" s="300"/>
      <c r="Z103" s="301">
        <v>52</v>
      </c>
      <c r="AA103" s="302"/>
      <c r="AB103" s="301"/>
      <c r="AC103" s="302"/>
      <c r="AD103" s="300"/>
      <c r="AE103" s="299"/>
      <c r="AF103" s="145"/>
      <c r="AG103" s="141"/>
      <c r="AH103" s="247"/>
      <c r="AI103" s="144"/>
      <c r="AJ103" s="141"/>
      <c r="AK103" s="144"/>
      <c r="AL103" s="145"/>
      <c r="AM103" s="141"/>
      <c r="AN103" s="247"/>
      <c r="AO103" s="144"/>
      <c r="AP103" s="141"/>
      <c r="AQ103" s="155"/>
      <c r="AR103" s="145"/>
      <c r="AS103" s="141"/>
      <c r="AT103" s="247"/>
      <c r="AU103" s="144"/>
      <c r="AV103" s="141"/>
      <c r="AW103" s="144"/>
      <c r="AX103" s="145"/>
      <c r="AY103" s="141"/>
      <c r="AZ103" s="247"/>
      <c r="BA103" s="144"/>
      <c r="BB103" s="141"/>
      <c r="BC103" s="155"/>
      <c r="BD103" s="145">
        <v>310</v>
      </c>
      <c r="BE103" s="141">
        <v>138</v>
      </c>
      <c r="BF103" s="247">
        <v>9</v>
      </c>
      <c r="BG103" s="144"/>
      <c r="BH103" s="141"/>
      <c r="BI103" s="154"/>
      <c r="BJ103" s="292">
        <f t="shared" si="42"/>
        <v>9</v>
      </c>
      <c r="BK103" s="303"/>
      <c r="BL103" s="396" t="s">
        <v>380</v>
      </c>
      <c r="BM103" s="397"/>
    </row>
    <row r="104" spans="1:65" ht="48" customHeight="1" x14ac:dyDescent="0.2">
      <c r="A104" s="348" t="s">
        <v>276</v>
      </c>
      <c r="B104" s="349"/>
      <c r="C104" s="350" t="s">
        <v>419</v>
      </c>
      <c r="D104" s="350"/>
      <c r="E104" s="350"/>
      <c r="F104" s="350"/>
      <c r="G104" s="350"/>
      <c r="H104" s="350"/>
      <c r="I104" s="350"/>
      <c r="J104" s="350"/>
      <c r="K104" s="350"/>
      <c r="L104" s="350"/>
      <c r="M104" s="350"/>
      <c r="N104" s="350"/>
      <c r="O104" s="351"/>
      <c r="P104" s="312"/>
      <c r="Q104" s="313"/>
      <c r="R104" s="352"/>
      <c r="S104" s="353"/>
      <c r="T104" s="354"/>
      <c r="U104" s="355"/>
      <c r="V104" s="318"/>
      <c r="W104" s="319"/>
      <c r="X104" s="318"/>
      <c r="Y104" s="320"/>
      <c r="Z104" s="321"/>
      <c r="AA104" s="322"/>
      <c r="AB104" s="321"/>
      <c r="AC104" s="322"/>
      <c r="AD104" s="320"/>
      <c r="AE104" s="319"/>
      <c r="AF104" s="156"/>
      <c r="AG104" s="135"/>
      <c r="AH104" s="249"/>
      <c r="AI104" s="93"/>
      <c r="AJ104" s="135"/>
      <c r="AK104" s="93"/>
      <c r="AL104" s="156"/>
      <c r="AM104" s="135"/>
      <c r="AN104" s="249"/>
      <c r="AO104" s="93"/>
      <c r="AP104" s="135"/>
      <c r="AQ104" s="158"/>
      <c r="AR104" s="156"/>
      <c r="AS104" s="135"/>
      <c r="AT104" s="249"/>
      <c r="AU104" s="93"/>
      <c r="AV104" s="135"/>
      <c r="AW104" s="93"/>
      <c r="AX104" s="156"/>
      <c r="AY104" s="135"/>
      <c r="AZ104" s="249"/>
      <c r="BA104" s="93"/>
      <c r="BB104" s="135"/>
      <c r="BC104" s="158"/>
      <c r="BD104" s="156"/>
      <c r="BE104" s="135"/>
      <c r="BF104" s="249"/>
      <c r="BG104" s="93"/>
      <c r="BH104" s="135"/>
      <c r="BI104" s="157"/>
      <c r="BJ104" s="312"/>
      <c r="BK104" s="353"/>
      <c r="BL104" s="356"/>
      <c r="BM104" s="357"/>
    </row>
    <row r="105" spans="1:65" ht="72" customHeight="1" x14ac:dyDescent="0.2">
      <c r="A105" s="798" t="s">
        <v>414</v>
      </c>
      <c r="B105" s="799"/>
      <c r="C105" s="804" t="s">
        <v>279</v>
      </c>
      <c r="D105" s="327"/>
      <c r="E105" s="327"/>
      <c r="F105" s="327"/>
      <c r="G105" s="327"/>
      <c r="H105" s="327"/>
      <c r="I105" s="327"/>
      <c r="J105" s="327"/>
      <c r="K105" s="327"/>
      <c r="L105" s="327"/>
      <c r="M105" s="327"/>
      <c r="N105" s="327"/>
      <c r="O105" s="366"/>
      <c r="P105" s="292">
        <v>7</v>
      </c>
      <c r="Q105" s="293"/>
      <c r="R105" s="294"/>
      <c r="S105" s="295"/>
      <c r="T105" s="296">
        <f t="shared" si="39"/>
        <v>180</v>
      </c>
      <c r="U105" s="297"/>
      <c r="V105" s="298">
        <f>SUM(X105:AE105)</f>
        <v>90</v>
      </c>
      <c r="W105" s="299"/>
      <c r="X105" s="298">
        <v>52</v>
      </c>
      <c r="Y105" s="300"/>
      <c r="Z105" s="301"/>
      <c r="AA105" s="302"/>
      <c r="AB105" s="301">
        <v>38</v>
      </c>
      <c r="AC105" s="302"/>
      <c r="AD105" s="300"/>
      <c r="AE105" s="299"/>
      <c r="AF105" s="145"/>
      <c r="AG105" s="141"/>
      <c r="AH105" s="247"/>
      <c r="AI105" s="144"/>
      <c r="AJ105" s="141"/>
      <c r="AK105" s="144"/>
      <c r="AL105" s="145"/>
      <c r="AM105" s="141"/>
      <c r="AN105" s="247"/>
      <c r="AO105" s="144"/>
      <c r="AP105" s="141"/>
      <c r="AQ105" s="155"/>
      <c r="AR105" s="145"/>
      <c r="AS105" s="141"/>
      <c r="AT105" s="247"/>
      <c r="AU105" s="144"/>
      <c r="AV105" s="141"/>
      <c r="AW105" s="144"/>
      <c r="AX105" s="145">
        <f t="shared" si="40"/>
        <v>180</v>
      </c>
      <c r="AY105" s="141">
        <v>90</v>
      </c>
      <c r="AZ105" s="247">
        <v>5</v>
      </c>
      <c r="BA105" s="144"/>
      <c r="BB105" s="141"/>
      <c r="BC105" s="155"/>
      <c r="BD105" s="145"/>
      <c r="BE105" s="141"/>
      <c r="BF105" s="247"/>
      <c r="BG105" s="144"/>
      <c r="BH105" s="141"/>
      <c r="BI105" s="154"/>
      <c r="BJ105" s="292">
        <f t="shared" ref="BJ105:BJ110" si="43">AH105+AK105+AN105+AQ105+AT105+AW105+AZ105+BC105+BF105</f>
        <v>5</v>
      </c>
      <c r="BK105" s="303"/>
      <c r="BL105" s="738" t="s">
        <v>382</v>
      </c>
      <c r="BM105" s="739"/>
    </row>
    <row r="106" spans="1:65" ht="96" customHeight="1" x14ac:dyDescent="0.2">
      <c r="A106" s="800"/>
      <c r="B106" s="801"/>
      <c r="C106" s="334" t="s">
        <v>280</v>
      </c>
      <c r="D106" s="334"/>
      <c r="E106" s="334"/>
      <c r="F106" s="334"/>
      <c r="G106" s="334"/>
      <c r="H106" s="334"/>
      <c r="I106" s="334"/>
      <c r="J106" s="334"/>
      <c r="K106" s="334"/>
      <c r="L106" s="334"/>
      <c r="M106" s="334"/>
      <c r="N106" s="334"/>
      <c r="O106" s="335"/>
      <c r="P106" s="336"/>
      <c r="Q106" s="337"/>
      <c r="R106" s="338"/>
      <c r="S106" s="339"/>
      <c r="T106" s="340">
        <f t="shared" si="39"/>
        <v>40</v>
      </c>
      <c r="U106" s="341"/>
      <c r="V106" s="342"/>
      <c r="W106" s="343"/>
      <c r="X106" s="342"/>
      <c r="Y106" s="344"/>
      <c r="Z106" s="345"/>
      <c r="AA106" s="346"/>
      <c r="AB106" s="345"/>
      <c r="AC106" s="346"/>
      <c r="AD106" s="344"/>
      <c r="AE106" s="343"/>
      <c r="AF106" s="163"/>
      <c r="AG106" s="162"/>
      <c r="AH106" s="250"/>
      <c r="AI106" s="161"/>
      <c r="AJ106" s="162"/>
      <c r="AK106" s="161"/>
      <c r="AL106" s="163"/>
      <c r="AM106" s="162"/>
      <c r="AN106" s="250"/>
      <c r="AO106" s="161"/>
      <c r="AP106" s="162"/>
      <c r="AQ106" s="165"/>
      <c r="AR106" s="163"/>
      <c r="AS106" s="162"/>
      <c r="AT106" s="250"/>
      <c r="AU106" s="161"/>
      <c r="AV106" s="162"/>
      <c r="AW106" s="161"/>
      <c r="AX106" s="163"/>
      <c r="AY106" s="162"/>
      <c r="AZ106" s="250"/>
      <c r="BA106" s="161">
        <v>40</v>
      </c>
      <c r="BB106" s="162"/>
      <c r="BC106" s="165">
        <v>1</v>
      </c>
      <c r="BD106" s="163"/>
      <c r="BE106" s="162"/>
      <c r="BF106" s="250"/>
      <c r="BG106" s="161"/>
      <c r="BH106" s="162"/>
      <c r="BI106" s="164"/>
      <c r="BJ106" s="336">
        <f t="shared" si="43"/>
        <v>1</v>
      </c>
      <c r="BK106" s="347"/>
      <c r="BL106" s="740"/>
      <c r="BM106" s="741"/>
    </row>
    <row r="107" spans="1:65" ht="30" customHeight="1" x14ac:dyDescent="0.2">
      <c r="A107" s="798" t="s">
        <v>415</v>
      </c>
      <c r="B107" s="799"/>
      <c r="C107" s="802" t="s">
        <v>281</v>
      </c>
      <c r="D107" s="802"/>
      <c r="E107" s="802"/>
      <c r="F107" s="802"/>
      <c r="G107" s="802"/>
      <c r="H107" s="802"/>
      <c r="I107" s="802"/>
      <c r="J107" s="802"/>
      <c r="K107" s="802"/>
      <c r="L107" s="802"/>
      <c r="M107" s="802"/>
      <c r="N107" s="802"/>
      <c r="O107" s="803"/>
      <c r="P107" s="742">
        <v>8</v>
      </c>
      <c r="Q107" s="1014"/>
      <c r="R107" s="805"/>
      <c r="S107" s="806"/>
      <c r="T107" s="820">
        <f t="shared" si="39"/>
        <v>288</v>
      </c>
      <c r="U107" s="821"/>
      <c r="V107" s="822">
        <f>SUM(X107:AE107)</f>
        <v>142</v>
      </c>
      <c r="W107" s="773"/>
      <c r="X107" s="822">
        <v>70</v>
      </c>
      <c r="Y107" s="772"/>
      <c r="Z107" s="823">
        <v>72</v>
      </c>
      <c r="AA107" s="824"/>
      <c r="AB107" s="823"/>
      <c r="AC107" s="824"/>
      <c r="AD107" s="772"/>
      <c r="AE107" s="773"/>
      <c r="AF107" s="190"/>
      <c r="AG107" s="188"/>
      <c r="AH107" s="257"/>
      <c r="AI107" s="186"/>
      <c r="AJ107" s="188"/>
      <c r="AK107" s="186"/>
      <c r="AL107" s="190"/>
      <c r="AM107" s="188"/>
      <c r="AN107" s="257"/>
      <c r="AO107" s="186"/>
      <c r="AP107" s="188"/>
      <c r="AQ107" s="191"/>
      <c r="AR107" s="190"/>
      <c r="AS107" s="188"/>
      <c r="AT107" s="257"/>
      <c r="AU107" s="186"/>
      <c r="AV107" s="188"/>
      <c r="AW107" s="186"/>
      <c r="AX107" s="190"/>
      <c r="AY107" s="188"/>
      <c r="AZ107" s="257"/>
      <c r="BA107" s="186">
        <f>BC107*36</f>
        <v>288</v>
      </c>
      <c r="BB107" s="188">
        <v>142</v>
      </c>
      <c r="BC107" s="191">
        <v>8</v>
      </c>
      <c r="BD107" s="190"/>
      <c r="BE107" s="188"/>
      <c r="BF107" s="257"/>
      <c r="BG107" s="186"/>
      <c r="BH107" s="188"/>
      <c r="BI107" s="189"/>
      <c r="BJ107" s="742">
        <f t="shared" si="43"/>
        <v>8</v>
      </c>
      <c r="BK107" s="743"/>
      <c r="BL107" s="738" t="s">
        <v>383</v>
      </c>
      <c r="BM107" s="739"/>
    </row>
    <row r="108" spans="1:65" ht="72" customHeight="1" x14ac:dyDescent="0.2">
      <c r="A108" s="800"/>
      <c r="B108" s="801"/>
      <c r="C108" s="804" t="s">
        <v>282</v>
      </c>
      <c r="D108" s="327"/>
      <c r="E108" s="327"/>
      <c r="F108" s="327"/>
      <c r="G108" s="327"/>
      <c r="H108" s="327"/>
      <c r="I108" s="327"/>
      <c r="J108" s="327"/>
      <c r="K108" s="327"/>
      <c r="L108" s="327"/>
      <c r="M108" s="327"/>
      <c r="N108" s="327"/>
      <c r="O108" s="366"/>
      <c r="P108" s="292"/>
      <c r="Q108" s="293"/>
      <c r="R108" s="294"/>
      <c r="S108" s="295"/>
      <c r="T108" s="296">
        <f t="shared" si="39"/>
        <v>40</v>
      </c>
      <c r="U108" s="297"/>
      <c r="V108" s="298"/>
      <c r="W108" s="299"/>
      <c r="X108" s="298"/>
      <c r="Y108" s="300"/>
      <c r="Z108" s="301"/>
      <c r="AA108" s="302"/>
      <c r="AB108" s="301"/>
      <c r="AC108" s="302"/>
      <c r="AD108" s="300"/>
      <c r="AE108" s="299"/>
      <c r="AF108" s="145"/>
      <c r="AG108" s="141"/>
      <c r="AH108" s="247"/>
      <c r="AI108" s="144"/>
      <c r="AJ108" s="141"/>
      <c r="AK108" s="144"/>
      <c r="AL108" s="145"/>
      <c r="AM108" s="141"/>
      <c r="AN108" s="247"/>
      <c r="AO108" s="144"/>
      <c r="AP108" s="141"/>
      <c r="AQ108" s="155"/>
      <c r="AR108" s="145"/>
      <c r="AS108" s="141"/>
      <c r="AT108" s="247"/>
      <c r="AU108" s="144"/>
      <c r="AV108" s="141"/>
      <c r="AW108" s="144"/>
      <c r="AX108" s="145"/>
      <c r="AY108" s="141"/>
      <c r="AZ108" s="247"/>
      <c r="BA108" s="144"/>
      <c r="BB108" s="141"/>
      <c r="BC108" s="155"/>
      <c r="BD108" s="145">
        <v>40</v>
      </c>
      <c r="BE108" s="141"/>
      <c r="BF108" s="247">
        <v>1</v>
      </c>
      <c r="BG108" s="144"/>
      <c r="BH108" s="141"/>
      <c r="BI108" s="154"/>
      <c r="BJ108" s="292">
        <f t="shared" si="43"/>
        <v>1</v>
      </c>
      <c r="BK108" s="303"/>
      <c r="BL108" s="740"/>
      <c r="BM108" s="741"/>
    </row>
    <row r="109" spans="1:65" ht="30" customHeight="1" x14ac:dyDescent="0.2">
      <c r="A109" s="800" t="s">
        <v>416</v>
      </c>
      <c r="B109" s="801"/>
      <c r="C109" s="334" t="s">
        <v>283</v>
      </c>
      <c r="D109" s="334"/>
      <c r="E109" s="334"/>
      <c r="F109" s="334"/>
      <c r="G109" s="334"/>
      <c r="H109" s="334"/>
      <c r="I109" s="334"/>
      <c r="J109" s="334"/>
      <c r="K109" s="334"/>
      <c r="L109" s="334"/>
      <c r="M109" s="334"/>
      <c r="N109" s="334"/>
      <c r="O109" s="335"/>
      <c r="P109" s="336">
        <v>9</v>
      </c>
      <c r="Q109" s="337"/>
      <c r="R109" s="338"/>
      <c r="S109" s="339"/>
      <c r="T109" s="340">
        <f t="shared" si="39"/>
        <v>310</v>
      </c>
      <c r="U109" s="341"/>
      <c r="V109" s="342">
        <f>SUM(X109:AE109)</f>
        <v>144</v>
      </c>
      <c r="W109" s="343"/>
      <c r="X109" s="342">
        <v>80</v>
      </c>
      <c r="Y109" s="344"/>
      <c r="Z109" s="345">
        <v>64</v>
      </c>
      <c r="AA109" s="346"/>
      <c r="AB109" s="345"/>
      <c r="AC109" s="346"/>
      <c r="AD109" s="344"/>
      <c r="AE109" s="343"/>
      <c r="AF109" s="161"/>
      <c r="AG109" s="162"/>
      <c r="AH109" s="264"/>
      <c r="AI109" s="161"/>
      <c r="AJ109" s="162"/>
      <c r="AK109" s="161"/>
      <c r="AL109" s="163"/>
      <c r="AM109" s="162"/>
      <c r="AN109" s="250"/>
      <c r="AO109" s="161"/>
      <c r="AP109" s="162"/>
      <c r="AQ109" s="165"/>
      <c r="AR109" s="163"/>
      <c r="AS109" s="162"/>
      <c r="AT109" s="250"/>
      <c r="AU109" s="161"/>
      <c r="AV109" s="162"/>
      <c r="AW109" s="161"/>
      <c r="AX109" s="163"/>
      <c r="AY109" s="162"/>
      <c r="AZ109" s="250"/>
      <c r="BA109" s="161"/>
      <c r="BB109" s="162"/>
      <c r="BC109" s="165"/>
      <c r="BD109" s="185">
        <v>310</v>
      </c>
      <c r="BE109" s="184">
        <v>144</v>
      </c>
      <c r="BF109" s="259">
        <v>9</v>
      </c>
      <c r="BG109" s="161"/>
      <c r="BH109" s="162"/>
      <c r="BI109" s="164"/>
      <c r="BJ109" s="336">
        <f t="shared" si="43"/>
        <v>9</v>
      </c>
      <c r="BK109" s="347"/>
      <c r="BL109" s="740" t="s">
        <v>384</v>
      </c>
      <c r="BM109" s="741"/>
    </row>
    <row r="110" spans="1:65" ht="99.75" customHeight="1" x14ac:dyDescent="0.2">
      <c r="A110" s="367" t="s">
        <v>417</v>
      </c>
      <c r="B110" s="368"/>
      <c r="C110" s="369" t="s">
        <v>460</v>
      </c>
      <c r="D110" s="369"/>
      <c r="E110" s="369"/>
      <c r="F110" s="369"/>
      <c r="G110" s="369"/>
      <c r="H110" s="369"/>
      <c r="I110" s="369"/>
      <c r="J110" s="369"/>
      <c r="K110" s="369"/>
      <c r="L110" s="369"/>
      <c r="M110" s="369"/>
      <c r="N110" s="369"/>
      <c r="O110" s="370"/>
      <c r="P110" s="371"/>
      <c r="Q110" s="372"/>
      <c r="R110" s="373"/>
      <c r="S110" s="374"/>
      <c r="T110" s="375">
        <f t="shared" si="39"/>
        <v>0</v>
      </c>
      <c r="U110" s="376"/>
      <c r="V110" s="377"/>
      <c r="W110" s="378"/>
      <c r="X110" s="377"/>
      <c r="Y110" s="379"/>
      <c r="Z110" s="380"/>
      <c r="AA110" s="381"/>
      <c r="AB110" s="380"/>
      <c r="AC110" s="381"/>
      <c r="AD110" s="379"/>
      <c r="AE110" s="378"/>
      <c r="AF110" s="104"/>
      <c r="AG110" s="105"/>
      <c r="AH110" s="252"/>
      <c r="AI110" s="107"/>
      <c r="AJ110" s="105"/>
      <c r="AK110" s="107"/>
      <c r="AL110" s="104"/>
      <c r="AM110" s="105"/>
      <c r="AN110" s="252"/>
      <c r="AO110" s="107"/>
      <c r="AP110" s="105"/>
      <c r="AQ110" s="106"/>
      <c r="AR110" s="104"/>
      <c r="AS110" s="105"/>
      <c r="AT110" s="252"/>
      <c r="AU110" s="107"/>
      <c r="AV110" s="105"/>
      <c r="AW110" s="107"/>
      <c r="AX110" s="104"/>
      <c r="AY110" s="105"/>
      <c r="AZ110" s="252"/>
      <c r="BA110" s="107"/>
      <c r="BB110" s="105"/>
      <c r="BC110" s="106"/>
      <c r="BD110" s="104"/>
      <c r="BE110" s="105"/>
      <c r="BF110" s="252"/>
      <c r="BG110" s="107"/>
      <c r="BH110" s="105"/>
      <c r="BI110" s="103"/>
      <c r="BJ110" s="371">
        <f t="shared" si="43"/>
        <v>0</v>
      </c>
      <c r="BK110" s="374"/>
      <c r="BL110" s="382"/>
      <c r="BM110" s="383"/>
    </row>
    <row r="111" spans="1:65" ht="30" customHeight="1" x14ac:dyDescent="0.2">
      <c r="A111" s="384" t="s">
        <v>418</v>
      </c>
      <c r="B111" s="385"/>
      <c r="C111" s="386" t="s">
        <v>421</v>
      </c>
      <c r="D111" s="386"/>
      <c r="E111" s="386"/>
      <c r="F111" s="386"/>
      <c r="G111" s="386"/>
      <c r="H111" s="386"/>
      <c r="I111" s="386"/>
      <c r="J111" s="386"/>
      <c r="K111" s="386"/>
      <c r="L111" s="386"/>
      <c r="M111" s="386"/>
      <c r="N111" s="386"/>
      <c r="O111" s="387"/>
      <c r="P111" s="292"/>
      <c r="Q111" s="293"/>
      <c r="R111" s="388"/>
      <c r="S111" s="303"/>
      <c r="T111" s="389"/>
      <c r="U111" s="390"/>
      <c r="V111" s="298"/>
      <c r="W111" s="299"/>
      <c r="X111" s="298"/>
      <c r="Y111" s="300"/>
      <c r="Z111" s="301"/>
      <c r="AA111" s="302"/>
      <c r="AB111" s="301"/>
      <c r="AC111" s="302"/>
      <c r="AD111" s="300"/>
      <c r="AE111" s="299"/>
      <c r="AF111" s="145"/>
      <c r="AG111" s="141"/>
      <c r="AH111" s="247"/>
      <c r="AI111" s="144"/>
      <c r="AJ111" s="141"/>
      <c r="AK111" s="144"/>
      <c r="AL111" s="145"/>
      <c r="AM111" s="141"/>
      <c r="AN111" s="247"/>
      <c r="AO111" s="144"/>
      <c r="AP111" s="141"/>
      <c r="AQ111" s="155"/>
      <c r="AR111" s="145"/>
      <c r="AS111" s="141"/>
      <c r="AT111" s="247"/>
      <c r="AU111" s="144"/>
      <c r="AV111" s="141"/>
      <c r="AW111" s="144"/>
      <c r="AX111" s="145"/>
      <c r="AY111" s="141"/>
      <c r="AZ111" s="247"/>
      <c r="BA111" s="144"/>
      <c r="BB111" s="141"/>
      <c r="BC111" s="155"/>
      <c r="BD111" s="145"/>
      <c r="BE111" s="141"/>
      <c r="BF111" s="247"/>
      <c r="BG111" s="144"/>
      <c r="BH111" s="141"/>
      <c r="BI111" s="154"/>
      <c r="BJ111" s="292"/>
      <c r="BK111" s="303"/>
      <c r="BL111" s="391"/>
      <c r="BM111" s="392"/>
    </row>
    <row r="112" spans="1:65" ht="30" customHeight="1" x14ac:dyDescent="0.2">
      <c r="A112" s="358" t="s">
        <v>422</v>
      </c>
      <c r="B112" s="359"/>
      <c r="C112" s="360" t="s">
        <v>372</v>
      </c>
      <c r="D112" s="360"/>
      <c r="E112" s="360"/>
      <c r="F112" s="360"/>
      <c r="G112" s="360"/>
      <c r="H112" s="360"/>
      <c r="I112" s="360"/>
      <c r="J112" s="360"/>
      <c r="K112" s="360"/>
      <c r="L112" s="360"/>
      <c r="M112" s="360"/>
      <c r="N112" s="360"/>
      <c r="O112" s="361"/>
      <c r="P112" s="312">
        <v>8</v>
      </c>
      <c r="Q112" s="313"/>
      <c r="R112" s="314"/>
      <c r="S112" s="315"/>
      <c r="T112" s="316">
        <f t="shared" ref="T112:T113" si="44">AF112+AI112+AL112+AO112+AR112+AU112+AX112+BA112+BD112</f>
        <v>216</v>
      </c>
      <c r="U112" s="317"/>
      <c r="V112" s="318">
        <f>SUM(X112:AE112)</f>
        <v>100</v>
      </c>
      <c r="W112" s="319"/>
      <c r="X112" s="318">
        <v>58</v>
      </c>
      <c r="Y112" s="320"/>
      <c r="Z112" s="321">
        <v>42</v>
      </c>
      <c r="AA112" s="322"/>
      <c r="AB112" s="321"/>
      <c r="AC112" s="322"/>
      <c r="AD112" s="320"/>
      <c r="AE112" s="319"/>
      <c r="AF112" s="156"/>
      <c r="AG112" s="135"/>
      <c r="AH112" s="249"/>
      <c r="AI112" s="93"/>
      <c r="AJ112" s="135"/>
      <c r="AK112" s="93"/>
      <c r="AL112" s="156"/>
      <c r="AM112" s="135"/>
      <c r="AN112" s="249"/>
      <c r="AO112" s="93"/>
      <c r="AP112" s="135"/>
      <c r="AQ112" s="158"/>
      <c r="AR112" s="156"/>
      <c r="AS112" s="135"/>
      <c r="AT112" s="249"/>
      <c r="AU112" s="93"/>
      <c r="AV112" s="135"/>
      <c r="AW112" s="93"/>
      <c r="AX112" s="156"/>
      <c r="AY112" s="135"/>
      <c r="AZ112" s="249"/>
      <c r="BA112" s="93">
        <f>BC112*36</f>
        <v>216</v>
      </c>
      <c r="BB112" s="135">
        <v>100</v>
      </c>
      <c r="BC112" s="158">
        <v>6</v>
      </c>
      <c r="BD112" s="156"/>
      <c r="BE112" s="135"/>
      <c r="BF112" s="249"/>
      <c r="BG112" s="93"/>
      <c r="BH112" s="135"/>
      <c r="BI112" s="157"/>
      <c r="BJ112" s="312">
        <f t="shared" ref="BJ112:BJ113" si="45">AH112+AK112+AN112+AQ112+AT112+AW112+AZ112+BC112+BF112</f>
        <v>6</v>
      </c>
      <c r="BK112" s="353"/>
      <c r="BL112" s="362" t="s">
        <v>385</v>
      </c>
      <c r="BM112" s="363"/>
    </row>
    <row r="113" spans="1:65" ht="50.25" customHeight="1" x14ac:dyDescent="0.2">
      <c r="A113" s="364" t="s">
        <v>423</v>
      </c>
      <c r="B113" s="365"/>
      <c r="C113" s="327" t="s">
        <v>389</v>
      </c>
      <c r="D113" s="327"/>
      <c r="E113" s="327"/>
      <c r="F113" s="327"/>
      <c r="G113" s="327"/>
      <c r="H113" s="327"/>
      <c r="I113" s="327"/>
      <c r="J113" s="327"/>
      <c r="K113" s="327"/>
      <c r="L113" s="327"/>
      <c r="M113" s="327"/>
      <c r="N113" s="327"/>
      <c r="O113" s="366"/>
      <c r="P113" s="292">
        <v>9</v>
      </c>
      <c r="Q113" s="293"/>
      <c r="R113" s="294"/>
      <c r="S113" s="295"/>
      <c r="T113" s="296">
        <f t="shared" si="44"/>
        <v>310</v>
      </c>
      <c r="U113" s="297"/>
      <c r="V113" s="298">
        <f>SUM(X113:AE113)</f>
        <v>138</v>
      </c>
      <c r="W113" s="299"/>
      <c r="X113" s="298">
        <v>86</v>
      </c>
      <c r="Y113" s="300"/>
      <c r="Z113" s="301">
        <v>52</v>
      </c>
      <c r="AA113" s="302"/>
      <c r="AB113" s="301"/>
      <c r="AC113" s="302"/>
      <c r="AD113" s="300"/>
      <c r="AE113" s="299"/>
      <c r="AF113" s="145"/>
      <c r="AG113" s="141"/>
      <c r="AH113" s="247"/>
      <c r="AI113" s="144"/>
      <c r="AJ113" s="141"/>
      <c r="AK113" s="144"/>
      <c r="AL113" s="145"/>
      <c r="AM113" s="141"/>
      <c r="AN113" s="247"/>
      <c r="AO113" s="144"/>
      <c r="AP113" s="141"/>
      <c r="AQ113" s="155"/>
      <c r="AR113" s="145"/>
      <c r="AS113" s="141"/>
      <c r="AT113" s="247"/>
      <c r="AU113" s="144"/>
      <c r="AV113" s="141"/>
      <c r="AW113" s="144"/>
      <c r="AX113" s="145"/>
      <c r="AY113" s="141"/>
      <c r="AZ113" s="247"/>
      <c r="BA113" s="144"/>
      <c r="BB113" s="141"/>
      <c r="BC113" s="155"/>
      <c r="BD113" s="145">
        <v>310</v>
      </c>
      <c r="BE113" s="141">
        <v>138</v>
      </c>
      <c r="BF113" s="247">
        <v>9</v>
      </c>
      <c r="BG113" s="144"/>
      <c r="BH113" s="141"/>
      <c r="BI113" s="154"/>
      <c r="BJ113" s="292">
        <f t="shared" si="45"/>
        <v>9</v>
      </c>
      <c r="BK113" s="303"/>
      <c r="BL113" s="304" t="s">
        <v>386</v>
      </c>
      <c r="BM113" s="305"/>
    </row>
    <row r="114" spans="1:65" ht="45" customHeight="1" x14ac:dyDescent="0.2">
      <c r="A114" s="348" t="s">
        <v>420</v>
      </c>
      <c r="B114" s="349"/>
      <c r="C114" s="350" t="s">
        <v>419</v>
      </c>
      <c r="D114" s="350"/>
      <c r="E114" s="350"/>
      <c r="F114" s="350"/>
      <c r="G114" s="350"/>
      <c r="H114" s="350"/>
      <c r="I114" s="350"/>
      <c r="J114" s="350"/>
      <c r="K114" s="350"/>
      <c r="L114" s="350"/>
      <c r="M114" s="350"/>
      <c r="N114" s="350"/>
      <c r="O114" s="351"/>
      <c r="P114" s="312"/>
      <c r="Q114" s="313"/>
      <c r="R114" s="352"/>
      <c r="S114" s="353"/>
      <c r="T114" s="354"/>
      <c r="U114" s="355"/>
      <c r="V114" s="318"/>
      <c r="W114" s="319"/>
      <c r="X114" s="318"/>
      <c r="Y114" s="320"/>
      <c r="Z114" s="321"/>
      <c r="AA114" s="322"/>
      <c r="AB114" s="321"/>
      <c r="AC114" s="322"/>
      <c r="AD114" s="320"/>
      <c r="AE114" s="319"/>
      <c r="AF114" s="156"/>
      <c r="AG114" s="135"/>
      <c r="AH114" s="249"/>
      <c r="AI114" s="93"/>
      <c r="AJ114" s="135"/>
      <c r="AK114" s="93"/>
      <c r="AL114" s="156"/>
      <c r="AM114" s="135"/>
      <c r="AN114" s="249"/>
      <c r="AO114" s="93"/>
      <c r="AP114" s="135"/>
      <c r="AQ114" s="158"/>
      <c r="AR114" s="156"/>
      <c r="AS114" s="135"/>
      <c r="AT114" s="249"/>
      <c r="AU114" s="93"/>
      <c r="AV114" s="135"/>
      <c r="AW114" s="93"/>
      <c r="AX114" s="156"/>
      <c r="AY114" s="135"/>
      <c r="AZ114" s="249"/>
      <c r="BA114" s="93"/>
      <c r="BB114" s="135"/>
      <c r="BC114" s="158"/>
      <c r="BD114" s="156"/>
      <c r="BE114" s="135"/>
      <c r="BF114" s="249"/>
      <c r="BG114" s="93"/>
      <c r="BH114" s="135"/>
      <c r="BI114" s="157"/>
      <c r="BJ114" s="312"/>
      <c r="BK114" s="353"/>
      <c r="BL114" s="356"/>
      <c r="BM114" s="357"/>
    </row>
    <row r="115" spans="1:65" ht="49.5" customHeight="1" x14ac:dyDescent="0.25">
      <c r="A115" s="288" t="s">
        <v>424</v>
      </c>
      <c r="B115" s="289"/>
      <c r="C115" s="327" t="s">
        <v>371</v>
      </c>
      <c r="D115" s="328"/>
      <c r="E115" s="328"/>
      <c r="F115" s="328"/>
      <c r="G115" s="328"/>
      <c r="H115" s="328"/>
      <c r="I115" s="328"/>
      <c r="J115" s="328"/>
      <c r="K115" s="328"/>
      <c r="L115" s="328"/>
      <c r="M115" s="328"/>
      <c r="N115" s="328"/>
      <c r="O115" s="329"/>
      <c r="P115" s="292">
        <v>7</v>
      </c>
      <c r="Q115" s="293"/>
      <c r="R115" s="294"/>
      <c r="S115" s="295"/>
      <c r="T115" s="296">
        <f t="shared" ref="T115:T120" si="46">AF115+AI115+AL115+AO115+AR115+AU115+AX115+BA115+BD115</f>
        <v>216</v>
      </c>
      <c r="U115" s="297"/>
      <c r="V115" s="298">
        <f>SUM(X115:AE115)</f>
        <v>102</v>
      </c>
      <c r="W115" s="299"/>
      <c r="X115" s="298">
        <v>68</v>
      </c>
      <c r="Y115" s="300"/>
      <c r="Z115" s="301">
        <v>34</v>
      </c>
      <c r="AA115" s="302"/>
      <c r="AB115" s="301"/>
      <c r="AC115" s="302"/>
      <c r="AD115" s="300"/>
      <c r="AE115" s="299"/>
      <c r="AF115" s="145"/>
      <c r="AG115" s="141"/>
      <c r="AH115" s="247"/>
      <c r="AI115" s="144"/>
      <c r="AJ115" s="141"/>
      <c r="AK115" s="144"/>
      <c r="AL115" s="145"/>
      <c r="AM115" s="141"/>
      <c r="AN115" s="247"/>
      <c r="AO115" s="144"/>
      <c r="AP115" s="141"/>
      <c r="AQ115" s="155"/>
      <c r="AR115" s="145"/>
      <c r="AS115" s="141"/>
      <c r="AT115" s="247"/>
      <c r="AU115" s="144"/>
      <c r="AV115" s="141"/>
      <c r="AW115" s="144"/>
      <c r="AX115" s="145">
        <f t="shared" ref="AX115:AX116" si="47">AZ115*36</f>
        <v>216</v>
      </c>
      <c r="AY115" s="141">
        <v>102</v>
      </c>
      <c r="AZ115" s="247">
        <v>6</v>
      </c>
      <c r="BA115" s="144"/>
      <c r="BB115" s="141"/>
      <c r="BC115" s="155"/>
      <c r="BD115" s="145"/>
      <c r="BE115" s="141"/>
      <c r="BF115" s="247"/>
      <c r="BG115" s="144"/>
      <c r="BH115" s="141"/>
      <c r="BI115" s="154"/>
      <c r="BJ115" s="292">
        <f>AH115+AK115+AN115+AQ115+AT115+AW115+AZ115+BC115+BF115</f>
        <v>6</v>
      </c>
      <c r="BK115" s="303"/>
      <c r="BL115" s="304" t="s">
        <v>387</v>
      </c>
      <c r="BM115" s="305"/>
    </row>
    <row r="116" spans="1:65" ht="48" customHeight="1" x14ac:dyDescent="0.25">
      <c r="A116" s="323" t="s">
        <v>425</v>
      </c>
      <c r="B116" s="324"/>
      <c r="C116" s="327" t="s">
        <v>370</v>
      </c>
      <c r="D116" s="328"/>
      <c r="E116" s="328"/>
      <c r="F116" s="328"/>
      <c r="G116" s="328"/>
      <c r="H116" s="328"/>
      <c r="I116" s="328"/>
      <c r="J116" s="328"/>
      <c r="K116" s="328"/>
      <c r="L116" s="328"/>
      <c r="M116" s="328"/>
      <c r="N116" s="328"/>
      <c r="O116" s="329"/>
      <c r="P116" s="292">
        <v>7</v>
      </c>
      <c r="Q116" s="293"/>
      <c r="R116" s="294"/>
      <c r="S116" s="295"/>
      <c r="T116" s="296">
        <f t="shared" si="46"/>
        <v>180</v>
      </c>
      <c r="U116" s="297"/>
      <c r="V116" s="298">
        <f>SUM(X116:AE116)</f>
        <v>90</v>
      </c>
      <c r="W116" s="299"/>
      <c r="X116" s="298">
        <v>52</v>
      </c>
      <c r="Y116" s="300"/>
      <c r="Z116" s="301"/>
      <c r="AA116" s="302"/>
      <c r="AB116" s="301">
        <v>38</v>
      </c>
      <c r="AC116" s="302"/>
      <c r="AD116" s="300"/>
      <c r="AE116" s="299"/>
      <c r="AF116" s="145"/>
      <c r="AG116" s="141"/>
      <c r="AH116" s="247"/>
      <c r="AI116" s="144"/>
      <c r="AJ116" s="141"/>
      <c r="AK116" s="144"/>
      <c r="AL116" s="145"/>
      <c r="AM116" s="141"/>
      <c r="AN116" s="247"/>
      <c r="AO116" s="144"/>
      <c r="AP116" s="141"/>
      <c r="AQ116" s="155"/>
      <c r="AR116" s="145"/>
      <c r="AS116" s="141"/>
      <c r="AT116" s="247"/>
      <c r="AU116" s="144"/>
      <c r="AV116" s="141"/>
      <c r="AW116" s="144"/>
      <c r="AX116" s="145">
        <f t="shared" si="47"/>
        <v>180</v>
      </c>
      <c r="AY116" s="141">
        <v>90</v>
      </c>
      <c r="AZ116" s="247">
        <v>5</v>
      </c>
      <c r="BA116" s="144"/>
      <c r="BB116" s="141"/>
      <c r="BC116" s="155"/>
      <c r="BD116" s="145"/>
      <c r="BE116" s="141"/>
      <c r="BF116" s="247"/>
      <c r="BG116" s="144"/>
      <c r="BH116" s="141"/>
      <c r="BI116" s="154"/>
      <c r="BJ116" s="292">
        <f t="shared" ref="BJ116:BJ120" si="48">AH116+AK116+AN116+AQ116+AT116+AW116+AZ116+BC116+BF116</f>
        <v>5</v>
      </c>
      <c r="BK116" s="303"/>
      <c r="BL116" s="330" t="s">
        <v>403</v>
      </c>
      <c r="BM116" s="331"/>
    </row>
    <row r="117" spans="1:65" ht="90.75" customHeight="1" x14ac:dyDescent="0.2">
      <c r="A117" s="325"/>
      <c r="B117" s="326"/>
      <c r="C117" s="334" t="s">
        <v>388</v>
      </c>
      <c r="D117" s="334"/>
      <c r="E117" s="334"/>
      <c r="F117" s="334"/>
      <c r="G117" s="334"/>
      <c r="H117" s="334"/>
      <c r="I117" s="334"/>
      <c r="J117" s="334"/>
      <c r="K117" s="334"/>
      <c r="L117" s="334"/>
      <c r="M117" s="334"/>
      <c r="N117" s="334"/>
      <c r="O117" s="335"/>
      <c r="P117" s="336"/>
      <c r="Q117" s="337"/>
      <c r="R117" s="338"/>
      <c r="S117" s="339"/>
      <c r="T117" s="340">
        <f t="shared" si="46"/>
        <v>40</v>
      </c>
      <c r="U117" s="341"/>
      <c r="V117" s="342"/>
      <c r="W117" s="343"/>
      <c r="X117" s="342"/>
      <c r="Y117" s="344"/>
      <c r="Z117" s="345"/>
      <c r="AA117" s="346"/>
      <c r="AB117" s="345"/>
      <c r="AC117" s="346"/>
      <c r="AD117" s="344"/>
      <c r="AE117" s="343"/>
      <c r="AF117" s="163"/>
      <c r="AG117" s="162"/>
      <c r="AH117" s="250"/>
      <c r="AI117" s="161"/>
      <c r="AJ117" s="162"/>
      <c r="AK117" s="161"/>
      <c r="AL117" s="163"/>
      <c r="AM117" s="162"/>
      <c r="AN117" s="250"/>
      <c r="AO117" s="161"/>
      <c r="AP117" s="162"/>
      <c r="AQ117" s="165"/>
      <c r="AR117" s="163"/>
      <c r="AS117" s="162"/>
      <c r="AT117" s="250"/>
      <c r="AU117" s="161"/>
      <c r="AV117" s="162"/>
      <c r="AW117" s="161"/>
      <c r="AX117" s="163"/>
      <c r="AY117" s="162"/>
      <c r="AZ117" s="250"/>
      <c r="BA117" s="161">
        <v>40</v>
      </c>
      <c r="BB117" s="162"/>
      <c r="BC117" s="165">
        <v>1</v>
      </c>
      <c r="BD117" s="163"/>
      <c r="BE117" s="162"/>
      <c r="BF117" s="250"/>
      <c r="BG117" s="161"/>
      <c r="BH117" s="162"/>
      <c r="BI117" s="164"/>
      <c r="BJ117" s="336">
        <f t="shared" si="48"/>
        <v>1</v>
      </c>
      <c r="BK117" s="347"/>
      <c r="BL117" s="332"/>
      <c r="BM117" s="333"/>
    </row>
    <row r="118" spans="1:65" ht="30" customHeight="1" x14ac:dyDescent="0.2">
      <c r="A118" s="306" t="s">
        <v>426</v>
      </c>
      <c r="B118" s="307"/>
      <c r="C118" s="290" t="s">
        <v>373</v>
      </c>
      <c r="D118" s="290"/>
      <c r="E118" s="290"/>
      <c r="F118" s="290"/>
      <c r="G118" s="290"/>
      <c r="H118" s="290"/>
      <c r="I118" s="290"/>
      <c r="J118" s="290"/>
      <c r="K118" s="290"/>
      <c r="L118" s="290"/>
      <c r="M118" s="290"/>
      <c r="N118" s="290"/>
      <c r="O118" s="291"/>
      <c r="P118" s="292">
        <v>8</v>
      </c>
      <c r="Q118" s="293"/>
      <c r="R118" s="294"/>
      <c r="S118" s="295"/>
      <c r="T118" s="296">
        <f t="shared" si="46"/>
        <v>288</v>
      </c>
      <c r="U118" s="297"/>
      <c r="V118" s="298">
        <f>SUM(X118:AE118)</f>
        <v>142</v>
      </c>
      <c r="W118" s="299"/>
      <c r="X118" s="298">
        <v>70</v>
      </c>
      <c r="Y118" s="300"/>
      <c r="Z118" s="301">
        <v>72</v>
      </c>
      <c r="AA118" s="302"/>
      <c r="AB118" s="301"/>
      <c r="AC118" s="302"/>
      <c r="AD118" s="300"/>
      <c r="AE118" s="299"/>
      <c r="AF118" s="145"/>
      <c r="AG118" s="141"/>
      <c r="AH118" s="247"/>
      <c r="AI118" s="144"/>
      <c r="AJ118" s="141"/>
      <c r="AK118" s="144"/>
      <c r="AL118" s="145"/>
      <c r="AM118" s="141"/>
      <c r="AN118" s="247"/>
      <c r="AO118" s="144"/>
      <c r="AP118" s="141"/>
      <c r="AQ118" s="155"/>
      <c r="AR118" s="145"/>
      <c r="AS118" s="141"/>
      <c r="AT118" s="247"/>
      <c r="AU118" s="144"/>
      <c r="AV118" s="141"/>
      <c r="AW118" s="144"/>
      <c r="AX118" s="145"/>
      <c r="AY118" s="141"/>
      <c r="AZ118" s="247"/>
      <c r="BA118" s="144">
        <f>BC118*36</f>
        <v>288</v>
      </c>
      <c r="BB118" s="141">
        <v>142</v>
      </c>
      <c r="BC118" s="155">
        <v>8</v>
      </c>
      <c r="BD118" s="145"/>
      <c r="BE118" s="141"/>
      <c r="BF118" s="247"/>
      <c r="BG118" s="144"/>
      <c r="BH118" s="141"/>
      <c r="BI118" s="154"/>
      <c r="BJ118" s="292">
        <f t="shared" si="48"/>
        <v>8</v>
      </c>
      <c r="BK118" s="303"/>
      <c r="BL118" s="308" t="s">
        <v>428</v>
      </c>
      <c r="BM118" s="309"/>
    </row>
    <row r="119" spans="1:65" ht="70.5" customHeight="1" x14ac:dyDescent="0.2">
      <c r="A119" s="306"/>
      <c r="B119" s="307"/>
      <c r="C119" s="310" t="s">
        <v>374</v>
      </c>
      <c r="D119" s="310"/>
      <c r="E119" s="310"/>
      <c r="F119" s="310"/>
      <c r="G119" s="310"/>
      <c r="H119" s="310"/>
      <c r="I119" s="310"/>
      <c r="J119" s="310"/>
      <c r="K119" s="310"/>
      <c r="L119" s="310"/>
      <c r="M119" s="310"/>
      <c r="N119" s="310"/>
      <c r="O119" s="311"/>
      <c r="P119" s="312"/>
      <c r="Q119" s="313"/>
      <c r="R119" s="314"/>
      <c r="S119" s="315"/>
      <c r="T119" s="316">
        <f t="shared" si="46"/>
        <v>40</v>
      </c>
      <c r="U119" s="317"/>
      <c r="V119" s="318"/>
      <c r="W119" s="319"/>
      <c r="X119" s="318"/>
      <c r="Y119" s="320"/>
      <c r="Z119" s="321"/>
      <c r="AA119" s="322"/>
      <c r="AB119" s="321"/>
      <c r="AC119" s="322"/>
      <c r="AD119" s="320"/>
      <c r="AE119" s="319"/>
      <c r="AF119" s="156"/>
      <c r="AG119" s="135"/>
      <c r="AH119" s="249"/>
      <c r="AI119" s="93"/>
      <c r="AJ119" s="135"/>
      <c r="AK119" s="93"/>
      <c r="AL119" s="156"/>
      <c r="AM119" s="135"/>
      <c r="AN119" s="249"/>
      <c r="AO119" s="93"/>
      <c r="AP119" s="135"/>
      <c r="AQ119" s="158"/>
      <c r="AR119" s="156"/>
      <c r="AS119" s="135"/>
      <c r="AT119" s="249"/>
      <c r="AU119" s="93"/>
      <c r="AV119" s="135"/>
      <c r="AW119" s="93"/>
      <c r="AX119" s="156"/>
      <c r="AY119" s="135"/>
      <c r="AZ119" s="249"/>
      <c r="BA119" s="93"/>
      <c r="BB119" s="135"/>
      <c r="BC119" s="158"/>
      <c r="BD119" s="156">
        <v>40</v>
      </c>
      <c r="BE119" s="135"/>
      <c r="BF119" s="249">
        <v>1</v>
      </c>
      <c r="BG119" s="93"/>
      <c r="BH119" s="135"/>
      <c r="BI119" s="157"/>
      <c r="BJ119" s="312">
        <f t="shared" si="48"/>
        <v>1</v>
      </c>
      <c r="BK119" s="353"/>
      <c r="BL119" s="308"/>
      <c r="BM119" s="309"/>
    </row>
    <row r="120" spans="1:65" ht="45.75" customHeight="1" x14ac:dyDescent="0.2">
      <c r="A120" s="288" t="s">
        <v>427</v>
      </c>
      <c r="B120" s="289"/>
      <c r="C120" s="290" t="s">
        <v>375</v>
      </c>
      <c r="D120" s="290"/>
      <c r="E120" s="290"/>
      <c r="F120" s="290"/>
      <c r="G120" s="290"/>
      <c r="H120" s="290"/>
      <c r="I120" s="290"/>
      <c r="J120" s="290"/>
      <c r="K120" s="290"/>
      <c r="L120" s="290"/>
      <c r="M120" s="290"/>
      <c r="N120" s="290"/>
      <c r="O120" s="291"/>
      <c r="P120" s="292">
        <v>9</v>
      </c>
      <c r="Q120" s="293"/>
      <c r="R120" s="294"/>
      <c r="S120" s="295"/>
      <c r="T120" s="296">
        <f t="shared" si="46"/>
        <v>310</v>
      </c>
      <c r="U120" s="297"/>
      <c r="V120" s="298">
        <f>SUM(X120:AE120)</f>
        <v>138</v>
      </c>
      <c r="W120" s="299"/>
      <c r="X120" s="298">
        <v>86</v>
      </c>
      <c r="Y120" s="300"/>
      <c r="Z120" s="301">
        <v>52</v>
      </c>
      <c r="AA120" s="302"/>
      <c r="AB120" s="301"/>
      <c r="AC120" s="302"/>
      <c r="AD120" s="300"/>
      <c r="AE120" s="299"/>
      <c r="AF120" s="145"/>
      <c r="AG120" s="141"/>
      <c r="AH120" s="247"/>
      <c r="AI120" s="144"/>
      <c r="AJ120" s="141"/>
      <c r="AK120" s="144"/>
      <c r="AL120" s="145"/>
      <c r="AM120" s="141"/>
      <c r="AN120" s="247"/>
      <c r="AO120" s="144"/>
      <c r="AP120" s="141"/>
      <c r="AQ120" s="155"/>
      <c r="AR120" s="145"/>
      <c r="AS120" s="141"/>
      <c r="AT120" s="247"/>
      <c r="AU120" s="144"/>
      <c r="AV120" s="141"/>
      <c r="AW120" s="144"/>
      <c r="AX120" s="145"/>
      <c r="AY120" s="141"/>
      <c r="AZ120" s="247"/>
      <c r="BA120" s="144"/>
      <c r="BB120" s="141"/>
      <c r="BC120" s="155"/>
      <c r="BD120" s="145">
        <v>310</v>
      </c>
      <c r="BE120" s="141">
        <v>138</v>
      </c>
      <c r="BF120" s="247">
        <v>9</v>
      </c>
      <c r="BG120" s="144"/>
      <c r="BH120" s="141"/>
      <c r="BI120" s="154"/>
      <c r="BJ120" s="292">
        <f t="shared" si="48"/>
        <v>9</v>
      </c>
      <c r="BK120" s="303"/>
      <c r="BL120" s="304" t="s">
        <v>430</v>
      </c>
      <c r="BM120" s="305"/>
    </row>
    <row r="121" spans="1:65" ht="27.75" customHeight="1" x14ac:dyDescent="0.2">
      <c r="A121" s="65"/>
      <c r="B121" s="65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64"/>
      <c r="Q121" s="64"/>
      <c r="R121" s="64"/>
      <c r="S121" s="64"/>
      <c r="T121" s="91"/>
      <c r="U121" s="91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93"/>
      <c r="AU121" s="93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64"/>
      <c r="BK121" s="64"/>
      <c r="BL121" s="94"/>
      <c r="BM121" s="94"/>
    </row>
    <row r="122" spans="1:65" ht="26.25" customHeight="1" x14ac:dyDescent="0.35">
      <c r="A122" s="39"/>
      <c r="B122" s="39"/>
      <c r="C122" s="41" t="s">
        <v>137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2" t="s">
        <v>137</v>
      </c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4"/>
      <c r="BE122" s="4"/>
      <c r="BF122" s="4"/>
      <c r="BG122" s="4"/>
      <c r="BH122" s="88"/>
      <c r="BI122" s="88"/>
      <c r="BJ122" s="88"/>
      <c r="BK122" s="88"/>
      <c r="BL122" s="88"/>
      <c r="BM122" s="88"/>
    </row>
    <row r="123" spans="1:65" ht="26.25" customHeight="1" x14ac:dyDescent="0.35">
      <c r="A123" s="39"/>
      <c r="B123" s="39"/>
      <c r="C123" s="6" t="s">
        <v>138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6" t="s">
        <v>141</v>
      </c>
      <c r="AL123" s="24"/>
      <c r="AM123" s="24"/>
      <c r="AN123" s="24"/>
      <c r="AO123" s="24"/>
      <c r="AP123" s="24"/>
      <c r="AQ123" s="24"/>
      <c r="AR123" s="24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4"/>
      <c r="BE123" s="4"/>
      <c r="BF123" s="4"/>
      <c r="BG123" s="4"/>
      <c r="BH123" s="88"/>
      <c r="BI123" s="88"/>
      <c r="BJ123" s="88"/>
      <c r="BK123" s="88"/>
      <c r="BL123" s="88"/>
      <c r="BM123" s="88"/>
    </row>
    <row r="124" spans="1:65" ht="26.25" customHeight="1" x14ac:dyDescent="0.35">
      <c r="A124" s="39"/>
      <c r="B124" s="39"/>
      <c r="C124" s="6" t="s">
        <v>139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6" t="s">
        <v>356</v>
      </c>
      <c r="AL124" s="24"/>
      <c r="AM124" s="24"/>
      <c r="AN124" s="24"/>
      <c r="AO124" s="24"/>
      <c r="AP124" s="24"/>
      <c r="AQ124" s="24"/>
      <c r="AR124" s="24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4"/>
      <c r="BE124" s="4"/>
      <c r="BF124" s="4"/>
      <c r="BG124" s="4"/>
      <c r="BH124" s="88"/>
      <c r="BI124" s="88"/>
      <c r="BJ124" s="88"/>
      <c r="BK124" s="88"/>
      <c r="BL124" s="88"/>
      <c r="BM124" s="88"/>
    </row>
    <row r="125" spans="1:65" ht="48" customHeight="1" x14ac:dyDescent="0.35">
      <c r="A125" s="39"/>
      <c r="B125" s="39"/>
      <c r="C125" s="197"/>
      <c r="D125" s="197"/>
      <c r="E125" s="197"/>
      <c r="F125" s="197"/>
      <c r="G125" s="197"/>
      <c r="H125" s="197"/>
      <c r="I125" s="198"/>
      <c r="J125" s="198"/>
      <c r="K125" s="84"/>
      <c r="L125" s="269" t="s">
        <v>140</v>
      </c>
      <c r="M125" s="271"/>
      <c r="N125" s="25"/>
      <c r="O125" s="25"/>
      <c r="P125" s="25"/>
      <c r="Q125" s="25"/>
      <c r="R125" s="6"/>
      <c r="S125" s="6"/>
      <c r="T125" s="6"/>
      <c r="U125" s="6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197"/>
      <c r="AL125" s="197"/>
      <c r="AM125" s="197"/>
      <c r="AN125" s="197"/>
      <c r="AO125" s="197"/>
      <c r="AP125" s="197"/>
      <c r="AQ125" s="198"/>
      <c r="AR125" s="198"/>
      <c r="AS125" s="84"/>
      <c r="AT125" s="269" t="s">
        <v>142</v>
      </c>
      <c r="AU125" s="271"/>
      <c r="AV125" s="25"/>
      <c r="AW125" s="25"/>
      <c r="AX125" s="25"/>
      <c r="AY125" s="25"/>
      <c r="AZ125" s="6"/>
      <c r="BA125" s="6"/>
      <c r="BB125" s="6"/>
      <c r="BC125" s="6"/>
      <c r="BD125" s="4"/>
      <c r="BE125" s="4"/>
      <c r="BF125" s="4"/>
      <c r="BG125" s="4"/>
      <c r="BH125" s="88"/>
      <c r="BI125" s="88"/>
      <c r="BJ125" s="88"/>
      <c r="BK125" s="88"/>
      <c r="BL125" s="88"/>
      <c r="BM125" s="88"/>
    </row>
    <row r="126" spans="1:65" ht="26.25" customHeight="1" x14ac:dyDescent="0.35">
      <c r="A126" s="39"/>
      <c r="B126" s="39"/>
      <c r="C126" s="199"/>
      <c r="D126" s="199"/>
      <c r="E126" s="199"/>
      <c r="F126" s="199"/>
      <c r="G126" s="20" t="s">
        <v>315</v>
      </c>
      <c r="H126" s="21"/>
      <c r="I126" s="15"/>
      <c r="J126" s="15"/>
      <c r="K126" s="22"/>
      <c r="L126" s="23"/>
      <c r="M126" s="23"/>
      <c r="N126" s="23"/>
      <c r="O126" s="23"/>
      <c r="P126" s="23"/>
      <c r="Q126" s="23"/>
      <c r="R126" s="6"/>
      <c r="S126" s="23"/>
      <c r="T126" s="6"/>
      <c r="U126" s="6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199"/>
      <c r="AL126" s="199"/>
      <c r="AM126" s="199"/>
      <c r="AN126" s="199"/>
      <c r="AO126" s="20" t="s">
        <v>315</v>
      </c>
      <c r="AP126" s="21"/>
      <c r="AQ126" s="15"/>
      <c r="AR126" s="15"/>
      <c r="AS126" s="22"/>
      <c r="AT126" s="23"/>
      <c r="AU126" s="23"/>
      <c r="AV126" s="23"/>
      <c r="AW126" s="23"/>
      <c r="AX126" s="23"/>
      <c r="AY126" s="23"/>
      <c r="AZ126" s="6"/>
      <c r="BA126" s="25"/>
      <c r="BB126" s="6"/>
      <c r="BC126" s="6"/>
      <c r="BD126" s="4"/>
      <c r="BE126" s="4"/>
      <c r="BF126" s="4"/>
      <c r="BG126" s="4"/>
      <c r="BH126" s="88"/>
      <c r="BI126" s="88"/>
      <c r="BJ126" s="88"/>
      <c r="BK126" s="88"/>
      <c r="BL126" s="88"/>
      <c r="BM126" s="88"/>
    </row>
    <row r="127" spans="1:65" ht="21" customHeight="1" x14ac:dyDescent="0.35">
      <c r="A127" s="39"/>
      <c r="B127" s="39"/>
      <c r="C127" s="84"/>
      <c r="D127" s="84"/>
      <c r="E127" s="84"/>
      <c r="F127" s="84"/>
      <c r="G127" s="20"/>
      <c r="H127" s="21"/>
      <c r="I127" s="15"/>
      <c r="J127" s="15"/>
      <c r="K127" s="22"/>
      <c r="L127" s="23"/>
      <c r="M127" s="23"/>
      <c r="N127" s="23"/>
      <c r="O127" s="23"/>
      <c r="P127" s="23"/>
      <c r="Q127" s="23"/>
      <c r="R127" s="6"/>
      <c r="S127" s="23"/>
      <c r="T127" s="6"/>
      <c r="U127" s="6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84"/>
      <c r="AL127" s="84"/>
      <c r="AM127" s="84"/>
      <c r="AN127" s="84"/>
      <c r="AO127" s="20"/>
      <c r="AP127" s="21"/>
      <c r="AQ127" s="15"/>
      <c r="AR127" s="15"/>
      <c r="AS127" s="22"/>
      <c r="AT127" s="23"/>
      <c r="AU127" s="23"/>
      <c r="AV127" s="23"/>
      <c r="AW127" s="23"/>
      <c r="AX127" s="23"/>
      <c r="AY127" s="23"/>
      <c r="AZ127" s="6"/>
      <c r="BA127" s="25"/>
      <c r="BB127" s="6"/>
      <c r="BC127" s="6"/>
      <c r="BD127" s="4"/>
      <c r="BE127" s="4"/>
      <c r="BF127" s="4"/>
      <c r="BG127" s="4"/>
      <c r="BH127" s="88"/>
      <c r="BI127" s="88"/>
      <c r="BJ127" s="88"/>
      <c r="BK127" s="88"/>
      <c r="BL127" s="88"/>
      <c r="BM127" s="88"/>
    </row>
    <row r="128" spans="1:65" ht="28.5" customHeight="1" x14ac:dyDescent="0.35">
      <c r="A128" s="4" t="s">
        <v>357</v>
      </c>
      <c r="B128" s="39"/>
      <c r="C128" s="39"/>
      <c r="D128" s="39"/>
      <c r="E128" s="39"/>
      <c r="F128" s="39"/>
      <c r="G128" s="39"/>
      <c r="H128" s="39"/>
      <c r="I128" s="39"/>
      <c r="J128" s="39"/>
      <c r="K128" s="85"/>
      <c r="L128" s="85"/>
      <c r="M128" s="85"/>
      <c r="N128" s="85"/>
      <c r="O128" s="85"/>
      <c r="P128" s="85"/>
      <c r="Q128" s="89"/>
      <c r="R128" s="89"/>
      <c r="S128" s="8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85"/>
      <c r="AG128" s="85"/>
      <c r="AH128" s="85"/>
      <c r="AI128" s="85"/>
      <c r="AJ128" s="85"/>
      <c r="AK128" s="85"/>
      <c r="AL128" s="86"/>
      <c r="AM128" s="86"/>
      <c r="AN128" s="86"/>
      <c r="AO128" s="87"/>
      <c r="AP128" s="87"/>
      <c r="AQ128" s="87"/>
      <c r="AR128" s="87"/>
      <c r="AS128" s="87"/>
      <c r="AT128" s="87"/>
      <c r="AU128" s="87"/>
      <c r="AV128" s="87"/>
      <c r="AW128" s="86"/>
      <c r="AX128" s="86"/>
      <c r="AY128" s="86"/>
      <c r="AZ128" s="86"/>
      <c r="BA128" s="88"/>
      <c r="BB128" s="88"/>
      <c r="BC128" s="88"/>
      <c r="BD128" s="88"/>
      <c r="BE128" s="88"/>
      <c r="BF128" s="88"/>
      <c r="BG128" s="88"/>
      <c r="BH128" s="88"/>
      <c r="BI128" s="88"/>
      <c r="BJ128" s="88"/>
      <c r="BK128" s="88"/>
      <c r="BL128" s="88"/>
      <c r="BM128" s="88"/>
    </row>
    <row r="129" spans="1:65" ht="48" customHeight="1" thickBot="1" x14ac:dyDescent="0.4">
      <c r="A129" s="4"/>
      <c r="B129" s="39"/>
      <c r="C129" s="39"/>
      <c r="D129" s="39"/>
      <c r="E129" s="39"/>
      <c r="F129" s="39"/>
      <c r="G129" s="39"/>
      <c r="H129" s="39"/>
      <c r="I129" s="39"/>
      <c r="J129" s="39"/>
      <c r="K129" s="85"/>
      <c r="L129" s="85"/>
      <c r="M129" s="85"/>
      <c r="N129" s="85"/>
      <c r="O129" s="85"/>
      <c r="P129" s="85"/>
      <c r="Q129" s="89"/>
      <c r="R129" s="89"/>
      <c r="S129" s="8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85"/>
      <c r="AG129" s="85"/>
      <c r="AH129" s="85"/>
      <c r="AI129" s="85"/>
      <c r="AJ129" s="85"/>
      <c r="AK129" s="85"/>
      <c r="AL129" s="86"/>
      <c r="AM129" s="86"/>
      <c r="AN129" s="86"/>
      <c r="AO129" s="87"/>
      <c r="AP129" s="87"/>
      <c r="AQ129" s="87"/>
      <c r="AR129" s="15"/>
      <c r="AS129" s="22"/>
      <c r="AT129" s="23"/>
      <c r="AU129" s="23"/>
      <c r="AV129" s="23"/>
      <c r="AW129" s="23"/>
      <c r="AX129" s="23"/>
      <c r="AY129" s="23"/>
      <c r="AZ129" s="6"/>
      <c r="BA129" s="25"/>
      <c r="BB129" s="6"/>
      <c r="BC129" s="6"/>
      <c r="BD129" s="4"/>
      <c r="BE129" s="4"/>
      <c r="BF129" s="4"/>
      <c r="BG129" s="4"/>
      <c r="BH129" s="88"/>
      <c r="BI129" s="88"/>
      <c r="BJ129" s="88"/>
      <c r="BK129" s="88"/>
      <c r="BL129" s="88"/>
      <c r="BM129" s="88"/>
    </row>
    <row r="130" spans="1:65" ht="26.25" customHeight="1" thickTop="1" x14ac:dyDescent="0.2">
      <c r="A130" s="1005" t="s">
        <v>20</v>
      </c>
      <c r="B130" s="1006"/>
      <c r="C130" s="1007" t="s">
        <v>21</v>
      </c>
      <c r="D130" s="1008"/>
      <c r="E130" s="1008"/>
      <c r="F130" s="1008"/>
      <c r="G130" s="1008"/>
      <c r="H130" s="1008"/>
      <c r="I130" s="1008"/>
      <c r="J130" s="1008"/>
      <c r="K130" s="1008"/>
      <c r="L130" s="1008"/>
      <c r="M130" s="1008"/>
      <c r="N130" s="1008"/>
      <c r="O130" s="1009"/>
      <c r="P130" s="794" t="s">
        <v>22</v>
      </c>
      <c r="Q130" s="795"/>
      <c r="R130" s="744" t="s">
        <v>23</v>
      </c>
      <c r="S130" s="745"/>
      <c r="T130" s="774" t="s">
        <v>24</v>
      </c>
      <c r="U130" s="775"/>
      <c r="V130" s="775"/>
      <c r="W130" s="775"/>
      <c r="X130" s="775"/>
      <c r="Y130" s="775"/>
      <c r="Z130" s="775"/>
      <c r="AA130" s="775"/>
      <c r="AB130" s="775"/>
      <c r="AC130" s="775"/>
      <c r="AD130" s="775"/>
      <c r="AE130" s="776"/>
      <c r="AF130" s="777" t="s">
        <v>25</v>
      </c>
      <c r="AG130" s="778"/>
      <c r="AH130" s="778"/>
      <c r="AI130" s="778"/>
      <c r="AJ130" s="778"/>
      <c r="AK130" s="778"/>
      <c r="AL130" s="778"/>
      <c r="AM130" s="778"/>
      <c r="AN130" s="778"/>
      <c r="AO130" s="778"/>
      <c r="AP130" s="778"/>
      <c r="AQ130" s="778"/>
      <c r="AR130" s="778"/>
      <c r="AS130" s="778"/>
      <c r="AT130" s="778"/>
      <c r="AU130" s="778"/>
      <c r="AV130" s="778"/>
      <c r="AW130" s="778"/>
      <c r="AX130" s="778"/>
      <c r="AY130" s="778"/>
      <c r="AZ130" s="778"/>
      <c r="BA130" s="778"/>
      <c r="BB130" s="778"/>
      <c r="BC130" s="778"/>
      <c r="BD130" s="778"/>
      <c r="BE130" s="778"/>
      <c r="BF130" s="778"/>
      <c r="BG130" s="778"/>
      <c r="BH130" s="778"/>
      <c r="BI130" s="779"/>
      <c r="BJ130" s="780" t="s">
        <v>26</v>
      </c>
      <c r="BK130" s="781"/>
      <c r="BL130" s="744" t="s">
        <v>27</v>
      </c>
      <c r="BM130" s="745"/>
    </row>
    <row r="131" spans="1:65" ht="24" customHeight="1" x14ac:dyDescent="0.2">
      <c r="A131" s="861"/>
      <c r="B131" s="862"/>
      <c r="C131" s="868"/>
      <c r="D131" s="869"/>
      <c r="E131" s="869"/>
      <c r="F131" s="869"/>
      <c r="G131" s="869"/>
      <c r="H131" s="869"/>
      <c r="I131" s="869"/>
      <c r="J131" s="869"/>
      <c r="K131" s="869"/>
      <c r="L131" s="869"/>
      <c r="M131" s="869"/>
      <c r="N131" s="869"/>
      <c r="O131" s="870"/>
      <c r="P131" s="752"/>
      <c r="Q131" s="796"/>
      <c r="R131" s="746"/>
      <c r="S131" s="747"/>
      <c r="T131" s="750" t="s">
        <v>28</v>
      </c>
      <c r="U131" s="751"/>
      <c r="V131" s="756" t="s">
        <v>29</v>
      </c>
      <c r="W131" s="757"/>
      <c r="X131" s="762" t="s">
        <v>30</v>
      </c>
      <c r="Y131" s="763"/>
      <c r="Z131" s="763"/>
      <c r="AA131" s="763"/>
      <c r="AB131" s="763"/>
      <c r="AC131" s="763"/>
      <c r="AD131" s="763"/>
      <c r="AE131" s="764"/>
      <c r="AF131" s="765" t="s">
        <v>31</v>
      </c>
      <c r="AG131" s="763"/>
      <c r="AH131" s="763"/>
      <c r="AI131" s="763"/>
      <c r="AJ131" s="763"/>
      <c r="AK131" s="766"/>
      <c r="AL131" s="762" t="s">
        <v>32</v>
      </c>
      <c r="AM131" s="763"/>
      <c r="AN131" s="763"/>
      <c r="AO131" s="763"/>
      <c r="AP131" s="763"/>
      <c r="AQ131" s="764"/>
      <c r="AR131" s="765" t="s">
        <v>33</v>
      </c>
      <c r="AS131" s="763"/>
      <c r="AT131" s="763"/>
      <c r="AU131" s="763"/>
      <c r="AV131" s="763"/>
      <c r="AW131" s="766"/>
      <c r="AX131" s="762" t="s">
        <v>34</v>
      </c>
      <c r="AY131" s="763"/>
      <c r="AZ131" s="763"/>
      <c r="BA131" s="763"/>
      <c r="BB131" s="763"/>
      <c r="BC131" s="766"/>
      <c r="BD131" s="767" t="s">
        <v>215</v>
      </c>
      <c r="BE131" s="768"/>
      <c r="BF131" s="768"/>
      <c r="BG131" s="768"/>
      <c r="BH131" s="768"/>
      <c r="BI131" s="769"/>
      <c r="BJ131" s="758"/>
      <c r="BK131" s="759"/>
      <c r="BL131" s="746"/>
      <c r="BM131" s="747"/>
    </row>
    <row r="132" spans="1:65" ht="26.25" customHeight="1" x14ac:dyDescent="0.2">
      <c r="A132" s="861"/>
      <c r="B132" s="862"/>
      <c r="C132" s="868"/>
      <c r="D132" s="869"/>
      <c r="E132" s="869"/>
      <c r="F132" s="869"/>
      <c r="G132" s="869"/>
      <c r="H132" s="869"/>
      <c r="I132" s="869"/>
      <c r="J132" s="869"/>
      <c r="K132" s="869"/>
      <c r="L132" s="869"/>
      <c r="M132" s="869"/>
      <c r="N132" s="869"/>
      <c r="O132" s="870"/>
      <c r="P132" s="752"/>
      <c r="Q132" s="796"/>
      <c r="R132" s="746"/>
      <c r="S132" s="747"/>
      <c r="T132" s="752"/>
      <c r="U132" s="753"/>
      <c r="V132" s="758"/>
      <c r="W132" s="759"/>
      <c r="X132" s="782" t="s">
        <v>35</v>
      </c>
      <c r="Y132" s="783"/>
      <c r="Z132" s="788" t="s">
        <v>36</v>
      </c>
      <c r="AA132" s="789"/>
      <c r="AB132" s="788" t="s">
        <v>37</v>
      </c>
      <c r="AC132" s="789"/>
      <c r="AD132" s="814" t="s">
        <v>38</v>
      </c>
      <c r="AE132" s="815"/>
      <c r="AF132" s="476" t="s">
        <v>39</v>
      </c>
      <c r="AG132" s="474"/>
      <c r="AH132" s="477"/>
      <c r="AI132" s="473" t="s">
        <v>40</v>
      </c>
      <c r="AJ132" s="474"/>
      <c r="AK132" s="478"/>
      <c r="AL132" s="476" t="s">
        <v>41</v>
      </c>
      <c r="AM132" s="474"/>
      <c r="AN132" s="477"/>
      <c r="AO132" s="473" t="s">
        <v>42</v>
      </c>
      <c r="AP132" s="474"/>
      <c r="AQ132" s="475"/>
      <c r="AR132" s="476" t="s">
        <v>43</v>
      </c>
      <c r="AS132" s="474"/>
      <c r="AT132" s="477"/>
      <c r="AU132" s="473" t="s">
        <v>44</v>
      </c>
      <c r="AV132" s="474"/>
      <c r="AW132" s="478"/>
      <c r="AX132" s="476" t="s">
        <v>45</v>
      </c>
      <c r="AY132" s="474"/>
      <c r="AZ132" s="477"/>
      <c r="BA132" s="473" t="s">
        <v>46</v>
      </c>
      <c r="BB132" s="474"/>
      <c r="BC132" s="478"/>
      <c r="BD132" s="476" t="s">
        <v>216</v>
      </c>
      <c r="BE132" s="474"/>
      <c r="BF132" s="477"/>
      <c r="BG132" s="853" t="s">
        <v>310</v>
      </c>
      <c r="BH132" s="854"/>
      <c r="BI132" s="855"/>
      <c r="BJ132" s="758"/>
      <c r="BK132" s="759"/>
      <c r="BL132" s="746"/>
      <c r="BM132" s="747"/>
    </row>
    <row r="133" spans="1:65" ht="22.5" customHeight="1" x14ac:dyDescent="0.2">
      <c r="A133" s="861"/>
      <c r="B133" s="862"/>
      <c r="C133" s="868"/>
      <c r="D133" s="869"/>
      <c r="E133" s="869"/>
      <c r="F133" s="869"/>
      <c r="G133" s="869"/>
      <c r="H133" s="869"/>
      <c r="I133" s="869"/>
      <c r="J133" s="869"/>
      <c r="K133" s="869"/>
      <c r="L133" s="869"/>
      <c r="M133" s="869"/>
      <c r="N133" s="869"/>
      <c r="O133" s="870"/>
      <c r="P133" s="752"/>
      <c r="Q133" s="796"/>
      <c r="R133" s="746"/>
      <c r="S133" s="747"/>
      <c r="T133" s="752"/>
      <c r="U133" s="753"/>
      <c r="V133" s="758"/>
      <c r="W133" s="759"/>
      <c r="X133" s="784"/>
      <c r="Y133" s="785"/>
      <c r="Z133" s="790"/>
      <c r="AA133" s="791"/>
      <c r="AB133" s="790"/>
      <c r="AC133" s="791"/>
      <c r="AD133" s="816"/>
      <c r="AE133" s="817"/>
      <c r="AF133" s="113" t="s">
        <v>358</v>
      </c>
      <c r="AG133" s="810" t="s">
        <v>47</v>
      </c>
      <c r="AH133" s="812"/>
      <c r="AI133" s="114" t="s">
        <v>359</v>
      </c>
      <c r="AJ133" s="810" t="s">
        <v>47</v>
      </c>
      <c r="AK133" s="811"/>
      <c r="AL133" s="113" t="s">
        <v>358</v>
      </c>
      <c r="AM133" s="810" t="s">
        <v>47</v>
      </c>
      <c r="AN133" s="812"/>
      <c r="AO133" s="114" t="s">
        <v>359</v>
      </c>
      <c r="AP133" s="810" t="s">
        <v>47</v>
      </c>
      <c r="AQ133" s="813"/>
      <c r="AR133" s="113" t="s">
        <v>358</v>
      </c>
      <c r="AS133" s="810" t="s">
        <v>47</v>
      </c>
      <c r="AT133" s="812"/>
      <c r="AU133" s="114" t="s">
        <v>359</v>
      </c>
      <c r="AV133" s="810" t="s">
        <v>47</v>
      </c>
      <c r="AW133" s="811"/>
      <c r="AX133" s="113" t="s">
        <v>358</v>
      </c>
      <c r="AY133" s="810" t="s">
        <v>47</v>
      </c>
      <c r="AZ133" s="812"/>
      <c r="BA133" s="114" t="s">
        <v>359</v>
      </c>
      <c r="BB133" s="810" t="s">
        <v>47</v>
      </c>
      <c r="BC133" s="811"/>
      <c r="BD133" s="113" t="s">
        <v>358</v>
      </c>
      <c r="BE133" s="810" t="s">
        <v>47</v>
      </c>
      <c r="BF133" s="812"/>
      <c r="BG133" s="114"/>
      <c r="BH133" s="810"/>
      <c r="BI133" s="813"/>
      <c r="BJ133" s="758"/>
      <c r="BK133" s="759"/>
      <c r="BL133" s="746"/>
      <c r="BM133" s="747"/>
    </row>
    <row r="134" spans="1:65" ht="87" customHeight="1" thickBot="1" x14ac:dyDescent="0.25">
      <c r="A134" s="863"/>
      <c r="B134" s="864"/>
      <c r="C134" s="871"/>
      <c r="D134" s="872"/>
      <c r="E134" s="872"/>
      <c r="F134" s="872"/>
      <c r="G134" s="872"/>
      <c r="H134" s="872"/>
      <c r="I134" s="872"/>
      <c r="J134" s="872"/>
      <c r="K134" s="872"/>
      <c r="L134" s="872"/>
      <c r="M134" s="872"/>
      <c r="N134" s="872"/>
      <c r="O134" s="873"/>
      <c r="P134" s="754"/>
      <c r="Q134" s="797"/>
      <c r="R134" s="748"/>
      <c r="S134" s="749"/>
      <c r="T134" s="754"/>
      <c r="U134" s="755"/>
      <c r="V134" s="760"/>
      <c r="W134" s="761"/>
      <c r="X134" s="786"/>
      <c r="Y134" s="787"/>
      <c r="Z134" s="792"/>
      <c r="AA134" s="793"/>
      <c r="AB134" s="792"/>
      <c r="AC134" s="793"/>
      <c r="AD134" s="818"/>
      <c r="AE134" s="819"/>
      <c r="AF134" s="110" t="s">
        <v>48</v>
      </c>
      <c r="AG134" s="187" t="s">
        <v>49</v>
      </c>
      <c r="AH134" s="242" t="s">
        <v>50</v>
      </c>
      <c r="AI134" s="108" t="s">
        <v>48</v>
      </c>
      <c r="AJ134" s="187" t="s">
        <v>49</v>
      </c>
      <c r="AK134" s="108" t="s">
        <v>50</v>
      </c>
      <c r="AL134" s="110" t="s">
        <v>48</v>
      </c>
      <c r="AM134" s="187" t="s">
        <v>49</v>
      </c>
      <c r="AN134" s="242" t="s">
        <v>50</v>
      </c>
      <c r="AO134" s="108" t="s">
        <v>48</v>
      </c>
      <c r="AP134" s="187" t="s">
        <v>49</v>
      </c>
      <c r="AQ134" s="112" t="s">
        <v>50</v>
      </c>
      <c r="AR134" s="110" t="s">
        <v>48</v>
      </c>
      <c r="AS134" s="187" t="s">
        <v>49</v>
      </c>
      <c r="AT134" s="242" t="s">
        <v>50</v>
      </c>
      <c r="AU134" s="108" t="s">
        <v>48</v>
      </c>
      <c r="AV134" s="187" t="s">
        <v>49</v>
      </c>
      <c r="AW134" s="108" t="s">
        <v>50</v>
      </c>
      <c r="AX134" s="110" t="s">
        <v>48</v>
      </c>
      <c r="AY134" s="187" t="s">
        <v>49</v>
      </c>
      <c r="AZ134" s="242" t="s">
        <v>50</v>
      </c>
      <c r="BA134" s="108" t="s">
        <v>48</v>
      </c>
      <c r="BB134" s="187" t="s">
        <v>49</v>
      </c>
      <c r="BC134" s="108" t="s">
        <v>50</v>
      </c>
      <c r="BD134" s="110" t="s">
        <v>48</v>
      </c>
      <c r="BE134" s="187" t="s">
        <v>49</v>
      </c>
      <c r="BF134" s="242" t="s">
        <v>50</v>
      </c>
      <c r="BG134" s="108" t="s">
        <v>48</v>
      </c>
      <c r="BH134" s="187" t="s">
        <v>49</v>
      </c>
      <c r="BI134" s="111" t="s">
        <v>50</v>
      </c>
      <c r="BJ134" s="760"/>
      <c r="BK134" s="761"/>
      <c r="BL134" s="748"/>
      <c r="BM134" s="749"/>
    </row>
    <row r="135" spans="1:65" ht="30" customHeight="1" thickTop="1" x14ac:dyDescent="0.2">
      <c r="A135" s="405" t="s">
        <v>450</v>
      </c>
      <c r="B135" s="406"/>
      <c r="C135" s="1028" t="s">
        <v>256</v>
      </c>
      <c r="D135" s="1028"/>
      <c r="E135" s="1028"/>
      <c r="F135" s="1028"/>
      <c r="G135" s="1028"/>
      <c r="H135" s="1028"/>
      <c r="I135" s="1028"/>
      <c r="J135" s="1028"/>
      <c r="K135" s="1028"/>
      <c r="L135" s="1028"/>
      <c r="M135" s="1028"/>
      <c r="N135" s="1028"/>
      <c r="O135" s="1029"/>
      <c r="P135" s="1030"/>
      <c r="Q135" s="1031"/>
      <c r="R135" s="411"/>
      <c r="S135" s="412"/>
      <c r="T135" s="316">
        <f t="shared" ref="T135:T137" si="49">AF135+AI135+AL135+AO135+AR135+AU135+AX135+BA135+BD135</f>
        <v>0</v>
      </c>
      <c r="U135" s="317"/>
      <c r="V135" s="944">
        <f t="shared" ref="V135" si="50">SUM(X135:AE135)</f>
        <v>0</v>
      </c>
      <c r="W135" s="945"/>
      <c r="X135" s="944"/>
      <c r="Y135" s="946"/>
      <c r="Z135" s="947"/>
      <c r="AA135" s="948"/>
      <c r="AB135" s="947"/>
      <c r="AC135" s="948"/>
      <c r="AD135" s="946"/>
      <c r="AE135" s="945"/>
      <c r="AF135" s="156"/>
      <c r="AG135" s="147"/>
      <c r="AH135" s="248"/>
      <c r="AI135" s="146"/>
      <c r="AJ135" s="147"/>
      <c r="AK135" s="146"/>
      <c r="AL135" s="148"/>
      <c r="AM135" s="147"/>
      <c r="AN135" s="248"/>
      <c r="AO135" s="146"/>
      <c r="AP135" s="147"/>
      <c r="AQ135" s="160"/>
      <c r="AR135" s="148"/>
      <c r="AS135" s="147"/>
      <c r="AT135" s="248"/>
      <c r="AU135" s="146"/>
      <c r="AV135" s="147"/>
      <c r="AW135" s="146"/>
      <c r="AX135" s="156"/>
      <c r="AY135" s="147"/>
      <c r="AZ135" s="248"/>
      <c r="BA135" s="146"/>
      <c r="BB135" s="151"/>
      <c r="BC135" s="152"/>
      <c r="BD135" s="153"/>
      <c r="BE135" s="151"/>
      <c r="BF135" s="254"/>
      <c r="BG135" s="150"/>
      <c r="BH135" s="151"/>
      <c r="BI135" s="149"/>
      <c r="BJ135" s="402">
        <f t="shared" ref="BJ135:BJ137" si="51">AH135+AK135+AN135+AQ135+AT135+AW135+AZ135+BC135+BF135</f>
        <v>0</v>
      </c>
      <c r="BK135" s="403"/>
      <c r="BL135" s="735"/>
      <c r="BM135" s="309"/>
    </row>
    <row r="136" spans="1:65" ht="72" customHeight="1" x14ac:dyDescent="0.2">
      <c r="A136" s="288" t="s">
        <v>452</v>
      </c>
      <c r="B136" s="289"/>
      <c r="C136" s="327" t="s">
        <v>272</v>
      </c>
      <c r="D136" s="327"/>
      <c r="E136" s="327"/>
      <c r="F136" s="327"/>
      <c r="G136" s="327"/>
      <c r="H136" s="327"/>
      <c r="I136" s="327"/>
      <c r="J136" s="327"/>
      <c r="K136" s="327"/>
      <c r="L136" s="327"/>
      <c r="M136" s="327"/>
      <c r="N136" s="327"/>
      <c r="O136" s="366"/>
      <c r="P136" s="292">
        <v>2</v>
      </c>
      <c r="Q136" s="293"/>
      <c r="R136" s="393"/>
      <c r="S136" s="303"/>
      <c r="T136" s="296">
        <f t="shared" si="49"/>
        <v>216</v>
      </c>
      <c r="U136" s="297"/>
      <c r="V136" s="298">
        <f>SUM(X136:AE136)</f>
        <v>120</v>
      </c>
      <c r="W136" s="299"/>
      <c r="X136" s="298">
        <v>62</v>
      </c>
      <c r="Y136" s="300"/>
      <c r="Z136" s="301">
        <v>58</v>
      </c>
      <c r="AA136" s="302"/>
      <c r="AB136" s="301"/>
      <c r="AC136" s="302"/>
      <c r="AD136" s="300"/>
      <c r="AE136" s="299"/>
      <c r="AF136" s="145"/>
      <c r="AG136" s="141"/>
      <c r="AH136" s="247"/>
      <c r="AI136" s="144">
        <f>AK136*36</f>
        <v>216</v>
      </c>
      <c r="AJ136" s="141">
        <v>120</v>
      </c>
      <c r="AK136" s="144">
        <v>6</v>
      </c>
      <c r="AL136" s="145"/>
      <c r="AM136" s="141"/>
      <c r="AN136" s="247"/>
      <c r="AO136" s="144"/>
      <c r="AP136" s="141"/>
      <c r="AQ136" s="155"/>
      <c r="AR136" s="145"/>
      <c r="AS136" s="141"/>
      <c r="AT136" s="247"/>
      <c r="AU136" s="144"/>
      <c r="AV136" s="141"/>
      <c r="AW136" s="144"/>
      <c r="AX136" s="145"/>
      <c r="AY136" s="141"/>
      <c r="AZ136" s="247"/>
      <c r="BA136" s="144"/>
      <c r="BB136" s="139"/>
      <c r="BC136" s="143"/>
      <c r="BD136" s="140"/>
      <c r="BE136" s="139"/>
      <c r="BF136" s="246"/>
      <c r="BG136" s="138"/>
      <c r="BH136" s="139"/>
      <c r="BI136" s="142"/>
      <c r="BJ136" s="394">
        <f t="shared" si="51"/>
        <v>6</v>
      </c>
      <c r="BK136" s="395"/>
      <c r="BL136" s="835" t="s">
        <v>429</v>
      </c>
      <c r="BM136" s="836"/>
    </row>
    <row r="137" spans="1:65" ht="72" customHeight="1" x14ac:dyDescent="0.2">
      <c r="A137" s="306" t="s">
        <v>451</v>
      </c>
      <c r="B137" s="307"/>
      <c r="C137" s="360" t="s">
        <v>273</v>
      </c>
      <c r="D137" s="360"/>
      <c r="E137" s="360"/>
      <c r="F137" s="360"/>
      <c r="G137" s="360"/>
      <c r="H137" s="360"/>
      <c r="I137" s="360"/>
      <c r="J137" s="360"/>
      <c r="K137" s="360"/>
      <c r="L137" s="360"/>
      <c r="M137" s="360"/>
      <c r="N137" s="360"/>
      <c r="O137" s="361"/>
      <c r="P137" s="312"/>
      <c r="Q137" s="313"/>
      <c r="R137" s="401">
        <v>7</v>
      </c>
      <c r="S137" s="353"/>
      <c r="T137" s="316">
        <f t="shared" si="49"/>
        <v>108</v>
      </c>
      <c r="U137" s="317"/>
      <c r="V137" s="318">
        <f>SUM(X137:AE137)</f>
        <v>50</v>
      </c>
      <c r="W137" s="319"/>
      <c r="X137" s="318">
        <v>34</v>
      </c>
      <c r="Y137" s="320"/>
      <c r="Z137" s="321"/>
      <c r="AA137" s="322"/>
      <c r="AB137" s="321">
        <v>16</v>
      </c>
      <c r="AC137" s="322"/>
      <c r="AD137" s="320"/>
      <c r="AE137" s="319"/>
      <c r="AF137" s="156"/>
      <c r="AG137" s="135"/>
      <c r="AH137" s="249"/>
      <c r="AI137" s="93"/>
      <c r="AJ137" s="135"/>
      <c r="AK137" s="93"/>
      <c r="AL137" s="156"/>
      <c r="AM137" s="135"/>
      <c r="AN137" s="249"/>
      <c r="AO137" s="93"/>
      <c r="AP137" s="135"/>
      <c r="AQ137" s="158"/>
      <c r="AR137" s="156"/>
      <c r="AS137" s="135"/>
      <c r="AT137" s="249"/>
      <c r="AU137" s="93"/>
      <c r="AV137" s="135"/>
      <c r="AW137" s="93"/>
      <c r="AX137" s="156">
        <f t="shared" ref="AX137" si="52">AZ137*36</f>
        <v>108</v>
      </c>
      <c r="AY137" s="135">
        <v>50</v>
      </c>
      <c r="AZ137" s="249">
        <v>3</v>
      </c>
      <c r="BA137" s="93"/>
      <c r="BB137" s="133"/>
      <c r="BC137" s="137"/>
      <c r="BD137" s="134"/>
      <c r="BE137" s="133"/>
      <c r="BF137" s="245"/>
      <c r="BG137" s="132"/>
      <c r="BH137" s="133"/>
      <c r="BI137" s="136"/>
      <c r="BJ137" s="402">
        <f t="shared" si="51"/>
        <v>3</v>
      </c>
      <c r="BK137" s="403"/>
      <c r="BL137" s="735" t="s">
        <v>431</v>
      </c>
      <c r="BM137" s="309"/>
    </row>
    <row r="138" spans="1:65" ht="30" customHeight="1" x14ac:dyDescent="0.2">
      <c r="A138" s="1051" t="s">
        <v>182</v>
      </c>
      <c r="B138" s="1052"/>
      <c r="C138" s="1053" t="s">
        <v>8</v>
      </c>
      <c r="D138" s="1053"/>
      <c r="E138" s="1053"/>
      <c r="F138" s="1053"/>
      <c r="G138" s="1053"/>
      <c r="H138" s="1053"/>
      <c r="I138" s="1053"/>
      <c r="J138" s="1053"/>
      <c r="K138" s="1053"/>
      <c r="L138" s="1053"/>
      <c r="M138" s="1053"/>
      <c r="N138" s="1053"/>
      <c r="O138" s="1054"/>
      <c r="P138" s="1055"/>
      <c r="Q138" s="1056"/>
      <c r="R138" s="200"/>
      <c r="S138" s="201"/>
      <c r="T138" s="202"/>
      <c r="U138" s="203"/>
      <c r="V138" s="202"/>
      <c r="W138" s="203"/>
      <c r="X138" s="202"/>
      <c r="Y138" s="219"/>
      <c r="Z138" s="221"/>
      <c r="AA138" s="223"/>
      <c r="AB138" s="221"/>
      <c r="AC138" s="223"/>
      <c r="AD138" s="219"/>
      <c r="AE138" s="203"/>
      <c r="AF138" s="230"/>
      <c r="AG138" s="227"/>
      <c r="AH138" s="260"/>
      <c r="AI138" s="225"/>
      <c r="AJ138" s="227"/>
      <c r="AK138" s="225"/>
      <c r="AL138" s="230"/>
      <c r="AM138" s="227"/>
      <c r="AN138" s="260"/>
      <c r="AO138" s="225"/>
      <c r="AP138" s="227"/>
      <c r="AQ138" s="232"/>
      <c r="AR138" s="230"/>
      <c r="AS138" s="227"/>
      <c r="AT138" s="260"/>
      <c r="AU138" s="225"/>
      <c r="AV138" s="227"/>
      <c r="AW138" s="225"/>
      <c r="AX138" s="230"/>
      <c r="AY138" s="227"/>
      <c r="AZ138" s="260"/>
      <c r="BA138" s="225"/>
      <c r="BB138" s="227"/>
      <c r="BC138" s="232"/>
      <c r="BD138" s="230"/>
      <c r="BE138" s="227"/>
      <c r="BF138" s="260"/>
      <c r="BG138" s="225"/>
      <c r="BH138" s="227"/>
      <c r="BI138" s="229"/>
      <c r="BJ138" s="1057"/>
      <c r="BK138" s="1058"/>
      <c r="BL138" s="727"/>
      <c r="BM138" s="728"/>
    </row>
    <row r="139" spans="1:65" ht="72" customHeight="1" x14ac:dyDescent="0.2">
      <c r="A139" s="306" t="s">
        <v>183</v>
      </c>
      <c r="B139" s="307"/>
      <c r="C139" s="729" t="s">
        <v>192</v>
      </c>
      <c r="D139" s="729"/>
      <c r="E139" s="729"/>
      <c r="F139" s="729"/>
      <c r="G139" s="729"/>
      <c r="H139" s="729"/>
      <c r="I139" s="729"/>
      <c r="J139" s="729"/>
      <c r="K139" s="729"/>
      <c r="L139" s="729"/>
      <c r="M139" s="729"/>
      <c r="N139" s="729"/>
      <c r="O139" s="730"/>
      <c r="P139" s="402"/>
      <c r="Q139" s="731"/>
      <c r="R139" s="732"/>
      <c r="S139" s="403"/>
      <c r="T139" s="356" t="s">
        <v>12</v>
      </c>
      <c r="U139" s="357"/>
      <c r="V139" s="356" t="s">
        <v>12</v>
      </c>
      <c r="W139" s="357"/>
      <c r="X139" s="356" t="s">
        <v>12</v>
      </c>
      <c r="Y139" s="724"/>
      <c r="Z139" s="733"/>
      <c r="AA139" s="734"/>
      <c r="AB139" s="733"/>
      <c r="AC139" s="734"/>
      <c r="AD139" s="724"/>
      <c r="AE139" s="357"/>
      <c r="AF139" s="134" t="s">
        <v>12</v>
      </c>
      <c r="AG139" s="133" t="s">
        <v>12</v>
      </c>
      <c r="AH139" s="245"/>
      <c r="AI139" s="132"/>
      <c r="AJ139" s="133"/>
      <c r="AK139" s="132"/>
      <c r="AL139" s="134"/>
      <c r="AM139" s="133"/>
      <c r="AN139" s="245"/>
      <c r="AO139" s="132"/>
      <c r="AP139" s="133"/>
      <c r="AQ139" s="137"/>
      <c r="AR139" s="134"/>
      <c r="AS139" s="133"/>
      <c r="AT139" s="245"/>
      <c r="AU139" s="132"/>
      <c r="AV139" s="133"/>
      <c r="AW139" s="132"/>
      <c r="AX139" s="134"/>
      <c r="AY139" s="133"/>
      <c r="AZ139" s="245"/>
      <c r="BA139" s="132"/>
      <c r="BB139" s="133"/>
      <c r="BC139" s="137"/>
      <c r="BD139" s="134"/>
      <c r="BE139" s="133"/>
      <c r="BF139" s="245"/>
      <c r="BG139" s="132"/>
      <c r="BH139" s="133"/>
      <c r="BI139" s="136"/>
      <c r="BJ139" s="725"/>
      <c r="BK139" s="726"/>
      <c r="BL139" s="735"/>
      <c r="BM139" s="309"/>
    </row>
    <row r="140" spans="1:65" ht="48" customHeight="1" x14ac:dyDescent="0.2">
      <c r="A140" s="288" t="s">
        <v>184</v>
      </c>
      <c r="B140" s="289"/>
      <c r="C140" s="694" t="s">
        <v>11</v>
      </c>
      <c r="D140" s="694"/>
      <c r="E140" s="694"/>
      <c r="F140" s="694"/>
      <c r="G140" s="694"/>
      <c r="H140" s="694"/>
      <c r="I140" s="694"/>
      <c r="J140" s="694"/>
      <c r="K140" s="694"/>
      <c r="L140" s="694"/>
      <c r="M140" s="694"/>
      <c r="N140" s="694"/>
      <c r="O140" s="695"/>
      <c r="P140" s="394"/>
      <c r="Q140" s="424"/>
      <c r="R140" s="957"/>
      <c r="S140" s="395"/>
      <c r="T140" s="391" t="s">
        <v>12</v>
      </c>
      <c r="U140" s="392"/>
      <c r="V140" s="391" t="s">
        <v>12</v>
      </c>
      <c r="W140" s="392"/>
      <c r="X140" s="391" t="s">
        <v>12</v>
      </c>
      <c r="Y140" s="858"/>
      <c r="Z140" s="717"/>
      <c r="AA140" s="718"/>
      <c r="AB140" s="717"/>
      <c r="AC140" s="718"/>
      <c r="AD140" s="858"/>
      <c r="AE140" s="392"/>
      <c r="AF140" s="140"/>
      <c r="AG140" s="139"/>
      <c r="AH140" s="246"/>
      <c r="AI140" s="138" t="s">
        <v>12</v>
      </c>
      <c r="AJ140" s="139" t="s">
        <v>12</v>
      </c>
      <c r="AK140" s="138"/>
      <c r="AL140" s="140"/>
      <c r="AM140" s="139"/>
      <c r="AN140" s="246"/>
      <c r="AO140" s="138"/>
      <c r="AP140" s="139"/>
      <c r="AQ140" s="143"/>
      <c r="AR140" s="140"/>
      <c r="AS140" s="139"/>
      <c r="AT140" s="246"/>
      <c r="AU140" s="138"/>
      <c r="AV140" s="139"/>
      <c r="AW140" s="138"/>
      <c r="AX140" s="140"/>
      <c r="AY140" s="139"/>
      <c r="AZ140" s="246"/>
      <c r="BA140" s="138"/>
      <c r="BB140" s="139"/>
      <c r="BC140" s="143"/>
      <c r="BD140" s="140"/>
      <c r="BE140" s="139"/>
      <c r="BF140" s="246"/>
      <c r="BG140" s="138"/>
      <c r="BH140" s="139"/>
      <c r="BI140" s="142"/>
      <c r="BJ140" s="1032"/>
      <c r="BK140" s="1033"/>
      <c r="BL140" s="840"/>
      <c r="BM140" s="305"/>
    </row>
    <row r="141" spans="1:65" ht="48" customHeight="1" x14ac:dyDescent="0.2">
      <c r="A141" s="306" t="s">
        <v>185</v>
      </c>
      <c r="B141" s="307"/>
      <c r="C141" s="729" t="s">
        <v>10</v>
      </c>
      <c r="D141" s="729"/>
      <c r="E141" s="729"/>
      <c r="F141" s="729"/>
      <c r="G141" s="729"/>
      <c r="H141" s="729"/>
      <c r="I141" s="729"/>
      <c r="J141" s="729"/>
      <c r="K141" s="729"/>
      <c r="L141" s="729"/>
      <c r="M141" s="729"/>
      <c r="N141" s="729"/>
      <c r="O141" s="730"/>
      <c r="P141" s="402"/>
      <c r="Q141" s="731"/>
      <c r="R141" s="732"/>
      <c r="S141" s="403"/>
      <c r="T141" s="356" t="s">
        <v>198</v>
      </c>
      <c r="U141" s="357"/>
      <c r="V141" s="356" t="s">
        <v>198</v>
      </c>
      <c r="W141" s="357"/>
      <c r="X141" s="356" t="s">
        <v>198</v>
      </c>
      <c r="Y141" s="724"/>
      <c r="Z141" s="733"/>
      <c r="AA141" s="734"/>
      <c r="AB141" s="733"/>
      <c r="AC141" s="734"/>
      <c r="AD141" s="724"/>
      <c r="AE141" s="357"/>
      <c r="AF141" s="134"/>
      <c r="AG141" s="133"/>
      <c r="AH141" s="245"/>
      <c r="AI141" s="132"/>
      <c r="AJ141" s="133"/>
      <c r="AK141" s="132"/>
      <c r="AL141" s="134" t="s">
        <v>198</v>
      </c>
      <c r="AM141" s="133" t="s">
        <v>198</v>
      </c>
      <c r="AN141" s="245"/>
      <c r="AO141" s="132"/>
      <c r="AP141" s="133"/>
      <c r="AQ141" s="137"/>
      <c r="AR141" s="134"/>
      <c r="AS141" s="133"/>
      <c r="AT141" s="245"/>
      <c r="AU141" s="132"/>
      <c r="AV141" s="133"/>
      <c r="AW141" s="132"/>
      <c r="AX141" s="134"/>
      <c r="AY141" s="133"/>
      <c r="AZ141" s="245"/>
      <c r="BA141" s="132"/>
      <c r="BB141" s="133"/>
      <c r="BC141" s="137"/>
      <c r="BD141" s="134"/>
      <c r="BE141" s="133"/>
      <c r="BF141" s="245"/>
      <c r="BG141" s="132"/>
      <c r="BH141" s="133"/>
      <c r="BI141" s="136"/>
      <c r="BJ141" s="725"/>
      <c r="BK141" s="726"/>
      <c r="BL141" s="735"/>
      <c r="BM141" s="309"/>
    </row>
    <row r="142" spans="1:65" ht="30" customHeight="1" x14ac:dyDescent="0.2">
      <c r="A142" s="288" t="s">
        <v>186</v>
      </c>
      <c r="B142" s="289"/>
      <c r="C142" s="694" t="s">
        <v>14</v>
      </c>
      <c r="D142" s="694"/>
      <c r="E142" s="694"/>
      <c r="F142" s="694"/>
      <c r="G142" s="694"/>
      <c r="H142" s="694"/>
      <c r="I142" s="694"/>
      <c r="J142" s="694"/>
      <c r="K142" s="694"/>
      <c r="L142" s="694"/>
      <c r="M142" s="694"/>
      <c r="N142" s="694"/>
      <c r="O142" s="695"/>
      <c r="P142" s="394"/>
      <c r="Q142" s="424"/>
      <c r="R142" s="957"/>
      <c r="S142" s="395"/>
      <c r="T142" s="391" t="s">
        <v>362</v>
      </c>
      <c r="U142" s="392"/>
      <c r="V142" s="391" t="s">
        <v>362</v>
      </c>
      <c r="W142" s="392"/>
      <c r="X142" s="391"/>
      <c r="Y142" s="858"/>
      <c r="Z142" s="717"/>
      <c r="AA142" s="718"/>
      <c r="AB142" s="717" t="s">
        <v>362</v>
      </c>
      <c r="AC142" s="718"/>
      <c r="AD142" s="858"/>
      <c r="AE142" s="392"/>
      <c r="AF142" s="140"/>
      <c r="AG142" s="139"/>
      <c r="AH142" s="246"/>
      <c r="AI142" s="138"/>
      <c r="AJ142" s="139"/>
      <c r="AK142" s="138"/>
      <c r="AL142" s="140"/>
      <c r="AM142" s="139"/>
      <c r="AN142" s="246"/>
      <c r="AO142" s="138"/>
      <c r="AP142" s="139"/>
      <c r="AQ142" s="143"/>
      <c r="AR142" s="140" t="s">
        <v>18</v>
      </c>
      <c r="AS142" s="139" t="s">
        <v>18</v>
      </c>
      <c r="AT142" s="246"/>
      <c r="AU142" s="138" t="s">
        <v>9</v>
      </c>
      <c r="AV142" s="139" t="s">
        <v>9</v>
      </c>
      <c r="AW142" s="138"/>
      <c r="AX142" s="140"/>
      <c r="AY142" s="139"/>
      <c r="AZ142" s="246"/>
      <c r="BA142" s="138"/>
      <c r="BB142" s="139"/>
      <c r="BC142" s="143"/>
      <c r="BD142" s="140"/>
      <c r="BE142" s="139"/>
      <c r="BF142" s="246"/>
      <c r="BG142" s="138"/>
      <c r="BH142" s="139"/>
      <c r="BI142" s="142"/>
      <c r="BJ142" s="1032"/>
      <c r="BK142" s="1033"/>
      <c r="BL142" s="840"/>
      <c r="BM142" s="305"/>
    </row>
    <row r="143" spans="1:65" ht="48" customHeight="1" x14ac:dyDescent="0.2">
      <c r="A143" s="306" t="s">
        <v>187</v>
      </c>
      <c r="B143" s="307"/>
      <c r="C143" s="938" t="s">
        <v>311</v>
      </c>
      <c r="D143" s="938"/>
      <c r="E143" s="938"/>
      <c r="F143" s="938"/>
      <c r="G143" s="938"/>
      <c r="H143" s="938"/>
      <c r="I143" s="938"/>
      <c r="J143" s="938"/>
      <c r="K143" s="938"/>
      <c r="L143" s="938"/>
      <c r="M143" s="938"/>
      <c r="N143" s="938"/>
      <c r="O143" s="939"/>
      <c r="P143" s="402"/>
      <c r="Q143" s="731"/>
      <c r="R143" s="1040" t="s">
        <v>402</v>
      </c>
      <c r="S143" s="1041"/>
      <c r="T143" s="1042" t="s">
        <v>195</v>
      </c>
      <c r="U143" s="1043"/>
      <c r="V143" s="356" t="s">
        <v>9</v>
      </c>
      <c r="W143" s="357"/>
      <c r="X143" s="1044" t="s">
        <v>312</v>
      </c>
      <c r="Y143" s="1043"/>
      <c r="Z143" s="733"/>
      <c r="AA143" s="734"/>
      <c r="AB143" s="733" t="s">
        <v>313</v>
      </c>
      <c r="AC143" s="734"/>
      <c r="AD143" s="1044"/>
      <c r="AE143" s="1045"/>
      <c r="AF143" s="134"/>
      <c r="AG143" s="133"/>
      <c r="AH143" s="245"/>
      <c r="AI143" s="132"/>
      <c r="AJ143" s="133"/>
      <c r="AK143" s="132"/>
      <c r="AL143" s="134"/>
      <c r="AM143" s="133"/>
      <c r="AN143" s="245"/>
      <c r="AO143" s="132" t="str">
        <f>T143</f>
        <v>/60</v>
      </c>
      <c r="AP143" s="133" t="str">
        <f>V143</f>
        <v>/34</v>
      </c>
      <c r="AQ143" s="137"/>
      <c r="AR143" s="134"/>
      <c r="AS143" s="133"/>
      <c r="AT143" s="245"/>
      <c r="AU143" s="132"/>
      <c r="AV143" s="133"/>
      <c r="AW143" s="132"/>
      <c r="AX143" s="134"/>
      <c r="AY143" s="133"/>
      <c r="AZ143" s="245"/>
      <c r="BA143" s="132"/>
      <c r="BB143" s="133"/>
      <c r="BC143" s="137"/>
      <c r="BD143" s="134"/>
      <c r="BE143" s="133"/>
      <c r="BF143" s="245"/>
      <c r="BG143" s="132"/>
      <c r="BH143" s="133"/>
      <c r="BI143" s="136"/>
      <c r="BJ143" s="1038"/>
      <c r="BK143" s="1039"/>
      <c r="BL143" s="1046" t="s">
        <v>432</v>
      </c>
      <c r="BM143" s="1047"/>
    </row>
    <row r="144" spans="1:65" ht="30" customHeight="1" x14ac:dyDescent="0.2">
      <c r="A144" s="288" t="s">
        <v>188</v>
      </c>
      <c r="B144" s="289"/>
      <c r="C144" s="694" t="s">
        <v>13</v>
      </c>
      <c r="D144" s="694"/>
      <c r="E144" s="694"/>
      <c r="F144" s="694"/>
      <c r="G144" s="694"/>
      <c r="H144" s="694"/>
      <c r="I144" s="694"/>
      <c r="J144" s="694"/>
      <c r="K144" s="694"/>
      <c r="L144" s="694"/>
      <c r="M144" s="694"/>
      <c r="N144" s="694"/>
      <c r="O144" s="695"/>
      <c r="P144" s="394"/>
      <c r="Q144" s="424"/>
      <c r="R144" s="665"/>
      <c r="S144" s="666"/>
      <c r="T144" s="667" t="s">
        <v>303</v>
      </c>
      <c r="U144" s="668"/>
      <c r="V144" s="391" t="s">
        <v>303</v>
      </c>
      <c r="W144" s="392"/>
      <c r="X144" s="696"/>
      <c r="Y144" s="668"/>
      <c r="Z144" s="717"/>
      <c r="AA144" s="718"/>
      <c r="AB144" s="717" t="s">
        <v>303</v>
      </c>
      <c r="AC144" s="718"/>
      <c r="AD144" s="696"/>
      <c r="AE144" s="719"/>
      <c r="AF144" s="140"/>
      <c r="AG144" s="139"/>
      <c r="AH144" s="246"/>
      <c r="AI144" s="138"/>
      <c r="AJ144" s="139"/>
      <c r="AK144" s="138"/>
      <c r="AL144" s="140"/>
      <c r="AM144" s="139"/>
      <c r="AN144" s="246"/>
      <c r="AO144" s="138"/>
      <c r="AP144" s="139"/>
      <c r="AQ144" s="143"/>
      <c r="AR144" s="140" t="s">
        <v>18</v>
      </c>
      <c r="AS144" s="139" t="s">
        <v>18</v>
      </c>
      <c r="AT144" s="246"/>
      <c r="AU144" s="138" t="s">
        <v>9</v>
      </c>
      <c r="AV144" s="139" t="s">
        <v>9</v>
      </c>
      <c r="AW144" s="138"/>
      <c r="AX144" s="140" t="s">
        <v>18</v>
      </c>
      <c r="AY144" s="139" t="s">
        <v>18</v>
      </c>
      <c r="AZ144" s="246"/>
      <c r="BA144" s="138" t="s">
        <v>9</v>
      </c>
      <c r="BB144" s="139" t="s">
        <v>9</v>
      </c>
      <c r="BC144" s="138"/>
      <c r="BD144" s="140"/>
      <c r="BE144" s="139"/>
      <c r="BF144" s="246"/>
      <c r="BG144" s="138"/>
      <c r="BH144" s="139"/>
      <c r="BI144" s="142"/>
      <c r="BJ144" s="720"/>
      <c r="BK144" s="721"/>
      <c r="BL144" s="736"/>
      <c r="BM144" s="737"/>
    </row>
    <row r="145" spans="1:69" ht="30" customHeight="1" x14ac:dyDescent="0.2">
      <c r="A145" s="686" t="s">
        <v>189</v>
      </c>
      <c r="B145" s="687"/>
      <c r="C145" s="688" t="s">
        <v>16</v>
      </c>
      <c r="D145" s="688"/>
      <c r="E145" s="688"/>
      <c r="F145" s="688"/>
      <c r="G145" s="688"/>
      <c r="H145" s="688"/>
      <c r="I145" s="688"/>
      <c r="J145" s="688"/>
      <c r="K145" s="688"/>
      <c r="L145" s="688"/>
      <c r="M145" s="688"/>
      <c r="N145" s="688"/>
      <c r="O145" s="689"/>
      <c r="P145" s="690"/>
      <c r="Q145" s="691"/>
      <c r="R145" s="204"/>
      <c r="S145" s="205"/>
      <c r="T145" s="206"/>
      <c r="U145" s="207"/>
      <c r="V145" s="206"/>
      <c r="W145" s="207"/>
      <c r="X145" s="206"/>
      <c r="Y145" s="220"/>
      <c r="Z145" s="222"/>
      <c r="AA145" s="224"/>
      <c r="AB145" s="222"/>
      <c r="AC145" s="224"/>
      <c r="AD145" s="220"/>
      <c r="AE145" s="207"/>
      <c r="AF145" s="126"/>
      <c r="AG145" s="124"/>
      <c r="AH145" s="256"/>
      <c r="AI145" s="123"/>
      <c r="AJ145" s="124"/>
      <c r="AK145" s="123"/>
      <c r="AL145" s="126"/>
      <c r="AM145" s="124"/>
      <c r="AN145" s="256"/>
      <c r="AO145" s="123"/>
      <c r="AP145" s="124"/>
      <c r="AQ145" s="233"/>
      <c r="AR145" s="126"/>
      <c r="AS145" s="124"/>
      <c r="AT145" s="256"/>
      <c r="AU145" s="123"/>
      <c r="AV145" s="124"/>
      <c r="AW145" s="123"/>
      <c r="AX145" s="126"/>
      <c r="AY145" s="124"/>
      <c r="AZ145" s="256"/>
      <c r="BA145" s="123"/>
      <c r="BB145" s="124"/>
      <c r="BC145" s="123"/>
      <c r="BD145" s="126"/>
      <c r="BE145" s="124"/>
      <c r="BF145" s="256"/>
      <c r="BG145" s="123"/>
      <c r="BH145" s="124"/>
      <c r="BI145" s="125"/>
      <c r="BJ145" s="692"/>
      <c r="BK145" s="693"/>
      <c r="BL145" s="654"/>
      <c r="BM145" s="655"/>
    </row>
    <row r="146" spans="1:69" ht="30" customHeight="1" x14ac:dyDescent="0.2">
      <c r="A146" s="288" t="s">
        <v>190</v>
      </c>
      <c r="B146" s="289"/>
      <c r="C146" s="694" t="s">
        <v>13</v>
      </c>
      <c r="D146" s="694"/>
      <c r="E146" s="694"/>
      <c r="F146" s="694"/>
      <c r="G146" s="694"/>
      <c r="H146" s="694"/>
      <c r="I146" s="694"/>
      <c r="J146" s="694"/>
      <c r="K146" s="694"/>
      <c r="L146" s="694"/>
      <c r="M146" s="694"/>
      <c r="N146" s="694"/>
      <c r="O146" s="695"/>
      <c r="P146" s="394"/>
      <c r="Q146" s="424"/>
      <c r="R146" s="665" t="s">
        <v>196</v>
      </c>
      <c r="S146" s="666"/>
      <c r="T146" s="667" t="s">
        <v>302</v>
      </c>
      <c r="U146" s="668"/>
      <c r="V146" s="391" t="s">
        <v>302</v>
      </c>
      <c r="W146" s="392"/>
      <c r="X146" s="696"/>
      <c r="Y146" s="668"/>
      <c r="Z146" s="717"/>
      <c r="AA146" s="718"/>
      <c r="AB146" s="717" t="s">
        <v>302</v>
      </c>
      <c r="AC146" s="718"/>
      <c r="AD146" s="696"/>
      <c r="AE146" s="719"/>
      <c r="AF146" s="140" t="s">
        <v>79</v>
      </c>
      <c r="AG146" s="139" t="s">
        <v>79</v>
      </c>
      <c r="AH146" s="246"/>
      <c r="AI146" s="138" t="s">
        <v>15</v>
      </c>
      <c r="AJ146" s="139" t="s">
        <v>15</v>
      </c>
      <c r="AK146" s="138"/>
      <c r="AL146" s="140" t="s">
        <v>79</v>
      </c>
      <c r="AM146" s="139" t="s">
        <v>79</v>
      </c>
      <c r="AN146" s="246"/>
      <c r="AO146" s="138" t="s">
        <v>15</v>
      </c>
      <c r="AP146" s="139" t="s">
        <v>15</v>
      </c>
      <c r="AQ146" s="143"/>
      <c r="AR146" s="140" t="s">
        <v>18</v>
      </c>
      <c r="AS146" s="139" t="s">
        <v>18</v>
      </c>
      <c r="AT146" s="246"/>
      <c r="AU146" s="138" t="s">
        <v>9</v>
      </c>
      <c r="AV146" s="139" t="s">
        <v>9</v>
      </c>
      <c r="AW146" s="138"/>
      <c r="AX146" s="140" t="s">
        <v>18</v>
      </c>
      <c r="AY146" s="139" t="s">
        <v>18</v>
      </c>
      <c r="AZ146" s="246"/>
      <c r="BA146" s="138" t="s">
        <v>9</v>
      </c>
      <c r="BB146" s="139" t="s">
        <v>9</v>
      </c>
      <c r="BC146" s="138"/>
      <c r="BD146" s="140"/>
      <c r="BE146" s="139"/>
      <c r="BF146" s="246"/>
      <c r="BG146" s="138"/>
      <c r="BH146" s="139"/>
      <c r="BI146" s="142"/>
      <c r="BJ146" s="720"/>
      <c r="BK146" s="721"/>
      <c r="BL146" s="722" t="s">
        <v>304</v>
      </c>
      <c r="BM146" s="723"/>
    </row>
    <row r="147" spans="1:69" ht="48" customHeight="1" x14ac:dyDescent="0.2">
      <c r="A147" s="288" t="s">
        <v>191</v>
      </c>
      <c r="B147" s="289"/>
      <c r="C147" s="694" t="s">
        <v>17</v>
      </c>
      <c r="D147" s="694"/>
      <c r="E147" s="694"/>
      <c r="F147" s="694"/>
      <c r="G147" s="694"/>
      <c r="H147" s="694"/>
      <c r="I147" s="694"/>
      <c r="J147" s="694"/>
      <c r="K147" s="694"/>
      <c r="L147" s="694"/>
      <c r="M147" s="694"/>
      <c r="N147" s="694"/>
      <c r="O147" s="695"/>
      <c r="P147" s="394"/>
      <c r="Q147" s="424"/>
      <c r="R147" s="665" t="s">
        <v>197</v>
      </c>
      <c r="S147" s="666"/>
      <c r="T147" s="667" t="s">
        <v>195</v>
      </c>
      <c r="U147" s="668"/>
      <c r="V147" s="391" t="s">
        <v>18</v>
      </c>
      <c r="W147" s="392"/>
      <c r="X147" s="696"/>
      <c r="Y147" s="668"/>
      <c r="Z147" s="717"/>
      <c r="AA147" s="718"/>
      <c r="AB147" s="717" t="s">
        <v>18</v>
      </c>
      <c r="AC147" s="718"/>
      <c r="AD147" s="696"/>
      <c r="AE147" s="719"/>
      <c r="AF147" s="140" t="s">
        <v>195</v>
      </c>
      <c r="AG147" s="139" t="s">
        <v>18</v>
      </c>
      <c r="AH147" s="246"/>
      <c r="AI147" s="138"/>
      <c r="AJ147" s="139"/>
      <c r="AK147" s="138"/>
      <c r="AL147" s="140"/>
      <c r="AM147" s="139"/>
      <c r="AN147" s="246"/>
      <c r="AO147" s="138"/>
      <c r="AP147" s="139"/>
      <c r="AQ147" s="143"/>
      <c r="AR147" s="140"/>
      <c r="AS147" s="139"/>
      <c r="AT147" s="246"/>
      <c r="AU147" s="138"/>
      <c r="AV147" s="139"/>
      <c r="AW147" s="138"/>
      <c r="AX147" s="140"/>
      <c r="AY147" s="139"/>
      <c r="AZ147" s="246"/>
      <c r="BA147" s="138"/>
      <c r="BB147" s="139"/>
      <c r="BC147" s="143"/>
      <c r="BD147" s="140"/>
      <c r="BE147" s="139"/>
      <c r="BF147" s="246"/>
      <c r="BG147" s="138"/>
      <c r="BH147" s="139"/>
      <c r="BI147" s="142"/>
      <c r="BJ147" s="720"/>
      <c r="BK147" s="721"/>
      <c r="BL147" s="722" t="s">
        <v>305</v>
      </c>
      <c r="BM147" s="723"/>
    </row>
    <row r="148" spans="1:69" s="29" customFormat="1" ht="30" customHeight="1" thickBot="1" x14ac:dyDescent="0.3">
      <c r="A148" s="706" t="s">
        <v>211</v>
      </c>
      <c r="B148" s="707"/>
      <c r="C148" s="708" t="s">
        <v>19</v>
      </c>
      <c r="D148" s="708"/>
      <c r="E148" s="708"/>
      <c r="F148" s="708"/>
      <c r="G148" s="708"/>
      <c r="H148" s="708"/>
      <c r="I148" s="708"/>
      <c r="J148" s="708"/>
      <c r="K148" s="708"/>
      <c r="L148" s="708"/>
      <c r="M148" s="708"/>
      <c r="N148" s="708"/>
      <c r="O148" s="709"/>
      <c r="P148" s="710"/>
      <c r="Q148" s="711"/>
      <c r="R148" s="712"/>
      <c r="S148" s="713"/>
      <c r="T148" s="714" t="s">
        <v>198</v>
      </c>
      <c r="U148" s="698"/>
      <c r="V148" s="715" t="s">
        <v>198</v>
      </c>
      <c r="W148" s="716"/>
      <c r="X148" s="697" t="s">
        <v>198</v>
      </c>
      <c r="Y148" s="698"/>
      <c r="Z148" s="699"/>
      <c r="AA148" s="700"/>
      <c r="AB148" s="699"/>
      <c r="AC148" s="700"/>
      <c r="AD148" s="697"/>
      <c r="AE148" s="701"/>
      <c r="AF148" s="156"/>
      <c r="AG148" s="135"/>
      <c r="AH148" s="249"/>
      <c r="AI148" s="93"/>
      <c r="AJ148" s="135"/>
      <c r="AK148" s="93"/>
      <c r="AL148" s="156"/>
      <c r="AM148" s="135"/>
      <c r="AN148" s="249"/>
      <c r="AO148" s="93"/>
      <c r="AP148" s="135"/>
      <c r="AQ148" s="158"/>
      <c r="AR148" s="156"/>
      <c r="AS148" s="135"/>
      <c r="AT148" s="249"/>
      <c r="AU148" s="93"/>
      <c r="AV148" s="135"/>
      <c r="AW148" s="93"/>
      <c r="AX148" s="156"/>
      <c r="AY148" s="135"/>
      <c r="AZ148" s="249"/>
      <c r="BA148" s="93"/>
      <c r="BB148" s="135"/>
      <c r="BC148" s="158"/>
      <c r="BD148" s="156"/>
      <c r="BE148" s="135"/>
      <c r="BF148" s="249"/>
      <c r="BG148" s="235" t="str">
        <f>T148</f>
        <v>/16</v>
      </c>
      <c r="BH148" s="236" t="str">
        <f>V148</f>
        <v>/16</v>
      </c>
      <c r="BI148" s="157"/>
      <c r="BJ148" s="702"/>
      <c r="BK148" s="703"/>
      <c r="BL148" s="704"/>
      <c r="BM148" s="705"/>
    </row>
    <row r="149" spans="1:69" ht="30" customHeight="1" thickTop="1" x14ac:dyDescent="0.2">
      <c r="A149" s="680" t="s">
        <v>199</v>
      </c>
      <c r="B149" s="681"/>
      <c r="C149" s="681"/>
      <c r="D149" s="681"/>
      <c r="E149" s="681"/>
      <c r="F149" s="681"/>
      <c r="G149" s="681"/>
      <c r="H149" s="681"/>
      <c r="I149" s="681"/>
      <c r="J149" s="681"/>
      <c r="K149" s="681"/>
      <c r="L149" s="681"/>
      <c r="M149" s="681"/>
      <c r="N149" s="681"/>
      <c r="O149" s="681"/>
      <c r="P149" s="681"/>
      <c r="Q149" s="681"/>
      <c r="R149" s="681"/>
      <c r="S149" s="682"/>
      <c r="T149" s="671">
        <f>T33+T64</f>
        <v>9206</v>
      </c>
      <c r="U149" s="683"/>
      <c r="V149" s="671">
        <f>V33+V64</f>
        <v>4876</v>
      </c>
      <c r="W149" s="670"/>
      <c r="X149" s="669">
        <f>X33+X64</f>
        <v>2386</v>
      </c>
      <c r="Y149" s="683"/>
      <c r="Z149" s="684">
        <f>Z33+Z64</f>
        <v>1306</v>
      </c>
      <c r="AA149" s="685"/>
      <c r="AB149" s="684">
        <f>AB33+AB64</f>
        <v>1058</v>
      </c>
      <c r="AC149" s="685"/>
      <c r="AD149" s="669">
        <f>AD33+AD64</f>
        <v>126</v>
      </c>
      <c r="AE149" s="670"/>
      <c r="AF149" s="231">
        <f t="shared" ref="AF149:BJ149" si="53">AF33+AF64</f>
        <v>1080</v>
      </c>
      <c r="AG149" s="228">
        <f t="shared" si="53"/>
        <v>574</v>
      </c>
      <c r="AH149" s="261">
        <f t="shared" si="53"/>
        <v>30</v>
      </c>
      <c r="AI149" s="226">
        <f t="shared" si="53"/>
        <v>972</v>
      </c>
      <c r="AJ149" s="228">
        <f t="shared" si="53"/>
        <v>540</v>
      </c>
      <c r="AK149" s="226">
        <f t="shared" si="53"/>
        <v>27</v>
      </c>
      <c r="AL149" s="231">
        <f t="shared" si="53"/>
        <v>1008</v>
      </c>
      <c r="AM149" s="228">
        <f t="shared" si="53"/>
        <v>572</v>
      </c>
      <c r="AN149" s="261">
        <f t="shared" si="53"/>
        <v>28</v>
      </c>
      <c r="AO149" s="226">
        <f t="shared" si="53"/>
        <v>1044</v>
      </c>
      <c r="AP149" s="228">
        <f t="shared" si="53"/>
        <v>542</v>
      </c>
      <c r="AQ149" s="234">
        <f t="shared" si="53"/>
        <v>29</v>
      </c>
      <c r="AR149" s="231">
        <f t="shared" si="53"/>
        <v>976</v>
      </c>
      <c r="AS149" s="228">
        <f t="shared" si="53"/>
        <v>540</v>
      </c>
      <c r="AT149" s="261">
        <f t="shared" si="53"/>
        <v>27</v>
      </c>
      <c r="AU149" s="226">
        <f t="shared" si="53"/>
        <v>1008</v>
      </c>
      <c r="AV149" s="228">
        <f t="shared" si="53"/>
        <v>514</v>
      </c>
      <c r="AW149" s="226">
        <f t="shared" si="53"/>
        <v>28</v>
      </c>
      <c r="AX149" s="231">
        <f t="shared" si="53"/>
        <v>976</v>
      </c>
      <c r="AY149" s="228">
        <f t="shared" si="53"/>
        <v>544</v>
      </c>
      <c r="AZ149" s="263">
        <f t="shared" si="53"/>
        <v>27</v>
      </c>
      <c r="BA149" s="226">
        <f t="shared" si="53"/>
        <v>976</v>
      </c>
      <c r="BB149" s="228">
        <f t="shared" si="53"/>
        <v>510</v>
      </c>
      <c r="BC149" s="226">
        <f t="shared" si="53"/>
        <v>27</v>
      </c>
      <c r="BD149" s="231">
        <f t="shared" si="53"/>
        <v>1166</v>
      </c>
      <c r="BE149" s="228">
        <f t="shared" si="53"/>
        <v>540</v>
      </c>
      <c r="BF149" s="261">
        <f t="shared" si="53"/>
        <v>36</v>
      </c>
      <c r="BG149" s="208">
        <f t="shared" si="53"/>
        <v>0</v>
      </c>
      <c r="BH149" s="209">
        <f t="shared" si="53"/>
        <v>0</v>
      </c>
      <c r="BI149" s="210">
        <f t="shared" si="53"/>
        <v>0</v>
      </c>
      <c r="BJ149" s="671">
        <f t="shared" si="53"/>
        <v>259</v>
      </c>
      <c r="BK149" s="670"/>
      <c r="BL149" s="672"/>
      <c r="BM149" s="673"/>
    </row>
    <row r="150" spans="1:69" ht="30" customHeight="1" x14ac:dyDescent="0.2">
      <c r="A150" s="656" t="s">
        <v>74</v>
      </c>
      <c r="B150" s="657"/>
      <c r="C150" s="657"/>
      <c r="D150" s="657"/>
      <c r="E150" s="657"/>
      <c r="F150" s="657"/>
      <c r="G150" s="657"/>
      <c r="H150" s="657"/>
      <c r="I150" s="657"/>
      <c r="J150" s="657"/>
      <c r="K150" s="657"/>
      <c r="L150" s="657"/>
      <c r="M150" s="657"/>
      <c r="N150" s="657"/>
      <c r="O150" s="657"/>
      <c r="P150" s="657"/>
      <c r="Q150" s="657"/>
      <c r="R150" s="657"/>
      <c r="S150" s="658"/>
      <c r="T150" s="659">
        <f>AF149+AI149+AL149+AO149+AR149+AU149+AX149+BA149+BD149</f>
        <v>9206</v>
      </c>
      <c r="U150" s="674"/>
      <c r="V150" s="659">
        <f>AG149+AJ149+AM149+AP149+AS149+AV149+AY149+BB149+BE149</f>
        <v>4876</v>
      </c>
      <c r="W150" s="660"/>
      <c r="X150" s="675"/>
      <c r="Y150" s="676"/>
      <c r="Z150" s="677"/>
      <c r="AA150" s="678"/>
      <c r="AB150" s="677"/>
      <c r="AC150" s="678"/>
      <c r="AD150" s="675"/>
      <c r="AE150" s="679"/>
      <c r="AF150" s="215">
        <f>AF149/21</f>
        <v>51.428571428571431</v>
      </c>
      <c r="AG150" s="212">
        <f>AG149/AF31</f>
        <v>31.888888888888889</v>
      </c>
      <c r="AH150" s="262"/>
      <c r="AI150" s="211">
        <f>AI149/20</f>
        <v>48.6</v>
      </c>
      <c r="AJ150" s="212">
        <f>AJ149/AI31</f>
        <v>31.764705882352942</v>
      </c>
      <c r="AK150" s="214">
        <f>AH149+AK149+R158</f>
        <v>60</v>
      </c>
      <c r="AL150" s="215">
        <f>AL149/21</f>
        <v>48</v>
      </c>
      <c r="AM150" s="212">
        <f>AM149/AL31</f>
        <v>31.777777777777779</v>
      </c>
      <c r="AN150" s="262"/>
      <c r="AO150" s="211">
        <f>AO149/20</f>
        <v>52.2</v>
      </c>
      <c r="AP150" s="212">
        <f>AP149/AO31</f>
        <v>31.882352941176471</v>
      </c>
      <c r="AQ150" s="216">
        <f>AN149+AQ149+R160</f>
        <v>60</v>
      </c>
      <c r="AR150" s="215">
        <f>AR149/21</f>
        <v>46.476190476190474</v>
      </c>
      <c r="AS150" s="212">
        <f>AS149/AR31</f>
        <v>30</v>
      </c>
      <c r="AT150" s="262"/>
      <c r="AU150" s="211">
        <f>AU149/20</f>
        <v>50.4</v>
      </c>
      <c r="AV150" s="212">
        <f>AV149/AU31</f>
        <v>30.235294117647058</v>
      </c>
      <c r="AW150" s="214">
        <f>AT149+AW149+R162</f>
        <v>60</v>
      </c>
      <c r="AX150" s="215">
        <f>AX149/21</f>
        <v>46.476190476190474</v>
      </c>
      <c r="AY150" s="212">
        <f>AY149/AX31</f>
        <v>30.222222222222221</v>
      </c>
      <c r="AZ150" s="262"/>
      <c r="BA150" s="211">
        <f>BA149/20</f>
        <v>48.8</v>
      </c>
      <c r="BB150" s="212">
        <f>BB149/BA31</f>
        <v>30</v>
      </c>
      <c r="BC150" s="214">
        <f>AZ149+BC149+AK158</f>
        <v>60</v>
      </c>
      <c r="BD150" s="215">
        <f>BD149/21</f>
        <v>55.523809523809526</v>
      </c>
      <c r="BE150" s="212">
        <f>BE149/BD31</f>
        <v>30</v>
      </c>
      <c r="BF150" s="262"/>
      <c r="BG150" s="217"/>
      <c r="BH150" s="213"/>
      <c r="BI150" s="218">
        <f>BF149+AK161+AW158</f>
        <v>60</v>
      </c>
      <c r="BJ150" s="659">
        <f>BJ149+R158+R160+R162+AK158+AK161+AW158</f>
        <v>300</v>
      </c>
      <c r="BK150" s="660"/>
      <c r="BL150" s="661">
        <f>T150/(BD21+BE21)</f>
        <v>49.762162162162163</v>
      </c>
      <c r="BM150" s="662"/>
    </row>
    <row r="151" spans="1:69" ht="30" customHeight="1" x14ac:dyDescent="0.2">
      <c r="A151" s="641" t="s">
        <v>75</v>
      </c>
      <c r="B151" s="642"/>
      <c r="C151" s="642"/>
      <c r="D151" s="642"/>
      <c r="E151" s="642"/>
      <c r="F151" s="642"/>
      <c r="G151" s="642"/>
      <c r="H151" s="642"/>
      <c r="I151" s="642"/>
      <c r="J151" s="642"/>
      <c r="K151" s="642"/>
      <c r="L151" s="642"/>
      <c r="M151" s="642"/>
      <c r="N151" s="642"/>
      <c r="O151" s="642"/>
      <c r="P151" s="642"/>
      <c r="Q151" s="642"/>
      <c r="R151" s="642"/>
      <c r="S151" s="643"/>
      <c r="T151" s="621">
        <f>SUM(AF151:BF151)</f>
        <v>4</v>
      </c>
      <c r="U151" s="630"/>
      <c r="V151" s="621"/>
      <c r="W151" s="622"/>
      <c r="X151" s="628"/>
      <c r="Y151" s="630"/>
      <c r="Z151" s="644"/>
      <c r="AA151" s="645"/>
      <c r="AB151" s="644"/>
      <c r="AC151" s="645"/>
      <c r="AD151" s="628"/>
      <c r="AE151" s="622"/>
      <c r="AF151" s="621"/>
      <c r="AG151" s="629"/>
      <c r="AH151" s="631"/>
      <c r="AI151" s="628"/>
      <c r="AJ151" s="629"/>
      <c r="AK151" s="630"/>
      <c r="AL151" s="621"/>
      <c r="AM151" s="629"/>
      <c r="AN151" s="631"/>
      <c r="AO151" s="628"/>
      <c r="AP151" s="629"/>
      <c r="AQ151" s="622"/>
      <c r="AR151" s="621">
        <v>1</v>
      </c>
      <c r="AS151" s="629"/>
      <c r="AT151" s="631"/>
      <c r="AU151" s="628"/>
      <c r="AV151" s="629"/>
      <c r="AW151" s="630"/>
      <c r="AX151" s="621">
        <v>1</v>
      </c>
      <c r="AY151" s="629"/>
      <c r="AZ151" s="631"/>
      <c r="BA151" s="628">
        <v>1</v>
      </c>
      <c r="BB151" s="629"/>
      <c r="BC151" s="622"/>
      <c r="BD151" s="621">
        <v>1</v>
      </c>
      <c r="BE151" s="629"/>
      <c r="BF151" s="631"/>
      <c r="BG151" s="628"/>
      <c r="BH151" s="629"/>
      <c r="BI151" s="645"/>
      <c r="BJ151" s="621"/>
      <c r="BK151" s="622"/>
      <c r="BL151" s="623"/>
      <c r="BM151" s="624"/>
    </row>
    <row r="152" spans="1:69" ht="30" customHeight="1" x14ac:dyDescent="0.2">
      <c r="A152" s="656" t="s">
        <v>76</v>
      </c>
      <c r="B152" s="657"/>
      <c r="C152" s="657"/>
      <c r="D152" s="657"/>
      <c r="E152" s="657"/>
      <c r="F152" s="657"/>
      <c r="G152" s="657"/>
      <c r="H152" s="657"/>
      <c r="I152" s="657"/>
      <c r="J152" s="657"/>
      <c r="K152" s="657"/>
      <c r="L152" s="657"/>
      <c r="M152" s="657"/>
      <c r="N152" s="657"/>
      <c r="O152" s="657"/>
      <c r="P152" s="657"/>
      <c r="Q152" s="657"/>
      <c r="R152" s="657"/>
      <c r="S152" s="658"/>
      <c r="T152" s="646">
        <f>SUM(AF152:BF152)</f>
        <v>1</v>
      </c>
      <c r="U152" s="650"/>
      <c r="V152" s="646"/>
      <c r="W152" s="651"/>
      <c r="X152" s="649"/>
      <c r="Y152" s="650"/>
      <c r="Z152" s="653"/>
      <c r="AA152" s="652"/>
      <c r="AB152" s="653"/>
      <c r="AC152" s="652"/>
      <c r="AD152" s="649"/>
      <c r="AE152" s="651"/>
      <c r="AF152" s="646"/>
      <c r="AG152" s="647"/>
      <c r="AH152" s="648"/>
      <c r="AI152" s="649"/>
      <c r="AJ152" s="647"/>
      <c r="AK152" s="650"/>
      <c r="AL152" s="646"/>
      <c r="AM152" s="647"/>
      <c r="AN152" s="648"/>
      <c r="AO152" s="649"/>
      <c r="AP152" s="647"/>
      <c r="AQ152" s="651"/>
      <c r="AR152" s="646"/>
      <c r="AS152" s="647"/>
      <c r="AT152" s="648"/>
      <c r="AU152" s="649"/>
      <c r="AV152" s="647"/>
      <c r="AW152" s="650"/>
      <c r="AX152" s="646"/>
      <c r="AY152" s="647"/>
      <c r="AZ152" s="648"/>
      <c r="BA152" s="649"/>
      <c r="BB152" s="647"/>
      <c r="BC152" s="651"/>
      <c r="BD152" s="646">
        <v>1</v>
      </c>
      <c r="BE152" s="647"/>
      <c r="BF152" s="648"/>
      <c r="BG152" s="649"/>
      <c r="BH152" s="647"/>
      <c r="BI152" s="652"/>
      <c r="BJ152" s="646"/>
      <c r="BK152" s="651"/>
      <c r="BL152" s="663"/>
      <c r="BM152" s="664"/>
    </row>
    <row r="153" spans="1:69" ht="30" customHeight="1" x14ac:dyDescent="0.2">
      <c r="A153" s="641" t="s">
        <v>77</v>
      </c>
      <c r="B153" s="642"/>
      <c r="C153" s="642"/>
      <c r="D153" s="642"/>
      <c r="E153" s="642"/>
      <c r="F153" s="642"/>
      <c r="G153" s="642"/>
      <c r="H153" s="642"/>
      <c r="I153" s="642"/>
      <c r="J153" s="642"/>
      <c r="K153" s="642"/>
      <c r="L153" s="642"/>
      <c r="M153" s="642"/>
      <c r="N153" s="642"/>
      <c r="O153" s="642"/>
      <c r="P153" s="642"/>
      <c r="Q153" s="642"/>
      <c r="R153" s="642"/>
      <c r="S153" s="643"/>
      <c r="T153" s="621">
        <f>SUM(AF153:BF153)</f>
        <v>37</v>
      </c>
      <c r="U153" s="630"/>
      <c r="V153" s="621"/>
      <c r="W153" s="622"/>
      <c r="X153" s="628"/>
      <c r="Y153" s="630"/>
      <c r="Z153" s="644"/>
      <c r="AA153" s="645"/>
      <c r="AB153" s="644"/>
      <c r="AC153" s="645"/>
      <c r="AD153" s="628"/>
      <c r="AE153" s="622"/>
      <c r="AF153" s="621">
        <v>4</v>
      </c>
      <c r="AG153" s="629"/>
      <c r="AH153" s="631"/>
      <c r="AI153" s="628">
        <v>4</v>
      </c>
      <c r="AJ153" s="629"/>
      <c r="AK153" s="630"/>
      <c r="AL153" s="621">
        <v>4</v>
      </c>
      <c r="AM153" s="629"/>
      <c r="AN153" s="631"/>
      <c r="AO153" s="628">
        <v>5</v>
      </c>
      <c r="AP153" s="629"/>
      <c r="AQ153" s="622"/>
      <c r="AR153" s="621">
        <v>4</v>
      </c>
      <c r="AS153" s="629"/>
      <c r="AT153" s="631"/>
      <c r="AU153" s="628">
        <v>4</v>
      </c>
      <c r="AV153" s="629"/>
      <c r="AW153" s="630"/>
      <c r="AX153" s="621">
        <v>4</v>
      </c>
      <c r="AY153" s="629"/>
      <c r="AZ153" s="631"/>
      <c r="BA153" s="628">
        <v>4</v>
      </c>
      <c r="BB153" s="629"/>
      <c r="BC153" s="622"/>
      <c r="BD153" s="621">
        <v>4</v>
      </c>
      <c r="BE153" s="629"/>
      <c r="BF153" s="631"/>
      <c r="BG153" s="628"/>
      <c r="BH153" s="629"/>
      <c r="BI153" s="645"/>
      <c r="BJ153" s="621"/>
      <c r="BK153" s="622"/>
      <c r="BL153" s="623"/>
      <c r="BM153" s="624"/>
    </row>
    <row r="154" spans="1:69" ht="30" customHeight="1" thickBot="1" x14ac:dyDescent="0.25">
      <c r="A154" s="625" t="s">
        <v>78</v>
      </c>
      <c r="B154" s="626"/>
      <c r="C154" s="626"/>
      <c r="D154" s="626"/>
      <c r="E154" s="626"/>
      <c r="F154" s="626"/>
      <c r="G154" s="626"/>
      <c r="H154" s="626"/>
      <c r="I154" s="626"/>
      <c r="J154" s="626"/>
      <c r="K154" s="626"/>
      <c r="L154" s="626"/>
      <c r="M154" s="626"/>
      <c r="N154" s="626"/>
      <c r="O154" s="626"/>
      <c r="P154" s="626"/>
      <c r="Q154" s="626"/>
      <c r="R154" s="626"/>
      <c r="S154" s="627"/>
      <c r="T154" s="547">
        <f>SUM(AF154:BF154)</f>
        <v>22</v>
      </c>
      <c r="U154" s="551"/>
      <c r="V154" s="547"/>
      <c r="W154" s="552"/>
      <c r="X154" s="550"/>
      <c r="Y154" s="551"/>
      <c r="Z154" s="557"/>
      <c r="AA154" s="556"/>
      <c r="AB154" s="557"/>
      <c r="AC154" s="556"/>
      <c r="AD154" s="550"/>
      <c r="AE154" s="552"/>
      <c r="AF154" s="553">
        <v>2</v>
      </c>
      <c r="AG154" s="554"/>
      <c r="AH154" s="555"/>
      <c r="AI154" s="550">
        <v>2</v>
      </c>
      <c r="AJ154" s="548"/>
      <c r="AK154" s="551"/>
      <c r="AL154" s="553">
        <v>4</v>
      </c>
      <c r="AM154" s="554"/>
      <c r="AN154" s="555"/>
      <c r="AO154" s="550">
        <v>3</v>
      </c>
      <c r="AP154" s="548"/>
      <c r="AQ154" s="552"/>
      <c r="AR154" s="547">
        <v>3</v>
      </c>
      <c r="AS154" s="548"/>
      <c r="AT154" s="549"/>
      <c r="AU154" s="550">
        <v>2</v>
      </c>
      <c r="AV154" s="548"/>
      <c r="AW154" s="551"/>
      <c r="AX154" s="547">
        <v>2</v>
      </c>
      <c r="AY154" s="548"/>
      <c r="AZ154" s="549"/>
      <c r="BA154" s="550">
        <v>2</v>
      </c>
      <c r="BB154" s="548"/>
      <c r="BC154" s="552"/>
      <c r="BD154" s="553">
        <v>2</v>
      </c>
      <c r="BE154" s="554"/>
      <c r="BF154" s="555"/>
      <c r="BG154" s="550">
        <f>COUNTIF(U33:V98,9)</f>
        <v>0</v>
      </c>
      <c r="BH154" s="548"/>
      <c r="BI154" s="556"/>
      <c r="BJ154" s="632"/>
      <c r="BK154" s="633"/>
      <c r="BL154" s="634"/>
      <c r="BM154" s="635"/>
    </row>
    <row r="155" spans="1:69" s="30" customFormat="1" ht="60" customHeight="1" thickTop="1" thickBot="1" x14ac:dyDescent="0.4">
      <c r="A155" s="36"/>
      <c r="B155" s="37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  <c r="BM155" s="38"/>
    </row>
    <row r="156" spans="1:69" ht="45" customHeight="1" thickTop="1" thickBot="1" x14ac:dyDescent="0.25">
      <c r="A156" s="636" t="s">
        <v>145</v>
      </c>
      <c r="B156" s="637"/>
      <c r="C156" s="637"/>
      <c r="D156" s="637"/>
      <c r="E156" s="637"/>
      <c r="F156" s="637"/>
      <c r="G156" s="637"/>
      <c r="H156" s="637"/>
      <c r="I156" s="637"/>
      <c r="J156" s="637"/>
      <c r="K156" s="637"/>
      <c r="L156" s="637"/>
      <c r="M156" s="637"/>
      <c r="N156" s="637"/>
      <c r="O156" s="637"/>
      <c r="P156" s="637"/>
      <c r="Q156" s="637"/>
      <c r="R156" s="637"/>
      <c r="S156" s="637"/>
      <c r="T156" s="638"/>
      <c r="U156" s="639"/>
      <c r="V156" s="636" t="s">
        <v>146</v>
      </c>
      <c r="W156" s="638"/>
      <c r="X156" s="638"/>
      <c r="Y156" s="638"/>
      <c r="Z156" s="638"/>
      <c r="AA156" s="638"/>
      <c r="AB156" s="638"/>
      <c r="AC156" s="638"/>
      <c r="AD156" s="638"/>
      <c r="AE156" s="638"/>
      <c r="AF156" s="638"/>
      <c r="AG156" s="638"/>
      <c r="AH156" s="638"/>
      <c r="AI156" s="638"/>
      <c r="AJ156" s="638"/>
      <c r="AK156" s="638"/>
      <c r="AL156" s="638"/>
      <c r="AM156" s="638"/>
      <c r="AN156" s="639"/>
      <c r="AO156" s="637" t="s">
        <v>147</v>
      </c>
      <c r="AP156" s="637"/>
      <c r="AQ156" s="637"/>
      <c r="AR156" s="637"/>
      <c r="AS156" s="637"/>
      <c r="AT156" s="637"/>
      <c r="AU156" s="637"/>
      <c r="AV156" s="637"/>
      <c r="AW156" s="637"/>
      <c r="AX156" s="637"/>
      <c r="AY156" s="637"/>
      <c r="AZ156" s="640"/>
      <c r="BA156" s="544" t="s">
        <v>148</v>
      </c>
      <c r="BB156" s="545"/>
      <c r="BC156" s="545"/>
      <c r="BD156" s="545"/>
      <c r="BE156" s="545"/>
      <c r="BF156" s="545"/>
      <c r="BG156" s="545"/>
      <c r="BH156" s="545"/>
      <c r="BI156" s="545"/>
      <c r="BJ156" s="545"/>
      <c r="BK156" s="545"/>
      <c r="BL156" s="545"/>
      <c r="BM156" s="546"/>
    </row>
    <row r="157" spans="1:69" ht="48" customHeight="1" thickTop="1" thickBot="1" x14ac:dyDescent="0.25">
      <c r="A157" s="599" t="s">
        <v>149</v>
      </c>
      <c r="B157" s="590"/>
      <c r="C157" s="590"/>
      <c r="D157" s="590"/>
      <c r="E157" s="590"/>
      <c r="F157" s="590"/>
      <c r="G157" s="590"/>
      <c r="H157" s="590"/>
      <c r="I157" s="590"/>
      <c r="J157" s="591"/>
      <c r="K157" s="593" t="s">
        <v>150</v>
      </c>
      <c r="L157" s="594"/>
      <c r="M157" s="594"/>
      <c r="N157" s="600"/>
      <c r="O157" s="593" t="s">
        <v>151</v>
      </c>
      <c r="P157" s="586"/>
      <c r="Q157" s="601"/>
      <c r="R157" s="602" t="s">
        <v>152</v>
      </c>
      <c r="S157" s="603"/>
      <c r="T157" s="603"/>
      <c r="U157" s="604"/>
      <c r="V157" s="599" t="s">
        <v>149</v>
      </c>
      <c r="W157" s="586"/>
      <c r="X157" s="586"/>
      <c r="Y157" s="586"/>
      <c r="Z157" s="586"/>
      <c r="AA157" s="586"/>
      <c r="AB157" s="586"/>
      <c r="AC157" s="587"/>
      <c r="AD157" s="585" t="s">
        <v>150</v>
      </c>
      <c r="AE157" s="586"/>
      <c r="AF157" s="586"/>
      <c r="AG157" s="587"/>
      <c r="AH157" s="585" t="s">
        <v>151</v>
      </c>
      <c r="AI157" s="586"/>
      <c r="AJ157" s="587"/>
      <c r="AK157" s="588" t="s">
        <v>152</v>
      </c>
      <c r="AL157" s="586"/>
      <c r="AM157" s="586"/>
      <c r="AN157" s="589"/>
      <c r="AO157" s="590" t="s">
        <v>150</v>
      </c>
      <c r="AP157" s="590"/>
      <c r="AQ157" s="590"/>
      <c r="AR157" s="591"/>
      <c r="AS157" s="592" t="s">
        <v>151</v>
      </c>
      <c r="AT157" s="590"/>
      <c r="AU157" s="590"/>
      <c r="AV157" s="591"/>
      <c r="AW157" s="593" t="s">
        <v>152</v>
      </c>
      <c r="AX157" s="594"/>
      <c r="AY157" s="594"/>
      <c r="AZ157" s="595"/>
      <c r="BA157" s="596" t="s">
        <v>469</v>
      </c>
      <c r="BB157" s="597"/>
      <c r="BC157" s="597"/>
      <c r="BD157" s="597"/>
      <c r="BE157" s="597"/>
      <c r="BF157" s="597"/>
      <c r="BG157" s="597"/>
      <c r="BH157" s="597"/>
      <c r="BI157" s="597"/>
      <c r="BJ157" s="597"/>
      <c r="BK157" s="597"/>
      <c r="BL157" s="597"/>
      <c r="BM157" s="598"/>
      <c r="BQ157" s="28" t="s">
        <v>401</v>
      </c>
    </row>
    <row r="158" spans="1:69" ht="15" customHeight="1" thickTop="1" x14ac:dyDescent="0.2">
      <c r="A158" s="558" t="s">
        <v>321</v>
      </c>
      <c r="B158" s="559"/>
      <c r="C158" s="559"/>
      <c r="D158" s="559"/>
      <c r="E158" s="559"/>
      <c r="F158" s="559"/>
      <c r="G158" s="559"/>
      <c r="H158" s="559"/>
      <c r="I158" s="559"/>
      <c r="J158" s="560"/>
      <c r="K158" s="564">
        <v>2</v>
      </c>
      <c r="L158" s="496"/>
      <c r="M158" s="496"/>
      <c r="N158" s="565"/>
      <c r="O158" s="564">
        <v>2</v>
      </c>
      <c r="P158" s="496"/>
      <c r="Q158" s="565"/>
      <c r="R158" s="568">
        <v>3</v>
      </c>
      <c r="S158" s="569"/>
      <c r="T158" s="569"/>
      <c r="U158" s="570"/>
      <c r="V158" s="558" t="s">
        <v>286</v>
      </c>
      <c r="W158" s="559"/>
      <c r="X158" s="559"/>
      <c r="Y158" s="559"/>
      <c r="Z158" s="559"/>
      <c r="AA158" s="559"/>
      <c r="AB158" s="559"/>
      <c r="AC158" s="574"/>
      <c r="AD158" s="495">
        <v>8</v>
      </c>
      <c r="AE158" s="496"/>
      <c r="AF158" s="496"/>
      <c r="AG158" s="497"/>
      <c r="AH158" s="495">
        <v>4</v>
      </c>
      <c r="AI158" s="496"/>
      <c r="AJ158" s="497"/>
      <c r="AK158" s="503">
        <v>6</v>
      </c>
      <c r="AL158" s="504"/>
      <c r="AM158" s="504"/>
      <c r="AN158" s="505"/>
      <c r="AO158" s="606" t="s">
        <v>288</v>
      </c>
      <c r="AP158" s="606"/>
      <c r="AQ158" s="606"/>
      <c r="AR158" s="607"/>
      <c r="AS158" s="605" t="s">
        <v>288</v>
      </c>
      <c r="AT158" s="606"/>
      <c r="AU158" s="606"/>
      <c r="AV158" s="607"/>
      <c r="AW158" s="612">
        <f>AS158*1.5</f>
        <v>15</v>
      </c>
      <c r="AX158" s="504"/>
      <c r="AY158" s="504"/>
      <c r="AZ158" s="505"/>
      <c r="BA158" s="527" t="s">
        <v>153</v>
      </c>
      <c r="BB158" s="528"/>
      <c r="BC158" s="528"/>
      <c r="BD158" s="528"/>
      <c r="BE158" s="528"/>
      <c r="BF158" s="528"/>
      <c r="BG158" s="528"/>
      <c r="BH158" s="528"/>
      <c r="BI158" s="528"/>
      <c r="BJ158" s="528"/>
      <c r="BK158" s="528"/>
      <c r="BL158" s="528"/>
      <c r="BM158" s="529"/>
    </row>
    <row r="159" spans="1:69" ht="15" customHeight="1" x14ac:dyDescent="0.2">
      <c r="A159" s="561"/>
      <c r="B159" s="562"/>
      <c r="C159" s="562"/>
      <c r="D159" s="562"/>
      <c r="E159" s="562"/>
      <c r="F159" s="562"/>
      <c r="G159" s="562"/>
      <c r="H159" s="562"/>
      <c r="I159" s="562"/>
      <c r="J159" s="563"/>
      <c r="K159" s="566"/>
      <c r="L159" s="458"/>
      <c r="M159" s="458"/>
      <c r="N159" s="567"/>
      <c r="O159" s="566"/>
      <c r="P159" s="458"/>
      <c r="Q159" s="567"/>
      <c r="R159" s="571"/>
      <c r="S159" s="572"/>
      <c r="T159" s="572"/>
      <c r="U159" s="573"/>
      <c r="V159" s="561"/>
      <c r="W159" s="562"/>
      <c r="X159" s="562"/>
      <c r="Y159" s="562"/>
      <c r="Z159" s="562"/>
      <c r="AA159" s="562"/>
      <c r="AB159" s="562"/>
      <c r="AC159" s="575"/>
      <c r="AD159" s="498"/>
      <c r="AE159" s="458"/>
      <c r="AF159" s="458"/>
      <c r="AG159" s="499"/>
      <c r="AH159" s="498"/>
      <c r="AI159" s="458"/>
      <c r="AJ159" s="499"/>
      <c r="AK159" s="506"/>
      <c r="AL159" s="507"/>
      <c r="AM159" s="507"/>
      <c r="AN159" s="508"/>
      <c r="AO159" s="464"/>
      <c r="AP159" s="464"/>
      <c r="AQ159" s="464"/>
      <c r="AR159" s="609"/>
      <c r="AS159" s="608"/>
      <c r="AT159" s="464"/>
      <c r="AU159" s="464"/>
      <c r="AV159" s="609"/>
      <c r="AW159" s="613"/>
      <c r="AX159" s="507"/>
      <c r="AY159" s="507"/>
      <c r="AZ159" s="508"/>
      <c r="BA159" s="527"/>
      <c r="BB159" s="528"/>
      <c r="BC159" s="528"/>
      <c r="BD159" s="528"/>
      <c r="BE159" s="528"/>
      <c r="BF159" s="528"/>
      <c r="BG159" s="528"/>
      <c r="BH159" s="528"/>
      <c r="BI159" s="528"/>
      <c r="BJ159" s="528"/>
      <c r="BK159" s="528"/>
      <c r="BL159" s="528"/>
      <c r="BM159" s="529"/>
    </row>
    <row r="160" spans="1:69" ht="15" customHeight="1" x14ac:dyDescent="0.2">
      <c r="A160" s="512" t="s">
        <v>284</v>
      </c>
      <c r="B160" s="513"/>
      <c r="C160" s="513"/>
      <c r="D160" s="513"/>
      <c r="E160" s="513"/>
      <c r="F160" s="513"/>
      <c r="G160" s="513"/>
      <c r="H160" s="513"/>
      <c r="I160" s="513"/>
      <c r="J160" s="513"/>
      <c r="K160" s="492">
        <v>4</v>
      </c>
      <c r="L160" s="492"/>
      <c r="M160" s="492"/>
      <c r="N160" s="492"/>
      <c r="O160" s="492">
        <v>2</v>
      </c>
      <c r="P160" s="492"/>
      <c r="Q160" s="492"/>
      <c r="R160" s="517">
        <v>3</v>
      </c>
      <c r="S160" s="517"/>
      <c r="T160" s="517"/>
      <c r="U160" s="518"/>
      <c r="V160" s="576"/>
      <c r="W160" s="577"/>
      <c r="X160" s="577"/>
      <c r="Y160" s="577"/>
      <c r="Z160" s="577"/>
      <c r="AA160" s="577"/>
      <c r="AB160" s="577"/>
      <c r="AC160" s="578"/>
      <c r="AD160" s="500"/>
      <c r="AE160" s="501"/>
      <c r="AF160" s="501"/>
      <c r="AG160" s="502"/>
      <c r="AH160" s="500"/>
      <c r="AI160" s="501"/>
      <c r="AJ160" s="502"/>
      <c r="AK160" s="509"/>
      <c r="AL160" s="510"/>
      <c r="AM160" s="510"/>
      <c r="AN160" s="511"/>
      <c r="AO160" s="464"/>
      <c r="AP160" s="464"/>
      <c r="AQ160" s="464"/>
      <c r="AR160" s="609"/>
      <c r="AS160" s="608"/>
      <c r="AT160" s="464"/>
      <c r="AU160" s="464"/>
      <c r="AV160" s="609"/>
      <c r="AW160" s="613"/>
      <c r="AX160" s="507"/>
      <c r="AY160" s="507"/>
      <c r="AZ160" s="508"/>
      <c r="BA160" s="527"/>
      <c r="BB160" s="528"/>
      <c r="BC160" s="528"/>
      <c r="BD160" s="528"/>
      <c r="BE160" s="528"/>
      <c r="BF160" s="528"/>
      <c r="BG160" s="528"/>
      <c r="BH160" s="528"/>
      <c r="BI160" s="528"/>
      <c r="BJ160" s="528"/>
      <c r="BK160" s="528"/>
      <c r="BL160" s="528"/>
      <c r="BM160" s="529"/>
    </row>
    <row r="161" spans="1:66" ht="15" customHeight="1" x14ac:dyDescent="0.2">
      <c r="A161" s="512"/>
      <c r="B161" s="513"/>
      <c r="C161" s="513"/>
      <c r="D161" s="513"/>
      <c r="E161" s="513"/>
      <c r="F161" s="513"/>
      <c r="G161" s="513"/>
      <c r="H161" s="513"/>
      <c r="I161" s="513"/>
      <c r="J161" s="513"/>
      <c r="K161" s="492"/>
      <c r="L161" s="492"/>
      <c r="M161" s="492"/>
      <c r="N161" s="492"/>
      <c r="O161" s="492"/>
      <c r="P161" s="492"/>
      <c r="Q161" s="492"/>
      <c r="R161" s="517"/>
      <c r="S161" s="517"/>
      <c r="T161" s="517"/>
      <c r="U161" s="518"/>
      <c r="V161" s="579" t="s">
        <v>287</v>
      </c>
      <c r="W161" s="580"/>
      <c r="X161" s="580"/>
      <c r="Y161" s="580"/>
      <c r="Z161" s="580"/>
      <c r="AA161" s="580"/>
      <c r="AB161" s="580"/>
      <c r="AC161" s="581"/>
      <c r="AD161" s="615">
        <v>10</v>
      </c>
      <c r="AE161" s="616"/>
      <c r="AF161" s="616"/>
      <c r="AG161" s="617"/>
      <c r="AH161" s="615">
        <v>6</v>
      </c>
      <c r="AI161" s="616"/>
      <c r="AJ161" s="617"/>
      <c r="AK161" s="521">
        <v>9</v>
      </c>
      <c r="AL161" s="522"/>
      <c r="AM161" s="522"/>
      <c r="AN161" s="523"/>
      <c r="AO161" s="464"/>
      <c r="AP161" s="464"/>
      <c r="AQ161" s="464"/>
      <c r="AR161" s="609"/>
      <c r="AS161" s="608"/>
      <c r="AT161" s="464"/>
      <c r="AU161" s="464"/>
      <c r="AV161" s="609"/>
      <c r="AW161" s="613"/>
      <c r="AX161" s="507"/>
      <c r="AY161" s="507"/>
      <c r="AZ161" s="508"/>
      <c r="BA161" s="527"/>
      <c r="BB161" s="528"/>
      <c r="BC161" s="528"/>
      <c r="BD161" s="528"/>
      <c r="BE161" s="528"/>
      <c r="BF161" s="528"/>
      <c r="BG161" s="528"/>
      <c r="BH161" s="528"/>
      <c r="BI161" s="528"/>
      <c r="BJ161" s="528"/>
      <c r="BK161" s="528"/>
      <c r="BL161" s="528"/>
      <c r="BM161" s="529"/>
    </row>
    <row r="162" spans="1:66" ht="15" customHeight="1" x14ac:dyDescent="0.2">
      <c r="A162" s="512" t="s">
        <v>285</v>
      </c>
      <c r="B162" s="513"/>
      <c r="C162" s="513"/>
      <c r="D162" s="513"/>
      <c r="E162" s="513"/>
      <c r="F162" s="513"/>
      <c r="G162" s="513"/>
      <c r="H162" s="513"/>
      <c r="I162" s="513"/>
      <c r="J162" s="513"/>
      <c r="K162" s="492">
        <v>6</v>
      </c>
      <c r="L162" s="492"/>
      <c r="M162" s="492"/>
      <c r="N162" s="492"/>
      <c r="O162" s="492">
        <v>4</v>
      </c>
      <c r="P162" s="492"/>
      <c r="Q162" s="492"/>
      <c r="R162" s="517">
        <v>5</v>
      </c>
      <c r="S162" s="517"/>
      <c r="T162" s="517"/>
      <c r="U162" s="518"/>
      <c r="V162" s="561"/>
      <c r="W162" s="562"/>
      <c r="X162" s="562"/>
      <c r="Y162" s="562"/>
      <c r="Z162" s="562"/>
      <c r="AA162" s="562"/>
      <c r="AB162" s="562"/>
      <c r="AC162" s="575"/>
      <c r="AD162" s="498"/>
      <c r="AE162" s="458"/>
      <c r="AF162" s="458"/>
      <c r="AG162" s="499"/>
      <c r="AH162" s="498"/>
      <c r="AI162" s="458"/>
      <c r="AJ162" s="499"/>
      <c r="AK162" s="506"/>
      <c r="AL162" s="507"/>
      <c r="AM162" s="507"/>
      <c r="AN162" s="508"/>
      <c r="AO162" s="464"/>
      <c r="AP162" s="464"/>
      <c r="AQ162" s="464"/>
      <c r="AR162" s="609"/>
      <c r="AS162" s="608"/>
      <c r="AT162" s="464"/>
      <c r="AU162" s="464"/>
      <c r="AV162" s="609"/>
      <c r="AW162" s="613"/>
      <c r="AX162" s="507"/>
      <c r="AY162" s="507"/>
      <c r="AZ162" s="508"/>
      <c r="BA162" s="527"/>
      <c r="BB162" s="528"/>
      <c r="BC162" s="528"/>
      <c r="BD162" s="528"/>
      <c r="BE162" s="528"/>
      <c r="BF162" s="528"/>
      <c r="BG162" s="528"/>
      <c r="BH162" s="528"/>
      <c r="BI162" s="528"/>
      <c r="BJ162" s="528"/>
      <c r="BK162" s="528"/>
      <c r="BL162" s="528"/>
      <c r="BM162" s="529"/>
    </row>
    <row r="163" spans="1:66" ht="15" customHeight="1" thickBot="1" x14ac:dyDescent="0.25">
      <c r="A163" s="514"/>
      <c r="B163" s="515"/>
      <c r="C163" s="515"/>
      <c r="D163" s="515"/>
      <c r="E163" s="515"/>
      <c r="F163" s="515"/>
      <c r="G163" s="515"/>
      <c r="H163" s="515"/>
      <c r="I163" s="515"/>
      <c r="J163" s="515"/>
      <c r="K163" s="516"/>
      <c r="L163" s="516"/>
      <c r="M163" s="516"/>
      <c r="N163" s="516"/>
      <c r="O163" s="516"/>
      <c r="P163" s="516"/>
      <c r="Q163" s="516"/>
      <c r="R163" s="519"/>
      <c r="S163" s="519"/>
      <c r="T163" s="519"/>
      <c r="U163" s="520"/>
      <c r="V163" s="582"/>
      <c r="W163" s="583"/>
      <c r="X163" s="583"/>
      <c r="Y163" s="583"/>
      <c r="Z163" s="583"/>
      <c r="AA163" s="583"/>
      <c r="AB163" s="583"/>
      <c r="AC163" s="584"/>
      <c r="AD163" s="618"/>
      <c r="AE163" s="619"/>
      <c r="AF163" s="619"/>
      <c r="AG163" s="620"/>
      <c r="AH163" s="618"/>
      <c r="AI163" s="619"/>
      <c r="AJ163" s="620"/>
      <c r="AK163" s="524"/>
      <c r="AL163" s="525"/>
      <c r="AM163" s="525"/>
      <c r="AN163" s="526"/>
      <c r="AO163" s="443"/>
      <c r="AP163" s="443"/>
      <c r="AQ163" s="443"/>
      <c r="AR163" s="611"/>
      <c r="AS163" s="610"/>
      <c r="AT163" s="443"/>
      <c r="AU163" s="443"/>
      <c r="AV163" s="611"/>
      <c r="AW163" s="614"/>
      <c r="AX163" s="525"/>
      <c r="AY163" s="525"/>
      <c r="AZ163" s="526"/>
      <c r="BA163" s="530"/>
      <c r="BB163" s="531"/>
      <c r="BC163" s="531"/>
      <c r="BD163" s="531"/>
      <c r="BE163" s="531"/>
      <c r="BF163" s="531"/>
      <c r="BG163" s="531"/>
      <c r="BH163" s="531"/>
      <c r="BI163" s="531"/>
      <c r="BJ163" s="531"/>
      <c r="BK163" s="531"/>
      <c r="BL163" s="531"/>
      <c r="BM163" s="532"/>
    </row>
    <row r="164" spans="1:66" ht="77.25" customHeight="1" thickTop="1" x14ac:dyDescent="0.35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17"/>
      <c r="L164" s="17"/>
      <c r="M164" s="17"/>
      <c r="N164" s="17"/>
      <c r="O164" s="17"/>
      <c r="P164" s="17"/>
      <c r="Q164" s="40"/>
      <c r="R164" s="40"/>
      <c r="S164" s="40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17"/>
      <c r="AG164" s="17"/>
      <c r="AH164" s="17"/>
      <c r="AI164" s="17"/>
      <c r="AJ164" s="17"/>
      <c r="AK164" s="17"/>
      <c r="AL164" s="82"/>
      <c r="AM164" s="82"/>
      <c r="AN164" s="82"/>
      <c r="AO164" s="81"/>
      <c r="AP164" s="81"/>
      <c r="AQ164" s="81"/>
      <c r="AR164" s="81"/>
      <c r="AS164" s="81"/>
      <c r="AT164" s="81"/>
      <c r="AU164" s="81"/>
      <c r="AV164" s="81"/>
      <c r="AW164" s="82"/>
      <c r="AX164" s="82"/>
      <c r="AY164" s="82"/>
      <c r="AZ164" s="82"/>
      <c r="BA164" s="80"/>
      <c r="BB164" s="80"/>
      <c r="BC164" s="80"/>
      <c r="BD164" s="80"/>
      <c r="BE164" s="80"/>
      <c r="BF164" s="80"/>
      <c r="BG164" s="80"/>
      <c r="BH164" s="80"/>
      <c r="BI164" s="80"/>
      <c r="BJ164" s="80"/>
      <c r="BK164" s="80"/>
      <c r="BL164" s="80"/>
      <c r="BM164" s="80"/>
    </row>
    <row r="165" spans="1:66" ht="27" customHeight="1" thickBot="1" x14ac:dyDescent="0.25">
      <c r="A165" s="533" t="s">
        <v>128</v>
      </c>
      <c r="B165" s="533"/>
      <c r="C165" s="533"/>
      <c r="D165" s="533"/>
      <c r="E165" s="533"/>
      <c r="F165" s="533"/>
      <c r="G165" s="533"/>
      <c r="H165" s="533"/>
      <c r="I165" s="533"/>
      <c r="J165" s="533"/>
      <c r="K165" s="533"/>
      <c r="L165" s="533"/>
      <c r="M165" s="533"/>
      <c r="N165" s="533"/>
      <c r="O165" s="533"/>
      <c r="P165" s="533"/>
      <c r="Q165" s="533"/>
      <c r="R165" s="533"/>
      <c r="S165" s="533"/>
      <c r="T165" s="533"/>
      <c r="U165" s="533"/>
      <c r="V165" s="533"/>
      <c r="W165" s="533"/>
      <c r="X165" s="533"/>
      <c r="Y165" s="533"/>
      <c r="Z165" s="533"/>
      <c r="AA165" s="533"/>
      <c r="AB165" s="533"/>
      <c r="AC165" s="533"/>
      <c r="AD165" s="533"/>
      <c r="AE165" s="533"/>
      <c r="AF165" s="533"/>
      <c r="AG165" s="533"/>
      <c r="AH165" s="533"/>
      <c r="AI165" s="533"/>
      <c r="AJ165" s="533"/>
      <c r="AK165" s="533"/>
      <c r="AL165" s="533"/>
      <c r="AM165" s="533"/>
      <c r="AN165" s="533"/>
      <c r="AO165" s="533"/>
      <c r="AP165" s="533"/>
      <c r="AQ165" s="533"/>
      <c r="AR165" s="533"/>
      <c r="AS165" s="533"/>
      <c r="AT165" s="533"/>
      <c r="AU165" s="533"/>
      <c r="AV165" s="533"/>
      <c r="AW165" s="533"/>
      <c r="AX165" s="533"/>
      <c r="AY165" s="533"/>
      <c r="AZ165" s="533"/>
      <c r="BA165" s="533"/>
      <c r="BB165" s="533"/>
      <c r="BC165" s="533"/>
      <c r="BD165" s="533"/>
      <c r="BE165" s="533"/>
      <c r="BF165" s="533"/>
      <c r="BG165" s="533"/>
      <c r="BH165" s="533"/>
      <c r="BI165" s="533"/>
      <c r="BJ165" s="533"/>
      <c r="BK165" s="533"/>
      <c r="BL165" s="533"/>
      <c r="BM165" s="533"/>
    </row>
    <row r="166" spans="1:66" ht="72" customHeight="1" thickTop="1" thickBot="1" x14ac:dyDescent="0.25">
      <c r="A166" s="534" t="s">
        <v>27</v>
      </c>
      <c r="B166" s="535"/>
      <c r="C166" s="535"/>
      <c r="D166" s="535"/>
      <c r="E166" s="536"/>
      <c r="F166" s="537" t="s">
        <v>129</v>
      </c>
      <c r="G166" s="537"/>
      <c r="H166" s="537"/>
      <c r="I166" s="537"/>
      <c r="J166" s="537"/>
      <c r="K166" s="537"/>
      <c r="L166" s="537"/>
      <c r="M166" s="537"/>
      <c r="N166" s="537"/>
      <c r="O166" s="537"/>
      <c r="P166" s="537"/>
      <c r="Q166" s="537"/>
      <c r="R166" s="537"/>
      <c r="S166" s="537"/>
      <c r="T166" s="537"/>
      <c r="U166" s="537"/>
      <c r="V166" s="537"/>
      <c r="W166" s="537"/>
      <c r="X166" s="537"/>
      <c r="Y166" s="537"/>
      <c r="Z166" s="537"/>
      <c r="AA166" s="537"/>
      <c r="AB166" s="537"/>
      <c r="AC166" s="537"/>
      <c r="AD166" s="537"/>
      <c r="AE166" s="537"/>
      <c r="AF166" s="537"/>
      <c r="AG166" s="537"/>
      <c r="AH166" s="537"/>
      <c r="AI166" s="537"/>
      <c r="AJ166" s="537"/>
      <c r="AK166" s="537"/>
      <c r="AL166" s="537"/>
      <c r="AM166" s="537"/>
      <c r="AN166" s="537"/>
      <c r="AO166" s="537"/>
      <c r="AP166" s="537"/>
      <c r="AQ166" s="537"/>
      <c r="AR166" s="537"/>
      <c r="AS166" s="537"/>
      <c r="AT166" s="537"/>
      <c r="AU166" s="537"/>
      <c r="AV166" s="537"/>
      <c r="AW166" s="537"/>
      <c r="AX166" s="537"/>
      <c r="AY166" s="537"/>
      <c r="AZ166" s="537"/>
      <c r="BA166" s="537"/>
      <c r="BB166" s="537"/>
      <c r="BC166" s="537"/>
      <c r="BD166" s="537"/>
      <c r="BE166" s="537"/>
      <c r="BF166" s="537"/>
      <c r="BG166" s="537"/>
      <c r="BH166" s="537"/>
      <c r="BI166" s="537"/>
      <c r="BJ166" s="538" t="s">
        <v>130</v>
      </c>
      <c r="BK166" s="538"/>
      <c r="BL166" s="538"/>
      <c r="BM166" s="538"/>
    </row>
    <row r="167" spans="1:66" ht="33.75" customHeight="1" thickTop="1" x14ac:dyDescent="0.2">
      <c r="A167" s="1034" t="s">
        <v>51</v>
      </c>
      <c r="B167" s="496"/>
      <c r="C167" s="496"/>
      <c r="D167" s="496"/>
      <c r="E167" s="1035"/>
      <c r="F167" s="1036" t="s">
        <v>343</v>
      </c>
      <c r="G167" s="1036"/>
      <c r="H167" s="1036"/>
      <c r="I167" s="1036"/>
      <c r="J167" s="1036"/>
      <c r="K167" s="1036"/>
      <c r="L167" s="1036"/>
      <c r="M167" s="1036"/>
      <c r="N167" s="1036"/>
      <c r="O167" s="1036"/>
      <c r="P167" s="1036"/>
      <c r="Q167" s="1036"/>
      <c r="R167" s="1036"/>
      <c r="S167" s="1036"/>
      <c r="T167" s="1036"/>
      <c r="U167" s="1036"/>
      <c r="V167" s="1036"/>
      <c r="W167" s="1036"/>
      <c r="X167" s="1036"/>
      <c r="Y167" s="1036"/>
      <c r="Z167" s="1036"/>
      <c r="AA167" s="1036"/>
      <c r="AB167" s="1036"/>
      <c r="AC167" s="1036"/>
      <c r="AD167" s="1036"/>
      <c r="AE167" s="1036"/>
      <c r="AF167" s="1036"/>
      <c r="AG167" s="1036"/>
      <c r="AH167" s="1036"/>
      <c r="AI167" s="1036"/>
      <c r="AJ167" s="1036"/>
      <c r="AK167" s="1036"/>
      <c r="AL167" s="1036"/>
      <c r="AM167" s="1036"/>
      <c r="AN167" s="1036"/>
      <c r="AO167" s="1036"/>
      <c r="AP167" s="1036"/>
      <c r="AQ167" s="1036"/>
      <c r="AR167" s="1036"/>
      <c r="AS167" s="1036"/>
      <c r="AT167" s="1036"/>
      <c r="AU167" s="1036"/>
      <c r="AV167" s="1036"/>
      <c r="AW167" s="1036"/>
      <c r="AX167" s="1036"/>
      <c r="AY167" s="1036"/>
      <c r="AZ167" s="1036"/>
      <c r="BA167" s="1036"/>
      <c r="BB167" s="1036"/>
      <c r="BC167" s="1036"/>
      <c r="BD167" s="1036"/>
      <c r="BE167" s="1036"/>
      <c r="BF167" s="1036"/>
      <c r="BG167" s="1036"/>
      <c r="BH167" s="1036"/>
      <c r="BI167" s="1036"/>
      <c r="BJ167" s="1037" t="s">
        <v>156</v>
      </c>
      <c r="BK167" s="1037"/>
      <c r="BL167" s="1037"/>
      <c r="BM167" s="1037"/>
    </row>
    <row r="168" spans="1:66" ht="34.5" customHeight="1" x14ac:dyDescent="0.2">
      <c r="A168" s="427" t="s">
        <v>52</v>
      </c>
      <c r="B168" s="428"/>
      <c r="C168" s="428"/>
      <c r="D168" s="428"/>
      <c r="E168" s="429"/>
      <c r="F168" s="448" t="s">
        <v>344</v>
      </c>
      <c r="G168" s="448"/>
      <c r="H168" s="448"/>
      <c r="I168" s="448"/>
      <c r="J168" s="448"/>
      <c r="K168" s="448"/>
      <c r="L168" s="448"/>
      <c r="M168" s="448"/>
      <c r="N168" s="448"/>
      <c r="O168" s="448"/>
      <c r="P168" s="448"/>
      <c r="Q168" s="448"/>
      <c r="R168" s="448"/>
      <c r="S168" s="448"/>
      <c r="T168" s="448"/>
      <c r="U168" s="448"/>
      <c r="V168" s="448"/>
      <c r="W168" s="448"/>
      <c r="X168" s="448"/>
      <c r="Y168" s="448"/>
      <c r="Z168" s="448"/>
      <c r="AA168" s="448"/>
      <c r="AB168" s="448"/>
      <c r="AC168" s="448"/>
      <c r="AD168" s="448"/>
      <c r="AE168" s="448"/>
      <c r="AF168" s="448"/>
      <c r="AG168" s="448"/>
      <c r="AH168" s="448"/>
      <c r="AI168" s="448"/>
      <c r="AJ168" s="448"/>
      <c r="AK168" s="448"/>
      <c r="AL168" s="448"/>
      <c r="AM168" s="448"/>
      <c r="AN168" s="448"/>
      <c r="AO168" s="448"/>
      <c r="AP168" s="448"/>
      <c r="AQ168" s="448"/>
      <c r="AR168" s="448"/>
      <c r="AS168" s="448"/>
      <c r="AT168" s="448"/>
      <c r="AU168" s="448"/>
      <c r="AV168" s="448"/>
      <c r="AW168" s="448"/>
      <c r="AX168" s="448"/>
      <c r="AY168" s="448"/>
      <c r="AZ168" s="448"/>
      <c r="BA168" s="448"/>
      <c r="BB168" s="448"/>
      <c r="BC168" s="448"/>
      <c r="BD168" s="448"/>
      <c r="BE168" s="448"/>
      <c r="BF168" s="448"/>
      <c r="BG168" s="448"/>
      <c r="BH168" s="448"/>
      <c r="BI168" s="448"/>
      <c r="BJ168" s="449" t="s">
        <v>179</v>
      </c>
      <c r="BK168" s="449"/>
      <c r="BL168" s="449"/>
      <c r="BM168" s="449"/>
    </row>
    <row r="169" spans="1:66" ht="34.5" customHeight="1" x14ac:dyDescent="0.2">
      <c r="A169" s="457" t="s">
        <v>53</v>
      </c>
      <c r="B169" s="458"/>
      <c r="C169" s="458"/>
      <c r="D169" s="458"/>
      <c r="E169" s="459"/>
      <c r="F169" s="472" t="s">
        <v>360</v>
      </c>
      <c r="G169" s="472"/>
      <c r="H169" s="472"/>
      <c r="I169" s="472"/>
      <c r="J169" s="472"/>
      <c r="K169" s="472"/>
      <c r="L169" s="472"/>
      <c r="M169" s="472"/>
      <c r="N169" s="472"/>
      <c r="O169" s="472"/>
      <c r="P169" s="472"/>
      <c r="Q169" s="472"/>
      <c r="R169" s="472"/>
      <c r="S169" s="472"/>
      <c r="T169" s="472"/>
      <c r="U169" s="472"/>
      <c r="V169" s="472"/>
      <c r="W169" s="472"/>
      <c r="X169" s="472"/>
      <c r="Y169" s="472"/>
      <c r="Z169" s="472"/>
      <c r="AA169" s="472"/>
      <c r="AB169" s="472"/>
      <c r="AC169" s="472"/>
      <c r="AD169" s="472"/>
      <c r="AE169" s="472"/>
      <c r="AF169" s="472"/>
      <c r="AG169" s="472"/>
      <c r="AH169" s="472"/>
      <c r="AI169" s="472"/>
      <c r="AJ169" s="472"/>
      <c r="AK169" s="472"/>
      <c r="AL169" s="472"/>
      <c r="AM169" s="472"/>
      <c r="AN169" s="472"/>
      <c r="AO169" s="472"/>
      <c r="AP169" s="472"/>
      <c r="AQ169" s="472"/>
      <c r="AR169" s="472"/>
      <c r="AS169" s="472"/>
      <c r="AT169" s="472"/>
      <c r="AU169" s="472"/>
      <c r="AV169" s="472"/>
      <c r="AW169" s="472"/>
      <c r="AX169" s="472"/>
      <c r="AY169" s="472"/>
      <c r="AZ169" s="472"/>
      <c r="BA169" s="472"/>
      <c r="BB169" s="472"/>
      <c r="BC169" s="472"/>
      <c r="BD169" s="472"/>
      <c r="BE169" s="472"/>
      <c r="BF169" s="472"/>
      <c r="BG169" s="472"/>
      <c r="BH169" s="472"/>
      <c r="BI169" s="472"/>
      <c r="BJ169" s="451" t="s">
        <v>162</v>
      </c>
      <c r="BK169" s="451"/>
      <c r="BL169" s="451"/>
      <c r="BM169" s="451"/>
    </row>
    <row r="170" spans="1:66" s="31" customFormat="1" ht="33.950000000000003" customHeight="1" x14ac:dyDescent="0.25">
      <c r="A170" s="427" t="s">
        <v>54</v>
      </c>
      <c r="B170" s="428"/>
      <c r="C170" s="428"/>
      <c r="D170" s="428"/>
      <c r="E170" s="429"/>
      <c r="F170" s="448" t="s">
        <v>345</v>
      </c>
      <c r="G170" s="448"/>
      <c r="H170" s="448"/>
      <c r="I170" s="448"/>
      <c r="J170" s="448"/>
      <c r="K170" s="448"/>
      <c r="L170" s="448"/>
      <c r="M170" s="448"/>
      <c r="N170" s="448"/>
      <c r="O170" s="448"/>
      <c r="P170" s="448"/>
      <c r="Q170" s="448"/>
      <c r="R170" s="448"/>
      <c r="S170" s="448"/>
      <c r="T170" s="448"/>
      <c r="U170" s="448"/>
      <c r="V170" s="448"/>
      <c r="W170" s="448"/>
      <c r="X170" s="448"/>
      <c r="Y170" s="448"/>
      <c r="Z170" s="448"/>
      <c r="AA170" s="448"/>
      <c r="AB170" s="448"/>
      <c r="AC170" s="448"/>
      <c r="AD170" s="448"/>
      <c r="AE170" s="448"/>
      <c r="AF170" s="448"/>
      <c r="AG170" s="448"/>
      <c r="AH170" s="448"/>
      <c r="AI170" s="448"/>
      <c r="AJ170" s="448"/>
      <c r="AK170" s="448"/>
      <c r="AL170" s="448"/>
      <c r="AM170" s="448"/>
      <c r="AN170" s="448"/>
      <c r="AO170" s="448"/>
      <c r="AP170" s="448"/>
      <c r="AQ170" s="448"/>
      <c r="AR170" s="448"/>
      <c r="AS170" s="448"/>
      <c r="AT170" s="448"/>
      <c r="AU170" s="448"/>
      <c r="AV170" s="448"/>
      <c r="AW170" s="448"/>
      <c r="AX170" s="448"/>
      <c r="AY170" s="448"/>
      <c r="AZ170" s="448"/>
      <c r="BA170" s="448"/>
      <c r="BB170" s="448"/>
      <c r="BC170" s="448"/>
      <c r="BD170" s="448"/>
      <c r="BE170" s="448"/>
      <c r="BF170" s="448"/>
      <c r="BG170" s="448"/>
      <c r="BH170" s="448"/>
      <c r="BI170" s="448"/>
      <c r="BJ170" s="449" t="s">
        <v>354</v>
      </c>
      <c r="BK170" s="449"/>
      <c r="BL170" s="449"/>
      <c r="BM170" s="449"/>
    </row>
    <row r="171" spans="1:66" s="32" customFormat="1" ht="33.950000000000003" customHeight="1" x14ac:dyDescent="0.25">
      <c r="A171" s="539" t="s">
        <v>61</v>
      </c>
      <c r="B171" s="540"/>
      <c r="C171" s="540"/>
      <c r="D171" s="540"/>
      <c r="E171" s="541"/>
      <c r="F171" s="472" t="s">
        <v>346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72"/>
      <c r="R171" s="472"/>
      <c r="S171" s="472"/>
      <c r="T171" s="472"/>
      <c r="U171" s="472"/>
      <c r="V171" s="472"/>
      <c r="W171" s="472"/>
      <c r="X171" s="472"/>
      <c r="Y171" s="472"/>
      <c r="Z171" s="472"/>
      <c r="AA171" s="472"/>
      <c r="AB171" s="472"/>
      <c r="AC171" s="472"/>
      <c r="AD171" s="472"/>
      <c r="AE171" s="472"/>
      <c r="AF171" s="472"/>
      <c r="AG171" s="472"/>
      <c r="AH171" s="472"/>
      <c r="AI171" s="472"/>
      <c r="AJ171" s="472"/>
      <c r="AK171" s="472"/>
      <c r="AL171" s="472"/>
      <c r="AM171" s="472"/>
      <c r="AN171" s="472"/>
      <c r="AO171" s="472"/>
      <c r="AP171" s="472"/>
      <c r="AQ171" s="472"/>
      <c r="AR171" s="472"/>
      <c r="AS171" s="472"/>
      <c r="AT171" s="472"/>
      <c r="AU171" s="472"/>
      <c r="AV171" s="472"/>
      <c r="AW171" s="472"/>
      <c r="AX171" s="472"/>
      <c r="AY171" s="472"/>
      <c r="AZ171" s="472"/>
      <c r="BA171" s="472"/>
      <c r="BB171" s="472"/>
      <c r="BC171" s="472"/>
      <c r="BD171" s="472"/>
      <c r="BE171" s="472"/>
      <c r="BF171" s="472"/>
      <c r="BG171" s="472"/>
      <c r="BH171" s="472"/>
      <c r="BI171" s="472"/>
      <c r="BJ171" s="451" t="s">
        <v>351</v>
      </c>
      <c r="BK171" s="451"/>
      <c r="BL171" s="451"/>
      <c r="BM171" s="451"/>
    </row>
    <row r="172" spans="1:66" s="31" customFormat="1" ht="33.950000000000003" customHeight="1" x14ac:dyDescent="0.25">
      <c r="A172" s="482" t="s">
        <v>131</v>
      </c>
      <c r="B172" s="483"/>
      <c r="C172" s="483"/>
      <c r="D172" s="483"/>
      <c r="E172" s="484"/>
      <c r="F172" s="543" t="s">
        <v>347</v>
      </c>
      <c r="G172" s="543"/>
      <c r="H172" s="543"/>
      <c r="I172" s="543"/>
      <c r="J172" s="543"/>
      <c r="K172" s="543"/>
      <c r="L172" s="543"/>
      <c r="M172" s="543"/>
      <c r="N172" s="543"/>
      <c r="O172" s="543"/>
      <c r="P172" s="543"/>
      <c r="Q172" s="543"/>
      <c r="R172" s="543"/>
      <c r="S172" s="543"/>
      <c r="T172" s="543"/>
      <c r="U172" s="543"/>
      <c r="V172" s="543"/>
      <c r="W172" s="543"/>
      <c r="X172" s="543"/>
      <c r="Y172" s="543"/>
      <c r="Z172" s="543"/>
      <c r="AA172" s="543"/>
      <c r="AB172" s="543"/>
      <c r="AC172" s="543"/>
      <c r="AD172" s="543"/>
      <c r="AE172" s="543"/>
      <c r="AF172" s="543"/>
      <c r="AG172" s="543"/>
      <c r="AH172" s="543"/>
      <c r="AI172" s="543"/>
      <c r="AJ172" s="543"/>
      <c r="AK172" s="543"/>
      <c r="AL172" s="543"/>
      <c r="AM172" s="543"/>
      <c r="AN172" s="543"/>
      <c r="AO172" s="543"/>
      <c r="AP172" s="543"/>
      <c r="AQ172" s="543"/>
      <c r="AR172" s="543"/>
      <c r="AS172" s="543"/>
      <c r="AT172" s="543"/>
      <c r="AU172" s="543"/>
      <c r="AV172" s="543"/>
      <c r="AW172" s="543"/>
      <c r="AX172" s="543"/>
      <c r="AY172" s="543"/>
      <c r="AZ172" s="543"/>
      <c r="BA172" s="543"/>
      <c r="BB172" s="543"/>
      <c r="BC172" s="543"/>
      <c r="BD172" s="543"/>
      <c r="BE172" s="543"/>
      <c r="BF172" s="543"/>
      <c r="BG172" s="543"/>
      <c r="BH172" s="543"/>
      <c r="BI172" s="543"/>
      <c r="BJ172" s="449" t="s">
        <v>354</v>
      </c>
      <c r="BK172" s="449"/>
      <c r="BL172" s="449"/>
      <c r="BM172" s="449"/>
      <c r="BN172" s="32"/>
    </row>
    <row r="173" spans="1:66" s="31" customFormat="1" ht="33.950000000000003" customHeight="1" x14ac:dyDescent="0.25">
      <c r="A173" s="539" t="s">
        <v>132</v>
      </c>
      <c r="B173" s="540"/>
      <c r="C173" s="540"/>
      <c r="D173" s="540"/>
      <c r="E173" s="541"/>
      <c r="F173" s="542" t="s">
        <v>348</v>
      </c>
      <c r="G173" s="542"/>
      <c r="H173" s="542"/>
      <c r="I173" s="542"/>
      <c r="J173" s="542"/>
      <c r="K173" s="542"/>
      <c r="L173" s="542"/>
      <c r="M173" s="542"/>
      <c r="N173" s="542"/>
      <c r="O173" s="542"/>
      <c r="P173" s="542"/>
      <c r="Q173" s="542"/>
      <c r="R173" s="542"/>
      <c r="S173" s="542"/>
      <c r="T173" s="542"/>
      <c r="U173" s="542"/>
      <c r="V173" s="542"/>
      <c r="W173" s="542"/>
      <c r="X173" s="542"/>
      <c r="Y173" s="542"/>
      <c r="Z173" s="542"/>
      <c r="AA173" s="542"/>
      <c r="AB173" s="542"/>
      <c r="AC173" s="542"/>
      <c r="AD173" s="542"/>
      <c r="AE173" s="542"/>
      <c r="AF173" s="542"/>
      <c r="AG173" s="542"/>
      <c r="AH173" s="542"/>
      <c r="AI173" s="542"/>
      <c r="AJ173" s="542"/>
      <c r="AK173" s="542"/>
      <c r="AL173" s="542"/>
      <c r="AM173" s="542"/>
      <c r="AN173" s="542"/>
      <c r="AO173" s="542"/>
      <c r="AP173" s="542"/>
      <c r="AQ173" s="542"/>
      <c r="AR173" s="542"/>
      <c r="AS173" s="542"/>
      <c r="AT173" s="542"/>
      <c r="AU173" s="542"/>
      <c r="AV173" s="542"/>
      <c r="AW173" s="542"/>
      <c r="AX173" s="542"/>
      <c r="AY173" s="542"/>
      <c r="AZ173" s="542"/>
      <c r="BA173" s="542"/>
      <c r="BB173" s="542"/>
      <c r="BC173" s="542"/>
      <c r="BD173" s="542"/>
      <c r="BE173" s="542"/>
      <c r="BF173" s="542"/>
      <c r="BG173" s="542"/>
      <c r="BH173" s="542"/>
      <c r="BI173" s="542"/>
      <c r="BJ173" s="451" t="s">
        <v>353</v>
      </c>
      <c r="BK173" s="451"/>
      <c r="BL173" s="451"/>
      <c r="BM173" s="451"/>
      <c r="BN173" s="32"/>
    </row>
    <row r="174" spans="1:66" s="31" customFormat="1" ht="33.950000000000003" customHeight="1" x14ac:dyDescent="0.25">
      <c r="A174" s="482" t="s">
        <v>133</v>
      </c>
      <c r="B174" s="483"/>
      <c r="C174" s="483"/>
      <c r="D174" s="483"/>
      <c r="E174" s="484"/>
      <c r="F174" s="543" t="s">
        <v>349</v>
      </c>
      <c r="G174" s="543"/>
      <c r="H174" s="543"/>
      <c r="I174" s="543"/>
      <c r="J174" s="543"/>
      <c r="K174" s="543"/>
      <c r="L174" s="543"/>
      <c r="M174" s="543"/>
      <c r="N174" s="543"/>
      <c r="O174" s="543"/>
      <c r="P174" s="543"/>
      <c r="Q174" s="543"/>
      <c r="R174" s="543"/>
      <c r="S174" s="543"/>
      <c r="T174" s="543"/>
      <c r="U174" s="543"/>
      <c r="V174" s="543"/>
      <c r="W174" s="543"/>
      <c r="X174" s="543"/>
      <c r="Y174" s="543"/>
      <c r="Z174" s="543"/>
      <c r="AA174" s="543"/>
      <c r="AB174" s="543"/>
      <c r="AC174" s="543"/>
      <c r="AD174" s="543"/>
      <c r="AE174" s="543"/>
      <c r="AF174" s="543"/>
      <c r="AG174" s="543"/>
      <c r="AH174" s="543"/>
      <c r="AI174" s="543"/>
      <c r="AJ174" s="543"/>
      <c r="AK174" s="543"/>
      <c r="AL174" s="543"/>
      <c r="AM174" s="543"/>
      <c r="AN174" s="543"/>
      <c r="AO174" s="543"/>
      <c r="AP174" s="543"/>
      <c r="AQ174" s="543"/>
      <c r="AR174" s="543"/>
      <c r="AS174" s="543"/>
      <c r="AT174" s="543"/>
      <c r="AU174" s="543"/>
      <c r="AV174" s="543"/>
      <c r="AW174" s="543"/>
      <c r="AX174" s="543"/>
      <c r="AY174" s="543"/>
      <c r="AZ174" s="543"/>
      <c r="BA174" s="543"/>
      <c r="BB174" s="543"/>
      <c r="BC174" s="543"/>
      <c r="BD174" s="543"/>
      <c r="BE174" s="543"/>
      <c r="BF174" s="543"/>
      <c r="BG174" s="543"/>
      <c r="BH174" s="543"/>
      <c r="BI174" s="543"/>
      <c r="BJ174" s="449" t="s">
        <v>351</v>
      </c>
      <c r="BK174" s="449"/>
      <c r="BL174" s="449"/>
      <c r="BM174" s="449"/>
      <c r="BN174" s="32"/>
    </row>
    <row r="175" spans="1:66" s="32" customFormat="1" ht="33.950000000000003" customHeight="1" x14ac:dyDescent="0.25">
      <c r="A175" s="539" t="s">
        <v>134</v>
      </c>
      <c r="B175" s="540"/>
      <c r="C175" s="540"/>
      <c r="D175" s="540"/>
      <c r="E175" s="541"/>
      <c r="F175" s="542" t="s">
        <v>350</v>
      </c>
      <c r="G175" s="542"/>
      <c r="H175" s="542"/>
      <c r="I175" s="542"/>
      <c r="J175" s="542"/>
      <c r="K175" s="542"/>
      <c r="L175" s="542"/>
      <c r="M175" s="542"/>
      <c r="N175" s="542"/>
      <c r="O175" s="542"/>
      <c r="P175" s="542"/>
      <c r="Q175" s="542"/>
      <c r="R175" s="542"/>
      <c r="S175" s="542"/>
      <c r="T175" s="542"/>
      <c r="U175" s="542"/>
      <c r="V175" s="542"/>
      <c r="W175" s="542"/>
      <c r="X175" s="542"/>
      <c r="Y175" s="542"/>
      <c r="Z175" s="542"/>
      <c r="AA175" s="542"/>
      <c r="AB175" s="542"/>
      <c r="AC175" s="542"/>
      <c r="AD175" s="542"/>
      <c r="AE175" s="542"/>
      <c r="AF175" s="542"/>
      <c r="AG175" s="542"/>
      <c r="AH175" s="542"/>
      <c r="AI175" s="542"/>
      <c r="AJ175" s="542"/>
      <c r="AK175" s="542"/>
      <c r="AL175" s="542"/>
      <c r="AM175" s="542"/>
      <c r="AN175" s="542"/>
      <c r="AO175" s="542"/>
      <c r="AP175" s="542"/>
      <c r="AQ175" s="542"/>
      <c r="AR175" s="542"/>
      <c r="AS175" s="542"/>
      <c r="AT175" s="542"/>
      <c r="AU175" s="542"/>
      <c r="AV175" s="542"/>
      <c r="AW175" s="542"/>
      <c r="AX175" s="542"/>
      <c r="AY175" s="542"/>
      <c r="AZ175" s="542"/>
      <c r="BA175" s="542"/>
      <c r="BB175" s="542"/>
      <c r="BC175" s="542"/>
      <c r="BD175" s="542"/>
      <c r="BE175" s="542"/>
      <c r="BF175" s="542"/>
      <c r="BG175" s="542"/>
      <c r="BH175" s="542"/>
      <c r="BI175" s="542"/>
      <c r="BJ175" s="451" t="s">
        <v>352</v>
      </c>
      <c r="BK175" s="451"/>
      <c r="BL175" s="451"/>
      <c r="BM175" s="451"/>
    </row>
    <row r="176" spans="1:66" s="31" customFormat="1" ht="33.950000000000003" customHeight="1" x14ac:dyDescent="0.25">
      <c r="A176" s="482" t="s">
        <v>305</v>
      </c>
      <c r="B176" s="483"/>
      <c r="C176" s="483"/>
      <c r="D176" s="483"/>
      <c r="E176" s="484"/>
      <c r="F176" s="448" t="s">
        <v>361</v>
      </c>
      <c r="G176" s="448"/>
      <c r="H176" s="448"/>
      <c r="I176" s="448"/>
      <c r="J176" s="448"/>
      <c r="K176" s="448"/>
      <c r="L176" s="448"/>
      <c r="M176" s="448"/>
      <c r="N176" s="448"/>
      <c r="O176" s="448"/>
      <c r="P176" s="448"/>
      <c r="Q176" s="448"/>
      <c r="R176" s="448"/>
      <c r="S176" s="448"/>
      <c r="T176" s="448"/>
      <c r="U176" s="448"/>
      <c r="V176" s="448"/>
      <c r="W176" s="448"/>
      <c r="X176" s="448"/>
      <c r="Y176" s="448"/>
      <c r="Z176" s="448"/>
      <c r="AA176" s="448"/>
      <c r="AB176" s="448"/>
      <c r="AC176" s="448"/>
      <c r="AD176" s="448"/>
      <c r="AE176" s="448"/>
      <c r="AF176" s="448"/>
      <c r="AG176" s="448"/>
      <c r="AH176" s="448"/>
      <c r="AI176" s="448"/>
      <c r="AJ176" s="448"/>
      <c r="AK176" s="448"/>
      <c r="AL176" s="448"/>
      <c r="AM176" s="448"/>
      <c r="AN176" s="448"/>
      <c r="AO176" s="448"/>
      <c r="AP176" s="448"/>
      <c r="AQ176" s="448"/>
      <c r="AR176" s="448"/>
      <c r="AS176" s="448"/>
      <c r="AT176" s="448"/>
      <c r="AU176" s="448"/>
      <c r="AV176" s="448"/>
      <c r="AW176" s="448"/>
      <c r="AX176" s="448"/>
      <c r="AY176" s="448"/>
      <c r="AZ176" s="448"/>
      <c r="BA176" s="448"/>
      <c r="BB176" s="448"/>
      <c r="BC176" s="448"/>
      <c r="BD176" s="448"/>
      <c r="BE176" s="448"/>
      <c r="BF176" s="448"/>
      <c r="BG176" s="448"/>
      <c r="BH176" s="448"/>
      <c r="BI176" s="448"/>
      <c r="BJ176" s="449" t="s">
        <v>191</v>
      </c>
      <c r="BK176" s="449"/>
      <c r="BL176" s="449"/>
      <c r="BM176" s="449"/>
    </row>
    <row r="177" spans="1:65" s="32" customFormat="1" ht="33.950000000000003" customHeight="1" x14ac:dyDescent="0.25">
      <c r="A177" s="539" t="s">
        <v>304</v>
      </c>
      <c r="B177" s="540"/>
      <c r="C177" s="540"/>
      <c r="D177" s="540"/>
      <c r="E177" s="541"/>
      <c r="F177" s="542" t="s">
        <v>306</v>
      </c>
      <c r="G177" s="542"/>
      <c r="H177" s="542"/>
      <c r="I177" s="542"/>
      <c r="J177" s="542"/>
      <c r="K177" s="542"/>
      <c r="L177" s="542"/>
      <c r="M177" s="542"/>
      <c r="N177" s="542"/>
      <c r="O177" s="542"/>
      <c r="P177" s="542"/>
      <c r="Q177" s="542"/>
      <c r="R177" s="542"/>
      <c r="S177" s="542"/>
      <c r="T177" s="542"/>
      <c r="U177" s="542"/>
      <c r="V177" s="542"/>
      <c r="W177" s="542"/>
      <c r="X177" s="542"/>
      <c r="Y177" s="542"/>
      <c r="Z177" s="542"/>
      <c r="AA177" s="542"/>
      <c r="AB177" s="542"/>
      <c r="AC177" s="542"/>
      <c r="AD177" s="542"/>
      <c r="AE177" s="542"/>
      <c r="AF177" s="542"/>
      <c r="AG177" s="542"/>
      <c r="AH177" s="542"/>
      <c r="AI177" s="542"/>
      <c r="AJ177" s="542"/>
      <c r="AK177" s="542"/>
      <c r="AL177" s="542"/>
      <c r="AM177" s="542"/>
      <c r="AN177" s="542"/>
      <c r="AO177" s="542"/>
      <c r="AP177" s="542"/>
      <c r="AQ177" s="542"/>
      <c r="AR177" s="542"/>
      <c r="AS177" s="542"/>
      <c r="AT177" s="542"/>
      <c r="AU177" s="542"/>
      <c r="AV177" s="542"/>
      <c r="AW177" s="542"/>
      <c r="AX177" s="542"/>
      <c r="AY177" s="542"/>
      <c r="AZ177" s="542"/>
      <c r="BA177" s="542"/>
      <c r="BB177" s="542"/>
      <c r="BC177" s="542"/>
      <c r="BD177" s="542"/>
      <c r="BE177" s="542"/>
      <c r="BF177" s="542"/>
      <c r="BG177" s="542"/>
      <c r="BH177" s="542"/>
      <c r="BI177" s="542"/>
      <c r="BJ177" s="451" t="s">
        <v>190</v>
      </c>
      <c r="BK177" s="451"/>
      <c r="BL177" s="451"/>
      <c r="BM177" s="451"/>
    </row>
    <row r="178" spans="1:65" s="31" customFormat="1" ht="33.75" customHeight="1" x14ac:dyDescent="0.25">
      <c r="A178" s="427" t="s">
        <v>55</v>
      </c>
      <c r="B178" s="428"/>
      <c r="C178" s="428"/>
      <c r="D178" s="428"/>
      <c r="E178" s="429"/>
      <c r="F178" s="448" t="s">
        <v>322</v>
      </c>
      <c r="G178" s="448"/>
      <c r="H178" s="448"/>
      <c r="I178" s="448"/>
      <c r="J178" s="448"/>
      <c r="K178" s="448"/>
      <c r="L178" s="448"/>
      <c r="M178" s="448"/>
      <c r="N178" s="448"/>
      <c r="O178" s="448"/>
      <c r="P178" s="448"/>
      <c r="Q178" s="448"/>
      <c r="R178" s="448"/>
      <c r="S178" s="448"/>
      <c r="T178" s="448"/>
      <c r="U178" s="448"/>
      <c r="V178" s="448"/>
      <c r="W178" s="448"/>
      <c r="X178" s="448"/>
      <c r="Y178" s="448"/>
      <c r="Z178" s="448"/>
      <c r="AA178" s="448"/>
      <c r="AB178" s="448"/>
      <c r="AC178" s="448"/>
      <c r="AD178" s="448"/>
      <c r="AE178" s="448"/>
      <c r="AF178" s="448"/>
      <c r="AG178" s="448"/>
      <c r="AH178" s="448"/>
      <c r="AI178" s="448"/>
      <c r="AJ178" s="448"/>
      <c r="AK178" s="448"/>
      <c r="AL178" s="448"/>
      <c r="AM178" s="448"/>
      <c r="AN178" s="448"/>
      <c r="AO178" s="448"/>
      <c r="AP178" s="448"/>
      <c r="AQ178" s="448"/>
      <c r="AR178" s="448"/>
      <c r="AS178" s="448"/>
      <c r="AT178" s="448"/>
      <c r="AU178" s="448"/>
      <c r="AV178" s="448"/>
      <c r="AW178" s="448"/>
      <c r="AX178" s="448"/>
      <c r="AY178" s="448"/>
      <c r="AZ178" s="448"/>
      <c r="BA178" s="448"/>
      <c r="BB178" s="448"/>
      <c r="BC178" s="448"/>
      <c r="BD178" s="448"/>
      <c r="BE178" s="448"/>
      <c r="BF178" s="448"/>
      <c r="BG178" s="448"/>
      <c r="BH178" s="448"/>
      <c r="BI178" s="448"/>
      <c r="BJ178" s="449" t="s">
        <v>160</v>
      </c>
      <c r="BK178" s="449"/>
      <c r="BL178" s="449"/>
      <c r="BM178" s="449"/>
    </row>
    <row r="179" spans="1:65" s="31" customFormat="1" ht="33.950000000000003" customHeight="1" x14ac:dyDescent="0.25">
      <c r="A179" s="457" t="s">
        <v>56</v>
      </c>
      <c r="B179" s="458"/>
      <c r="C179" s="458"/>
      <c r="D179" s="458"/>
      <c r="E179" s="459"/>
      <c r="F179" s="450" t="s">
        <v>323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50"/>
      <c r="R179" s="450"/>
      <c r="S179" s="450"/>
      <c r="T179" s="450"/>
      <c r="U179" s="450"/>
      <c r="V179" s="450"/>
      <c r="W179" s="450"/>
      <c r="X179" s="450"/>
      <c r="Y179" s="450"/>
      <c r="Z179" s="450"/>
      <c r="AA179" s="450"/>
      <c r="AB179" s="450"/>
      <c r="AC179" s="450"/>
      <c r="AD179" s="450"/>
      <c r="AE179" s="450"/>
      <c r="AF179" s="450"/>
      <c r="AG179" s="450"/>
      <c r="AH179" s="450"/>
      <c r="AI179" s="450"/>
      <c r="AJ179" s="450"/>
      <c r="AK179" s="450"/>
      <c r="AL179" s="450"/>
      <c r="AM179" s="450"/>
      <c r="AN179" s="450"/>
      <c r="AO179" s="450"/>
      <c r="AP179" s="450"/>
      <c r="AQ179" s="450"/>
      <c r="AR179" s="450"/>
      <c r="AS179" s="450"/>
      <c r="AT179" s="450"/>
      <c r="AU179" s="450"/>
      <c r="AV179" s="450"/>
      <c r="AW179" s="450"/>
      <c r="AX179" s="450"/>
      <c r="AY179" s="450"/>
      <c r="AZ179" s="450"/>
      <c r="BA179" s="450"/>
      <c r="BB179" s="450"/>
      <c r="BC179" s="450"/>
      <c r="BD179" s="450"/>
      <c r="BE179" s="450"/>
      <c r="BF179" s="450"/>
      <c r="BG179" s="450"/>
      <c r="BH179" s="450"/>
      <c r="BI179" s="450"/>
      <c r="BJ179" s="451" t="s">
        <v>161</v>
      </c>
      <c r="BK179" s="451"/>
      <c r="BL179" s="451"/>
      <c r="BM179" s="451"/>
    </row>
    <row r="180" spans="1:65" s="31" customFormat="1" ht="33.950000000000003" customHeight="1" x14ac:dyDescent="0.25">
      <c r="A180" s="427" t="s">
        <v>57</v>
      </c>
      <c r="B180" s="428"/>
      <c r="C180" s="428"/>
      <c r="D180" s="428"/>
      <c r="E180" s="429"/>
      <c r="F180" s="479" t="s">
        <v>433</v>
      </c>
      <c r="G180" s="479"/>
      <c r="H180" s="479"/>
      <c r="I180" s="479"/>
      <c r="J180" s="479"/>
      <c r="K180" s="479"/>
      <c r="L180" s="479"/>
      <c r="M180" s="479"/>
      <c r="N180" s="479"/>
      <c r="O180" s="479"/>
      <c r="P180" s="479"/>
      <c r="Q180" s="479"/>
      <c r="R180" s="479"/>
      <c r="S180" s="479"/>
      <c r="T180" s="479"/>
      <c r="U180" s="479"/>
      <c r="V180" s="479"/>
      <c r="W180" s="479"/>
      <c r="X180" s="479"/>
      <c r="Y180" s="479"/>
      <c r="Z180" s="479"/>
      <c r="AA180" s="479"/>
      <c r="AB180" s="479"/>
      <c r="AC180" s="479"/>
      <c r="AD180" s="479"/>
      <c r="AE180" s="479"/>
      <c r="AF180" s="479"/>
      <c r="AG180" s="479"/>
      <c r="AH180" s="479"/>
      <c r="AI180" s="479"/>
      <c r="AJ180" s="479"/>
      <c r="AK180" s="479"/>
      <c r="AL180" s="479"/>
      <c r="AM180" s="479"/>
      <c r="AN180" s="479"/>
      <c r="AO180" s="479"/>
      <c r="AP180" s="479"/>
      <c r="AQ180" s="479"/>
      <c r="AR180" s="479"/>
      <c r="AS180" s="479"/>
      <c r="AT180" s="479"/>
      <c r="AU180" s="479"/>
      <c r="AV180" s="479"/>
      <c r="AW180" s="479"/>
      <c r="AX180" s="479"/>
      <c r="AY180" s="479"/>
      <c r="AZ180" s="479"/>
      <c r="BA180" s="479"/>
      <c r="BB180" s="479"/>
      <c r="BC180" s="479"/>
      <c r="BD180" s="479"/>
      <c r="BE180" s="479"/>
      <c r="BF180" s="479"/>
      <c r="BG180" s="479"/>
      <c r="BH180" s="479"/>
      <c r="BI180" s="479"/>
      <c r="BJ180" s="449" t="s">
        <v>193</v>
      </c>
      <c r="BK180" s="449"/>
      <c r="BL180" s="449"/>
      <c r="BM180" s="449"/>
    </row>
    <row r="181" spans="1:65" s="31" customFormat="1" ht="33.950000000000003" customHeight="1" x14ac:dyDescent="0.25">
      <c r="A181" s="457" t="s">
        <v>58</v>
      </c>
      <c r="B181" s="458"/>
      <c r="C181" s="458"/>
      <c r="D181" s="458"/>
      <c r="E181" s="459"/>
      <c r="F181" s="472" t="s">
        <v>324</v>
      </c>
      <c r="G181" s="472"/>
      <c r="H181" s="472"/>
      <c r="I181" s="472"/>
      <c r="J181" s="472"/>
      <c r="K181" s="472"/>
      <c r="L181" s="472"/>
      <c r="M181" s="472"/>
      <c r="N181" s="472"/>
      <c r="O181" s="472"/>
      <c r="P181" s="472"/>
      <c r="Q181" s="472"/>
      <c r="R181" s="472"/>
      <c r="S181" s="472"/>
      <c r="T181" s="472"/>
      <c r="U181" s="472"/>
      <c r="V181" s="472"/>
      <c r="W181" s="472"/>
      <c r="X181" s="472"/>
      <c r="Y181" s="472"/>
      <c r="Z181" s="472"/>
      <c r="AA181" s="472"/>
      <c r="AB181" s="472"/>
      <c r="AC181" s="472"/>
      <c r="AD181" s="472"/>
      <c r="AE181" s="472"/>
      <c r="AF181" s="472"/>
      <c r="AG181" s="472"/>
      <c r="AH181" s="472"/>
      <c r="AI181" s="472"/>
      <c r="AJ181" s="472"/>
      <c r="AK181" s="472"/>
      <c r="AL181" s="472"/>
      <c r="AM181" s="472"/>
      <c r="AN181" s="472"/>
      <c r="AO181" s="472"/>
      <c r="AP181" s="472"/>
      <c r="AQ181" s="472"/>
      <c r="AR181" s="472"/>
      <c r="AS181" s="472"/>
      <c r="AT181" s="472"/>
      <c r="AU181" s="472"/>
      <c r="AV181" s="472"/>
      <c r="AW181" s="472"/>
      <c r="AX181" s="472"/>
      <c r="AY181" s="472"/>
      <c r="AZ181" s="472"/>
      <c r="BA181" s="472"/>
      <c r="BB181" s="472"/>
      <c r="BC181" s="472"/>
      <c r="BD181" s="472"/>
      <c r="BE181" s="472"/>
      <c r="BF181" s="472"/>
      <c r="BG181" s="472"/>
      <c r="BH181" s="472"/>
      <c r="BI181" s="472"/>
      <c r="BJ181" s="451" t="s">
        <v>224</v>
      </c>
      <c r="BK181" s="451"/>
      <c r="BL181" s="451"/>
      <c r="BM181" s="451"/>
    </row>
    <row r="182" spans="1:65" s="31" customFormat="1" ht="33.950000000000003" customHeight="1" x14ac:dyDescent="0.25">
      <c r="A182" s="427" t="s">
        <v>59</v>
      </c>
      <c r="B182" s="428"/>
      <c r="C182" s="428"/>
      <c r="D182" s="428"/>
      <c r="E182" s="429"/>
      <c r="F182" s="448" t="s">
        <v>289</v>
      </c>
      <c r="G182" s="448"/>
      <c r="H182" s="448"/>
      <c r="I182" s="448"/>
      <c r="J182" s="448"/>
      <c r="K182" s="448"/>
      <c r="L182" s="448"/>
      <c r="M182" s="448"/>
      <c r="N182" s="448"/>
      <c r="O182" s="448"/>
      <c r="P182" s="448"/>
      <c r="Q182" s="448"/>
      <c r="R182" s="448"/>
      <c r="S182" s="448"/>
      <c r="T182" s="448"/>
      <c r="U182" s="448"/>
      <c r="V182" s="448"/>
      <c r="W182" s="448"/>
      <c r="X182" s="448"/>
      <c r="Y182" s="448"/>
      <c r="Z182" s="448"/>
      <c r="AA182" s="448"/>
      <c r="AB182" s="448"/>
      <c r="AC182" s="448"/>
      <c r="AD182" s="448"/>
      <c r="AE182" s="448"/>
      <c r="AF182" s="448"/>
      <c r="AG182" s="448"/>
      <c r="AH182" s="448"/>
      <c r="AI182" s="448"/>
      <c r="AJ182" s="448"/>
      <c r="AK182" s="448"/>
      <c r="AL182" s="448"/>
      <c r="AM182" s="448"/>
      <c r="AN182" s="448"/>
      <c r="AO182" s="448"/>
      <c r="AP182" s="448"/>
      <c r="AQ182" s="448"/>
      <c r="AR182" s="448"/>
      <c r="AS182" s="448"/>
      <c r="AT182" s="448"/>
      <c r="AU182" s="448"/>
      <c r="AV182" s="448"/>
      <c r="AW182" s="448"/>
      <c r="AX182" s="448"/>
      <c r="AY182" s="448"/>
      <c r="AZ182" s="448"/>
      <c r="BA182" s="448"/>
      <c r="BB182" s="448"/>
      <c r="BC182" s="448"/>
      <c r="BD182" s="448"/>
      <c r="BE182" s="448"/>
      <c r="BF182" s="448"/>
      <c r="BG182" s="448"/>
      <c r="BH182" s="448"/>
      <c r="BI182" s="448"/>
      <c r="BJ182" s="449" t="s">
        <v>226</v>
      </c>
      <c r="BK182" s="449"/>
      <c r="BL182" s="449"/>
      <c r="BM182" s="449"/>
    </row>
    <row r="183" spans="1:65" s="31" customFormat="1" ht="33.950000000000003" customHeight="1" x14ac:dyDescent="0.25">
      <c r="A183" s="493" t="s">
        <v>60</v>
      </c>
      <c r="B183" s="493"/>
      <c r="C183" s="493"/>
      <c r="D183" s="493"/>
      <c r="E183" s="493"/>
      <c r="F183" s="450" t="s">
        <v>325</v>
      </c>
      <c r="G183" s="450"/>
      <c r="H183" s="450"/>
      <c r="I183" s="450"/>
      <c r="J183" s="450"/>
      <c r="K183" s="450"/>
      <c r="L183" s="450"/>
      <c r="M183" s="450"/>
      <c r="N183" s="450"/>
      <c r="O183" s="450"/>
      <c r="P183" s="450"/>
      <c r="Q183" s="450"/>
      <c r="R183" s="450"/>
      <c r="S183" s="450"/>
      <c r="T183" s="450"/>
      <c r="U183" s="450"/>
      <c r="V183" s="450"/>
      <c r="W183" s="450"/>
      <c r="X183" s="450"/>
      <c r="Y183" s="450"/>
      <c r="Z183" s="450"/>
      <c r="AA183" s="450"/>
      <c r="AB183" s="450"/>
      <c r="AC183" s="450"/>
      <c r="AD183" s="450"/>
      <c r="AE183" s="450"/>
      <c r="AF183" s="450"/>
      <c r="AG183" s="450"/>
      <c r="AH183" s="450"/>
      <c r="AI183" s="450"/>
      <c r="AJ183" s="450"/>
      <c r="AK183" s="450"/>
      <c r="AL183" s="450"/>
      <c r="AM183" s="450"/>
      <c r="AN183" s="450"/>
      <c r="AO183" s="450"/>
      <c r="AP183" s="450"/>
      <c r="AQ183" s="450"/>
      <c r="AR183" s="450"/>
      <c r="AS183" s="450"/>
      <c r="AT183" s="450"/>
      <c r="AU183" s="450"/>
      <c r="AV183" s="450"/>
      <c r="AW183" s="450"/>
      <c r="AX183" s="450"/>
      <c r="AY183" s="450"/>
      <c r="AZ183" s="450"/>
      <c r="BA183" s="450"/>
      <c r="BB183" s="450"/>
      <c r="BC183" s="450"/>
      <c r="BD183" s="450"/>
      <c r="BE183" s="450"/>
      <c r="BF183" s="450"/>
      <c r="BG183" s="450"/>
      <c r="BH183" s="450"/>
      <c r="BI183" s="450"/>
      <c r="BJ183" s="451" t="s">
        <v>228</v>
      </c>
      <c r="BK183" s="451"/>
      <c r="BL183" s="451"/>
      <c r="BM183" s="451"/>
    </row>
    <row r="184" spans="1:65" s="31" customFormat="1" ht="33.950000000000003" customHeight="1" x14ac:dyDescent="0.25">
      <c r="A184" s="494" t="s">
        <v>62</v>
      </c>
      <c r="B184" s="494"/>
      <c r="C184" s="494"/>
      <c r="D184" s="494"/>
      <c r="E184" s="494"/>
      <c r="F184" s="448" t="s">
        <v>434</v>
      </c>
      <c r="G184" s="448"/>
      <c r="H184" s="448"/>
      <c r="I184" s="448"/>
      <c r="J184" s="448"/>
      <c r="K184" s="448"/>
      <c r="L184" s="448"/>
      <c r="M184" s="448"/>
      <c r="N184" s="448"/>
      <c r="O184" s="448"/>
      <c r="P184" s="448"/>
      <c r="Q184" s="448"/>
      <c r="R184" s="448"/>
      <c r="S184" s="448"/>
      <c r="T184" s="448"/>
      <c r="U184" s="448"/>
      <c r="V184" s="448"/>
      <c r="W184" s="448"/>
      <c r="X184" s="448"/>
      <c r="Y184" s="448"/>
      <c r="Z184" s="448"/>
      <c r="AA184" s="448"/>
      <c r="AB184" s="448"/>
      <c r="AC184" s="448"/>
      <c r="AD184" s="448"/>
      <c r="AE184" s="448"/>
      <c r="AF184" s="448"/>
      <c r="AG184" s="448"/>
      <c r="AH184" s="448"/>
      <c r="AI184" s="448"/>
      <c r="AJ184" s="448"/>
      <c r="AK184" s="448"/>
      <c r="AL184" s="448"/>
      <c r="AM184" s="448"/>
      <c r="AN184" s="448"/>
      <c r="AO184" s="448"/>
      <c r="AP184" s="448"/>
      <c r="AQ184" s="448"/>
      <c r="AR184" s="448"/>
      <c r="AS184" s="448"/>
      <c r="AT184" s="448"/>
      <c r="AU184" s="448"/>
      <c r="AV184" s="448"/>
      <c r="AW184" s="448"/>
      <c r="AX184" s="448"/>
      <c r="AY184" s="448"/>
      <c r="AZ184" s="448"/>
      <c r="BA184" s="448"/>
      <c r="BB184" s="448"/>
      <c r="BC184" s="448"/>
      <c r="BD184" s="448"/>
      <c r="BE184" s="448"/>
      <c r="BF184" s="448"/>
      <c r="BG184" s="448"/>
      <c r="BH184" s="448"/>
      <c r="BI184" s="448"/>
      <c r="BJ184" s="449" t="s">
        <v>164</v>
      </c>
      <c r="BK184" s="449"/>
      <c r="BL184" s="449"/>
      <c r="BM184" s="449"/>
    </row>
    <row r="185" spans="1:65" s="31" customFormat="1" ht="33.950000000000003" customHeight="1" x14ac:dyDescent="0.25">
      <c r="A185" s="457" t="s">
        <v>63</v>
      </c>
      <c r="B185" s="458"/>
      <c r="C185" s="458"/>
      <c r="D185" s="458"/>
      <c r="E185" s="459"/>
      <c r="F185" s="450" t="s">
        <v>435</v>
      </c>
      <c r="G185" s="450"/>
      <c r="H185" s="450"/>
      <c r="I185" s="450"/>
      <c r="J185" s="450"/>
      <c r="K185" s="450"/>
      <c r="L185" s="450"/>
      <c r="M185" s="450"/>
      <c r="N185" s="450"/>
      <c r="O185" s="450"/>
      <c r="P185" s="450"/>
      <c r="Q185" s="450"/>
      <c r="R185" s="450"/>
      <c r="S185" s="450"/>
      <c r="T185" s="450"/>
      <c r="U185" s="450"/>
      <c r="V185" s="450"/>
      <c r="W185" s="450"/>
      <c r="X185" s="450"/>
      <c r="Y185" s="450"/>
      <c r="Z185" s="450"/>
      <c r="AA185" s="450"/>
      <c r="AB185" s="450"/>
      <c r="AC185" s="450"/>
      <c r="AD185" s="450"/>
      <c r="AE185" s="450"/>
      <c r="AF185" s="450"/>
      <c r="AG185" s="450"/>
      <c r="AH185" s="450"/>
      <c r="AI185" s="450"/>
      <c r="AJ185" s="450"/>
      <c r="AK185" s="450"/>
      <c r="AL185" s="450"/>
      <c r="AM185" s="450"/>
      <c r="AN185" s="450"/>
      <c r="AO185" s="450"/>
      <c r="AP185" s="450"/>
      <c r="AQ185" s="450"/>
      <c r="AR185" s="450"/>
      <c r="AS185" s="450"/>
      <c r="AT185" s="450"/>
      <c r="AU185" s="450"/>
      <c r="AV185" s="450"/>
      <c r="AW185" s="450"/>
      <c r="AX185" s="450"/>
      <c r="AY185" s="450"/>
      <c r="AZ185" s="450"/>
      <c r="BA185" s="450"/>
      <c r="BB185" s="450"/>
      <c r="BC185" s="450"/>
      <c r="BD185" s="450"/>
      <c r="BE185" s="450"/>
      <c r="BF185" s="450"/>
      <c r="BG185" s="450"/>
      <c r="BH185" s="450"/>
      <c r="BI185" s="450"/>
      <c r="BJ185" s="451" t="s">
        <v>231</v>
      </c>
      <c r="BK185" s="451"/>
      <c r="BL185" s="451"/>
      <c r="BM185" s="451"/>
    </row>
    <row r="186" spans="1:65" s="31" customFormat="1" ht="33.950000000000003" customHeight="1" x14ac:dyDescent="0.25">
      <c r="A186" s="427" t="s">
        <v>64</v>
      </c>
      <c r="B186" s="428"/>
      <c r="C186" s="428"/>
      <c r="D186" s="428"/>
      <c r="E186" s="429"/>
      <c r="F186" s="448" t="s">
        <v>326</v>
      </c>
      <c r="G186" s="448"/>
      <c r="H186" s="448"/>
      <c r="I186" s="448"/>
      <c r="J186" s="448"/>
      <c r="K186" s="448"/>
      <c r="L186" s="448"/>
      <c r="M186" s="448"/>
      <c r="N186" s="448"/>
      <c r="O186" s="448"/>
      <c r="P186" s="448"/>
      <c r="Q186" s="448"/>
      <c r="R186" s="448"/>
      <c r="S186" s="448"/>
      <c r="T186" s="448"/>
      <c r="U186" s="448"/>
      <c r="V186" s="448"/>
      <c r="W186" s="448"/>
      <c r="X186" s="448"/>
      <c r="Y186" s="448"/>
      <c r="Z186" s="448"/>
      <c r="AA186" s="448"/>
      <c r="AB186" s="448"/>
      <c r="AC186" s="448"/>
      <c r="AD186" s="448"/>
      <c r="AE186" s="448"/>
      <c r="AF186" s="448"/>
      <c r="AG186" s="448"/>
      <c r="AH186" s="448"/>
      <c r="AI186" s="448"/>
      <c r="AJ186" s="448"/>
      <c r="AK186" s="448"/>
      <c r="AL186" s="448"/>
      <c r="AM186" s="448"/>
      <c r="AN186" s="448"/>
      <c r="AO186" s="448"/>
      <c r="AP186" s="448"/>
      <c r="AQ186" s="448"/>
      <c r="AR186" s="448"/>
      <c r="AS186" s="448"/>
      <c r="AT186" s="448"/>
      <c r="AU186" s="448"/>
      <c r="AV186" s="448"/>
      <c r="AW186" s="448"/>
      <c r="AX186" s="448"/>
      <c r="AY186" s="448"/>
      <c r="AZ186" s="448"/>
      <c r="BA186" s="448"/>
      <c r="BB186" s="448"/>
      <c r="BC186" s="448"/>
      <c r="BD186" s="448"/>
      <c r="BE186" s="448"/>
      <c r="BF186" s="448"/>
      <c r="BG186" s="448"/>
      <c r="BH186" s="448"/>
      <c r="BI186" s="448"/>
      <c r="BJ186" s="449" t="s">
        <v>232</v>
      </c>
      <c r="BK186" s="449"/>
      <c r="BL186" s="449"/>
      <c r="BM186" s="449"/>
    </row>
    <row r="187" spans="1:65" s="31" customFormat="1" ht="33.950000000000003" customHeight="1" x14ac:dyDescent="0.25">
      <c r="A187" s="457" t="s">
        <v>201</v>
      </c>
      <c r="B187" s="458"/>
      <c r="C187" s="458"/>
      <c r="D187" s="458"/>
      <c r="E187" s="459"/>
      <c r="F187" s="472" t="s">
        <v>392</v>
      </c>
      <c r="G187" s="472"/>
      <c r="H187" s="472"/>
      <c r="I187" s="472"/>
      <c r="J187" s="472"/>
      <c r="K187" s="472"/>
      <c r="L187" s="472"/>
      <c r="M187" s="472"/>
      <c r="N187" s="472"/>
      <c r="O187" s="472"/>
      <c r="P187" s="472"/>
      <c r="Q187" s="472"/>
      <c r="R187" s="472"/>
      <c r="S187" s="472"/>
      <c r="T187" s="472"/>
      <c r="U187" s="472"/>
      <c r="V187" s="472"/>
      <c r="W187" s="472"/>
      <c r="X187" s="472"/>
      <c r="Y187" s="472"/>
      <c r="Z187" s="472"/>
      <c r="AA187" s="472"/>
      <c r="AB187" s="472"/>
      <c r="AC187" s="472"/>
      <c r="AD187" s="472"/>
      <c r="AE187" s="472"/>
      <c r="AF187" s="472"/>
      <c r="AG187" s="472"/>
      <c r="AH187" s="472"/>
      <c r="AI187" s="472"/>
      <c r="AJ187" s="472"/>
      <c r="AK187" s="472"/>
      <c r="AL187" s="472"/>
      <c r="AM187" s="472"/>
      <c r="AN187" s="472"/>
      <c r="AO187" s="472"/>
      <c r="AP187" s="472"/>
      <c r="AQ187" s="472"/>
      <c r="AR187" s="472"/>
      <c r="AS187" s="472"/>
      <c r="AT187" s="472"/>
      <c r="AU187" s="472"/>
      <c r="AV187" s="472"/>
      <c r="AW187" s="472"/>
      <c r="AX187" s="472"/>
      <c r="AY187" s="472"/>
      <c r="AZ187" s="472"/>
      <c r="BA187" s="472"/>
      <c r="BB187" s="472"/>
      <c r="BC187" s="472"/>
      <c r="BD187" s="472"/>
      <c r="BE187" s="472"/>
      <c r="BF187" s="472"/>
      <c r="BG187" s="472"/>
      <c r="BH187" s="472"/>
      <c r="BI187" s="472"/>
      <c r="BJ187" s="451" t="s">
        <v>166</v>
      </c>
      <c r="BK187" s="451"/>
      <c r="BL187" s="451"/>
      <c r="BM187" s="451"/>
    </row>
    <row r="188" spans="1:65" s="31" customFormat="1" ht="36" customHeight="1" x14ac:dyDescent="0.25">
      <c r="A188" s="427" t="s">
        <v>202</v>
      </c>
      <c r="B188" s="428"/>
      <c r="C188" s="428"/>
      <c r="D188" s="428"/>
      <c r="E188" s="429"/>
      <c r="F188" s="479" t="s">
        <v>436</v>
      </c>
      <c r="G188" s="479"/>
      <c r="H188" s="479"/>
      <c r="I188" s="479"/>
      <c r="J188" s="479"/>
      <c r="K188" s="479"/>
      <c r="L188" s="479"/>
      <c r="M188" s="479"/>
      <c r="N188" s="479"/>
      <c r="O188" s="479"/>
      <c r="P188" s="479"/>
      <c r="Q188" s="479"/>
      <c r="R188" s="479"/>
      <c r="S188" s="479"/>
      <c r="T188" s="479"/>
      <c r="U188" s="479"/>
      <c r="V188" s="479"/>
      <c r="W188" s="479"/>
      <c r="X188" s="479"/>
      <c r="Y188" s="479"/>
      <c r="Z188" s="479"/>
      <c r="AA188" s="479"/>
      <c r="AB188" s="479"/>
      <c r="AC188" s="479"/>
      <c r="AD188" s="479"/>
      <c r="AE188" s="479"/>
      <c r="AF188" s="479"/>
      <c r="AG188" s="479"/>
      <c r="AH188" s="479"/>
      <c r="AI188" s="479"/>
      <c r="AJ188" s="479"/>
      <c r="AK188" s="479"/>
      <c r="AL188" s="479"/>
      <c r="AM188" s="479"/>
      <c r="AN188" s="479"/>
      <c r="AO188" s="479"/>
      <c r="AP188" s="479"/>
      <c r="AQ188" s="479"/>
      <c r="AR188" s="479"/>
      <c r="AS188" s="479"/>
      <c r="AT188" s="479"/>
      <c r="AU188" s="479"/>
      <c r="AV188" s="479"/>
      <c r="AW188" s="479"/>
      <c r="AX188" s="479"/>
      <c r="AY188" s="479"/>
      <c r="AZ188" s="479"/>
      <c r="BA188" s="479"/>
      <c r="BB188" s="479"/>
      <c r="BC188" s="479"/>
      <c r="BD188" s="479"/>
      <c r="BE188" s="479"/>
      <c r="BF188" s="479"/>
      <c r="BG188" s="479"/>
      <c r="BH188" s="479"/>
      <c r="BI188" s="479"/>
      <c r="BJ188" s="449" t="s">
        <v>167</v>
      </c>
      <c r="BK188" s="449"/>
      <c r="BL188" s="449"/>
      <c r="BM188" s="449"/>
    </row>
    <row r="189" spans="1:65" s="31" customFormat="1" ht="33.950000000000003" customHeight="1" x14ac:dyDescent="0.25">
      <c r="A189" s="457" t="s">
        <v>203</v>
      </c>
      <c r="B189" s="458"/>
      <c r="C189" s="458"/>
      <c r="D189" s="458"/>
      <c r="E189" s="459"/>
      <c r="F189" s="472" t="s">
        <v>437</v>
      </c>
      <c r="G189" s="472"/>
      <c r="H189" s="472"/>
      <c r="I189" s="472"/>
      <c r="J189" s="472"/>
      <c r="K189" s="472"/>
      <c r="L189" s="472"/>
      <c r="M189" s="472"/>
      <c r="N189" s="472"/>
      <c r="O189" s="472"/>
      <c r="P189" s="472"/>
      <c r="Q189" s="472"/>
      <c r="R189" s="472"/>
      <c r="S189" s="472"/>
      <c r="T189" s="472"/>
      <c r="U189" s="472"/>
      <c r="V189" s="472"/>
      <c r="W189" s="472"/>
      <c r="X189" s="472"/>
      <c r="Y189" s="472"/>
      <c r="Z189" s="472"/>
      <c r="AA189" s="472"/>
      <c r="AB189" s="472"/>
      <c r="AC189" s="472"/>
      <c r="AD189" s="472"/>
      <c r="AE189" s="472"/>
      <c r="AF189" s="472"/>
      <c r="AG189" s="472"/>
      <c r="AH189" s="472"/>
      <c r="AI189" s="472"/>
      <c r="AJ189" s="472"/>
      <c r="AK189" s="472"/>
      <c r="AL189" s="472"/>
      <c r="AM189" s="472"/>
      <c r="AN189" s="472"/>
      <c r="AO189" s="472"/>
      <c r="AP189" s="472"/>
      <c r="AQ189" s="472"/>
      <c r="AR189" s="472"/>
      <c r="AS189" s="472"/>
      <c r="AT189" s="472"/>
      <c r="AU189" s="472"/>
      <c r="AV189" s="472"/>
      <c r="AW189" s="472"/>
      <c r="AX189" s="472"/>
      <c r="AY189" s="472"/>
      <c r="AZ189" s="472"/>
      <c r="BA189" s="472"/>
      <c r="BB189" s="472"/>
      <c r="BC189" s="472"/>
      <c r="BD189" s="472"/>
      <c r="BE189" s="472"/>
      <c r="BF189" s="472"/>
      <c r="BG189" s="472"/>
      <c r="BH189" s="472"/>
      <c r="BI189" s="472"/>
      <c r="BJ189" s="451" t="s">
        <v>236</v>
      </c>
      <c r="BK189" s="451"/>
      <c r="BL189" s="451"/>
      <c r="BM189" s="451"/>
    </row>
    <row r="190" spans="1:65" s="31" customFormat="1" ht="33.950000000000003" customHeight="1" x14ac:dyDescent="0.25">
      <c r="A190" s="445" t="s">
        <v>204</v>
      </c>
      <c r="B190" s="446"/>
      <c r="C190" s="446"/>
      <c r="D190" s="446"/>
      <c r="E190" s="447"/>
      <c r="F190" s="448" t="s">
        <v>335</v>
      </c>
      <c r="G190" s="448"/>
      <c r="H190" s="448"/>
      <c r="I190" s="448"/>
      <c r="J190" s="448"/>
      <c r="K190" s="448"/>
      <c r="L190" s="448"/>
      <c r="M190" s="448"/>
      <c r="N190" s="448"/>
      <c r="O190" s="448"/>
      <c r="P190" s="448"/>
      <c r="Q190" s="448"/>
      <c r="R190" s="448"/>
      <c r="S190" s="448"/>
      <c r="T190" s="448"/>
      <c r="U190" s="448"/>
      <c r="V190" s="448"/>
      <c r="W190" s="448"/>
      <c r="X190" s="448"/>
      <c r="Y190" s="448"/>
      <c r="Z190" s="448"/>
      <c r="AA190" s="448"/>
      <c r="AB190" s="448"/>
      <c r="AC190" s="448"/>
      <c r="AD190" s="448"/>
      <c r="AE190" s="448"/>
      <c r="AF190" s="448"/>
      <c r="AG190" s="448"/>
      <c r="AH190" s="448"/>
      <c r="AI190" s="448"/>
      <c r="AJ190" s="448"/>
      <c r="AK190" s="448"/>
      <c r="AL190" s="448"/>
      <c r="AM190" s="448"/>
      <c r="AN190" s="448"/>
      <c r="AO190" s="448"/>
      <c r="AP190" s="448"/>
      <c r="AQ190" s="448"/>
      <c r="AR190" s="448"/>
      <c r="AS190" s="448"/>
      <c r="AT190" s="448"/>
      <c r="AU190" s="448"/>
      <c r="AV190" s="448"/>
      <c r="AW190" s="448"/>
      <c r="AX190" s="448"/>
      <c r="AY190" s="448"/>
      <c r="AZ190" s="448"/>
      <c r="BA190" s="448"/>
      <c r="BB190" s="448"/>
      <c r="BC190" s="448"/>
      <c r="BD190" s="448"/>
      <c r="BE190" s="448"/>
      <c r="BF190" s="448"/>
      <c r="BG190" s="448"/>
      <c r="BH190" s="448"/>
      <c r="BI190" s="448"/>
      <c r="BJ190" s="449" t="s">
        <v>237</v>
      </c>
      <c r="BK190" s="449"/>
      <c r="BL190" s="449"/>
      <c r="BM190" s="449"/>
    </row>
    <row r="191" spans="1:65" s="31" customFormat="1" ht="41.25" customHeight="1" x14ac:dyDescent="0.25">
      <c r="A191" s="469" t="s">
        <v>205</v>
      </c>
      <c r="B191" s="470"/>
      <c r="C191" s="470"/>
      <c r="D191" s="470"/>
      <c r="E191" s="471"/>
      <c r="F191" s="452" t="s">
        <v>438</v>
      </c>
      <c r="G191" s="452"/>
      <c r="H191" s="452"/>
      <c r="I191" s="452"/>
      <c r="J191" s="452"/>
      <c r="K191" s="452"/>
      <c r="L191" s="452"/>
      <c r="M191" s="452"/>
      <c r="N191" s="452"/>
      <c r="O191" s="452"/>
      <c r="P191" s="452"/>
      <c r="Q191" s="452"/>
      <c r="R191" s="452"/>
      <c r="S191" s="452"/>
      <c r="T191" s="452"/>
      <c r="U191" s="452"/>
      <c r="V191" s="452"/>
      <c r="W191" s="452"/>
      <c r="X191" s="452"/>
      <c r="Y191" s="452"/>
      <c r="Z191" s="452"/>
      <c r="AA191" s="452"/>
      <c r="AB191" s="452"/>
      <c r="AC191" s="452"/>
      <c r="AD191" s="452"/>
      <c r="AE191" s="452"/>
      <c r="AF191" s="452"/>
      <c r="AG191" s="452"/>
      <c r="AH191" s="452"/>
      <c r="AI191" s="452"/>
      <c r="AJ191" s="452"/>
      <c r="AK191" s="452"/>
      <c r="AL191" s="452"/>
      <c r="AM191" s="452"/>
      <c r="AN191" s="452"/>
      <c r="AO191" s="452"/>
      <c r="AP191" s="452"/>
      <c r="AQ191" s="452"/>
      <c r="AR191" s="452"/>
      <c r="AS191" s="452"/>
      <c r="AT191" s="452"/>
      <c r="AU191" s="452"/>
      <c r="AV191" s="452"/>
      <c r="AW191" s="452"/>
      <c r="AX191" s="452"/>
      <c r="AY191" s="452"/>
      <c r="AZ191" s="452"/>
      <c r="BA191" s="452"/>
      <c r="BB191" s="452"/>
      <c r="BC191" s="452"/>
      <c r="BD191" s="452"/>
      <c r="BE191" s="452"/>
      <c r="BF191" s="452"/>
      <c r="BG191" s="452"/>
      <c r="BH191" s="452"/>
      <c r="BI191" s="452"/>
      <c r="BJ191" s="451" t="s">
        <v>320</v>
      </c>
      <c r="BK191" s="451"/>
      <c r="BL191" s="451"/>
      <c r="BM191" s="451"/>
    </row>
    <row r="192" spans="1:65" s="31" customFormat="1" ht="34.5" customHeight="1" x14ac:dyDescent="0.25">
      <c r="A192" s="427" t="s">
        <v>206</v>
      </c>
      <c r="B192" s="428"/>
      <c r="C192" s="428"/>
      <c r="D192" s="428"/>
      <c r="E192" s="429"/>
      <c r="F192" s="448" t="s">
        <v>327</v>
      </c>
      <c r="G192" s="448"/>
      <c r="H192" s="448"/>
      <c r="I192" s="448"/>
      <c r="J192" s="448"/>
      <c r="K192" s="448"/>
      <c r="L192" s="448"/>
      <c r="M192" s="448"/>
      <c r="N192" s="448"/>
      <c r="O192" s="448"/>
      <c r="P192" s="448"/>
      <c r="Q192" s="448"/>
      <c r="R192" s="448"/>
      <c r="S192" s="448"/>
      <c r="T192" s="448"/>
      <c r="U192" s="448"/>
      <c r="V192" s="448"/>
      <c r="W192" s="448"/>
      <c r="X192" s="448"/>
      <c r="Y192" s="448"/>
      <c r="Z192" s="448"/>
      <c r="AA192" s="448"/>
      <c r="AB192" s="448"/>
      <c r="AC192" s="448"/>
      <c r="AD192" s="448"/>
      <c r="AE192" s="448"/>
      <c r="AF192" s="448"/>
      <c r="AG192" s="448"/>
      <c r="AH192" s="448"/>
      <c r="AI192" s="448"/>
      <c r="AJ192" s="448"/>
      <c r="AK192" s="448"/>
      <c r="AL192" s="448"/>
      <c r="AM192" s="448"/>
      <c r="AN192" s="448"/>
      <c r="AO192" s="448"/>
      <c r="AP192" s="448"/>
      <c r="AQ192" s="448"/>
      <c r="AR192" s="448"/>
      <c r="AS192" s="448"/>
      <c r="AT192" s="448"/>
      <c r="AU192" s="448"/>
      <c r="AV192" s="448"/>
      <c r="AW192" s="448"/>
      <c r="AX192" s="448"/>
      <c r="AY192" s="448"/>
      <c r="AZ192" s="448"/>
      <c r="BA192" s="448"/>
      <c r="BB192" s="448"/>
      <c r="BC192" s="448"/>
      <c r="BD192" s="448"/>
      <c r="BE192" s="448"/>
      <c r="BF192" s="448"/>
      <c r="BG192" s="448"/>
      <c r="BH192" s="448"/>
      <c r="BI192" s="448"/>
      <c r="BJ192" s="449" t="s">
        <v>169</v>
      </c>
      <c r="BK192" s="449"/>
      <c r="BL192" s="449"/>
      <c r="BM192" s="449"/>
    </row>
    <row r="193" spans="1:65" s="31" customFormat="1" ht="41.25" customHeight="1" x14ac:dyDescent="0.25">
      <c r="A193" s="457" t="s">
        <v>207</v>
      </c>
      <c r="B193" s="458"/>
      <c r="C193" s="458"/>
      <c r="D193" s="458"/>
      <c r="E193" s="459"/>
      <c r="F193" s="472" t="s">
        <v>328</v>
      </c>
      <c r="G193" s="472"/>
      <c r="H193" s="472"/>
      <c r="I193" s="472"/>
      <c r="J193" s="472"/>
      <c r="K193" s="472"/>
      <c r="L193" s="472"/>
      <c r="M193" s="472"/>
      <c r="N193" s="472"/>
      <c r="O193" s="472"/>
      <c r="P193" s="472"/>
      <c r="Q193" s="472"/>
      <c r="R193" s="472"/>
      <c r="S193" s="472"/>
      <c r="T193" s="472"/>
      <c r="U193" s="472"/>
      <c r="V193" s="472"/>
      <c r="W193" s="472"/>
      <c r="X193" s="472"/>
      <c r="Y193" s="472"/>
      <c r="Z193" s="472"/>
      <c r="AA193" s="472"/>
      <c r="AB193" s="472"/>
      <c r="AC193" s="472"/>
      <c r="AD193" s="472"/>
      <c r="AE193" s="472"/>
      <c r="AF193" s="472"/>
      <c r="AG193" s="472"/>
      <c r="AH193" s="472"/>
      <c r="AI193" s="472"/>
      <c r="AJ193" s="472"/>
      <c r="AK193" s="472"/>
      <c r="AL193" s="472"/>
      <c r="AM193" s="472"/>
      <c r="AN193" s="472"/>
      <c r="AO193" s="472"/>
      <c r="AP193" s="472"/>
      <c r="AQ193" s="472"/>
      <c r="AR193" s="472"/>
      <c r="AS193" s="472"/>
      <c r="AT193" s="472"/>
      <c r="AU193" s="472"/>
      <c r="AV193" s="472"/>
      <c r="AW193" s="472"/>
      <c r="AX193" s="472"/>
      <c r="AY193" s="472"/>
      <c r="AZ193" s="472"/>
      <c r="BA193" s="472"/>
      <c r="BB193" s="472"/>
      <c r="BC193" s="472"/>
      <c r="BD193" s="472"/>
      <c r="BE193" s="472"/>
      <c r="BF193" s="472"/>
      <c r="BG193" s="472"/>
      <c r="BH193" s="472"/>
      <c r="BI193" s="472"/>
      <c r="BJ193" s="451" t="s">
        <v>170</v>
      </c>
      <c r="BK193" s="451"/>
      <c r="BL193" s="451"/>
      <c r="BM193" s="451"/>
    </row>
    <row r="194" spans="1:65" s="31" customFormat="1" ht="39" customHeight="1" x14ac:dyDescent="0.25">
      <c r="A194" s="427" t="s">
        <v>208</v>
      </c>
      <c r="B194" s="428"/>
      <c r="C194" s="428"/>
      <c r="D194" s="428"/>
      <c r="E194" s="429"/>
      <c r="F194" s="479" t="s">
        <v>439</v>
      </c>
      <c r="G194" s="479"/>
      <c r="H194" s="479"/>
      <c r="I194" s="479"/>
      <c r="J194" s="479"/>
      <c r="K194" s="479"/>
      <c r="L194" s="479"/>
      <c r="M194" s="479"/>
      <c r="N194" s="479"/>
      <c r="O194" s="479"/>
      <c r="P194" s="479"/>
      <c r="Q194" s="479"/>
      <c r="R194" s="479"/>
      <c r="S194" s="479"/>
      <c r="T194" s="479"/>
      <c r="U194" s="479"/>
      <c r="V194" s="479"/>
      <c r="W194" s="479"/>
      <c r="X194" s="479"/>
      <c r="Y194" s="479"/>
      <c r="Z194" s="479"/>
      <c r="AA194" s="479"/>
      <c r="AB194" s="479"/>
      <c r="AC194" s="479"/>
      <c r="AD194" s="479"/>
      <c r="AE194" s="479"/>
      <c r="AF194" s="479"/>
      <c r="AG194" s="479"/>
      <c r="AH194" s="479"/>
      <c r="AI194" s="479"/>
      <c r="AJ194" s="479"/>
      <c r="AK194" s="479"/>
      <c r="AL194" s="479"/>
      <c r="AM194" s="479"/>
      <c r="AN194" s="479"/>
      <c r="AO194" s="479"/>
      <c r="AP194" s="479"/>
      <c r="AQ194" s="479"/>
      <c r="AR194" s="479"/>
      <c r="AS194" s="479"/>
      <c r="AT194" s="479"/>
      <c r="AU194" s="479"/>
      <c r="AV194" s="479"/>
      <c r="AW194" s="479"/>
      <c r="AX194" s="479"/>
      <c r="AY194" s="479"/>
      <c r="AZ194" s="479"/>
      <c r="BA194" s="479"/>
      <c r="BB194" s="479"/>
      <c r="BC194" s="479"/>
      <c r="BD194" s="479"/>
      <c r="BE194" s="479"/>
      <c r="BF194" s="479"/>
      <c r="BG194" s="479"/>
      <c r="BH194" s="479"/>
      <c r="BI194" s="479"/>
      <c r="BJ194" s="449" t="s">
        <v>171</v>
      </c>
      <c r="BK194" s="449"/>
      <c r="BL194" s="449"/>
      <c r="BM194" s="449"/>
    </row>
    <row r="195" spans="1:65" s="31" customFormat="1" ht="39" customHeight="1" x14ac:dyDescent="0.25">
      <c r="A195" s="457" t="s">
        <v>290</v>
      </c>
      <c r="B195" s="458"/>
      <c r="C195" s="458"/>
      <c r="D195" s="458"/>
      <c r="E195" s="459"/>
      <c r="F195" s="472" t="s">
        <v>329</v>
      </c>
      <c r="G195" s="472"/>
      <c r="H195" s="472"/>
      <c r="I195" s="472"/>
      <c r="J195" s="472"/>
      <c r="K195" s="472"/>
      <c r="L195" s="472"/>
      <c r="M195" s="472"/>
      <c r="N195" s="472"/>
      <c r="O195" s="472"/>
      <c r="P195" s="472"/>
      <c r="Q195" s="472"/>
      <c r="R195" s="472"/>
      <c r="S195" s="472"/>
      <c r="T195" s="472"/>
      <c r="U195" s="472"/>
      <c r="V195" s="472"/>
      <c r="W195" s="472"/>
      <c r="X195" s="472"/>
      <c r="Y195" s="472"/>
      <c r="Z195" s="472"/>
      <c r="AA195" s="472"/>
      <c r="AB195" s="472"/>
      <c r="AC195" s="472"/>
      <c r="AD195" s="472"/>
      <c r="AE195" s="472"/>
      <c r="AF195" s="472"/>
      <c r="AG195" s="472"/>
      <c r="AH195" s="472"/>
      <c r="AI195" s="472"/>
      <c r="AJ195" s="472"/>
      <c r="AK195" s="472"/>
      <c r="AL195" s="472"/>
      <c r="AM195" s="472"/>
      <c r="AN195" s="472"/>
      <c r="AO195" s="472"/>
      <c r="AP195" s="472"/>
      <c r="AQ195" s="472"/>
      <c r="AR195" s="472"/>
      <c r="AS195" s="472"/>
      <c r="AT195" s="472"/>
      <c r="AU195" s="472"/>
      <c r="AV195" s="472"/>
      <c r="AW195" s="472"/>
      <c r="AX195" s="472"/>
      <c r="AY195" s="472"/>
      <c r="AZ195" s="472"/>
      <c r="BA195" s="472"/>
      <c r="BB195" s="472"/>
      <c r="BC195" s="472"/>
      <c r="BD195" s="472"/>
      <c r="BE195" s="472"/>
      <c r="BF195" s="472"/>
      <c r="BG195" s="472"/>
      <c r="BH195" s="472"/>
      <c r="BI195" s="472"/>
      <c r="BJ195" s="451" t="s">
        <v>194</v>
      </c>
      <c r="BK195" s="451"/>
      <c r="BL195" s="451"/>
      <c r="BM195" s="451"/>
    </row>
    <row r="196" spans="1:65" s="31" customFormat="1" ht="33.950000000000003" customHeight="1" x14ac:dyDescent="0.25">
      <c r="A196" s="445" t="s">
        <v>65</v>
      </c>
      <c r="B196" s="446"/>
      <c r="C196" s="446"/>
      <c r="D196" s="446"/>
      <c r="E196" s="447"/>
      <c r="F196" s="453" t="s">
        <v>330</v>
      </c>
      <c r="G196" s="453"/>
      <c r="H196" s="453"/>
      <c r="I196" s="453"/>
      <c r="J196" s="453"/>
      <c r="K196" s="453"/>
      <c r="L196" s="453"/>
      <c r="M196" s="453"/>
      <c r="N196" s="453"/>
      <c r="O196" s="453"/>
      <c r="P196" s="453"/>
      <c r="Q196" s="453"/>
      <c r="R196" s="453"/>
      <c r="S196" s="453"/>
      <c r="T196" s="453"/>
      <c r="U196" s="453"/>
      <c r="V196" s="453"/>
      <c r="W196" s="453"/>
      <c r="X196" s="453"/>
      <c r="Y196" s="453"/>
      <c r="Z196" s="453"/>
      <c r="AA196" s="453"/>
      <c r="AB196" s="453"/>
      <c r="AC196" s="453"/>
      <c r="AD196" s="453"/>
      <c r="AE196" s="453"/>
      <c r="AF196" s="453"/>
      <c r="AG196" s="453"/>
      <c r="AH196" s="453"/>
      <c r="AI196" s="453"/>
      <c r="AJ196" s="453"/>
      <c r="AK196" s="453"/>
      <c r="AL196" s="453"/>
      <c r="AM196" s="453"/>
      <c r="AN196" s="453"/>
      <c r="AO196" s="453"/>
      <c r="AP196" s="453"/>
      <c r="AQ196" s="453"/>
      <c r="AR196" s="453"/>
      <c r="AS196" s="453"/>
      <c r="AT196" s="453"/>
      <c r="AU196" s="453"/>
      <c r="AV196" s="453"/>
      <c r="AW196" s="453"/>
      <c r="AX196" s="453"/>
      <c r="AY196" s="453"/>
      <c r="AZ196" s="453"/>
      <c r="BA196" s="453"/>
      <c r="BB196" s="453"/>
      <c r="BC196" s="453"/>
      <c r="BD196" s="453"/>
      <c r="BE196" s="453"/>
      <c r="BF196" s="453"/>
      <c r="BG196" s="453"/>
      <c r="BH196" s="453"/>
      <c r="BI196" s="453"/>
      <c r="BJ196" s="449" t="s">
        <v>177</v>
      </c>
      <c r="BK196" s="449"/>
      <c r="BL196" s="449"/>
      <c r="BM196" s="449"/>
    </row>
    <row r="197" spans="1:65" s="31" customFormat="1" ht="33.950000000000003" customHeight="1" x14ac:dyDescent="0.25">
      <c r="A197" s="457" t="s">
        <v>66</v>
      </c>
      <c r="B197" s="458"/>
      <c r="C197" s="458"/>
      <c r="D197" s="458"/>
      <c r="E197" s="459"/>
      <c r="F197" s="472" t="s">
        <v>440</v>
      </c>
      <c r="G197" s="472"/>
      <c r="H197" s="472"/>
      <c r="I197" s="472"/>
      <c r="J197" s="472"/>
      <c r="K197" s="472"/>
      <c r="L197" s="472"/>
      <c r="M197" s="472"/>
      <c r="N197" s="472"/>
      <c r="O197" s="472"/>
      <c r="P197" s="472"/>
      <c r="Q197" s="472"/>
      <c r="R197" s="472"/>
      <c r="S197" s="472"/>
      <c r="T197" s="472"/>
      <c r="U197" s="472"/>
      <c r="V197" s="472"/>
      <c r="W197" s="472"/>
      <c r="X197" s="472"/>
      <c r="Y197" s="472"/>
      <c r="Z197" s="472"/>
      <c r="AA197" s="472"/>
      <c r="AB197" s="472"/>
      <c r="AC197" s="472"/>
      <c r="AD197" s="472"/>
      <c r="AE197" s="472"/>
      <c r="AF197" s="472"/>
      <c r="AG197" s="472"/>
      <c r="AH197" s="472"/>
      <c r="AI197" s="472"/>
      <c r="AJ197" s="472"/>
      <c r="AK197" s="472"/>
      <c r="AL197" s="472"/>
      <c r="AM197" s="472"/>
      <c r="AN197" s="472"/>
      <c r="AO197" s="472"/>
      <c r="AP197" s="472"/>
      <c r="AQ197" s="472"/>
      <c r="AR197" s="472"/>
      <c r="AS197" s="472"/>
      <c r="AT197" s="472"/>
      <c r="AU197" s="472"/>
      <c r="AV197" s="472"/>
      <c r="AW197" s="472"/>
      <c r="AX197" s="472"/>
      <c r="AY197" s="472"/>
      <c r="AZ197" s="472"/>
      <c r="BA197" s="472"/>
      <c r="BB197" s="472"/>
      <c r="BC197" s="472"/>
      <c r="BD197" s="472"/>
      <c r="BE197" s="472"/>
      <c r="BF197" s="472"/>
      <c r="BG197" s="472"/>
      <c r="BH197" s="472"/>
      <c r="BI197" s="472"/>
      <c r="BJ197" s="451" t="s">
        <v>212</v>
      </c>
      <c r="BK197" s="451"/>
      <c r="BL197" s="451"/>
      <c r="BM197" s="451"/>
    </row>
    <row r="198" spans="1:65" s="31" customFormat="1" ht="33.950000000000003" customHeight="1" x14ac:dyDescent="0.25">
      <c r="A198" s="427" t="s">
        <v>67</v>
      </c>
      <c r="B198" s="428"/>
      <c r="C198" s="428"/>
      <c r="D198" s="428"/>
      <c r="E198" s="429"/>
      <c r="F198" s="453" t="s">
        <v>336</v>
      </c>
      <c r="G198" s="453"/>
      <c r="H198" s="453"/>
      <c r="I198" s="453"/>
      <c r="J198" s="453"/>
      <c r="K198" s="453"/>
      <c r="L198" s="453"/>
      <c r="M198" s="453"/>
      <c r="N198" s="453"/>
      <c r="O198" s="453"/>
      <c r="P198" s="453"/>
      <c r="Q198" s="453"/>
      <c r="R198" s="453"/>
      <c r="S198" s="453"/>
      <c r="T198" s="453"/>
      <c r="U198" s="453"/>
      <c r="V198" s="453"/>
      <c r="W198" s="453"/>
      <c r="X198" s="453"/>
      <c r="Y198" s="453"/>
      <c r="Z198" s="453"/>
      <c r="AA198" s="453"/>
      <c r="AB198" s="453"/>
      <c r="AC198" s="453"/>
      <c r="AD198" s="453"/>
      <c r="AE198" s="453"/>
      <c r="AF198" s="453"/>
      <c r="AG198" s="453"/>
      <c r="AH198" s="453"/>
      <c r="AI198" s="453"/>
      <c r="AJ198" s="453"/>
      <c r="AK198" s="453"/>
      <c r="AL198" s="453"/>
      <c r="AM198" s="453"/>
      <c r="AN198" s="453"/>
      <c r="AO198" s="453"/>
      <c r="AP198" s="453"/>
      <c r="AQ198" s="453"/>
      <c r="AR198" s="453"/>
      <c r="AS198" s="453"/>
      <c r="AT198" s="453"/>
      <c r="AU198" s="453"/>
      <c r="AV198" s="453"/>
      <c r="AW198" s="453"/>
      <c r="AX198" s="453"/>
      <c r="AY198" s="453"/>
      <c r="AZ198" s="453"/>
      <c r="BA198" s="453"/>
      <c r="BB198" s="453"/>
      <c r="BC198" s="453"/>
      <c r="BD198" s="453"/>
      <c r="BE198" s="453"/>
      <c r="BF198" s="453"/>
      <c r="BG198" s="453"/>
      <c r="BH198" s="453"/>
      <c r="BI198" s="453"/>
      <c r="BJ198" s="449" t="s">
        <v>249</v>
      </c>
      <c r="BK198" s="449"/>
      <c r="BL198" s="449"/>
      <c r="BM198" s="449"/>
    </row>
    <row r="199" spans="1:65" s="31" customFormat="1" ht="33.950000000000003" customHeight="1" x14ac:dyDescent="0.25">
      <c r="A199" s="469" t="s">
        <v>68</v>
      </c>
      <c r="B199" s="470"/>
      <c r="C199" s="470"/>
      <c r="D199" s="470"/>
      <c r="E199" s="471"/>
      <c r="F199" s="472" t="s">
        <v>331</v>
      </c>
      <c r="G199" s="472"/>
      <c r="H199" s="472"/>
      <c r="I199" s="472"/>
      <c r="J199" s="472"/>
      <c r="K199" s="472"/>
      <c r="L199" s="472"/>
      <c r="M199" s="472"/>
      <c r="N199" s="472"/>
      <c r="O199" s="472"/>
      <c r="P199" s="472"/>
      <c r="Q199" s="472"/>
      <c r="R199" s="472"/>
      <c r="S199" s="472"/>
      <c r="T199" s="472"/>
      <c r="U199" s="472"/>
      <c r="V199" s="472"/>
      <c r="W199" s="472"/>
      <c r="X199" s="472"/>
      <c r="Y199" s="472"/>
      <c r="Z199" s="472"/>
      <c r="AA199" s="472"/>
      <c r="AB199" s="472"/>
      <c r="AC199" s="472"/>
      <c r="AD199" s="472"/>
      <c r="AE199" s="472"/>
      <c r="AF199" s="472"/>
      <c r="AG199" s="472"/>
      <c r="AH199" s="472"/>
      <c r="AI199" s="472"/>
      <c r="AJ199" s="472"/>
      <c r="AK199" s="472"/>
      <c r="AL199" s="472"/>
      <c r="AM199" s="472"/>
      <c r="AN199" s="472"/>
      <c r="AO199" s="472"/>
      <c r="AP199" s="472"/>
      <c r="AQ199" s="472"/>
      <c r="AR199" s="472"/>
      <c r="AS199" s="472"/>
      <c r="AT199" s="472"/>
      <c r="AU199" s="472"/>
      <c r="AV199" s="472"/>
      <c r="AW199" s="472"/>
      <c r="AX199" s="472"/>
      <c r="AY199" s="472"/>
      <c r="AZ199" s="472"/>
      <c r="BA199" s="472"/>
      <c r="BB199" s="472"/>
      <c r="BC199" s="472"/>
      <c r="BD199" s="472"/>
      <c r="BE199" s="472"/>
      <c r="BF199" s="472"/>
      <c r="BG199" s="472"/>
      <c r="BH199" s="472"/>
      <c r="BI199" s="472"/>
      <c r="BJ199" s="451" t="s">
        <v>250</v>
      </c>
      <c r="BK199" s="451"/>
      <c r="BL199" s="451"/>
      <c r="BM199" s="451"/>
    </row>
    <row r="200" spans="1:65" s="31" customFormat="1" ht="33.950000000000003" customHeight="1" x14ac:dyDescent="0.25">
      <c r="A200" s="427" t="s">
        <v>69</v>
      </c>
      <c r="B200" s="428"/>
      <c r="C200" s="428"/>
      <c r="D200" s="428"/>
      <c r="E200" s="429"/>
      <c r="F200" s="448" t="s">
        <v>337</v>
      </c>
      <c r="G200" s="448"/>
      <c r="H200" s="448"/>
      <c r="I200" s="448"/>
      <c r="J200" s="448"/>
      <c r="K200" s="448"/>
      <c r="L200" s="448"/>
      <c r="M200" s="448"/>
      <c r="N200" s="448"/>
      <c r="O200" s="448"/>
      <c r="P200" s="448"/>
      <c r="Q200" s="448"/>
      <c r="R200" s="448"/>
      <c r="S200" s="448"/>
      <c r="T200" s="448"/>
      <c r="U200" s="448"/>
      <c r="V200" s="448"/>
      <c r="W200" s="448"/>
      <c r="X200" s="448"/>
      <c r="Y200" s="448"/>
      <c r="Z200" s="448"/>
      <c r="AA200" s="448"/>
      <c r="AB200" s="448"/>
      <c r="AC200" s="448"/>
      <c r="AD200" s="448"/>
      <c r="AE200" s="448"/>
      <c r="AF200" s="448"/>
      <c r="AG200" s="448"/>
      <c r="AH200" s="448"/>
      <c r="AI200" s="448"/>
      <c r="AJ200" s="448"/>
      <c r="AK200" s="448"/>
      <c r="AL200" s="448"/>
      <c r="AM200" s="448"/>
      <c r="AN200" s="448"/>
      <c r="AO200" s="448"/>
      <c r="AP200" s="448"/>
      <c r="AQ200" s="448"/>
      <c r="AR200" s="448"/>
      <c r="AS200" s="448"/>
      <c r="AT200" s="448"/>
      <c r="AU200" s="448"/>
      <c r="AV200" s="448"/>
      <c r="AW200" s="448"/>
      <c r="AX200" s="448"/>
      <c r="AY200" s="448"/>
      <c r="AZ200" s="448"/>
      <c r="BA200" s="448"/>
      <c r="BB200" s="448"/>
      <c r="BC200" s="448"/>
      <c r="BD200" s="448"/>
      <c r="BE200" s="448"/>
      <c r="BF200" s="448"/>
      <c r="BG200" s="448"/>
      <c r="BH200" s="448"/>
      <c r="BI200" s="448"/>
      <c r="BJ200" s="449" t="s">
        <v>251</v>
      </c>
      <c r="BK200" s="449"/>
      <c r="BL200" s="449"/>
      <c r="BM200" s="449"/>
    </row>
    <row r="201" spans="1:65" s="31" customFormat="1" ht="33.75" customHeight="1" x14ac:dyDescent="0.25">
      <c r="A201" s="457" t="s">
        <v>70</v>
      </c>
      <c r="B201" s="458"/>
      <c r="C201" s="458"/>
      <c r="D201" s="458"/>
      <c r="E201" s="459"/>
      <c r="F201" s="472" t="s">
        <v>291</v>
      </c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72"/>
      <c r="R201" s="472"/>
      <c r="S201" s="472"/>
      <c r="T201" s="472"/>
      <c r="U201" s="472"/>
      <c r="V201" s="472"/>
      <c r="W201" s="472"/>
      <c r="X201" s="472"/>
      <c r="Y201" s="472"/>
      <c r="Z201" s="472"/>
      <c r="AA201" s="472"/>
      <c r="AB201" s="472"/>
      <c r="AC201" s="472"/>
      <c r="AD201" s="472"/>
      <c r="AE201" s="472"/>
      <c r="AF201" s="472"/>
      <c r="AG201" s="472"/>
      <c r="AH201" s="472"/>
      <c r="AI201" s="472"/>
      <c r="AJ201" s="472"/>
      <c r="AK201" s="472"/>
      <c r="AL201" s="472"/>
      <c r="AM201" s="472"/>
      <c r="AN201" s="472"/>
      <c r="AO201" s="472"/>
      <c r="AP201" s="472"/>
      <c r="AQ201" s="472"/>
      <c r="AR201" s="472"/>
      <c r="AS201" s="472"/>
      <c r="AT201" s="472"/>
      <c r="AU201" s="472"/>
      <c r="AV201" s="472"/>
      <c r="AW201" s="472"/>
      <c r="AX201" s="472"/>
      <c r="AY201" s="472"/>
      <c r="AZ201" s="472"/>
      <c r="BA201" s="472"/>
      <c r="BB201" s="472"/>
      <c r="BC201" s="472"/>
      <c r="BD201" s="472"/>
      <c r="BE201" s="472"/>
      <c r="BF201" s="472"/>
      <c r="BG201" s="472"/>
      <c r="BH201" s="472"/>
      <c r="BI201" s="472"/>
      <c r="BJ201" s="451" t="s">
        <v>257</v>
      </c>
      <c r="BK201" s="451"/>
      <c r="BL201" s="451"/>
      <c r="BM201" s="451"/>
    </row>
    <row r="202" spans="1:65" s="31" customFormat="1" ht="33.950000000000003" customHeight="1" x14ac:dyDescent="0.25">
      <c r="A202" s="445" t="s">
        <v>71</v>
      </c>
      <c r="B202" s="446"/>
      <c r="C202" s="446"/>
      <c r="D202" s="446"/>
      <c r="E202" s="447"/>
      <c r="F202" s="448" t="s">
        <v>292</v>
      </c>
      <c r="G202" s="448"/>
      <c r="H202" s="448"/>
      <c r="I202" s="448"/>
      <c r="J202" s="448"/>
      <c r="K202" s="448"/>
      <c r="L202" s="448"/>
      <c r="M202" s="448"/>
      <c r="N202" s="448"/>
      <c r="O202" s="448"/>
      <c r="P202" s="448"/>
      <c r="Q202" s="448"/>
      <c r="R202" s="448"/>
      <c r="S202" s="448"/>
      <c r="T202" s="448"/>
      <c r="U202" s="448"/>
      <c r="V202" s="448"/>
      <c r="W202" s="448"/>
      <c r="X202" s="448"/>
      <c r="Y202" s="448"/>
      <c r="Z202" s="448"/>
      <c r="AA202" s="448"/>
      <c r="AB202" s="448"/>
      <c r="AC202" s="448"/>
      <c r="AD202" s="448"/>
      <c r="AE202" s="448"/>
      <c r="AF202" s="448"/>
      <c r="AG202" s="448"/>
      <c r="AH202" s="448"/>
      <c r="AI202" s="448"/>
      <c r="AJ202" s="448"/>
      <c r="AK202" s="448"/>
      <c r="AL202" s="448"/>
      <c r="AM202" s="448"/>
      <c r="AN202" s="448"/>
      <c r="AO202" s="448"/>
      <c r="AP202" s="448"/>
      <c r="AQ202" s="448"/>
      <c r="AR202" s="448"/>
      <c r="AS202" s="448"/>
      <c r="AT202" s="448"/>
      <c r="AU202" s="448"/>
      <c r="AV202" s="448"/>
      <c r="AW202" s="448"/>
      <c r="AX202" s="448"/>
      <c r="AY202" s="448"/>
      <c r="AZ202" s="448"/>
      <c r="BA202" s="448"/>
      <c r="BB202" s="448"/>
      <c r="BC202" s="448"/>
      <c r="BD202" s="448"/>
      <c r="BE202" s="448"/>
      <c r="BF202" s="448"/>
      <c r="BG202" s="448"/>
      <c r="BH202" s="448"/>
      <c r="BI202" s="448"/>
      <c r="BJ202" s="449" t="s">
        <v>179</v>
      </c>
      <c r="BK202" s="449"/>
      <c r="BL202" s="449"/>
      <c r="BM202" s="449"/>
    </row>
    <row r="203" spans="1:65" s="31" customFormat="1" ht="33.950000000000003" customHeight="1" x14ac:dyDescent="0.25">
      <c r="A203" s="469" t="s">
        <v>135</v>
      </c>
      <c r="B203" s="470"/>
      <c r="C203" s="470"/>
      <c r="D203" s="470"/>
      <c r="E203" s="471"/>
      <c r="F203" s="452" t="s">
        <v>441</v>
      </c>
      <c r="G203" s="452"/>
      <c r="H203" s="452"/>
      <c r="I203" s="452"/>
      <c r="J203" s="452"/>
      <c r="K203" s="452"/>
      <c r="L203" s="452"/>
      <c r="M203" s="452"/>
      <c r="N203" s="452"/>
      <c r="O203" s="452"/>
      <c r="P203" s="452"/>
      <c r="Q203" s="452"/>
      <c r="R203" s="452"/>
      <c r="S203" s="452"/>
      <c r="T203" s="452"/>
      <c r="U203" s="452"/>
      <c r="V203" s="452"/>
      <c r="W203" s="452"/>
      <c r="X203" s="452"/>
      <c r="Y203" s="452"/>
      <c r="Z203" s="452"/>
      <c r="AA203" s="452"/>
      <c r="AB203" s="452"/>
      <c r="AC203" s="452"/>
      <c r="AD203" s="452"/>
      <c r="AE203" s="452"/>
      <c r="AF203" s="452"/>
      <c r="AG203" s="452"/>
      <c r="AH203" s="452"/>
      <c r="AI203" s="452"/>
      <c r="AJ203" s="452"/>
      <c r="AK203" s="452"/>
      <c r="AL203" s="452"/>
      <c r="AM203" s="452"/>
      <c r="AN203" s="452"/>
      <c r="AO203" s="452"/>
      <c r="AP203" s="452"/>
      <c r="AQ203" s="452"/>
      <c r="AR203" s="452"/>
      <c r="AS203" s="452"/>
      <c r="AT203" s="452"/>
      <c r="AU203" s="452"/>
      <c r="AV203" s="452"/>
      <c r="AW203" s="452"/>
      <c r="AX203" s="452"/>
      <c r="AY203" s="452"/>
      <c r="AZ203" s="452"/>
      <c r="BA203" s="452"/>
      <c r="BB203" s="452"/>
      <c r="BC203" s="452"/>
      <c r="BD203" s="452"/>
      <c r="BE203" s="452"/>
      <c r="BF203" s="452"/>
      <c r="BG203" s="452"/>
      <c r="BH203" s="452"/>
      <c r="BI203" s="452"/>
      <c r="BJ203" s="451" t="s">
        <v>180</v>
      </c>
      <c r="BK203" s="451"/>
      <c r="BL203" s="451"/>
      <c r="BM203" s="451"/>
    </row>
    <row r="204" spans="1:65" s="31" customFormat="1" ht="33.950000000000003" customHeight="1" x14ac:dyDescent="0.25">
      <c r="A204" s="445" t="s">
        <v>136</v>
      </c>
      <c r="B204" s="446"/>
      <c r="C204" s="446"/>
      <c r="D204" s="446"/>
      <c r="E204" s="447"/>
      <c r="F204" s="453" t="s">
        <v>332</v>
      </c>
      <c r="G204" s="453"/>
      <c r="H204" s="453"/>
      <c r="I204" s="453"/>
      <c r="J204" s="453"/>
      <c r="K204" s="453"/>
      <c r="L204" s="453"/>
      <c r="M204" s="453"/>
      <c r="N204" s="453"/>
      <c r="O204" s="453"/>
      <c r="P204" s="453"/>
      <c r="Q204" s="453"/>
      <c r="R204" s="453"/>
      <c r="S204" s="453"/>
      <c r="T204" s="453"/>
      <c r="U204" s="453"/>
      <c r="V204" s="453"/>
      <c r="W204" s="453"/>
      <c r="X204" s="453"/>
      <c r="Y204" s="453"/>
      <c r="Z204" s="453"/>
      <c r="AA204" s="453"/>
      <c r="AB204" s="453"/>
      <c r="AC204" s="453"/>
      <c r="AD204" s="453"/>
      <c r="AE204" s="453"/>
      <c r="AF204" s="453"/>
      <c r="AG204" s="453"/>
      <c r="AH204" s="453"/>
      <c r="AI204" s="453"/>
      <c r="AJ204" s="453"/>
      <c r="AK204" s="453"/>
      <c r="AL204" s="453"/>
      <c r="AM204" s="453"/>
      <c r="AN204" s="453"/>
      <c r="AO204" s="453"/>
      <c r="AP204" s="453"/>
      <c r="AQ204" s="453"/>
      <c r="AR204" s="453"/>
      <c r="AS204" s="453"/>
      <c r="AT204" s="453"/>
      <c r="AU204" s="453"/>
      <c r="AV204" s="453"/>
      <c r="AW204" s="453"/>
      <c r="AX204" s="453"/>
      <c r="AY204" s="453"/>
      <c r="AZ204" s="453"/>
      <c r="BA204" s="453"/>
      <c r="BB204" s="453"/>
      <c r="BC204" s="453"/>
      <c r="BD204" s="453"/>
      <c r="BE204" s="453"/>
      <c r="BF204" s="453"/>
      <c r="BG204" s="453"/>
      <c r="BH204" s="453"/>
      <c r="BI204" s="453"/>
      <c r="BJ204" s="449" t="s">
        <v>252</v>
      </c>
      <c r="BK204" s="449"/>
      <c r="BL204" s="449"/>
      <c r="BM204" s="449"/>
    </row>
    <row r="205" spans="1:65" s="31" customFormat="1" ht="33.950000000000003" customHeight="1" x14ac:dyDescent="0.25">
      <c r="A205" s="469" t="s">
        <v>72</v>
      </c>
      <c r="B205" s="470"/>
      <c r="C205" s="470"/>
      <c r="D205" s="470"/>
      <c r="E205" s="471"/>
      <c r="F205" s="450" t="s">
        <v>333</v>
      </c>
      <c r="G205" s="450"/>
      <c r="H205" s="450"/>
      <c r="I205" s="450"/>
      <c r="J205" s="450"/>
      <c r="K205" s="450"/>
      <c r="L205" s="450"/>
      <c r="M205" s="450"/>
      <c r="N205" s="450"/>
      <c r="O205" s="450"/>
      <c r="P205" s="450"/>
      <c r="Q205" s="450"/>
      <c r="R205" s="450"/>
      <c r="S205" s="450"/>
      <c r="T205" s="450"/>
      <c r="U205" s="450"/>
      <c r="V205" s="450"/>
      <c r="W205" s="450"/>
      <c r="X205" s="450"/>
      <c r="Y205" s="450"/>
      <c r="Z205" s="450"/>
      <c r="AA205" s="450"/>
      <c r="AB205" s="450"/>
      <c r="AC205" s="450"/>
      <c r="AD205" s="450"/>
      <c r="AE205" s="450"/>
      <c r="AF205" s="450"/>
      <c r="AG205" s="450"/>
      <c r="AH205" s="450"/>
      <c r="AI205" s="450"/>
      <c r="AJ205" s="450"/>
      <c r="AK205" s="450"/>
      <c r="AL205" s="450"/>
      <c r="AM205" s="450"/>
      <c r="AN205" s="450"/>
      <c r="AO205" s="450"/>
      <c r="AP205" s="450"/>
      <c r="AQ205" s="450"/>
      <c r="AR205" s="450"/>
      <c r="AS205" s="450"/>
      <c r="AT205" s="450"/>
      <c r="AU205" s="450"/>
      <c r="AV205" s="450"/>
      <c r="AW205" s="450"/>
      <c r="AX205" s="450"/>
      <c r="AY205" s="450"/>
      <c r="AZ205" s="450"/>
      <c r="BA205" s="450"/>
      <c r="BB205" s="450"/>
      <c r="BC205" s="450"/>
      <c r="BD205" s="450"/>
      <c r="BE205" s="450"/>
      <c r="BF205" s="450"/>
      <c r="BG205" s="450"/>
      <c r="BH205" s="450"/>
      <c r="BI205" s="450"/>
      <c r="BJ205" s="451" t="s">
        <v>253</v>
      </c>
      <c r="BK205" s="451"/>
      <c r="BL205" s="451"/>
      <c r="BM205" s="451"/>
    </row>
    <row r="206" spans="1:65" s="31" customFormat="1" ht="33.950000000000003" customHeight="1" x14ac:dyDescent="0.25">
      <c r="A206" s="427" t="s">
        <v>73</v>
      </c>
      <c r="B206" s="428"/>
      <c r="C206" s="428"/>
      <c r="D206" s="428"/>
      <c r="E206" s="429"/>
      <c r="F206" s="491" t="s">
        <v>473</v>
      </c>
      <c r="G206" s="491"/>
      <c r="H206" s="491"/>
      <c r="I206" s="491"/>
      <c r="J206" s="491"/>
      <c r="K206" s="491"/>
      <c r="L206" s="491"/>
      <c r="M206" s="491"/>
      <c r="N206" s="491"/>
      <c r="O206" s="491"/>
      <c r="P206" s="491"/>
      <c r="Q206" s="491"/>
      <c r="R206" s="491"/>
      <c r="S206" s="491"/>
      <c r="T206" s="491"/>
      <c r="U206" s="491"/>
      <c r="V206" s="491"/>
      <c r="W206" s="491"/>
      <c r="X206" s="491"/>
      <c r="Y206" s="491"/>
      <c r="Z206" s="491"/>
      <c r="AA206" s="491"/>
      <c r="AB206" s="491"/>
      <c r="AC206" s="491"/>
      <c r="AD206" s="491"/>
      <c r="AE206" s="491"/>
      <c r="AF206" s="491"/>
      <c r="AG206" s="491"/>
      <c r="AH206" s="491"/>
      <c r="AI206" s="491"/>
      <c r="AJ206" s="491"/>
      <c r="AK206" s="491"/>
      <c r="AL206" s="491"/>
      <c r="AM206" s="491"/>
      <c r="AN206" s="491"/>
      <c r="AO206" s="491"/>
      <c r="AP206" s="491"/>
      <c r="AQ206" s="491"/>
      <c r="AR206" s="491"/>
      <c r="AS206" s="491"/>
      <c r="AT206" s="491"/>
      <c r="AU206" s="491"/>
      <c r="AV206" s="491"/>
      <c r="AW206" s="491"/>
      <c r="AX206" s="491"/>
      <c r="AY206" s="491"/>
      <c r="AZ206" s="491"/>
      <c r="BA206" s="491"/>
      <c r="BB206" s="491"/>
      <c r="BC206" s="491"/>
      <c r="BD206" s="491"/>
      <c r="BE206" s="491"/>
      <c r="BF206" s="491"/>
      <c r="BG206" s="491"/>
      <c r="BH206" s="491"/>
      <c r="BI206" s="491"/>
      <c r="BJ206" s="449" t="s">
        <v>254</v>
      </c>
      <c r="BK206" s="449"/>
      <c r="BL206" s="449"/>
      <c r="BM206" s="449"/>
    </row>
    <row r="207" spans="1:65" s="31" customFormat="1" ht="33.950000000000003" customHeight="1" x14ac:dyDescent="0.25">
      <c r="A207" s="457" t="s">
        <v>295</v>
      </c>
      <c r="B207" s="458"/>
      <c r="C207" s="458"/>
      <c r="D207" s="458"/>
      <c r="E207" s="459"/>
      <c r="F207" s="450" t="s">
        <v>293</v>
      </c>
      <c r="G207" s="450"/>
      <c r="H207" s="450"/>
      <c r="I207" s="450"/>
      <c r="J207" s="450"/>
      <c r="K207" s="450"/>
      <c r="L207" s="450"/>
      <c r="M207" s="450"/>
      <c r="N207" s="450"/>
      <c r="O207" s="450"/>
      <c r="P207" s="450"/>
      <c r="Q207" s="450"/>
      <c r="R207" s="450"/>
      <c r="S207" s="450"/>
      <c r="T207" s="450"/>
      <c r="U207" s="450"/>
      <c r="V207" s="450"/>
      <c r="W207" s="450"/>
      <c r="X207" s="450"/>
      <c r="Y207" s="450"/>
      <c r="Z207" s="450"/>
      <c r="AA207" s="450"/>
      <c r="AB207" s="450"/>
      <c r="AC207" s="450"/>
      <c r="AD207" s="450"/>
      <c r="AE207" s="450"/>
      <c r="AF207" s="450"/>
      <c r="AG207" s="450"/>
      <c r="AH207" s="450"/>
      <c r="AI207" s="450"/>
      <c r="AJ207" s="450"/>
      <c r="AK207" s="450"/>
      <c r="AL207" s="450"/>
      <c r="AM207" s="450"/>
      <c r="AN207" s="450"/>
      <c r="AO207" s="450"/>
      <c r="AP207" s="450"/>
      <c r="AQ207" s="450"/>
      <c r="AR207" s="450"/>
      <c r="AS207" s="450"/>
      <c r="AT207" s="450"/>
      <c r="AU207" s="450"/>
      <c r="AV207" s="450"/>
      <c r="AW207" s="450"/>
      <c r="AX207" s="450"/>
      <c r="AY207" s="450"/>
      <c r="AZ207" s="450"/>
      <c r="BA207" s="450"/>
      <c r="BB207" s="450"/>
      <c r="BC207" s="450"/>
      <c r="BD207" s="450"/>
      <c r="BE207" s="450"/>
      <c r="BF207" s="450"/>
      <c r="BG207" s="450"/>
      <c r="BH207" s="450"/>
      <c r="BI207" s="450"/>
      <c r="BJ207" s="451" t="s">
        <v>255</v>
      </c>
      <c r="BK207" s="451"/>
      <c r="BL207" s="451"/>
      <c r="BM207" s="451"/>
    </row>
    <row r="208" spans="1:65" s="31" customFormat="1" ht="33.75" customHeight="1" x14ac:dyDescent="0.25">
      <c r="A208" s="427" t="s">
        <v>296</v>
      </c>
      <c r="B208" s="428"/>
      <c r="C208" s="428"/>
      <c r="D208" s="428"/>
      <c r="E208" s="429"/>
      <c r="F208" s="488" t="s">
        <v>463</v>
      </c>
      <c r="G208" s="489"/>
      <c r="H208" s="489"/>
      <c r="I208" s="489"/>
      <c r="J208" s="489"/>
      <c r="K208" s="489"/>
      <c r="L208" s="489"/>
      <c r="M208" s="489"/>
      <c r="N208" s="489"/>
      <c r="O208" s="489"/>
      <c r="P208" s="489"/>
      <c r="Q208" s="489"/>
      <c r="R208" s="489"/>
      <c r="S208" s="489"/>
      <c r="T208" s="489"/>
      <c r="U208" s="489"/>
      <c r="V208" s="489"/>
      <c r="W208" s="489"/>
      <c r="X208" s="489"/>
      <c r="Y208" s="489"/>
      <c r="Z208" s="489"/>
      <c r="AA208" s="489"/>
      <c r="AB208" s="489"/>
      <c r="AC208" s="489"/>
      <c r="AD208" s="489"/>
      <c r="AE208" s="489"/>
      <c r="AF208" s="489"/>
      <c r="AG208" s="489"/>
      <c r="AH208" s="489"/>
      <c r="AI208" s="489"/>
      <c r="AJ208" s="489"/>
      <c r="AK208" s="489"/>
      <c r="AL208" s="489"/>
      <c r="AM208" s="489"/>
      <c r="AN208" s="489"/>
      <c r="AO208" s="489"/>
      <c r="AP208" s="489"/>
      <c r="AQ208" s="489"/>
      <c r="AR208" s="489"/>
      <c r="AS208" s="489"/>
      <c r="AT208" s="489"/>
      <c r="AU208" s="489"/>
      <c r="AV208" s="489"/>
      <c r="AW208" s="489"/>
      <c r="AX208" s="489"/>
      <c r="AY208" s="489"/>
      <c r="AZ208" s="489"/>
      <c r="BA208" s="489"/>
      <c r="BB208" s="489"/>
      <c r="BC208" s="489"/>
      <c r="BD208" s="489"/>
      <c r="BE208" s="489"/>
      <c r="BF208" s="489"/>
      <c r="BG208" s="489"/>
      <c r="BH208" s="489"/>
      <c r="BI208" s="490"/>
      <c r="BJ208" s="433" t="s">
        <v>393</v>
      </c>
      <c r="BK208" s="434"/>
      <c r="BL208" s="434"/>
      <c r="BM208" s="435"/>
    </row>
    <row r="209" spans="1:65" s="31" customFormat="1" ht="33.75" customHeight="1" x14ac:dyDescent="0.25">
      <c r="A209" s="457" t="s">
        <v>297</v>
      </c>
      <c r="B209" s="458"/>
      <c r="C209" s="458"/>
      <c r="D209" s="458"/>
      <c r="E209" s="459"/>
      <c r="F209" s="466" t="s">
        <v>464</v>
      </c>
      <c r="G209" s="467"/>
      <c r="H209" s="467"/>
      <c r="I209" s="467"/>
      <c r="J209" s="467"/>
      <c r="K209" s="467"/>
      <c r="L209" s="467"/>
      <c r="M209" s="467"/>
      <c r="N209" s="467"/>
      <c r="O209" s="467"/>
      <c r="P209" s="467"/>
      <c r="Q209" s="467"/>
      <c r="R209" s="467"/>
      <c r="S209" s="467"/>
      <c r="T209" s="467"/>
      <c r="U209" s="467"/>
      <c r="V209" s="467"/>
      <c r="W209" s="467"/>
      <c r="X209" s="467"/>
      <c r="Y209" s="467"/>
      <c r="Z209" s="467"/>
      <c r="AA209" s="467"/>
      <c r="AB209" s="467"/>
      <c r="AC209" s="467"/>
      <c r="AD209" s="467"/>
      <c r="AE209" s="467"/>
      <c r="AF209" s="467"/>
      <c r="AG209" s="467"/>
      <c r="AH209" s="467"/>
      <c r="AI209" s="467"/>
      <c r="AJ209" s="467"/>
      <c r="AK209" s="467"/>
      <c r="AL209" s="467"/>
      <c r="AM209" s="467"/>
      <c r="AN209" s="467"/>
      <c r="AO209" s="467"/>
      <c r="AP209" s="467"/>
      <c r="AQ209" s="467"/>
      <c r="AR209" s="467"/>
      <c r="AS209" s="467"/>
      <c r="AT209" s="467"/>
      <c r="AU209" s="467"/>
      <c r="AV209" s="467"/>
      <c r="AW209" s="467"/>
      <c r="AX209" s="467"/>
      <c r="AY209" s="467"/>
      <c r="AZ209" s="467"/>
      <c r="BA209" s="467"/>
      <c r="BB209" s="467"/>
      <c r="BC209" s="467"/>
      <c r="BD209" s="467"/>
      <c r="BE209" s="467"/>
      <c r="BF209" s="467"/>
      <c r="BG209" s="467"/>
      <c r="BH209" s="467"/>
      <c r="BI209" s="468"/>
      <c r="BJ209" s="463" t="s">
        <v>394</v>
      </c>
      <c r="BK209" s="464"/>
      <c r="BL209" s="464"/>
      <c r="BM209" s="465"/>
    </row>
    <row r="210" spans="1:65" s="31" customFormat="1" ht="33.950000000000003" customHeight="1" x14ac:dyDescent="0.25">
      <c r="A210" s="427" t="s">
        <v>298</v>
      </c>
      <c r="B210" s="428"/>
      <c r="C210" s="428"/>
      <c r="D210" s="428"/>
      <c r="E210" s="429"/>
      <c r="F210" s="454" t="s">
        <v>462</v>
      </c>
      <c r="G210" s="455"/>
      <c r="H210" s="455"/>
      <c r="I210" s="455"/>
      <c r="J210" s="455"/>
      <c r="K210" s="455"/>
      <c r="L210" s="455"/>
      <c r="M210" s="455"/>
      <c r="N210" s="455"/>
      <c r="O210" s="455"/>
      <c r="P210" s="455"/>
      <c r="Q210" s="455"/>
      <c r="R210" s="455"/>
      <c r="S210" s="455"/>
      <c r="T210" s="455"/>
      <c r="U210" s="455"/>
      <c r="V210" s="455"/>
      <c r="W210" s="455"/>
      <c r="X210" s="455"/>
      <c r="Y210" s="455"/>
      <c r="Z210" s="455"/>
      <c r="AA210" s="455"/>
      <c r="AB210" s="455"/>
      <c r="AC210" s="455"/>
      <c r="AD210" s="455"/>
      <c r="AE210" s="455"/>
      <c r="AF210" s="455"/>
      <c r="AG210" s="455"/>
      <c r="AH210" s="455"/>
      <c r="AI210" s="455"/>
      <c r="AJ210" s="455"/>
      <c r="AK210" s="455"/>
      <c r="AL210" s="455"/>
      <c r="AM210" s="455"/>
      <c r="AN210" s="455"/>
      <c r="AO210" s="455"/>
      <c r="AP210" s="455"/>
      <c r="AQ210" s="455"/>
      <c r="AR210" s="455"/>
      <c r="AS210" s="455"/>
      <c r="AT210" s="455"/>
      <c r="AU210" s="455"/>
      <c r="AV210" s="455"/>
      <c r="AW210" s="455"/>
      <c r="AX210" s="455"/>
      <c r="AY210" s="455"/>
      <c r="AZ210" s="455"/>
      <c r="BA210" s="455"/>
      <c r="BB210" s="455"/>
      <c r="BC210" s="455"/>
      <c r="BD210" s="455"/>
      <c r="BE210" s="455"/>
      <c r="BF210" s="455"/>
      <c r="BG210" s="455"/>
      <c r="BH210" s="455"/>
      <c r="BI210" s="456"/>
      <c r="BJ210" s="433" t="s">
        <v>395</v>
      </c>
      <c r="BK210" s="434"/>
      <c r="BL210" s="434"/>
      <c r="BM210" s="435"/>
    </row>
    <row r="211" spans="1:65" s="31" customFormat="1" ht="33.950000000000003" customHeight="1" x14ac:dyDescent="0.25">
      <c r="A211" s="457" t="s">
        <v>299</v>
      </c>
      <c r="B211" s="458"/>
      <c r="C211" s="458"/>
      <c r="D211" s="458"/>
      <c r="E211" s="459"/>
      <c r="F211" s="460" t="s">
        <v>381</v>
      </c>
      <c r="G211" s="461"/>
      <c r="H211" s="461"/>
      <c r="I211" s="461"/>
      <c r="J211" s="461"/>
      <c r="K211" s="461"/>
      <c r="L211" s="461"/>
      <c r="M211" s="461"/>
      <c r="N211" s="461"/>
      <c r="O211" s="461"/>
      <c r="P211" s="461"/>
      <c r="Q211" s="461"/>
      <c r="R211" s="461"/>
      <c r="S211" s="461"/>
      <c r="T211" s="461"/>
      <c r="U211" s="461"/>
      <c r="V211" s="461"/>
      <c r="W211" s="461"/>
      <c r="X211" s="461"/>
      <c r="Y211" s="461"/>
      <c r="Z211" s="461"/>
      <c r="AA211" s="461"/>
      <c r="AB211" s="461"/>
      <c r="AC211" s="461"/>
      <c r="AD211" s="461"/>
      <c r="AE211" s="461"/>
      <c r="AF211" s="461"/>
      <c r="AG211" s="461"/>
      <c r="AH211" s="461"/>
      <c r="AI211" s="461"/>
      <c r="AJ211" s="461"/>
      <c r="AK211" s="461"/>
      <c r="AL211" s="461"/>
      <c r="AM211" s="461"/>
      <c r="AN211" s="461"/>
      <c r="AO211" s="461"/>
      <c r="AP211" s="461"/>
      <c r="AQ211" s="461"/>
      <c r="AR211" s="461"/>
      <c r="AS211" s="461"/>
      <c r="AT211" s="461"/>
      <c r="AU211" s="461"/>
      <c r="AV211" s="461"/>
      <c r="AW211" s="461"/>
      <c r="AX211" s="461"/>
      <c r="AY211" s="461"/>
      <c r="AZ211" s="461"/>
      <c r="BA211" s="461"/>
      <c r="BB211" s="461"/>
      <c r="BC211" s="461"/>
      <c r="BD211" s="461"/>
      <c r="BE211" s="461"/>
      <c r="BF211" s="461"/>
      <c r="BG211" s="461"/>
      <c r="BH211" s="461"/>
      <c r="BI211" s="462"/>
      <c r="BJ211" s="463" t="s">
        <v>396</v>
      </c>
      <c r="BK211" s="464"/>
      <c r="BL211" s="464"/>
      <c r="BM211" s="465"/>
    </row>
    <row r="212" spans="1:65" s="31" customFormat="1" ht="33.950000000000003" customHeight="1" x14ac:dyDescent="0.25">
      <c r="A212" s="427" t="s">
        <v>376</v>
      </c>
      <c r="B212" s="428"/>
      <c r="C212" s="428"/>
      <c r="D212" s="428"/>
      <c r="E212" s="429"/>
      <c r="F212" s="1023" t="s">
        <v>442</v>
      </c>
      <c r="G212" s="327"/>
      <c r="H212" s="327"/>
      <c r="I212" s="327"/>
      <c r="J212" s="327"/>
      <c r="K212" s="327"/>
      <c r="L212" s="327"/>
      <c r="M212" s="327"/>
      <c r="N212" s="327"/>
      <c r="O212" s="327"/>
      <c r="P212" s="327"/>
      <c r="Q212" s="327"/>
      <c r="R212" s="327"/>
      <c r="S212" s="327"/>
      <c r="T212" s="327"/>
      <c r="U212" s="327"/>
      <c r="V212" s="327"/>
      <c r="W212" s="327"/>
      <c r="X212" s="327"/>
      <c r="Y212" s="327"/>
      <c r="Z212" s="327"/>
      <c r="AA212" s="327"/>
      <c r="AB212" s="327"/>
      <c r="AC212" s="327"/>
      <c r="AD212" s="327"/>
      <c r="AE212" s="327"/>
      <c r="AF212" s="327"/>
      <c r="AG212" s="327"/>
      <c r="AH212" s="327"/>
      <c r="AI212" s="327"/>
      <c r="AJ212" s="327"/>
      <c r="AK212" s="327"/>
      <c r="AL212" s="327"/>
      <c r="AM212" s="327"/>
      <c r="AN212" s="327"/>
      <c r="AO212" s="327"/>
      <c r="AP212" s="327"/>
      <c r="AQ212" s="327"/>
      <c r="AR212" s="327"/>
      <c r="AS212" s="327"/>
      <c r="AT212" s="327"/>
      <c r="AU212" s="327"/>
      <c r="AV212" s="327"/>
      <c r="AW212" s="327"/>
      <c r="AX212" s="327"/>
      <c r="AY212" s="327"/>
      <c r="AZ212" s="327"/>
      <c r="BA212" s="327"/>
      <c r="BB212" s="327"/>
      <c r="BC212" s="327"/>
      <c r="BD212" s="327"/>
      <c r="BE212" s="327"/>
      <c r="BF212" s="327"/>
      <c r="BG212" s="327"/>
      <c r="BH212" s="327"/>
      <c r="BI212" s="1024"/>
      <c r="BJ212" s="433" t="s">
        <v>397</v>
      </c>
      <c r="BK212" s="434"/>
      <c r="BL212" s="434"/>
      <c r="BM212" s="435"/>
    </row>
    <row r="213" spans="1:65" s="31" customFormat="1" ht="33.950000000000003" customHeight="1" x14ac:dyDescent="0.25">
      <c r="A213" s="427" t="s">
        <v>377</v>
      </c>
      <c r="B213" s="428"/>
      <c r="C213" s="428"/>
      <c r="D213" s="428"/>
      <c r="E213" s="429"/>
      <c r="F213" s="1023" t="s">
        <v>443</v>
      </c>
      <c r="G213" s="327"/>
      <c r="H213" s="327"/>
      <c r="I213" s="327"/>
      <c r="J213" s="327"/>
      <c r="K213" s="327"/>
      <c r="L213" s="327"/>
      <c r="M213" s="327"/>
      <c r="N213" s="327"/>
      <c r="O213" s="327"/>
      <c r="P213" s="327"/>
      <c r="Q213" s="327"/>
      <c r="R213" s="327"/>
      <c r="S213" s="327"/>
      <c r="T213" s="327"/>
      <c r="U213" s="327"/>
      <c r="V213" s="327"/>
      <c r="W213" s="327"/>
      <c r="X213" s="327"/>
      <c r="Y213" s="327"/>
      <c r="Z213" s="327"/>
      <c r="AA213" s="327"/>
      <c r="AB213" s="327"/>
      <c r="AC213" s="327"/>
      <c r="AD213" s="327"/>
      <c r="AE213" s="327"/>
      <c r="AF213" s="327"/>
      <c r="AG213" s="327"/>
      <c r="AH213" s="327"/>
      <c r="AI213" s="327"/>
      <c r="AJ213" s="327"/>
      <c r="AK213" s="327"/>
      <c r="AL213" s="327"/>
      <c r="AM213" s="327"/>
      <c r="AN213" s="327"/>
      <c r="AO213" s="327"/>
      <c r="AP213" s="327"/>
      <c r="AQ213" s="327"/>
      <c r="AR213" s="327"/>
      <c r="AS213" s="327"/>
      <c r="AT213" s="327"/>
      <c r="AU213" s="327"/>
      <c r="AV213" s="327"/>
      <c r="AW213" s="327"/>
      <c r="AX213" s="327"/>
      <c r="AY213" s="327"/>
      <c r="AZ213" s="327"/>
      <c r="BA213" s="327"/>
      <c r="BB213" s="327"/>
      <c r="BC213" s="327"/>
      <c r="BD213" s="327"/>
      <c r="BE213" s="327"/>
      <c r="BF213" s="327"/>
      <c r="BG213" s="327"/>
      <c r="BH213" s="327"/>
      <c r="BI213" s="1024"/>
      <c r="BJ213" s="433" t="s">
        <v>398</v>
      </c>
      <c r="BK213" s="434"/>
      <c r="BL213" s="434"/>
      <c r="BM213" s="435"/>
    </row>
    <row r="214" spans="1:65" s="31" customFormat="1" ht="32.25" customHeight="1" x14ac:dyDescent="0.25">
      <c r="A214" s="1048" t="s">
        <v>378</v>
      </c>
      <c r="B214" s="1049"/>
      <c r="C214" s="1049"/>
      <c r="D214" s="1049"/>
      <c r="E214" s="1050"/>
      <c r="F214" s="1021" t="s">
        <v>294</v>
      </c>
      <c r="G214" s="334"/>
      <c r="H214" s="334"/>
      <c r="I214" s="334"/>
      <c r="J214" s="334"/>
      <c r="K214" s="334"/>
      <c r="L214" s="334"/>
      <c r="M214" s="334"/>
      <c r="N214" s="334"/>
      <c r="O214" s="334"/>
      <c r="P214" s="334"/>
      <c r="Q214" s="334"/>
      <c r="R214" s="334"/>
      <c r="S214" s="334"/>
      <c r="T214" s="334"/>
      <c r="U214" s="334"/>
      <c r="V214" s="334"/>
      <c r="W214" s="334"/>
      <c r="X214" s="334"/>
      <c r="Y214" s="334"/>
      <c r="Z214" s="334"/>
      <c r="AA214" s="334"/>
      <c r="AB214" s="334"/>
      <c r="AC214" s="334"/>
      <c r="AD214" s="334"/>
      <c r="AE214" s="334"/>
      <c r="AF214" s="334"/>
      <c r="AG214" s="334"/>
      <c r="AH214" s="334"/>
      <c r="AI214" s="334"/>
      <c r="AJ214" s="334"/>
      <c r="AK214" s="334"/>
      <c r="AL214" s="334"/>
      <c r="AM214" s="334"/>
      <c r="AN214" s="334"/>
      <c r="AO214" s="334"/>
      <c r="AP214" s="334"/>
      <c r="AQ214" s="334"/>
      <c r="AR214" s="334"/>
      <c r="AS214" s="334"/>
      <c r="AT214" s="334"/>
      <c r="AU214" s="334"/>
      <c r="AV214" s="334"/>
      <c r="AW214" s="334"/>
      <c r="AX214" s="334"/>
      <c r="AY214" s="334"/>
      <c r="AZ214" s="334"/>
      <c r="BA214" s="334"/>
      <c r="BB214" s="334"/>
      <c r="BC214" s="334"/>
      <c r="BD214" s="334"/>
      <c r="BE214" s="334"/>
      <c r="BF214" s="334"/>
      <c r="BG214" s="334"/>
      <c r="BH214" s="334"/>
      <c r="BI214" s="1022"/>
      <c r="BJ214" s="1018" t="s">
        <v>411</v>
      </c>
      <c r="BK214" s="1019"/>
      <c r="BL214" s="1019"/>
      <c r="BM214" s="1020"/>
    </row>
    <row r="215" spans="1:65" s="31" customFormat="1" ht="36.75" customHeight="1" x14ac:dyDescent="0.25">
      <c r="A215" s="457" t="s">
        <v>379</v>
      </c>
      <c r="B215" s="458"/>
      <c r="C215" s="458"/>
      <c r="D215" s="458"/>
      <c r="E215" s="459"/>
      <c r="F215" s="466" t="s">
        <v>444</v>
      </c>
      <c r="G215" s="467"/>
      <c r="H215" s="467"/>
      <c r="I215" s="467"/>
      <c r="J215" s="467"/>
      <c r="K215" s="467"/>
      <c r="L215" s="467"/>
      <c r="M215" s="467"/>
      <c r="N215" s="467"/>
      <c r="O215" s="467"/>
      <c r="P215" s="467"/>
      <c r="Q215" s="467"/>
      <c r="R215" s="467"/>
      <c r="S215" s="467"/>
      <c r="T215" s="467"/>
      <c r="U215" s="467"/>
      <c r="V215" s="467"/>
      <c r="W215" s="467"/>
      <c r="X215" s="467"/>
      <c r="Y215" s="467"/>
      <c r="Z215" s="467"/>
      <c r="AA215" s="467"/>
      <c r="AB215" s="467"/>
      <c r="AC215" s="467"/>
      <c r="AD215" s="467"/>
      <c r="AE215" s="467"/>
      <c r="AF215" s="467"/>
      <c r="AG215" s="467"/>
      <c r="AH215" s="467"/>
      <c r="AI215" s="467"/>
      <c r="AJ215" s="467"/>
      <c r="AK215" s="467"/>
      <c r="AL215" s="467"/>
      <c r="AM215" s="467"/>
      <c r="AN215" s="467"/>
      <c r="AO215" s="467"/>
      <c r="AP215" s="467"/>
      <c r="AQ215" s="467"/>
      <c r="AR215" s="467"/>
      <c r="AS215" s="467"/>
      <c r="AT215" s="467"/>
      <c r="AU215" s="467"/>
      <c r="AV215" s="467"/>
      <c r="AW215" s="467"/>
      <c r="AX215" s="467"/>
      <c r="AY215" s="467"/>
      <c r="AZ215" s="467"/>
      <c r="BA215" s="467"/>
      <c r="BB215" s="467"/>
      <c r="BC215" s="467"/>
      <c r="BD215" s="467"/>
      <c r="BE215" s="467"/>
      <c r="BF215" s="467"/>
      <c r="BG215" s="467"/>
      <c r="BH215" s="467"/>
      <c r="BI215" s="468"/>
      <c r="BJ215" s="463" t="s">
        <v>412</v>
      </c>
      <c r="BK215" s="464"/>
      <c r="BL215" s="464"/>
      <c r="BM215" s="465"/>
    </row>
    <row r="216" spans="1:65" s="31" customFormat="1" ht="33.950000000000003" customHeight="1" x14ac:dyDescent="0.25">
      <c r="A216" s="427" t="s">
        <v>380</v>
      </c>
      <c r="B216" s="428"/>
      <c r="C216" s="428"/>
      <c r="D216" s="428"/>
      <c r="E216" s="429"/>
      <c r="F216" s="430" t="s">
        <v>341</v>
      </c>
      <c r="G216" s="431"/>
      <c r="H216" s="431"/>
      <c r="I216" s="431"/>
      <c r="J216" s="431"/>
      <c r="K216" s="431"/>
      <c r="L216" s="431"/>
      <c r="M216" s="431"/>
      <c r="N216" s="431"/>
      <c r="O216" s="431"/>
      <c r="P216" s="431"/>
      <c r="Q216" s="431"/>
      <c r="R216" s="431"/>
      <c r="S216" s="431"/>
      <c r="T216" s="431"/>
      <c r="U216" s="431"/>
      <c r="V216" s="431"/>
      <c r="W216" s="431"/>
      <c r="X216" s="431"/>
      <c r="Y216" s="431"/>
      <c r="Z216" s="431"/>
      <c r="AA216" s="431"/>
      <c r="AB216" s="431"/>
      <c r="AC216" s="431"/>
      <c r="AD216" s="431"/>
      <c r="AE216" s="431"/>
      <c r="AF216" s="431"/>
      <c r="AG216" s="431"/>
      <c r="AH216" s="431"/>
      <c r="AI216" s="431"/>
      <c r="AJ216" s="431"/>
      <c r="AK216" s="431"/>
      <c r="AL216" s="431"/>
      <c r="AM216" s="431"/>
      <c r="AN216" s="431"/>
      <c r="AO216" s="431"/>
      <c r="AP216" s="431"/>
      <c r="AQ216" s="431"/>
      <c r="AR216" s="431"/>
      <c r="AS216" s="431"/>
      <c r="AT216" s="431"/>
      <c r="AU216" s="431"/>
      <c r="AV216" s="431"/>
      <c r="AW216" s="431"/>
      <c r="AX216" s="431"/>
      <c r="AY216" s="431"/>
      <c r="AZ216" s="431"/>
      <c r="BA216" s="431"/>
      <c r="BB216" s="431"/>
      <c r="BC216" s="431"/>
      <c r="BD216" s="431"/>
      <c r="BE216" s="431"/>
      <c r="BF216" s="431"/>
      <c r="BG216" s="431"/>
      <c r="BH216" s="431"/>
      <c r="BI216" s="432"/>
      <c r="BJ216" s="433" t="s">
        <v>413</v>
      </c>
      <c r="BK216" s="434"/>
      <c r="BL216" s="434"/>
      <c r="BM216" s="435"/>
    </row>
    <row r="217" spans="1:65" s="31" customFormat="1" ht="33.950000000000003" customHeight="1" x14ac:dyDescent="0.25">
      <c r="A217" s="457" t="s">
        <v>382</v>
      </c>
      <c r="B217" s="458"/>
      <c r="C217" s="458"/>
      <c r="D217" s="458"/>
      <c r="E217" s="459"/>
      <c r="F217" s="460" t="s">
        <v>339</v>
      </c>
      <c r="G217" s="461"/>
      <c r="H217" s="461"/>
      <c r="I217" s="461"/>
      <c r="J217" s="461"/>
      <c r="K217" s="461"/>
      <c r="L217" s="461"/>
      <c r="M217" s="461"/>
      <c r="N217" s="461"/>
      <c r="O217" s="461"/>
      <c r="P217" s="461"/>
      <c r="Q217" s="461"/>
      <c r="R217" s="461"/>
      <c r="S217" s="461"/>
      <c r="T217" s="461"/>
      <c r="U217" s="461"/>
      <c r="V217" s="461"/>
      <c r="W217" s="461"/>
      <c r="X217" s="461"/>
      <c r="Y217" s="461"/>
      <c r="Z217" s="461"/>
      <c r="AA217" s="461"/>
      <c r="AB217" s="461"/>
      <c r="AC217" s="461"/>
      <c r="AD217" s="461"/>
      <c r="AE217" s="461"/>
      <c r="AF217" s="461"/>
      <c r="AG217" s="461"/>
      <c r="AH217" s="461"/>
      <c r="AI217" s="461"/>
      <c r="AJ217" s="461"/>
      <c r="AK217" s="461"/>
      <c r="AL217" s="461"/>
      <c r="AM217" s="461"/>
      <c r="AN217" s="461"/>
      <c r="AO217" s="461"/>
      <c r="AP217" s="461"/>
      <c r="AQ217" s="461"/>
      <c r="AR217" s="461"/>
      <c r="AS217" s="461"/>
      <c r="AT217" s="461"/>
      <c r="AU217" s="461"/>
      <c r="AV217" s="461"/>
      <c r="AW217" s="461"/>
      <c r="AX217" s="461"/>
      <c r="AY217" s="461"/>
      <c r="AZ217" s="461"/>
      <c r="BA217" s="461"/>
      <c r="BB217" s="461"/>
      <c r="BC217" s="461"/>
      <c r="BD217" s="461"/>
      <c r="BE217" s="461"/>
      <c r="BF217" s="461"/>
      <c r="BG217" s="461"/>
      <c r="BH217" s="461"/>
      <c r="BI217" s="462"/>
      <c r="BJ217" s="463" t="s">
        <v>414</v>
      </c>
      <c r="BK217" s="464"/>
      <c r="BL217" s="464"/>
      <c r="BM217" s="465"/>
    </row>
    <row r="218" spans="1:65" s="31" customFormat="1" ht="33.950000000000003" customHeight="1" x14ac:dyDescent="0.25">
      <c r="A218" s="1015" t="s">
        <v>383</v>
      </c>
      <c r="B218" s="1016"/>
      <c r="C218" s="1016"/>
      <c r="D218" s="1016"/>
      <c r="E218" s="1017"/>
      <c r="F218" s="1012" t="s">
        <v>340</v>
      </c>
      <c r="G218" s="802"/>
      <c r="H218" s="802"/>
      <c r="I218" s="802"/>
      <c r="J218" s="802"/>
      <c r="K218" s="802"/>
      <c r="L218" s="802"/>
      <c r="M218" s="802"/>
      <c r="N218" s="802"/>
      <c r="O218" s="802"/>
      <c r="P218" s="802"/>
      <c r="Q218" s="802"/>
      <c r="R218" s="802"/>
      <c r="S218" s="802"/>
      <c r="T218" s="802"/>
      <c r="U218" s="802"/>
      <c r="V218" s="802"/>
      <c r="W218" s="802"/>
      <c r="X218" s="802"/>
      <c r="Y218" s="802"/>
      <c r="Z218" s="802"/>
      <c r="AA218" s="802"/>
      <c r="AB218" s="802"/>
      <c r="AC218" s="802"/>
      <c r="AD218" s="802"/>
      <c r="AE218" s="802"/>
      <c r="AF218" s="802"/>
      <c r="AG218" s="802"/>
      <c r="AH218" s="802"/>
      <c r="AI218" s="802"/>
      <c r="AJ218" s="802"/>
      <c r="AK218" s="802"/>
      <c r="AL218" s="802"/>
      <c r="AM218" s="802"/>
      <c r="AN218" s="802"/>
      <c r="AO218" s="802"/>
      <c r="AP218" s="802"/>
      <c r="AQ218" s="802"/>
      <c r="AR218" s="802"/>
      <c r="AS218" s="802"/>
      <c r="AT218" s="802"/>
      <c r="AU218" s="802"/>
      <c r="AV218" s="802"/>
      <c r="AW218" s="802"/>
      <c r="AX218" s="802"/>
      <c r="AY218" s="802"/>
      <c r="AZ218" s="802"/>
      <c r="BA218" s="802"/>
      <c r="BB218" s="802"/>
      <c r="BC218" s="802"/>
      <c r="BD218" s="802"/>
      <c r="BE218" s="802"/>
      <c r="BF218" s="802"/>
      <c r="BG218" s="802"/>
      <c r="BH218" s="802"/>
      <c r="BI218" s="1013"/>
      <c r="BJ218" s="1025" t="s">
        <v>415</v>
      </c>
      <c r="BK218" s="1026"/>
      <c r="BL218" s="1026"/>
      <c r="BM218" s="1027"/>
    </row>
    <row r="219" spans="1:65" s="31" customFormat="1" ht="33.950000000000003" customHeight="1" x14ac:dyDescent="0.25">
      <c r="A219" s="427" t="s">
        <v>384</v>
      </c>
      <c r="B219" s="428"/>
      <c r="C219" s="428"/>
      <c r="D219" s="428"/>
      <c r="E219" s="429"/>
      <c r="F219" s="488" t="s">
        <v>445</v>
      </c>
      <c r="G219" s="489"/>
      <c r="H219" s="489"/>
      <c r="I219" s="489"/>
      <c r="J219" s="489"/>
      <c r="K219" s="489"/>
      <c r="L219" s="489"/>
      <c r="M219" s="489"/>
      <c r="N219" s="489"/>
      <c r="O219" s="489"/>
      <c r="P219" s="489"/>
      <c r="Q219" s="489"/>
      <c r="R219" s="489"/>
      <c r="S219" s="489"/>
      <c r="T219" s="489"/>
      <c r="U219" s="489"/>
      <c r="V219" s="489"/>
      <c r="W219" s="489"/>
      <c r="X219" s="489"/>
      <c r="Y219" s="489"/>
      <c r="Z219" s="489"/>
      <c r="AA219" s="489"/>
      <c r="AB219" s="489"/>
      <c r="AC219" s="489"/>
      <c r="AD219" s="489"/>
      <c r="AE219" s="489"/>
      <c r="AF219" s="489"/>
      <c r="AG219" s="489"/>
      <c r="AH219" s="489"/>
      <c r="AI219" s="489"/>
      <c r="AJ219" s="489"/>
      <c r="AK219" s="489"/>
      <c r="AL219" s="489"/>
      <c r="AM219" s="489"/>
      <c r="AN219" s="489"/>
      <c r="AO219" s="489"/>
      <c r="AP219" s="489"/>
      <c r="AQ219" s="489"/>
      <c r="AR219" s="489"/>
      <c r="AS219" s="489"/>
      <c r="AT219" s="489"/>
      <c r="AU219" s="489"/>
      <c r="AV219" s="489"/>
      <c r="AW219" s="489"/>
      <c r="AX219" s="489"/>
      <c r="AY219" s="489"/>
      <c r="AZ219" s="489"/>
      <c r="BA219" s="489"/>
      <c r="BB219" s="489"/>
      <c r="BC219" s="489"/>
      <c r="BD219" s="489"/>
      <c r="BE219" s="489"/>
      <c r="BF219" s="489"/>
      <c r="BG219" s="489"/>
      <c r="BH219" s="489"/>
      <c r="BI219" s="490"/>
      <c r="BJ219" s="433" t="s">
        <v>416</v>
      </c>
      <c r="BK219" s="434"/>
      <c r="BL219" s="434"/>
      <c r="BM219" s="435"/>
    </row>
    <row r="220" spans="1:65" s="31" customFormat="1" ht="33.950000000000003" customHeight="1" x14ac:dyDescent="0.25">
      <c r="A220" s="457" t="s">
        <v>385</v>
      </c>
      <c r="B220" s="458"/>
      <c r="C220" s="458"/>
      <c r="D220" s="458"/>
      <c r="E220" s="459"/>
      <c r="F220" s="460" t="s">
        <v>465</v>
      </c>
      <c r="G220" s="461"/>
      <c r="H220" s="461"/>
      <c r="I220" s="461"/>
      <c r="J220" s="461"/>
      <c r="K220" s="461"/>
      <c r="L220" s="461"/>
      <c r="M220" s="461"/>
      <c r="N220" s="461"/>
      <c r="O220" s="461"/>
      <c r="P220" s="461"/>
      <c r="Q220" s="461"/>
      <c r="R220" s="461"/>
      <c r="S220" s="461"/>
      <c r="T220" s="461"/>
      <c r="U220" s="461"/>
      <c r="V220" s="461"/>
      <c r="W220" s="461"/>
      <c r="X220" s="461"/>
      <c r="Y220" s="461"/>
      <c r="Z220" s="461"/>
      <c r="AA220" s="461"/>
      <c r="AB220" s="461"/>
      <c r="AC220" s="461"/>
      <c r="AD220" s="461"/>
      <c r="AE220" s="461"/>
      <c r="AF220" s="461"/>
      <c r="AG220" s="461"/>
      <c r="AH220" s="461"/>
      <c r="AI220" s="461"/>
      <c r="AJ220" s="461"/>
      <c r="AK220" s="461"/>
      <c r="AL220" s="461"/>
      <c r="AM220" s="461"/>
      <c r="AN220" s="461"/>
      <c r="AO220" s="461"/>
      <c r="AP220" s="461"/>
      <c r="AQ220" s="461"/>
      <c r="AR220" s="461"/>
      <c r="AS220" s="461"/>
      <c r="AT220" s="461"/>
      <c r="AU220" s="461"/>
      <c r="AV220" s="461"/>
      <c r="AW220" s="461"/>
      <c r="AX220" s="461"/>
      <c r="AY220" s="461"/>
      <c r="AZ220" s="461"/>
      <c r="BA220" s="461"/>
      <c r="BB220" s="461"/>
      <c r="BC220" s="461"/>
      <c r="BD220" s="461"/>
      <c r="BE220" s="461"/>
      <c r="BF220" s="461"/>
      <c r="BG220" s="461"/>
      <c r="BH220" s="461"/>
      <c r="BI220" s="462"/>
      <c r="BJ220" s="463" t="s">
        <v>422</v>
      </c>
      <c r="BK220" s="464"/>
      <c r="BL220" s="464"/>
      <c r="BM220" s="465"/>
    </row>
    <row r="221" spans="1:65" s="31" customFormat="1" ht="36.75" customHeight="1" x14ac:dyDescent="0.25">
      <c r="A221" s="427" t="s">
        <v>386</v>
      </c>
      <c r="B221" s="428"/>
      <c r="C221" s="428"/>
      <c r="D221" s="428"/>
      <c r="E221" s="429"/>
      <c r="F221" s="488" t="s">
        <v>446</v>
      </c>
      <c r="G221" s="489"/>
      <c r="H221" s="489"/>
      <c r="I221" s="489"/>
      <c r="J221" s="489"/>
      <c r="K221" s="489"/>
      <c r="L221" s="489"/>
      <c r="M221" s="489"/>
      <c r="N221" s="489"/>
      <c r="O221" s="489"/>
      <c r="P221" s="489"/>
      <c r="Q221" s="489"/>
      <c r="R221" s="489"/>
      <c r="S221" s="489"/>
      <c r="T221" s="489"/>
      <c r="U221" s="489"/>
      <c r="V221" s="489"/>
      <c r="W221" s="489"/>
      <c r="X221" s="489"/>
      <c r="Y221" s="489"/>
      <c r="Z221" s="489"/>
      <c r="AA221" s="489"/>
      <c r="AB221" s="489"/>
      <c r="AC221" s="489"/>
      <c r="AD221" s="489"/>
      <c r="AE221" s="489"/>
      <c r="AF221" s="489"/>
      <c r="AG221" s="489"/>
      <c r="AH221" s="489"/>
      <c r="AI221" s="489"/>
      <c r="AJ221" s="489"/>
      <c r="AK221" s="489"/>
      <c r="AL221" s="489"/>
      <c r="AM221" s="489"/>
      <c r="AN221" s="489"/>
      <c r="AO221" s="489"/>
      <c r="AP221" s="489"/>
      <c r="AQ221" s="489"/>
      <c r="AR221" s="489"/>
      <c r="AS221" s="489"/>
      <c r="AT221" s="489"/>
      <c r="AU221" s="489"/>
      <c r="AV221" s="489"/>
      <c r="AW221" s="489"/>
      <c r="AX221" s="489"/>
      <c r="AY221" s="489"/>
      <c r="AZ221" s="489"/>
      <c r="BA221" s="489"/>
      <c r="BB221" s="489"/>
      <c r="BC221" s="489"/>
      <c r="BD221" s="489"/>
      <c r="BE221" s="489"/>
      <c r="BF221" s="489"/>
      <c r="BG221" s="489"/>
      <c r="BH221" s="489"/>
      <c r="BI221" s="490"/>
      <c r="BJ221" s="433" t="s">
        <v>423</v>
      </c>
      <c r="BK221" s="434"/>
      <c r="BL221" s="434"/>
      <c r="BM221" s="435"/>
    </row>
    <row r="222" spans="1:65" s="31" customFormat="1" ht="35.25" customHeight="1" x14ac:dyDescent="0.25">
      <c r="A222" s="493" t="s">
        <v>387</v>
      </c>
      <c r="B222" s="493"/>
      <c r="C222" s="493"/>
      <c r="D222" s="493"/>
      <c r="E222" s="493"/>
      <c r="F222" s="485" t="s">
        <v>447</v>
      </c>
      <c r="G222" s="486"/>
      <c r="H222" s="486"/>
      <c r="I222" s="486"/>
      <c r="J222" s="486"/>
      <c r="K222" s="486"/>
      <c r="L222" s="486"/>
      <c r="M222" s="486"/>
      <c r="N222" s="486"/>
      <c r="O222" s="486"/>
      <c r="P222" s="486"/>
      <c r="Q222" s="486"/>
      <c r="R222" s="486"/>
      <c r="S222" s="486"/>
      <c r="T222" s="486"/>
      <c r="U222" s="486"/>
      <c r="V222" s="486"/>
      <c r="W222" s="486"/>
      <c r="X222" s="486"/>
      <c r="Y222" s="486"/>
      <c r="Z222" s="486"/>
      <c r="AA222" s="486"/>
      <c r="AB222" s="486"/>
      <c r="AC222" s="486"/>
      <c r="AD222" s="486"/>
      <c r="AE222" s="486"/>
      <c r="AF222" s="486"/>
      <c r="AG222" s="486"/>
      <c r="AH222" s="486"/>
      <c r="AI222" s="486"/>
      <c r="AJ222" s="486"/>
      <c r="AK222" s="486"/>
      <c r="AL222" s="486"/>
      <c r="AM222" s="486"/>
      <c r="AN222" s="486"/>
      <c r="AO222" s="486"/>
      <c r="AP222" s="486"/>
      <c r="AQ222" s="486"/>
      <c r="AR222" s="486"/>
      <c r="AS222" s="486"/>
      <c r="AT222" s="486"/>
      <c r="AU222" s="486"/>
      <c r="AV222" s="486"/>
      <c r="AW222" s="486"/>
      <c r="AX222" s="486"/>
      <c r="AY222" s="486"/>
      <c r="AZ222" s="486"/>
      <c r="BA222" s="486"/>
      <c r="BB222" s="486"/>
      <c r="BC222" s="486"/>
      <c r="BD222" s="486"/>
      <c r="BE222" s="486"/>
      <c r="BF222" s="486"/>
      <c r="BG222" s="486"/>
      <c r="BH222" s="486"/>
      <c r="BI222" s="487"/>
      <c r="BJ222" s="463" t="s">
        <v>424</v>
      </c>
      <c r="BK222" s="464"/>
      <c r="BL222" s="464"/>
      <c r="BM222" s="465"/>
    </row>
    <row r="223" spans="1:65" s="31" customFormat="1" ht="34.5" customHeight="1" x14ac:dyDescent="0.25">
      <c r="A223" s="427" t="s">
        <v>403</v>
      </c>
      <c r="B223" s="428"/>
      <c r="C223" s="428"/>
      <c r="D223" s="428"/>
      <c r="E223" s="429"/>
      <c r="F223" s="430" t="s">
        <v>390</v>
      </c>
      <c r="G223" s="431"/>
      <c r="H223" s="431"/>
      <c r="I223" s="431"/>
      <c r="J223" s="431"/>
      <c r="K223" s="431"/>
      <c r="L223" s="431"/>
      <c r="M223" s="431"/>
      <c r="N223" s="431"/>
      <c r="O223" s="431"/>
      <c r="P223" s="431"/>
      <c r="Q223" s="431"/>
      <c r="R223" s="431"/>
      <c r="S223" s="431"/>
      <c r="T223" s="431"/>
      <c r="U223" s="431"/>
      <c r="V223" s="431"/>
      <c r="W223" s="431"/>
      <c r="X223" s="431"/>
      <c r="Y223" s="431"/>
      <c r="Z223" s="431"/>
      <c r="AA223" s="431"/>
      <c r="AB223" s="431"/>
      <c r="AC223" s="431"/>
      <c r="AD223" s="431"/>
      <c r="AE223" s="431"/>
      <c r="AF223" s="431"/>
      <c r="AG223" s="431"/>
      <c r="AH223" s="431"/>
      <c r="AI223" s="431"/>
      <c r="AJ223" s="431"/>
      <c r="AK223" s="431"/>
      <c r="AL223" s="431"/>
      <c r="AM223" s="431"/>
      <c r="AN223" s="431"/>
      <c r="AO223" s="431"/>
      <c r="AP223" s="431"/>
      <c r="AQ223" s="431"/>
      <c r="AR223" s="431"/>
      <c r="AS223" s="431"/>
      <c r="AT223" s="431"/>
      <c r="AU223" s="431"/>
      <c r="AV223" s="431"/>
      <c r="AW223" s="431"/>
      <c r="AX223" s="431"/>
      <c r="AY223" s="431"/>
      <c r="AZ223" s="431"/>
      <c r="BA223" s="431"/>
      <c r="BB223" s="431"/>
      <c r="BC223" s="431"/>
      <c r="BD223" s="431"/>
      <c r="BE223" s="431"/>
      <c r="BF223" s="431"/>
      <c r="BG223" s="431"/>
      <c r="BH223" s="431"/>
      <c r="BI223" s="432"/>
      <c r="BJ223" s="433" t="s">
        <v>425</v>
      </c>
      <c r="BK223" s="434"/>
      <c r="BL223" s="434"/>
      <c r="BM223" s="435"/>
    </row>
    <row r="224" spans="1:65" s="31" customFormat="1" ht="33.950000000000003" customHeight="1" x14ac:dyDescent="0.25">
      <c r="A224" s="457" t="s">
        <v>428</v>
      </c>
      <c r="B224" s="458"/>
      <c r="C224" s="458"/>
      <c r="D224" s="458"/>
      <c r="E224" s="459"/>
      <c r="F224" s="485" t="s">
        <v>448</v>
      </c>
      <c r="G224" s="486"/>
      <c r="H224" s="486"/>
      <c r="I224" s="486"/>
      <c r="J224" s="486"/>
      <c r="K224" s="486"/>
      <c r="L224" s="486"/>
      <c r="M224" s="486"/>
      <c r="N224" s="486"/>
      <c r="O224" s="486"/>
      <c r="P224" s="486"/>
      <c r="Q224" s="486"/>
      <c r="R224" s="486"/>
      <c r="S224" s="486"/>
      <c r="T224" s="486"/>
      <c r="U224" s="486"/>
      <c r="V224" s="486"/>
      <c r="W224" s="486"/>
      <c r="X224" s="486"/>
      <c r="Y224" s="486"/>
      <c r="Z224" s="486"/>
      <c r="AA224" s="486"/>
      <c r="AB224" s="486"/>
      <c r="AC224" s="486"/>
      <c r="AD224" s="486"/>
      <c r="AE224" s="486"/>
      <c r="AF224" s="486"/>
      <c r="AG224" s="486"/>
      <c r="AH224" s="486"/>
      <c r="AI224" s="486"/>
      <c r="AJ224" s="486"/>
      <c r="AK224" s="486"/>
      <c r="AL224" s="486"/>
      <c r="AM224" s="486"/>
      <c r="AN224" s="486"/>
      <c r="AO224" s="486"/>
      <c r="AP224" s="486"/>
      <c r="AQ224" s="486"/>
      <c r="AR224" s="486"/>
      <c r="AS224" s="486"/>
      <c r="AT224" s="486"/>
      <c r="AU224" s="486"/>
      <c r="AV224" s="486"/>
      <c r="AW224" s="486"/>
      <c r="AX224" s="486"/>
      <c r="AY224" s="486"/>
      <c r="AZ224" s="486"/>
      <c r="BA224" s="486"/>
      <c r="BB224" s="486"/>
      <c r="BC224" s="486"/>
      <c r="BD224" s="486"/>
      <c r="BE224" s="486"/>
      <c r="BF224" s="486"/>
      <c r="BG224" s="486"/>
      <c r="BH224" s="486"/>
      <c r="BI224" s="487"/>
      <c r="BJ224" s="463" t="s">
        <v>426</v>
      </c>
      <c r="BK224" s="464"/>
      <c r="BL224" s="464"/>
      <c r="BM224" s="465"/>
    </row>
    <row r="225" spans="1:65" s="31" customFormat="1" ht="38.25" customHeight="1" x14ac:dyDescent="0.25">
      <c r="A225" s="427" t="s">
        <v>430</v>
      </c>
      <c r="B225" s="428"/>
      <c r="C225" s="428"/>
      <c r="D225" s="428"/>
      <c r="E225" s="429"/>
      <c r="F225" s="454" t="s">
        <v>449</v>
      </c>
      <c r="G225" s="455"/>
      <c r="H225" s="455"/>
      <c r="I225" s="455"/>
      <c r="J225" s="455"/>
      <c r="K225" s="455"/>
      <c r="L225" s="455"/>
      <c r="M225" s="455"/>
      <c r="N225" s="455"/>
      <c r="O225" s="455"/>
      <c r="P225" s="455"/>
      <c r="Q225" s="455"/>
      <c r="R225" s="455"/>
      <c r="S225" s="455"/>
      <c r="T225" s="455"/>
      <c r="U225" s="455"/>
      <c r="V225" s="455"/>
      <c r="W225" s="455"/>
      <c r="X225" s="455"/>
      <c r="Y225" s="455"/>
      <c r="Z225" s="455"/>
      <c r="AA225" s="455"/>
      <c r="AB225" s="455"/>
      <c r="AC225" s="455"/>
      <c r="AD225" s="455"/>
      <c r="AE225" s="455"/>
      <c r="AF225" s="455"/>
      <c r="AG225" s="455"/>
      <c r="AH225" s="455"/>
      <c r="AI225" s="455"/>
      <c r="AJ225" s="455"/>
      <c r="AK225" s="455"/>
      <c r="AL225" s="455"/>
      <c r="AM225" s="455"/>
      <c r="AN225" s="455"/>
      <c r="AO225" s="455"/>
      <c r="AP225" s="455"/>
      <c r="AQ225" s="455"/>
      <c r="AR225" s="455"/>
      <c r="AS225" s="455"/>
      <c r="AT225" s="455"/>
      <c r="AU225" s="455"/>
      <c r="AV225" s="455"/>
      <c r="AW225" s="455"/>
      <c r="AX225" s="455"/>
      <c r="AY225" s="455"/>
      <c r="AZ225" s="455"/>
      <c r="BA225" s="455"/>
      <c r="BB225" s="455"/>
      <c r="BC225" s="455"/>
      <c r="BD225" s="455"/>
      <c r="BE225" s="455"/>
      <c r="BF225" s="455"/>
      <c r="BG225" s="455"/>
      <c r="BH225" s="455"/>
      <c r="BI225" s="456"/>
      <c r="BJ225" s="433" t="s">
        <v>427</v>
      </c>
      <c r="BK225" s="434"/>
      <c r="BL225" s="434"/>
      <c r="BM225" s="435"/>
    </row>
    <row r="226" spans="1:65" s="31" customFormat="1" ht="38.25" customHeight="1" x14ac:dyDescent="0.25">
      <c r="A226" s="469" t="s">
        <v>429</v>
      </c>
      <c r="B226" s="470"/>
      <c r="C226" s="470"/>
      <c r="D226" s="470"/>
      <c r="E226" s="471"/>
      <c r="F226" s="450" t="s">
        <v>334</v>
      </c>
      <c r="G226" s="450"/>
      <c r="H226" s="450"/>
      <c r="I226" s="450"/>
      <c r="J226" s="450"/>
      <c r="K226" s="450"/>
      <c r="L226" s="450"/>
      <c r="M226" s="450"/>
      <c r="N226" s="450"/>
      <c r="O226" s="450"/>
      <c r="P226" s="450"/>
      <c r="Q226" s="450"/>
      <c r="R226" s="450"/>
      <c r="S226" s="450"/>
      <c r="T226" s="450"/>
      <c r="U226" s="450"/>
      <c r="V226" s="450"/>
      <c r="W226" s="450"/>
      <c r="X226" s="450"/>
      <c r="Y226" s="450"/>
      <c r="Z226" s="450"/>
      <c r="AA226" s="450"/>
      <c r="AB226" s="450"/>
      <c r="AC226" s="450"/>
      <c r="AD226" s="450"/>
      <c r="AE226" s="450"/>
      <c r="AF226" s="450"/>
      <c r="AG226" s="450"/>
      <c r="AH226" s="450"/>
      <c r="AI226" s="450"/>
      <c r="AJ226" s="450"/>
      <c r="AK226" s="450"/>
      <c r="AL226" s="450"/>
      <c r="AM226" s="450"/>
      <c r="AN226" s="450"/>
      <c r="AO226" s="450"/>
      <c r="AP226" s="450"/>
      <c r="AQ226" s="450"/>
      <c r="AR226" s="450"/>
      <c r="AS226" s="450"/>
      <c r="AT226" s="450"/>
      <c r="AU226" s="450"/>
      <c r="AV226" s="450"/>
      <c r="AW226" s="450"/>
      <c r="AX226" s="450"/>
      <c r="AY226" s="450"/>
      <c r="AZ226" s="450"/>
      <c r="BA226" s="450"/>
      <c r="BB226" s="450"/>
      <c r="BC226" s="450"/>
      <c r="BD226" s="450"/>
      <c r="BE226" s="450"/>
      <c r="BF226" s="450"/>
      <c r="BG226" s="450"/>
      <c r="BH226" s="450"/>
      <c r="BI226" s="450"/>
      <c r="BJ226" s="463" t="s">
        <v>452</v>
      </c>
      <c r="BK226" s="464"/>
      <c r="BL226" s="464"/>
      <c r="BM226" s="465"/>
    </row>
    <row r="227" spans="1:65" s="31" customFormat="1" ht="38.25" customHeight="1" x14ac:dyDescent="0.25">
      <c r="A227" s="427" t="s">
        <v>431</v>
      </c>
      <c r="B227" s="428"/>
      <c r="C227" s="428"/>
      <c r="D227" s="428"/>
      <c r="E227" s="429"/>
      <c r="F227" s="430" t="s">
        <v>338</v>
      </c>
      <c r="G227" s="431"/>
      <c r="H227" s="431"/>
      <c r="I227" s="431"/>
      <c r="J227" s="431"/>
      <c r="K227" s="431"/>
      <c r="L227" s="431"/>
      <c r="M227" s="431"/>
      <c r="N227" s="431"/>
      <c r="O227" s="431"/>
      <c r="P227" s="431"/>
      <c r="Q227" s="431"/>
      <c r="R227" s="431"/>
      <c r="S227" s="431"/>
      <c r="T227" s="431"/>
      <c r="U227" s="431"/>
      <c r="V227" s="431"/>
      <c r="W227" s="431"/>
      <c r="X227" s="431"/>
      <c r="Y227" s="431"/>
      <c r="Z227" s="431"/>
      <c r="AA227" s="431"/>
      <c r="AB227" s="431"/>
      <c r="AC227" s="431"/>
      <c r="AD227" s="431"/>
      <c r="AE227" s="431"/>
      <c r="AF227" s="431"/>
      <c r="AG227" s="431"/>
      <c r="AH227" s="431"/>
      <c r="AI227" s="431"/>
      <c r="AJ227" s="431"/>
      <c r="AK227" s="431"/>
      <c r="AL227" s="431"/>
      <c r="AM227" s="431"/>
      <c r="AN227" s="431"/>
      <c r="AO227" s="431"/>
      <c r="AP227" s="431"/>
      <c r="AQ227" s="431"/>
      <c r="AR227" s="431"/>
      <c r="AS227" s="431"/>
      <c r="AT227" s="431"/>
      <c r="AU227" s="431"/>
      <c r="AV227" s="431"/>
      <c r="AW227" s="431"/>
      <c r="AX227" s="431"/>
      <c r="AY227" s="431"/>
      <c r="AZ227" s="431"/>
      <c r="BA227" s="431"/>
      <c r="BB227" s="431"/>
      <c r="BC227" s="431"/>
      <c r="BD227" s="431"/>
      <c r="BE227" s="431"/>
      <c r="BF227" s="431"/>
      <c r="BG227" s="431"/>
      <c r="BH227" s="431"/>
      <c r="BI227" s="432"/>
      <c r="BJ227" s="433" t="s">
        <v>451</v>
      </c>
      <c r="BK227" s="434"/>
      <c r="BL227" s="434"/>
      <c r="BM227" s="435"/>
    </row>
    <row r="228" spans="1:65" s="31" customFormat="1" ht="38.25" customHeight="1" thickBot="1" x14ac:dyDescent="0.3">
      <c r="A228" s="436" t="s">
        <v>432</v>
      </c>
      <c r="B228" s="437"/>
      <c r="C228" s="437"/>
      <c r="D228" s="437"/>
      <c r="E228" s="438"/>
      <c r="F228" s="439" t="s">
        <v>404</v>
      </c>
      <c r="G228" s="440"/>
      <c r="H228" s="440"/>
      <c r="I228" s="440"/>
      <c r="J228" s="440"/>
      <c r="K228" s="440"/>
      <c r="L228" s="440"/>
      <c r="M228" s="440"/>
      <c r="N228" s="440"/>
      <c r="O228" s="440"/>
      <c r="P228" s="440"/>
      <c r="Q228" s="440"/>
      <c r="R228" s="440"/>
      <c r="S228" s="440"/>
      <c r="T228" s="440"/>
      <c r="U228" s="440"/>
      <c r="V228" s="440"/>
      <c r="W228" s="440"/>
      <c r="X228" s="440"/>
      <c r="Y228" s="440"/>
      <c r="Z228" s="440"/>
      <c r="AA228" s="440"/>
      <c r="AB228" s="440"/>
      <c r="AC228" s="440"/>
      <c r="AD228" s="440"/>
      <c r="AE228" s="440"/>
      <c r="AF228" s="440"/>
      <c r="AG228" s="440"/>
      <c r="AH228" s="440"/>
      <c r="AI228" s="440"/>
      <c r="AJ228" s="440"/>
      <c r="AK228" s="440"/>
      <c r="AL228" s="440"/>
      <c r="AM228" s="440"/>
      <c r="AN228" s="440"/>
      <c r="AO228" s="440"/>
      <c r="AP228" s="440"/>
      <c r="AQ228" s="440"/>
      <c r="AR228" s="440"/>
      <c r="AS228" s="440"/>
      <c r="AT228" s="440"/>
      <c r="AU228" s="440"/>
      <c r="AV228" s="440"/>
      <c r="AW228" s="440"/>
      <c r="AX228" s="440"/>
      <c r="AY228" s="440"/>
      <c r="AZ228" s="440"/>
      <c r="BA228" s="440"/>
      <c r="BB228" s="440"/>
      <c r="BC228" s="440"/>
      <c r="BD228" s="440"/>
      <c r="BE228" s="440"/>
      <c r="BF228" s="440"/>
      <c r="BG228" s="440"/>
      <c r="BH228" s="440"/>
      <c r="BI228" s="441"/>
      <c r="BJ228" s="442" t="s">
        <v>187</v>
      </c>
      <c r="BK228" s="443"/>
      <c r="BL228" s="443"/>
      <c r="BM228" s="444"/>
    </row>
    <row r="229" spans="1:65" s="15" customFormat="1" ht="27" customHeight="1" thickTop="1" x14ac:dyDescent="0.35">
      <c r="B229" s="17"/>
      <c r="C229" s="17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81"/>
      <c r="BK229" s="81"/>
      <c r="BL229" s="81"/>
      <c r="BM229" s="81"/>
    </row>
    <row r="230" spans="1:65" s="15" customFormat="1" ht="27" customHeight="1" x14ac:dyDescent="0.35">
      <c r="C230" s="425" t="s">
        <v>355</v>
      </c>
      <c r="D230" s="425"/>
      <c r="E230" s="425"/>
      <c r="F230" s="425"/>
      <c r="G230" s="425"/>
      <c r="H230" s="425"/>
      <c r="I230" s="425"/>
      <c r="J230" s="425"/>
      <c r="K230" s="425"/>
      <c r="L230" s="425"/>
      <c r="M230" s="425"/>
      <c r="N230" s="425"/>
      <c r="O230" s="425"/>
      <c r="P230" s="425"/>
      <c r="Q230" s="425"/>
      <c r="R230" s="425"/>
      <c r="S230" s="425"/>
      <c r="T230" s="425"/>
      <c r="U230" s="425"/>
      <c r="V230" s="425"/>
      <c r="W230" s="425"/>
      <c r="X230" s="425"/>
      <c r="Y230" s="425"/>
      <c r="Z230" s="425"/>
      <c r="AA230" s="425"/>
      <c r="AB230" s="425"/>
      <c r="AC230" s="425"/>
      <c r="AD230" s="425"/>
      <c r="AE230" s="425"/>
      <c r="AF230" s="425"/>
      <c r="AG230" s="425"/>
      <c r="AH230" s="425"/>
      <c r="AI230" s="425"/>
      <c r="AJ230" s="425"/>
      <c r="AK230" s="425"/>
      <c r="AL230" s="425"/>
      <c r="AM230" s="425"/>
      <c r="AN230" s="425"/>
      <c r="AO230" s="425"/>
      <c r="AP230" s="425"/>
      <c r="AQ230" s="425"/>
      <c r="AR230" s="425"/>
      <c r="AS230" s="425"/>
      <c r="AT230" s="425"/>
      <c r="AU230" s="425"/>
      <c r="AV230" s="425"/>
      <c r="AW230" s="425"/>
      <c r="AX230" s="425"/>
      <c r="AY230" s="425"/>
      <c r="AZ230" s="425"/>
      <c r="BA230" s="425"/>
      <c r="BB230" s="425"/>
      <c r="BC230" s="425"/>
      <c r="BD230" s="425"/>
      <c r="BE230" s="425"/>
      <c r="BF230" s="425"/>
      <c r="BG230" s="425"/>
      <c r="BH230" s="425"/>
      <c r="BI230" s="425"/>
      <c r="BJ230" s="425"/>
      <c r="BK230" s="425"/>
      <c r="BL230" s="425"/>
      <c r="BM230" s="425"/>
    </row>
    <row r="231" spans="1:65" s="15" customFormat="1" ht="27" customHeight="1" x14ac:dyDescent="0.35">
      <c r="B231" s="16">
        <v>1</v>
      </c>
      <c r="C231" s="426" t="s">
        <v>468</v>
      </c>
      <c r="D231" s="426"/>
      <c r="E231" s="426"/>
      <c r="F231" s="426"/>
      <c r="G231" s="426"/>
      <c r="H231" s="426"/>
      <c r="I231" s="426"/>
      <c r="J231" s="426"/>
      <c r="K231" s="426"/>
      <c r="L231" s="426"/>
      <c r="M231" s="426"/>
      <c r="N231" s="426"/>
      <c r="O231" s="426"/>
      <c r="P231" s="426"/>
      <c r="Q231" s="426"/>
      <c r="R231" s="426"/>
      <c r="S231" s="426"/>
      <c r="T231" s="426"/>
      <c r="U231" s="426"/>
      <c r="V231" s="426"/>
      <c r="W231" s="426"/>
      <c r="X231" s="426"/>
      <c r="Y231" s="426"/>
      <c r="Z231" s="426"/>
      <c r="AA231" s="426"/>
      <c r="AB231" s="426"/>
      <c r="AC231" s="426"/>
      <c r="AD231" s="426"/>
      <c r="AE231" s="426"/>
      <c r="AF231" s="426"/>
      <c r="AG231" s="426"/>
      <c r="AH231" s="426"/>
      <c r="AI231" s="426"/>
      <c r="AJ231" s="426"/>
      <c r="AK231" s="426"/>
      <c r="AL231" s="426"/>
      <c r="AM231" s="426"/>
      <c r="AN231" s="426"/>
      <c r="AO231" s="426"/>
      <c r="AP231" s="426"/>
      <c r="AQ231" s="426"/>
      <c r="AR231" s="426"/>
      <c r="AS231" s="426"/>
      <c r="AT231" s="426"/>
      <c r="AU231" s="426"/>
      <c r="AV231" s="426"/>
      <c r="AW231" s="426"/>
      <c r="AX231" s="426"/>
      <c r="AY231" s="426"/>
      <c r="AZ231" s="426"/>
      <c r="BA231" s="426"/>
      <c r="BB231" s="426"/>
      <c r="BC231" s="426"/>
      <c r="BD231" s="426"/>
      <c r="BE231" s="426"/>
      <c r="BF231" s="426"/>
      <c r="BG231" s="426"/>
      <c r="BH231" s="426"/>
      <c r="BI231" s="426"/>
      <c r="BJ231" s="426"/>
      <c r="BK231" s="426"/>
      <c r="BL231" s="426"/>
      <c r="BM231" s="426"/>
    </row>
    <row r="232" spans="1:65" s="15" customFormat="1" ht="27" customHeight="1" x14ac:dyDescent="0.35">
      <c r="B232" s="16"/>
      <c r="C232" s="425" t="s">
        <v>467</v>
      </c>
      <c r="D232" s="425"/>
      <c r="E232" s="425"/>
      <c r="F232" s="425"/>
      <c r="G232" s="425"/>
      <c r="H232" s="425"/>
      <c r="I232" s="425"/>
      <c r="J232" s="425"/>
      <c r="K232" s="425"/>
      <c r="L232" s="425"/>
      <c r="M232" s="425"/>
      <c r="N232" s="425"/>
      <c r="O232" s="425"/>
      <c r="P232" s="425"/>
      <c r="Q232" s="425"/>
      <c r="R232" s="425"/>
      <c r="S232" s="425"/>
      <c r="T232" s="425"/>
      <c r="U232" s="425"/>
      <c r="V232" s="425"/>
      <c r="W232" s="425"/>
      <c r="X232" s="425"/>
      <c r="Y232" s="425"/>
      <c r="Z232" s="425"/>
      <c r="AA232" s="425"/>
      <c r="AB232" s="425"/>
      <c r="AC232" s="425"/>
      <c r="AD232" s="425"/>
      <c r="AE232" s="425"/>
      <c r="AF232" s="425"/>
      <c r="AG232" s="425"/>
      <c r="AH232" s="425"/>
      <c r="AI232" s="425"/>
      <c r="AJ232" s="425"/>
      <c r="AK232" s="425"/>
      <c r="AL232" s="425"/>
      <c r="AM232" s="425"/>
      <c r="AN232" s="425"/>
      <c r="AO232" s="425"/>
      <c r="AP232" s="425"/>
      <c r="AQ232" s="425"/>
      <c r="AR232" s="425"/>
      <c r="AS232" s="425"/>
      <c r="AT232" s="425"/>
      <c r="AU232" s="425"/>
      <c r="AV232" s="425"/>
      <c r="AW232" s="425"/>
      <c r="AX232" s="425"/>
      <c r="AY232" s="425"/>
      <c r="AZ232" s="425"/>
      <c r="BA232" s="425"/>
      <c r="BB232" s="425"/>
      <c r="BC232" s="425"/>
      <c r="BD232" s="425"/>
      <c r="BE232" s="425"/>
      <c r="BF232" s="425"/>
      <c r="BG232" s="425"/>
      <c r="BH232" s="425"/>
      <c r="BI232" s="425"/>
      <c r="BJ232" s="425"/>
      <c r="BK232" s="425"/>
      <c r="BL232" s="425"/>
      <c r="BM232" s="425"/>
    </row>
    <row r="233" spans="1:65" s="15" customFormat="1" ht="60" customHeight="1" x14ac:dyDescent="0.35">
      <c r="B233" s="16"/>
      <c r="C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5" s="15" customFormat="1" ht="24" customHeight="1" x14ac:dyDescent="0.35">
      <c r="C234" s="41" t="s">
        <v>137</v>
      </c>
      <c r="D234" s="265"/>
      <c r="E234" s="265"/>
      <c r="F234" s="265"/>
      <c r="G234" s="265"/>
      <c r="H234" s="265"/>
      <c r="I234" s="265"/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2" t="s">
        <v>137</v>
      </c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4"/>
      <c r="BE234" s="4"/>
      <c r="BF234" s="4"/>
      <c r="BG234" s="4"/>
      <c r="BH234" s="4"/>
      <c r="BI234" s="4"/>
      <c r="BJ234" s="4"/>
    </row>
    <row r="235" spans="1:65" s="15" customFormat="1" ht="24" customHeight="1" x14ac:dyDescent="0.35">
      <c r="C235" s="265" t="s">
        <v>474</v>
      </c>
      <c r="D235" s="265"/>
      <c r="E235" s="265"/>
      <c r="F235" s="265"/>
      <c r="G235" s="265"/>
      <c r="H235" s="265"/>
      <c r="I235" s="265"/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6" t="s">
        <v>138</v>
      </c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4"/>
      <c r="BE235" s="4"/>
      <c r="BF235" s="4"/>
      <c r="BG235" s="4"/>
      <c r="BH235" s="4"/>
    </row>
    <row r="236" spans="1:65" s="15" customFormat="1" ht="24" customHeight="1" x14ac:dyDescent="0.35">
      <c r="C236" s="15" t="s">
        <v>475</v>
      </c>
      <c r="AF236" s="4"/>
      <c r="AG236" s="4"/>
      <c r="AH236" s="4"/>
      <c r="AI236" s="4"/>
      <c r="AJ236" s="4"/>
      <c r="AK236" s="6" t="s">
        <v>139</v>
      </c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4"/>
      <c r="BE236" s="4"/>
      <c r="BF236" s="4"/>
      <c r="BG236" s="4"/>
      <c r="BH236" s="4"/>
    </row>
    <row r="237" spans="1:65" s="15" customFormat="1" ht="48" customHeight="1" x14ac:dyDescent="0.35">
      <c r="C237" s="19"/>
      <c r="D237" s="19"/>
      <c r="E237" s="19"/>
      <c r="F237" s="19"/>
      <c r="G237" s="19"/>
      <c r="H237" s="19"/>
      <c r="I237" s="268"/>
      <c r="J237" s="268"/>
      <c r="K237" s="266"/>
      <c r="L237" s="269" t="s">
        <v>476</v>
      </c>
      <c r="M237" s="266"/>
      <c r="N237" s="25"/>
      <c r="O237" s="25"/>
      <c r="P237" s="25"/>
      <c r="Q237" s="25"/>
      <c r="R237" s="25"/>
      <c r="S237" s="25"/>
      <c r="T237" s="265"/>
      <c r="U237" s="265"/>
      <c r="V237" s="265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197"/>
      <c r="AL237" s="197"/>
      <c r="AM237" s="197"/>
      <c r="AN237" s="197"/>
      <c r="AO237" s="197"/>
      <c r="AP237" s="197"/>
      <c r="AQ237" s="198"/>
      <c r="AR237" s="198"/>
      <c r="AS237" s="9"/>
      <c r="AT237" s="269" t="s">
        <v>140</v>
      </c>
      <c r="AU237" s="271"/>
      <c r="AV237" s="25"/>
      <c r="AW237" s="25"/>
      <c r="AX237" s="25"/>
      <c r="AY237" s="25"/>
      <c r="AZ237" s="25"/>
      <c r="BA237" s="6"/>
      <c r="BB237" s="6"/>
      <c r="BC237" s="6"/>
      <c r="BD237" s="4"/>
      <c r="BE237" s="4"/>
      <c r="BF237" s="4"/>
      <c r="BG237" s="4"/>
      <c r="BH237" s="4"/>
    </row>
    <row r="238" spans="1:65" s="15" customFormat="1" ht="24" customHeight="1" x14ac:dyDescent="0.35">
      <c r="C238" s="19"/>
      <c r="D238" s="19"/>
      <c r="E238" s="19"/>
      <c r="F238" s="19"/>
      <c r="G238" s="20" t="s">
        <v>315</v>
      </c>
      <c r="H238" s="21"/>
      <c r="K238" s="22" t="s">
        <v>200</v>
      </c>
      <c r="L238" s="23"/>
      <c r="M238" s="23"/>
      <c r="N238" s="23"/>
      <c r="O238" s="23"/>
      <c r="P238" s="23"/>
      <c r="Q238" s="23"/>
      <c r="R238" s="23"/>
      <c r="S238" s="23"/>
      <c r="T238" s="265"/>
      <c r="U238" s="265"/>
      <c r="V238" s="265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199"/>
      <c r="AL238" s="199"/>
      <c r="AM238" s="199"/>
      <c r="AN238" s="199"/>
      <c r="AO238" s="20" t="s">
        <v>315</v>
      </c>
      <c r="AP238" s="21"/>
      <c r="AS238" s="22"/>
      <c r="AT238" s="23"/>
      <c r="AU238" s="23"/>
      <c r="AV238" s="23"/>
      <c r="AW238" s="23"/>
      <c r="AX238" s="23"/>
      <c r="AY238" s="23"/>
      <c r="AZ238" s="23"/>
      <c r="BA238" s="23"/>
      <c r="BB238" s="6"/>
      <c r="BC238" s="6"/>
      <c r="BD238" s="4"/>
      <c r="BE238" s="4"/>
      <c r="BF238" s="4"/>
      <c r="BG238" s="4"/>
      <c r="BH238" s="4"/>
    </row>
    <row r="239" spans="1:65" s="15" customFormat="1" ht="48" customHeight="1" x14ac:dyDescent="0.35">
      <c r="AF239" s="4"/>
      <c r="AG239" s="4"/>
      <c r="AH239" s="4"/>
      <c r="AI239" s="4"/>
      <c r="AJ239" s="4"/>
      <c r="AP239" s="20"/>
      <c r="AQ239" s="9"/>
      <c r="AR239" s="9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4"/>
      <c r="BE239" s="4"/>
      <c r="BF239" s="4"/>
      <c r="BG239" s="4"/>
      <c r="BH239" s="4"/>
    </row>
    <row r="240" spans="1:65" s="15" customFormat="1" ht="24" customHeight="1" x14ac:dyDescent="0.35">
      <c r="C240" s="265" t="s">
        <v>477</v>
      </c>
      <c r="D240" s="265"/>
      <c r="E240" s="265"/>
      <c r="F240" s="265"/>
      <c r="G240" s="265"/>
      <c r="H240" s="265"/>
      <c r="I240" s="265"/>
      <c r="J240" s="265"/>
      <c r="K240" s="265"/>
      <c r="L240" s="265"/>
      <c r="M240" s="265"/>
      <c r="N240" s="265"/>
      <c r="O240" s="265"/>
      <c r="P240" s="265"/>
      <c r="Q240" s="265"/>
      <c r="R240" s="265"/>
      <c r="S240" s="265"/>
      <c r="T240" s="265"/>
      <c r="U240" s="265"/>
      <c r="V240" s="265"/>
      <c r="W240" s="265"/>
      <c r="X240" s="265"/>
      <c r="AF240" s="265"/>
      <c r="AG240" s="265"/>
      <c r="AH240" s="265"/>
      <c r="AI240" s="265"/>
      <c r="AJ240" s="265"/>
      <c r="AK240" s="6" t="s">
        <v>141</v>
      </c>
      <c r="AL240" s="24"/>
      <c r="AM240" s="24"/>
      <c r="AN240" s="24"/>
      <c r="AO240" s="24"/>
      <c r="AP240" s="24"/>
      <c r="AQ240" s="24"/>
      <c r="AR240" s="24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265"/>
      <c r="BE240" s="265"/>
      <c r="BF240" s="265"/>
      <c r="BG240" s="265"/>
      <c r="BH240" s="265"/>
    </row>
    <row r="241" spans="3:66" s="15" customFormat="1" ht="24" customHeight="1" x14ac:dyDescent="0.35">
      <c r="C241" s="15" t="s">
        <v>478</v>
      </c>
      <c r="AF241" s="265"/>
      <c r="AG241" s="265"/>
      <c r="AH241" s="265"/>
      <c r="AI241" s="265"/>
      <c r="AJ241" s="265"/>
      <c r="AK241" s="6" t="s">
        <v>356</v>
      </c>
      <c r="AL241" s="24"/>
      <c r="AM241" s="24"/>
      <c r="AN241" s="24"/>
      <c r="AO241" s="24"/>
      <c r="AP241" s="24"/>
      <c r="AQ241" s="24"/>
      <c r="AR241" s="24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265"/>
      <c r="BE241" s="265"/>
      <c r="BF241" s="265"/>
      <c r="BG241" s="265"/>
      <c r="BH241" s="265"/>
    </row>
    <row r="242" spans="3:66" s="15" customFormat="1" ht="48" customHeight="1" x14ac:dyDescent="0.35">
      <c r="C242" s="19"/>
      <c r="D242" s="19"/>
      <c r="E242" s="19"/>
      <c r="F242" s="19"/>
      <c r="G242" s="19"/>
      <c r="H242" s="19"/>
      <c r="I242" s="268"/>
      <c r="J242" s="268"/>
      <c r="K242" s="266"/>
      <c r="L242" s="269" t="s">
        <v>479</v>
      </c>
      <c r="M242" s="266"/>
      <c r="N242" s="25"/>
      <c r="O242" s="25"/>
      <c r="P242" s="25"/>
      <c r="Q242" s="25"/>
      <c r="R242" s="25"/>
      <c r="S242" s="25"/>
      <c r="T242" s="265"/>
      <c r="U242" s="265"/>
      <c r="V242" s="265"/>
      <c r="W242" s="265"/>
      <c r="X242" s="265"/>
      <c r="Y242" s="265"/>
      <c r="Z242" s="265"/>
      <c r="AA242" s="265"/>
      <c r="AB242" s="265"/>
      <c r="AC242" s="265"/>
      <c r="AD242" s="265"/>
      <c r="AE242" s="265"/>
      <c r="AF242" s="265"/>
      <c r="AG242" s="265"/>
      <c r="AH242" s="265"/>
      <c r="AI242" s="265"/>
      <c r="AJ242" s="265"/>
      <c r="AK242" s="197"/>
      <c r="AL242" s="197"/>
      <c r="AM242" s="197"/>
      <c r="AN242" s="197"/>
      <c r="AO242" s="197"/>
      <c r="AP242" s="197"/>
      <c r="AQ242" s="198"/>
      <c r="AR242" s="198"/>
      <c r="AS242" s="266"/>
      <c r="AT242" s="269" t="s">
        <v>142</v>
      </c>
      <c r="AU242" s="271"/>
      <c r="AV242" s="25"/>
      <c r="AW242" s="25"/>
      <c r="AX242" s="25"/>
      <c r="AY242" s="25"/>
      <c r="AZ242" s="25"/>
      <c r="BA242" s="6"/>
      <c r="BB242" s="6"/>
      <c r="BC242" s="6"/>
      <c r="BD242" s="265"/>
      <c r="BE242" s="265"/>
      <c r="BF242" s="265"/>
      <c r="BG242" s="265"/>
      <c r="BH242" s="265"/>
    </row>
    <row r="243" spans="3:66" s="15" customFormat="1" ht="24" customHeight="1" x14ac:dyDescent="0.35">
      <c r="C243" s="19"/>
      <c r="D243" s="19"/>
      <c r="E243" s="19"/>
      <c r="F243" s="19"/>
      <c r="G243" s="20" t="s">
        <v>315</v>
      </c>
      <c r="H243" s="21"/>
      <c r="K243" s="22" t="s">
        <v>200</v>
      </c>
      <c r="L243" s="23"/>
      <c r="M243" s="23"/>
      <c r="N243" s="23"/>
      <c r="O243" s="23"/>
      <c r="P243" s="23"/>
      <c r="Q243" s="23"/>
      <c r="R243" s="23"/>
      <c r="S243" s="23"/>
      <c r="T243" s="265"/>
      <c r="U243" s="265"/>
      <c r="V243" s="265"/>
      <c r="W243" s="265"/>
      <c r="X243" s="265"/>
      <c r="Y243" s="265"/>
      <c r="Z243" s="265"/>
      <c r="AA243" s="265"/>
      <c r="AB243" s="265"/>
      <c r="AC243" s="265"/>
      <c r="AD243" s="265"/>
      <c r="AE243" s="265"/>
      <c r="AF243" s="265"/>
      <c r="AG243" s="265"/>
      <c r="AH243" s="265"/>
      <c r="AI243" s="265"/>
      <c r="AJ243" s="265"/>
      <c r="AK243" s="19"/>
      <c r="AL243" s="19"/>
      <c r="AM243" s="19"/>
      <c r="AN243" s="19"/>
      <c r="AO243" s="20" t="s">
        <v>315</v>
      </c>
      <c r="AP243" s="21"/>
      <c r="AS243" s="22" t="s">
        <v>200</v>
      </c>
      <c r="AT243" s="23"/>
      <c r="AU243" s="23"/>
      <c r="AV243" s="23"/>
      <c r="AW243" s="23"/>
      <c r="AX243" s="23"/>
      <c r="AY243" s="23"/>
      <c r="AZ243" s="23"/>
      <c r="BA243" s="25"/>
      <c r="BB243" s="6"/>
      <c r="BC243" s="6"/>
      <c r="BD243" s="265"/>
      <c r="BE243" s="265"/>
      <c r="BF243" s="265"/>
      <c r="BG243" s="265"/>
      <c r="BH243" s="265"/>
    </row>
    <row r="244" spans="3:66" s="15" customFormat="1" ht="48" customHeight="1" x14ac:dyDescent="0.35">
      <c r="AF244" s="265"/>
      <c r="AG244" s="265"/>
      <c r="AH244" s="265"/>
      <c r="AI244" s="265"/>
      <c r="AJ244" s="265"/>
      <c r="AK244" s="266"/>
      <c r="AL244" s="266"/>
      <c r="AM244" s="266"/>
      <c r="AN244" s="266"/>
      <c r="AO244" s="20"/>
      <c r="AQ244" s="26"/>
      <c r="AR244" s="23"/>
      <c r="AS244" s="23"/>
      <c r="AT244" s="25"/>
      <c r="AU244" s="25"/>
      <c r="AV244" s="25"/>
      <c r="AW244" s="25"/>
      <c r="AX244" s="25"/>
      <c r="AY244" s="25"/>
      <c r="AZ244" s="25"/>
      <c r="BA244" s="25"/>
      <c r="BB244" s="6"/>
      <c r="BC244" s="6"/>
      <c r="BD244" s="265"/>
      <c r="BE244" s="265"/>
      <c r="BF244" s="265"/>
      <c r="BG244" s="265"/>
      <c r="BH244" s="265"/>
    </row>
    <row r="245" spans="3:66" s="15" customFormat="1" ht="24" customHeight="1" x14ac:dyDescent="0.35">
      <c r="C245" s="4" t="s">
        <v>214</v>
      </c>
      <c r="AF245" s="4"/>
      <c r="AG245" s="4"/>
      <c r="AH245" s="4"/>
      <c r="AI245" s="4"/>
      <c r="AJ245" s="4"/>
      <c r="AK245" s="266" t="s">
        <v>143</v>
      </c>
      <c r="AP245" s="20"/>
      <c r="AQ245" s="266"/>
      <c r="AR245" s="266"/>
      <c r="AS245" s="266"/>
      <c r="AT245" s="23"/>
      <c r="AU245" s="23"/>
      <c r="AV245" s="23"/>
      <c r="AW245" s="23"/>
      <c r="AX245" s="23"/>
      <c r="AY245" s="23"/>
      <c r="AZ245" s="23"/>
      <c r="BA245" s="23"/>
      <c r="BB245" s="6"/>
      <c r="BC245" s="6"/>
      <c r="BD245" s="265"/>
      <c r="BE245" s="265"/>
      <c r="BF245" s="4"/>
      <c r="BG245" s="4"/>
      <c r="BH245" s="4"/>
    </row>
    <row r="246" spans="3:66" s="15" customFormat="1" ht="24" customHeight="1" x14ac:dyDescent="0.35">
      <c r="AF246" s="4"/>
      <c r="AG246" s="4"/>
      <c r="AH246" s="4"/>
      <c r="AI246" s="4"/>
      <c r="AJ246" s="4"/>
      <c r="AZ246" s="240"/>
      <c r="BA246" s="6"/>
      <c r="BB246" s="6"/>
      <c r="BC246" s="6"/>
      <c r="BD246" s="265"/>
      <c r="BE246" s="265"/>
      <c r="BF246" s="4"/>
      <c r="BG246" s="4"/>
      <c r="BH246" s="4"/>
    </row>
    <row r="247" spans="3:66" s="15" customFormat="1" ht="48" customHeight="1" x14ac:dyDescent="0.35">
      <c r="C247" s="197"/>
      <c r="D247" s="197"/>
      <c r="E247" s="197"/>
      <c r="F247" s="197"/>
      <c r="G247" s="197"/>
      <c r="H247" s="197"/>
      <c r="I247" s="198"/>
      <c r="J247" s="198"/>
      <c r="K247" s="9"/>
      <c r="L247" s="269" t="s">
        <v>144</v>
      </c>
      <c r="M247" s="271"/>
      <c r="N247" s="25"/>
      <c r="O247" s="25"/>
      <c r="P247" s="25"/>
      <c r="Q247" s="25"/>
      <c r="R247" s="25"/>
      <c r="S247" s="25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197"/>
      <c r="AL247" s="197"/>
      <c r="AM247" s="197"/>
      <c r="AN247" s="197"/>
      <c r="AO247" s="197"/>
      <c r="AP247" s="197"/>
      <c r="AQ247" s="198"/>
      <c r="AR247" s="198"/>
      <c r="AS247" s="266"/>
      <c r="AT247" s="269" t="s">
        <v>318</v>
      </c>
      <c r="AU247" s="275"/>
      <c r="AV247" s="240"/>
      <c r="AW247" s="240"/>
      <c r="AX247" s="240"/>
      <c r="AY247" s="240"/>
      <c r="AZ247" s="23"/>
      <c r="BA247" s="25"/>
      <c r="BB247" s="6"/>
      <c r="BC247" s="6"/>
      <c r="BD247" s="265"/>
      <c r="BE247" s="265"/>
      <c r="BF247" s="4"/>
      <c r="BG247" s="4"/>
      <c r="BH247" s="4"/>
    </row>
    <row r="248" spans="3:66" s="15" customFormat="1" ht="24" customHeight="1" x14ac:dyDescent="0.35">
      <c r="C248" s="237"/>
      <c r="D248" s="237"/>
      <c r="E248" s="237"/>
      <c r="F248" s="237"/>
      <c r="G248" s="20" t="s">
        <v>315</v>
      </c>
      <c r="H248" s="21"/>
      <c r="K248" s="22" t="s">
        <v>200</v>
      </c>
      <c r="L248" s="23"/>
      <c r="M248" s="23"/>
      <c r="N248" s="23"/>
      <c r="O248" s="23"/>
      <c r="P248" s="23"/>
      <c r="Q248" s="23"/>
      <c r="R248" s="23"/>
      <c r="S248" s="23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199"/>
      <c r="AL248" s="199"/>
      <c r="AM248" s="199"/>
      <c r="AN248" s="199"/>
      <c r="AO248" s="20" t="s">
        <v>315</v>
      </c>
      <c r="AP248" s="21"/>
      <c r="AS248" s="22"/>
      <c r="AT248" s="23"/>
      <c r="AU248" s="23"/>
      <c r="AV248" s="23"/>
      <c r="AW248" s="23"/>
      <c r="AX248" s="23"/>
      <c r="AY248" s="23"/>
      <c r="AZ248" s="23"/>
      <c r="BA248" s="25"/>
      <c r="BB248" s="6"/>
      <c r="BC248" s="6"/>
      <c r="BD248" s="265"/>
      <c r="BE248" s="265"/>
      <c r="BF248" s="4"/>
      <c r="BG248" s="4"/>
      <c r="BH248" s="4"/>
    </row>
    <row r="249" spans="3:66" s="15" customFormat="1" ht="48" customHeight="1" x14ac:dyDescent="0.35">
      <c r="AF249" s="4"/>
      <c r="AG249" s="4"/>
      <c r="AH249" s="265"/>
      <c r="AI249" s="265"/>
      <c r="AJ249" s="265"/>
      <c r="AK249" s="265"/>
      <c r="AL249" s="265"/>
      <c r="AM249" s="265"/>
      <c r="AN249" s="265"/>
      <c r="AO249" s="265"/>
      <c r="AP249" s="265"/>
      <c r="AQ249" s="265"/>
      <c r="AR249" s="265"/>
      <c r="AS249" s="265"/>
      <c r="AT249" s="265"/>
      <c r="AU249" s="265"/>
      <c r="AV249" s="265"/>
      <c r="AW249" s="265"/>
      <c r="AX249" s="265"/>
      <c r="AY249" s="265"/>
      <c r="AZ249" s="265"/>
      <c r="BA249" s="265"/>
      <c r="BB249" s="265"/>
      <c r="BC249" s="265"/>
      <c r="BD249" s="265"/>
      <c r="BE249" s="265"/>
      <c r="BF249" s="265"/>
      <c r="BG249" s="265"/>
      <c r="BH249" s="265"/>
      <c r="BI249" s="265"/>
      <c r="BJ249" s="265"/>
      <c r="BK249" s="265"/>
      <c r="BL249" s="265"/>
      <c r="BM249" s="265"/>
      <c r="BN249" s="265"/>
    </row>
    <row r="250" spans="3:66" s="15" customFormat="1" ht="24" customHeight="1" x14ac:dyDescent="0.35">
      <c r="C250" s="4" t="s">
        <v>213</v>
      </c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265"/>
      <c r="AI250" s="265"/>
      <c r="AJ250" s="265"/>
      <c r="AK250" s="265"/>
      <c r="AL250" s="265"/>
      <c r="AM250" s="265"/>
      <c r="AN250" s="265"/>
      <c r="AO250" s="265"/>
      <c r="AP250" s="265"/>
      <c r="AQ250" s="265"/>
      <c r="AR250" s="265"/>
      <c r="AS250" s="265"/>
      <c r="AT250" s="265"/>
      <c r="AU250" s="265"/>
      <c r="AV250" s="265"/>
      <c r="AW250" s="265"/>
      <c r="AX250" s="265"/>
      <c r="AY250" s="265"/>
      <c r="AZ250" s="265"/>
      <c r="BA250" s="265"/>
      <c r="BB250" s="265"/>
      <c r="BC250" s="265"/>
      <c r="BD250" s="265"/>
      <c r="BE250" s="265"/>
      <c r="BF250" s="265"/>
      <c r="BG250" s="265"/>
      <c r="BH250" s="265"/>
      <c r="BI250" s="265"/>
      <c r="BJ250" s="265"/>
      <c r="BK250" s="265"/>
      <c r="BL250" s="265"/>
      <c r="BM250" s="265"/>
      <c r="BN250" s="265"/>
    </row>
    <row r="251" spans="3:66" s="15" customFormat="1" ht="48" customHeight="1" x14ac:dyDescent="0.35">
      <c r="C251" s="238"/>
      <c r="D251" s="238"/>
      <c r="E251" s="238"/>
      <c r="F251" s="238"/>
      <c r="G251" s="238"/>
      <c r="H251" s="238"/>
      <c r="I251" s="239"/>
      <c r="J251" s="239"/>
      <c r="K251" s="9"/>
      <c r="L251" s="269" t="s">
        <v>472</v>
      </c>
      <c r="M251" s="271"/>
      <c r="N251" s="25"/>
      <c r="O251" s="25"/>
      <c r="P251" s="25"/>
      <c r="Q251" s="25"/>
      <c r="R251" s="25"/>
      <c r="S251" s="25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265"/>
      <c r="AI251" s="265"/>
      <c r="AJ251" s="265"/>
      <c r="AK251" s="265"/>
      <c r="AL251" s="265"/>
      <c r="AM251" s="265"/>
      <c r="AN251" s="265"/>
      <c r="AO251" s="265"/>
      <c r="AP251" s="265"/>
      <c r="AQ251" s="265"/>
      <c r="AR251" s="265"/>
      <c r="AS251" s="265"/>
      <c r="AT251" s="265"/>
      <c r="AU251" s="265"/>
      <c r="AV251" s="265"/>
      <c r="AW251" s="265"/>
      <c r="AX251" s="265"/>
      <c r="AY251" s="265"/>
      <c r="AZ251" s="265"/>
      <c r="BA251" s="265"/>
      <c r="BB251" s="265"/>
      <c r="BC251" s="265"/>
      <c r="BD251" s="265"/>
      <c r="BE251" s="265"/>
      <c r="BF251" s="265"/>
      <c r="BG251" s="265"/>
      <c r="BH251" s="265"/>
      <c r="BI251" s="265"/>
      <c r="BJ251" s="265"/>
      <c r="BK251" s="265"/>
      <c r="BL251" s="265"/>
      <c r="BM251" s="265"/>
      <c r="BN251" s="265"/>
    </row>
    <row r="252" spans="3:66" s="15" customFormat="1" ht="24" customHeight="1" x14ac:dyDescent="0.35">
      <c r="C252" s="199"/>
      <c r="D252" s="199"/>
      <c r="E252" s="199"/>
      <c r="F252" s="199"/>
      <c r="G252" s="20" t="s">
        <v>315</v>
      </c>
      <c r="H252" s="21"/>
      <c r="K252" s="22"/>
      <c r="L252" s="23"/>
      <c r="M252" s="23"/>
      <c r="N252" s="23"/>
      <c r="O252" s="23"/>
      <c r="P252" s="23"/>
      <c r="Q252" s="23"/>
      <c r="R252" s="23"/>
      <c r="S252" s="23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</row>
    <row r="253" spans="3:66" s="15" customFormat="1" ht="48" customHeight="1" x14ac:dyDescent="0.35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</row>
    <row r="254" spans="3:66" s="15" customFormat="1" ht="24" customHeight="1" x14ac:dyDescent="0.35">
      <c r="C254" s="480" t="s">
        <v>486</v>
      </c>
      <c r="D254" s="481"/>
      <c r="E254" s="481"/>
      <c r="F254" s="481"/>
      <c r="G254" s="481"/>
      <c r="H254" s="481"/>
      <c r="I254" s="481"/>
      <c r="J254" s="481"/>
      <c r="K254" s="481"/>
      <c r="L254" s="481"/>
      <c r="M254" s="481"/>
      <c r="N254" s="481"/>
      <c r="O254" s="481"/>
      <c r="P254" s="481"/>
      <c r="Q254" s="481"/>
      <c r="R254" s="481"/>
      <c r="S254" s="481"/>
      <c r="T254" s="481"/>
      <c r="U254" s="481"/>
      <c r="V254" s="481"/>
      <c r="W254" s="481"/>
      <c r="X254" s="481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</row>
    <row r="255" spans="3:66" s="15" customFormat="1" ht="24" customHeight="1" x14ac:dyDescent="0.35">
      <c r="C255" s="480" t="s">
        <v>317</v>
      </c>
      <c r="D255" s="481"/>
      <c r="E255" s="481"/>
      <c r="F255" s="481"/>
      <c r="G255" s="481"/>
      <c r="H255" s="481"/>
      <c r="I255" s="481"/>
      <c r="J255" s="481"/>
      <c r="K255" s="481"/>
      <c r="L255" s="481"/>
      <c r="M255" s="481"/>
      <c r="N255" s="481"/>
      <c r="O255" s="481"/>
      <c r="P255" s="481"/>
      <c r="Q255" s="481"/>
      <c r="R255" s="481"/>
      <c r="S255" s="481"/>
      <c r="T255" s="481"/>
      <c r="U255" s="481"/>
      <c r="V255" s="481"/>
      <c r="W255" s="481"/>
      <c r="X255" s="481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4"/>
      <c r="AJ255" s="4"/>
      <c r="AK255" s="9"/>
      <c r="AL255" s="9"/>
      <c r="AM255" s="9"/>
      <c r="AN255" s="9"/>
      <c r="AO255" s="20"/>
      <c r="AP255" s="21"/>
      <c r="AS255" s="22"/>
      <c r="AT255" s="23"/>
      <c r="AU255" s="23"/>
      <c r="AV255" s="23"/>
      <c r="AW255" s="23"/>
      <c r="AX255" s="23"/>
      <c r="AY255" s="23"/>
      <c r="AZ255" s="23"/>
      <c r="BA255" s="25"/>
      <c r="BB255" s="6"/>
      <c r="BC255" s="6"/>
      <c r="BD255" s="4"/>
      <c r="BE255" s="4"/>
      <c r="BF255" s="4"/>
      <c r="BG255" s="4"/>
      <c r="BH255" s="4"/>
    </row>
    <row r="256" spans="3:66" s="15" customFormat="1" ht="24" customHeight="1" x14ac:dyDescent="0.35">
      <c r="C256" s="7" t="s">
        <v>316</v>
      </c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P256" s="20"/>
      <c r="AQ256" s="9"/>
      <c r="AR256" s="9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4"/>
      <c r="BE256" s="4"/>
      <c r="BF256" s="4"/>
      <c r="BG256" s="4"/>
      <c r="BH256" s="4"/>
    </row>
  </sheetData>
  <mergeCells count="1613">
    <mergeCell ref="AD136:AE136"/>
    <mergeCell ref="BJ136:BK136"/>
    <mergeCell ref="BL136:BM136"/>
    <mergeCell ref="A135:B135"/>
    <mergeCell ref="AB135:AC135"/>
    <mergeCell ref="AD135:AE135"/>
    <mergeCell ref="BJ135:BK135"/>
    <mergeCell ref="R136:S136"/>
    <mergeCell ref="T136:U136"/>
    <mergeCell ref="P82:Q82"/>
    <mergeCell ref="BA132:BC132"/>
    <mergeCell ref="BD132:BF132"/>
    <mergeCell ref="BG132:BI132"/>
    <mergeCell ref="A208:E208"/>
    <mergeCell ref="A212:E212"/>
    <mergeCell ref="A213:E213"/>
    <mergeCell ref="A214:E214"/>
    <mergeCell ref="V136:W136"/>
    <mergeCell ref="X136:Y136"/>
    <mergeCell ref="Z136:AA136"/>
    <mergeCell ref="AB136:AC136"/>
    <mergeCell ref="A137:B137"/>
    <mergeCell ref="X143:Y143"/>
    <mergeCell ref="Z143:AA143"/>
    <mergeCell ref="AB143:AC143"/>
    <mergeCell ref="AD142:AE142"/>
    <mergeCell ref="BJ142:BK142"/>
    <mergeCell ref="A138:B138"/>
    <mergeCell ref="C138:O138"/>
    <mergeCell ref="P138:Q138"/>
    <mergeCell ref="BJ138:BK138"/>
    <mergeCell ref="A168:E168"/>
    <mergeCell ref="BJ192:BM192"/>
    <mergeCell ref="A167:E167"/>
    <mergeCell ref="F167:BI167"/>
    <mergeCell ref="BJ167:BM167"/>
    <mergeCell ref="BJ143:BK143"/>
    <mergeCell ref="A141:B141"/>
    <mergeCell ref="A143:B143"/>
    <mergeCell ref="C143:O143"/>
    <mergeCell ref="P143:Q143"/>
    <mergeCell ref="R143:S143"/>
    <mergeCell ref="T143:U143"/>
    <mergeCell ref="V143:W143"/>
    <mergeCell ref="AD143:AE143"/>
    <mergeCell ref="BL143:BM143"/>
    <mergeCell ref="C142:O142"/>
    <mergeCell ref="P142:Q142"/>
    <mergeCell ref="R142:S142"/>
    <mergeCell ref="T142:U142"/>
    <mergeCell ref="C141:O141"/>
    <mergeCell ref="P141:Q141"/>
    <mergeCell ref="R141:S141"/>
    <mergeCell ref="T141:U141"/>
    <mergeCell ref="V141:W141"/>
    <mergeCell ref="X141:Y141"/>
    <mergeCell ref="BL142:BM142"/>
    <mergeCell ref="V142:W142"/>
    <mergeCell ref="X142:Y142"/>
    <mergeCell ref="C135:O135"/>
    <mergeCell ref="P135:Q135"/>
    <mergeCell ref="R135:S135"/>
    <mergeCell ref="T135:U135"/>
    <mergeCell ref="V135:W135"/>
    <mergeCell ref="X135:Y135"/>
    <mergeCell ref="Z135:AA135"/>
    <mergeCell ref="BL135:BM135"/>
    <mergeCell ref="A136:B136"/>
    <mergeCell ref="C136:O136"/>
    <mergeCell ref="P136:Q136"/>
    <mergeCell ref="BL139:BM139"/>
    <mergeCell ref="A140:B140"/>
    <mergeCell ref="C140:O140"/>
    <mergeCell ref="P140:Q140"/>
    <mergeCell ref="R140:S140"/>
    <mergeCell ref="T140:U140"/>
    <mergeCell ref="V140:W140"/>
    <mergeCell ref="X140:Y140"/>
    <mergeCell ref="Z140:AA140"/>
    <mergeCell ref="AB140:AC140"/>
    <mergeCell ref="V139:W139"/>
    <mergeCell ref="X139:Y139"/>
    <mergeCell ref="Z139:AA139"/>
    <mergeCell ref="AB139:AC139"/>
    <mergeCell ref="A139:B139"/>
    <mergeCell ref="AD140:AE140"/>
    <mergeCell ref="BJ140:BK140"/>
    <mergeCell ref="BL140:BM140"/>
    <mergeCell ref="C137:O137"/>
    <mergeCell ref="BL137:BM137"/>
    <mergeCell ref="P137:Q137"/>
    <mergeCell ref="P107:Q107"/>
    <mergeCell ref="BJ109:BK109"/>
    <mergeCell ref="A130:B134"/>
    <mergeCell ref="C130:O134"/>
    <mergeCell ref="A218:E218"/>
    <mergeCell ref="A219:E219"/>
    <mergeCell ref="A220:E220"/>
    <mergeCell ref="A221:E221"/>
    <mergeCell ref="A226:E226"/>
    <mergeCell ref="F226:BI226"/>
    <mergeCell ref="BJ226:BM226"/>
    <mergeCell ref="BJ217:BM217"/>
    <mergeCell ref="BJ216:BM216"/>
    <mergeCell ref="BJ215:BM215"/>
    <mergeCell ref="BJ214:BM214"/>
    <mergeCell ref="F214:BI214"/>
    <mergeCell ref="BJ213:BM213"/>
    <mergeCell ref="F213:BI213"/>
    <mergeCell ref="BJ212:BM212"/>
    <mergeCell ref="F212:BI212"/>
    <mergeCell ref="A222:E222"/>
    <mergeCell ref="A223:E223"/>
    <mergeCell ref="A224:E224"/>
    <mergeCell ref="A225:E225"/>
    <mergeCell ref="BJ218:BM218"/>
    <mergeCell ref="F219:BI219"/>
    <mergeCell ref="BJ219:BM219"/>
    <mergeCell ref="F220:BI220"/>
    <mergeCell ref="BJ220:BM220"/>
    <mergeCell ref="F215:BI215"/>
    <mergeCell ref="F216:BI216"/>
    <mergeCell ref="F217:BI217"/>
    <mergeCell ref="P106:Q106"/>
    <mergeCell ref="A92:B92"/>
    <mergeCell ref="C92:O92"/>
    <mergeCell ref="P92:Q92"/>
    <mergeCell ref="C102:O102"/>
    <mergeCell ref="P96:Q96"/>
    <mergeCell ref="R106:S106"/>
    <mergeCell ref="R90:S90"/>
    <mergeCell ref="BJ208:BM208"/>
    <mergeCell ref="F208:BI208"/>
    <mergeCell ref="F218:BI218"/>
    <mergeCell ref="A215:E215"/>
    <mergeCell ref="A216:E216"/>
    <mergeCell ref="A217:E217"/>
    <mergeCell ref="BL99:BM99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P108:Q108"/>
    <mergeCell ref="R108:S108"/>
    <mergeCell ref="T108:U108"/>
    <mergeCell ref="V108:W108"/>
    <mergeCell ref="X108:Y108"/>
    <mergeCell ref="Z108:AA108"/>
    <mergeCell ref="AB108:AC108"/>
    <mergeCell ref="AD108:AE108"/>
    <mergeCell ref="BJ101:BK101"/>
    <mergeCell ref="Q1:AY1"/>
    <mergeCell ref="Q2:AY3"/>
    <mergeCell ref="A12:C15"/>
    <mergeCell ref="D12:G12"/>
    <mergeCell ref="I12:K12"/>
    <mergeCell ref="M12:P12"/>
    <mergeCell ref="Q12:T12"/>
    <mergeCell ref="V12:X12"/>
    <mergeCell ref="Z12:AB12"/>
    <mergeCell ref="BK21:BM21"/>
    <mergeCell ref="A27:BM27"/>
    <mergeCell ref="A28:B32"/>
    <mergeCell ref="C28:O32"/>
    <mergeCell ref="P28:Q32"/>
    <mergeCell ref="R28:S32"/>
    <mergeCell ref="T28:AE28"/>
    <mergeCell ref="AF28:BI28"/>
    <mergeCell ref="BJ28:BK32"/>
    <mergeCell ref="BL28:BM32"/>
    <mergeCell ref="A18:C18"/>
    <mergeCell ref="BK18:BM18"/>
    <mergeCell ref="A19:C19"/>
    <mergeCell ref="BK19:BM19"/>
    <mergeCell ref="A20:C20"/>
    <mergeCell ref="BK20:BM20"/>
    <mergeCell ref="AB30:AC32"/>
    <mergeCell ref="AD30:AE32"/>
    <mergeCell ref="AF30:AH30"/>
    <mergeCell ref="AI30:AK30"/>
    <mergeCell ref="AL30:AN30"/>
    <mergeCell ref="AO30:AQ30"/>
    <mergeCell ref="X29:AE29"/>
    <mergeCell ref="AF29:AK29"/>
    <mergeCell ref="AL29:AQ29"/>
    <mergeCell ref="AR29:AW29"/>
    <mergeCell ref="AR30:AT30"/>
    <mergeCell ref="AU30:AW30"/>
    <mergeCell ref="BJ12:BJ15"/>
    <mergeCell ref="BK12:BM15"/>
    <mergeCell ref="A16:C16"/>
    <mergeCell ref="BK16:BM16"/>
    <mergeCell ref="A17:C17"/>
    <mergeCell ref="BK17:BM17"/>
    <mergeCell ref="BD12:BD15"/>
    <mergeCell ref="BE12:BE15"/>
    <mergeCell ref="BF12:BF15"/>
    <mergeCell ref="BG12:BG15"/>
    <mergeCell ref="BH12:BH15"/>
    <mergeCell ref="BI12:BI15"/>
    <mergeCell ref="AD12:AG12"/>
    <mergeCell ref="AI12:AK12"/>
    <mergeCell ref="AM12:AP12"/>
    <mergeCell ref="AQ12:AT12"/>
    <mergeCell ref="AX30:AZ30"/>
    <mergeCell ref="BA30:BC30"/>
    <mergeCell ref="BD30:BF30"/>
    <mergeCell ref="BG30:BI30"/>
    <mergeCell ref="AV12:AX12"/>
    <mergeCell ref="AZ12:BC12"/>
    <mergeCell ref="AB33:AC33"/>
    <mergeCell ref="AD33:AE33"/>
    <mergeCell ref="BJ33:BK33"/>
    <mergeCell ref="BL33:BM33"/>
    <mergeCell ref="A34:B34"/>
    <mergeCell ref="C34:O34"/>
    <mergeCell ref="P34:Q34"/>
    <mergeCell ref="R34:S34"/>
    <mergeCell ref="T34:U34"/>
    <mergeCell ref="V34:W34"/>
    <mergeCell ref="AY31:AZ31"/>
    <mergeCell ref="BB31:BC31"/>
    <mergeCell ref="BE31:BF31"/>
    <mergeCell ref="BH31:BI31"/>
    <mergeCell ref="A33:B33"/>
    <mergeCell ref="C33:O33"/>
    <mergeCell ref="T33:U33"/>
    <mergeCell ref="V33:W33"/>
    <mergeCell ref="X33:Y33"/>
    <mergeCell ref="Z33:AA33"/>
    <mergeCell ref="T29:U32"/>
    <mergeCell ref="V29:W32"/>
    <mergeCell ref="AG31:AH31"/>
    <mergeCell ref="AJ31:AK31"/>
    <mergeCell ref="AM31:AN31"/>
    <mergeCell ref="AP31:AQ31"/>
    <mergeCell ref="AS31:AT31"/>
    <mergeCell ref="AV31:AW31"/>
    <mergeCell ref="AX29:BC29"/>
    <mergeCell ref="BD29:BI29"/>
    <mergeCell ref="X30:Y32"/>
    <mergeCell ref="Z30:AA32"/>
    <mergeCell ref="X35:Y35"/>
    <mergeCell ref="Z35:AA35"/>
    <mergeCell ref="AB35:AC35"/>
    <mergeCell ref="AD35:AE35"/>
    <mergeCell ref="BJ35:BK35"/>
    <mergeCell ref="BL35:BM35"/>
    <mergeCell ref="A35:B35"/>
    <mergeCell ref="C35:O35"/>
    <mergeCell ref="P35:Q35"/>
    <mergeCell ref="R35:S35"/>
    <mergeCell ref="T35:U35"/>
    <mergeCell ref="V35:W35"/>
    <mergeCell ref="X34:Y34"/>
    <mergeCell ref="Z34:AA34"/>
    <mergeCell ref="AB34:AC34"/>
    <mergeCell ref="AD34:AE34"/>
    <mergeCell ref="BJ34:BK34"/>
    <mergeCell ref="BL34:BM34"/>
    <mergeCell ref="X37:Y37"/>
    <mergeCell ref="Z37:AA37"/>
    <mergeCell ref="AB37:AC37"/>
    <mergeCell ref="AD37:AE37"/>
    <mergeCell ref="BJ37:BK37"/>
    <mergeCell ref="BL37:BM37"/>
    <mergeCell ref="A37:B37"/>
    <mergeCell ref="C37:O37"/>
    <mergeCell ref="P37:Q37"/>
    <mergeCell ref="R37:S37"/>
    <mergeCell ref="T37:U37"/>
    <mergeCell ref="V37:W37"/>
    <mergeCell ref="X36:Y36"/>
    <mergeCell ref="Z36:AA36"/>
    <mergeCell ref="AB36:AC36"/>
    <mergeCell ref="AD36:AE36"/>
    <mergeCell ref="BJ36:BK36"/>
    <mergeCell ref="BL36:BM36"/>
    <mergeCell ref="A36:B36"/>
    <mergeCell ref="C36:O36"/>
    <mergeCell ref="P36:Q36"/>
    <mergeCell ref="R36:S36"/>
    <mergeCell ref="T36:U36"/>
    <mergeCell ref="V36:W36"/>
    <mergeCell ref="X39:Y39"/>
    <mergeCell ref="Z39:AA39"/>
    <mergeCell ref="AB39:AC39"/>
    <mergeCell ref="AD39:AE39"/>
    <mergeCell ref="BJ39:BK39"/>
    <mergeCell ref="BL39:BM39"/>
    <mergeCell ref="A39:B39"/>
    <mergeCell ref="C39:O39"/>
    <mergeCell ref="P39:Q39"/>
    <mergeCell ref="R39:S39"/>
    <mergeCell ref="T39:U39"/>
    <mergeCell ref="V39:W39"/>
    <mergeCell ref="X38:Y38"/>
    <mergeCell ref="Z38:AA38"/>
    <mergeCell ref="AB38:AC38"/>
    <mergeCell ref="AD38:AE38"/>
    <mergeCell ref="BJ38:BK38"/>
    <mergeCell ref="BL38:BM38"/>
    <mergeCell ref="A38:B38"/>
    <mergeCell ref="C38:O38"/>
    <mergeCell ref="P38:Q38"/>
    <mergeCell ref="R38:S38"/>
    <mergeCell ref="T38:U38"/>
    <mergeCell ref="V38:W38"/>
    <mergeCell ref="X41:Y41"/>
    <mergeCell ref="Z41:AA41"/>
    <mergeCell ref="AB41:AC41"/>
    <mergeCell ref="AD41:AE41"/>
    <mergeCell ref="BJ41:BK41"/>
    <mergeCell ref="BL41:BM41"/>
    <mergeCell ref="Z40:AA40"/>
    <mergeCell ref="AB40:AC40"/>
    <mergeCell ref="AD40:AE40"/>
    <mergeCell ref="BJ40:BK40"/>
    <mergeCell ref="BL40:BM40"/>
    <mergeCell ref="A41:B41"/>
    <mergeCell ref="C41:O41"/>
    <mergeCell ref="R41:S41"/>
    <mergeCell ref="T41:U41"/>
    <mergeCell ref="V41:W41"/>
    <mergeCell ref="A40:B40"/>
    <mergeCell ref="C40:O40"/>
    <mergeCell ref="R40:S40"/>
    <mergeCell ref="T40:U40"/>
    <mergeCell ref="V40:W40"/>
    <mergeCell ref="X40:Y40"/>
    <mergeCell ref="P40:Q40"/>
    <mergeCell ref="P41:Q41"/>
    <mergeCell ref="X43:Y43"/>
    <mergeCell ref="Z43:AA43"/>
    <mergeCell ref="AB43:AC43"/>
    <mergeCell ref="AD43:AE43"/>
    <mergeCell ref="BJ43:BK43"/>
    <mergeCell ref="BL43:BM43"/>
    <mergeCell ref="A43:B43"/>
    <mergeCell ref="C43:O43"/>
    <mergeCell ref="P43:Q43"/>
    <mergeCell ref="R43:S43"/>
    <mergeCell ref="T43:U43"/>
    <mergeCell ref="V43:W43"/>
    <mergeCell ref="X42:Y42"/>
    <mergeCell ref="Z42:AA42"/>
    <mergeCell ref="AB42:AC42"/>
    <mergeCell ref="AD42:AE42"/>
    <mergeCell ref="BJ42:BK42"/>
    <mergeCell ref="BL42:BM42"/>
    <mergeCell ref="A42:B42"/>
    <mergeCell ref="C42:O42"/>
    <mergeCell ref="P42:Q42"/>
    <mergeCell ref="R42:S42"/>
    <mergeCell ref="T42:U42"/>
    <mergeCell ref="V42:W42"/>
    <mergeCell ref="X45:Y45"/>
    <mergeCell ref="Z45:AA45"/>
    <mergeCell ref="AB45:AC45"/>
    <mergeCell ref="AD45:AE45"/>
    <mergeCell ref="R46:S46"/>
    <mergeCell ref="BJ45:BK45"/>
    <mergeCell ref="BL45:BM45"/>
    <mergeCell ref="A45:B45"/>
    <mergeCell ref="C45:O45"/>
    <mergeCell ref="P45:Q45"/>
    <mergeCell ref="R45:S45"/>
    <mergeCell ref="T45:U45"/>
    <mergeCell ref="V45:W45"/>
    <mergeCell ref="BL47:BM47"/>
    <mergeCell ref="X44:Y44"/>
    <mergeCell ref="Z44:AA44"/>
    <mergeCell ref="AB44:AC44"/>
    <mergeCell ref="AD44:AE44"/>
    <mergeCell ref="BJ44:BK44"/>
    <mergeCell ref="BL44:BM44"/>
    <mergeCell ref="A44:B44"/>
    <mergeCell ref="C44:O44"/>
    <mergeCell ref="P44:Q44"/>
    <mergeCell ref="R44:S44"/>
    <mergeCell ref="T44:U44"/>
    <mergeCell ref="V44:W44"/>
    <mergeCell ref="V47:W47"/>
    <mergeCell ref="X47:Y47"/>
    <mergeCell ref="Z47:AA47"/>
    <mergeCell ref="AB47:AC47"/>
    <mergeCell ref="AD47:AE47"/>
    <mergeCell ref="BJ47:BK47"/>
    <mergeCell ref="BJ46:BK46"/>
    <mergeCell ref="BL46:BM46"/>
    <mergeCell ref="A47:B47"/>
    <mergeCell ref="C47:O47"/>
    <mergeCell ref="P47:Q47"/>
    <mergeCell ref="R47:S47"/>
    <mergeCell ref="T47:U47"/>
    <mergeCell ref="Z46:AA46"/>
    <mergeCell ref="AB46:AC46"/>
    <mergeCell ref="AD46:AE46"/>
    <mergeCell ref="A46:B46"/>
    <mergeCell ref="C46:O46"/>
    <mergeCell ref="P46:Q46"/>
    <mergeCell ref="T46:U46"/>
    <mergeCell ref="V46:W46"/>
    <mergeCell ref="X46:Y46"/>
    <mergeCell ref="R48:S48"/>
    <mergeCell ref="BJ48:BK48"/>
    <mergeCell ref="BL48:BM48"/>
    <mergeCell ref="A49:B50"/>
    <mergeCell ref="C49:O49"/>
    <mergeCell ref="R49:S49"/>
    <mergeCell ref="T49:U49"/>
    <mergeCell ref="V49:W49"/>
    <mergeCell ref="X49:Y49"/>
    <mergeCell ref="Z49:AA49"/>
    <mergeCell ref="AB49:AC49"/>
    <mergeCell ref="A48:B48"/>
    <mergeCell ref="C48:O48"/>
    <mergeCell ref="P48:Q48"/>
    <mergeCell ref="T48:U48"/>
    <mergeCell ref="V48:W48"/>
    <mergeCell ref="X48:Y48"/>
    <mergeCell ref="Z48:AA48"/>
    <mergeCell ref="AB48:AC48"/>
    <mergeCell ref="AD48:AE48"/>
    <mergeCell ref="AB50:AC50"/>
    <mergeCell ref="AD50:AE50"/>
    <mergeCell ref="BJ50:BK50"/>
    <mergeCell ref="AD49:AE49"/>
    <mergeCell ref="BJ49:BK49"/>
    <mergeCell ref="P49:Q49"/>
    <mergeCell ref="BL49:BM50"/>
    <mergeCell ref="C50:O50"/>
    <mergeCell ref="P50:Q50"/>
    <mergeCell ref="R50:S50"/>
    <mergeCell ref="T50:U50"/>
    <mergeCell ref="V50:W50"/>
    <mergeCell ref="X50:Y50"/>
    <mergeCell ref="Z50:AA50"/>
    <mergeCell ref="Z51:AA51"/>
    <mergeCell ref="AB51:AC51"/>
    <mergeCell ref="AD51:AE51"/>
    <mergeCell ref="BJ51:BK51"/>
    <mergeCell ref="BL51:BM51"/>
    <mergeCell ref="A52:B52"/>
    <mergeCell ref="C52:O52"/>
    <mergeCell ref="P52:Q52"/>
    <mergeCell ref="R52:S52"/>
    <mergeCell ref="T52:U52"/>
    <mergeCell ref="A51:B51"/>
    <mergeCell ref="C51:O51"/>
    <mergeCell ref="P51:Q51"/>
    <mergeCell ref="R51:S51"/>
    <mergeCell ref="T51:U51"/>
    <mergeCell ref="V51:W51"/>
    <mergeCell ref="X51:Y51"/>
    <mergeCell ref="AD53:AE53"/>
    <mergeCell ref="BJ53:BK53"/>
    <mergeCell ref="BL53:BM53"/>
    <mergeCell ref="A54:B54"/>
    <mergeCell ref="C54:O54"/>
    <mergeCell ref="P54:Q54"/>
    <mergeCell ref="R54:S54"/>
    <mergeCell ref="T54:U54"/>
    <mergeCell ref="V54:W54"/>
    <mergeCell ref="X54:Y54"/>
    <mergeCell ref="BL52:BM52"/>
    <mergeCell ref="A53:B53"/>
    <mergeCell ref="C53:O53"/>
    <mergeCell ref="P53:Q53"/>
    <mergeCell ref="R53:S53"/>
    <mergeCell ref="T53:U53"/>
    <mergeCell ref="V53:W53"/>
    <mergeCell ref="X53:Y53"/>
    <mergeCell ref="Z53:AA53"/>
    <mergeCell ref="AB53:AC53"/>
    <mergeCell ref="V52:W52"/>
    <mergeCell ref="X52:Y52"/>
    <mergeCell ref="Z52:AA52"/>
    <mergeCell ref="AB52:AC52"/>
    <mergeCell ref="AD52:AE52"/>
    <mergeCell ref="BJ52:BK52"/>
    <mergeCell ref="BL55:BM55"/>
    <mergeCell ref="A56:B56"/>
    <mergeCell ref="C56:O56"/>
    <mergeCell ref="P56:Q56"/>
    <mergeCell ref="R56:S56"/>
    <mergeCell ref="T56:U56"/>
    <mergeCell ref="V56:W56"/>
    <mergeCell ref="X56:Y56"/>
    <mergeCell ref="Z56:AA56"/>
    <mergeCell ref="AB56:AC56"/>
    <mergeCell ref="V55:W55"/>
    <mergeCell ref="X55:Y55"/>
    <mergeCell ref="Z55:AA55"/>
    <mergeCell ref="AB55:AC55"/>
    <mergeCell ref="AD55:AE55"/>
    <mergeCell ref="BJ55:BK55"/>
    <mergeCell ref="Z54:AA54"/>
    <mergeCell ref="AB54:AC54"/>
    <mergeCell ref="AD54:AE54"/>
    <mergeCell ref="BJ54:BK54"/>
    <mergeCell ref="BL54:BM54"/>
    <mergeCell ref="A55:B55"/>
    <mergeCell ref="C55:O55"/>
    <mergeCell ref="P55:Q55"/>
    <mergeCell ref="R55:S55"/>
    <mergeCell ref="T55:U55"/>
    <mergeCell ref="Z57:AA57"/>
    <mergeCell ref="AB57:AC57"/>
    <mergeCell ref="AD57:AE57"/>
    <mergeCell ref="BJ57:BK57"/>
    <mergeCell ref="BL57:BM57"/>
    <mergeCell ref="A58:B58"/>
    <mergeCell ref="C58:O58"/>
    <mergeCell ref="P58:Q58"/>
    <mergeCell ref="R58:S58"/>
    <mergeCell ref="T58:U58"/>
    <mergeCell ref="AD56:AE56"/>
    <mergeCell ref="BJ56:BK56"/>
    <mergeCell ref="BL56:BM56"/>
    <mergeCell ref="A57:B57"/>
    <mergeCell ref="C57:O57"/>
    <mergeCell ref="P57:Q57"/>
    <mergeCell ref="R57:S57"/>
    <mergeCell ref="T57:U57"/>
    <mergeCell ref="V57:W57"/>
    <mergeCell ref="X57:Y57"/>
    <mergeCell ref="A61:B62"/>
    <mergeCell ref="C61:O61"/>
    <mergeCell ref="P61:Q61"/>
    <mergeCell ref="R61:S61"/>
    <mergeCell ref="T61:U61"/>
    <mergeCell ref="AD59:AE59"/>
    <mergeCell ref="BJ59:BK59"/>
    <mergeCell ref="BL59:BM59"/>
    <mergeCell ref="A60:B60"/>
    <mergeCell ref="C60:O60"/>
    <mergeCell ref="P60:Q60"/>
    <mergeCell ref="R60:S60"/>
    <mergeCell ref="T60:U60"/>
    <mergeCell ref="V60:W60"/>
    <mergeCell ref="X60:Y60"/>
    <mergeCell ref="BJ62:BK62"/>
    <mergeCell ref="BL58:BM58"/>
    <mergeCell ref="A59:B59"/>
    <mergeCell ref="C59:O59"/>
    <mergeCell ref="P59:Q59"/>
    <mergeCell ref="R59:S59"/>
    <mergeCell ref="T59:U59"/>
    <mergeCell ref="V59:W59"/>
    <mergeCell ref="X59:Y59"/>
    <mergeCell ref="Z59:AA59"/>
    <mergeCell ref="AB59:AC59"/>
    <mergeCell ref="V58:W58"/>
    <mergeCell ref="X58:Y58"/>
    <mergeCell ref="Z58:AA58"/>
    <mergeCell ref="AB58:AC58"/>
    <mergeCell ref="AD58:AE58"/>
    <mergeCell ref="BJ58:BK58"/>
    <mergeCell ref="BL61:BM62"/>
    <mergeCell ref="C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V61:W61"/>
    <mergeCell ref="X61:Y61"/>
    <mergeCell ref="Z61:AA61"/>
    <mergeCell ref="AB61:AC61"/>
    <mergeCell ref="AD61:AE61"/>
    <mergeCell ref="BJ61:BK61"/>
    <mergeCell ref="Z60:AA60"/>
    <mergeCell ref="AB60:AC60"/>
    <mergeCell ref="AD60:AE60"/>
    <mergeCell ref="BJ60:BK60"/>
    <mergeCell ref="BL60:BM60"/>
    <mergeCell ref="AD64:AE64"/>
    <mergeCell ref="BJ64:BK64"/>
    <mergeCell ref="BL64:BM64"/>
    <mergeCell ref="A65:B65"/>
    <mergeCell ref="C65:O65"/>
    <mergeCell ref="P65:Q65"/>
    <mergeCell ref="R65:S65"/>
    <mergeCell ref="T65:U65"/>
    <mergeCell ref="V65:W65"/>
    <mergeCell ref="X65:Y65"/>
    <mergeCell ref="AD63:AE63"/>
    <mergeCell ref="BJ63:BK63"/>
    <mergeCell ref="BL63:BM63"/>
    <mergeCell ref="A64:B64"/>
    <mergeCell ref="C64:O64"/>
    <mergeCell ref="T64:U64"/>
    <mergeCell ref="V64:W64"/>
    <mergeCell ref="X64:Y64"/>
    <mergeCell ref="Z64:AA64"/>
    <mergeCell ref="AB64:AC64"/>
    <mergeCell ref="A63:B63"/>
    <mergeCell ref="C63:O63"/>
    <mergeCell ref="P63:Q63"/>
    <mergeCell ref="R63:S63"/>
    <mergeCell ref="T63:U63"/>
    <mergeCell ref="V63:W63"/>
    <mergeCell ref="X63:Y63"/>
    <mergeCell ref="Z63:AA63"/>
    <mergeCell ref="AB63:AC63"/>
    <mergeCell ref="X67:Y67"/>
    <mergeCell ref="Z67:AA67"/>
    <mergeCell ref="AB67:AC67"/>
    <mergeCell ref="V66:W66"/>
    <mergeCell ref="X66:Y66"/>
    <mergeCell ref="Z66:AA66"/>
    <mergeCell ref="AB66:AC66"/>
    <mergeCell ref="AD66:AE66"/>
    <mergeCell ref="BJ66:BK66"/>
    <mergeCell ref="Z65:AA65"/>
    <mergeCell ref="AB65:AC65"/>
    <mergeCell ref="AD65:AE65"/>
    <mergeCell ref="BJ65:BK65"/>
    <mergeCell ref="BL65:BM65"/>
    <mergeCell ref="A66:B66"/>
    <mergeCell ref="C66:O66"/>
    <mergeCell ref="P66:Q66"/>
    <mergeCell ref="R66:S66"/>
    <mergeCell ref="T66:U66"/>
    <mergeCell ref="BL75:BM79"/>
    <mergeCell ref="T76:U79"/>
    <mergeCell ref="V76:W79"/>
    <mergeCell ref="X76:AE76"/>
    <mergeCell ref="AF76:AK76"/>
    <mergeCell ref="AL76:AQ76"/>
    <mergeCell ref="AR76:AW76"/>
    <mergeCell ref="AX76:BC76"/>
    <mergeCell ref="BD76:BI76"/>
    <mergeCell ref="X77:Y79"/>
    <mergeCell ref="AD67:AE67"/>
    <mergeCell ref="BJ67:BK67"/>
    <mergeCell ref="BL67:BM67"/>
    <mergeCell ref="A75:B79"/>
    <mergeCell ref="C75:O79"/>
    <mergeCell ref="P75:Q79"/>
    <mergeCell ref="R75:S79"/>
    <mergeCell ref="T75:AE75"/>
    <mergeCell ref="AF75:BI75"/>
    <mergeCell ref="BJ75:BK79"/>
    <mergeCell ref="BH78:BI78"/>
    <mergeCell ref="A70:B70"/>
    <mergeCell ref="C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BJ70:BK70"/>
    <mergeCell ref="A80:B80"/>
    <mergeCell ref="C80:O80"/>
    <mergeCell ref="P80:Q80"/>
    <mergeCell ref="R80:S80"/>
    <mergeCell ref="T80:U80"/>
    <mergeCell ref="BG77:BI77"/>
    <mergeCell ref="AG78:AH78"/>
    <mergeCell ref="AJ78:AK78"/>
    <mergeCell ref="AM78:AN78"/>
    <mergeCell ref="AP78:AQ78"/>
    <mergeCell ref="AS78:AT78"/>
    <mergeCell ref="AV78:AW78"/>
    <mergeCell ref="AY78:AZ78"/>
    <mergeCell ref="BB78:BC78"/>
    <mergeCell ref="BE78:BF78"/>
    <mergeCell ref="AO77:AQ77"/>
    <mergeCell ref="AR77:AT77"/>
    <mergeCell ref="AU77:AW77"/>
    <mergeCell ref="AX77:AZ77"/>
    <mergeCell ref="BA77:BC77"/>
    <mergeCell ref="BD77:BF77"/>
    <mergeCell ref="Z77:AA79"/>
    <mergeCell ref="AB77:AC79"/>
    <mergeCell ref="AD77:AE79"/>
    <mergeCell ref="AF77:AH77"/>
    <mergeCell ref="AI77:AK77"/>
    <mergeCell ref="AL77:AN77"/>
    <mergeCell ref="AD81:AE81"/>
    <mergeCell ref="BJ81:BK81"/>
    <mergeCell ref="BL81:BM81"/>
    <mergeCell ref="A82:B83"/>
    <mergeCell ref="C82:O82"/>
    <mergeCell ref="R82:S82"/>
    <mergeCell ref="T82:U82"/>
    <mergeCell ref="V82:W82"/>
    <mergeCell ref="X82:Y82"/>
    <mergeCell ref="Z82:AA82"/>
    <mergeCell ref="BL80:BM80"/>
    <mergeCell ref="A81:B81"/>
    <mergeCell ref="C81:O81"/>
    <mergeCell ref="P81:Q81"/>
    <mergeCell ref="R81:S81"/>
    <mergeCell ref="T81:U81"/>
    <mergeCell ref="V81:W81"/>
    <mergeCell ref="X81:Y81"/>
    <mergeCell ref="Z81:AA81"/>
    <mergeCell ref="AB81:AC81"/>
    <mergeCell ref="V80:W80"/>
    <mergeCell ref="X80:Y80"/>
    <mergeCell ref="Z80:AA80"/>
    <mergeCell ref="AB80:AC80"/>
    <mergeCell ref="AD80:AE80"/>
    <mergeCell ref="BJ80:BK80"/>
    <mergeCell ref="Z83:AA83"/>
    <mergeCell ref="AB83:AC83"/>
    <mergeCell ref="AD83:AE83"/>
    <mergeCell ref="BJ83:BK83"/>
    <mergeCell ref="AB82:AC82"/>
    <mergeCell ref="AD82:AE82"/>
    <mergeCell ref="BJ82:BK82"/>
    <mergeCell ref="BL82:BM83"/>
    <mergeCell ref="C83:O83"/>
    <mergeCell ref="P83:Q83"/>
    <mergeCell ref="R83:S83"/>
    <mergeCell ref="T83:U83"/>
    <mergeCell ref="V83:W83"/>
    <mergeCell ref="X83:Y83"/>
    <mergeCell ref="X85:Y85"/>
    <mergeCell ref="Z85:AA85"/>
    <mergeCell ref="AB85:AC85"/>
    <mergeCell ref="AD85:AE85"/>
    <mergeCell ref="BJ85:BK85"/>
    <mergeCell ref="BL85:BM85"/>
    <mergeCell ref="A85:B85"/>
    <mergeCell ref="C85:O85"/>
    <mergeCell ref="P85:Q85"/>
    <mergeCell ref="R85:S85"/>
    <mergeCell ref="T85:U85"/>
    <mergeCell ref="V85:W85"/>
    <mergeCell ref="X84:Y84"/>
    <mergeCell ref="Z84:AA84"/>
    <mergeCell ref="AB84:AC84"/>
    <mergeCell ref="AD84:AE84"/>
    <mergeCell ref="BJ84:BK84"/>
    <mergeCell ref="BL84:BM84"/>
    <mergeCell ref="A84:B84"/>
    <mergeCell ref="C84:O84"/>
    <mergeCell ref="P84:Q84"/>
    <mergeCell ref="R84:S84"/>
    <mergeCell ref="T84:U84"/>
    <mergeCell ref="V84:W84"/>
    <mergeCell ref="X87:Y87"/>
    <mergeCell ref="Z87:AA87"/>
    <mergeCell ref="AB87:AC87"/>
    <mergeCell ref="AD87:AE87"/>
    <mergeCell ref="BJ87:BK87"/>
    <mergeCell ref="BL87:BM87"/>
    <mergeCell ref="A87:B87"/>
    <mergeCell ref="C87:O87"/>
    <mergeCell ref="P87:Q87"/>
    <mergeCell ref="R87:S87"/>
    <mergeCell ref="T87:U87"/>
    <mergeCell ref="V87:W87"/>
    <mergeCell ref="X86:Y86"/>
    <mergeCell ref="Z86:AA86"/>
    <mergeCell ref="AB86:AC86"/>
    <mergeCell ref="AD86:AE86"/>
    <mergeCell ref="BJ86:BK86"/>
    <mergeCell ref="BL86:BM86"/>
    <mergeCell ref="A86:B86"/>
    <mergeCell ref="C86:O86"/>
    <mergeCell ref="P86:Q86"/>
    <mergeCell ref="R86:S86"/>
    <mergeCell ref="T86:U86"/>
    <mergeCell ref="V86:W86"/>
    <mergeCell ref="A88:B88"/>
    <mergeCell ref="C88:O88"/>
    <mergeCell ref="P88:Q88"/>
    <mergeCell ref="R88:S88"/>
    <mergeCell ref="T88:U88"/>
    <mergeCell ref="V88:W88"/>
    <mergeCell ref="BJ94:BK94"/>
    <mergeCell ref="BL94:BM95"/>
    <mergeCell ref="P94:Q94"/>
    <mergeCell ref="R94:S94"/>
    <mergeCell ref="T94:U94"/>
    <mergeCell ref="V94:W94"/>
    <mergeCell ref="P95:Q95"/>
    <mergeCell ref="R95:S95"/>
    <mergeCell ref="T95:U95"/>
    <mergeCell ref="X90:Y90"/>
    <mergeCell ref="Z90:AA90"/>
    <mergeCell ref="AB90:AC90"/>
    <mergeCell ref="AD90:AE90"/>
    <mergeCell ref="BJ90:BK90"/>
    <mergeCell ref="BL90:BM90"/>
    <mergeCell ref="A90:B90"/>
    <mergeCell ref="C90:O90"/>
    <mergeCell ref="A94:B95"/>
    <mergeCell ref="C94:O94"/>
    <mergeCell ref="C95:O95"/>
    <mergeCell ref="P90:Q90"/>
    <mergeCell ref="A93:B93"/>
    <mergeCell ref="C93:O93"/>
    <mergeCell ref="A89:B89"/>
    <mergeCell ref="C89:O89"/>
    <mergeCell ref="A91:B91"/>
    <mergeCell ref="AD96:AE96"/>
    <mergeCell ref="BJ96:BK96"/>
    <mergeCell ref="T98:U98"/>
    <mergeCell ref="V98:W98"/>
    <mergeCell ref="X95:Y95"/>
    <mergeCell ref="Z95:AA95"/>
    <mergeCell ref="AB95:AC95"/>
    <mergeCell ref="AD95:AE95"/>
    <mergeCell ref="BJ95:BK95"/>
    <mergeCell ref="X94:Y94"/>
    <mergeCell ref="Z94:AA94"/>
    <mergeCell ref="X88:Y88"/>
    <mergeCell ref="Z88:AA88"/>
    <mergeCell ref="AB88:AC88"/>
    <mergeCell ref="AD88:AE88"/>
    <mergeCell ref="BJ88:BK88"/>
    <mergeCell ref="BL88:BM88"/>
    <mergeCell ref="AD94:AE94"/>
    <mergeCell ref="BL96:BM97"/>
    <mergeCell ref="BL93:BM93"/>
    <mergeCell ref="BL91:BM91"/>
    <mergeCell ref="BL92:BM92"/>
    <mergeCell ref="AB89:AC89"/>
    <mergeCell ref="AD89:AE89"/>
    <mergeCell ref="BJ89:BK89"/>
    <mergeCell ref="BL89:BM89"/>
    <mergeCell ref="BL98:BM98"/>
    <mergeCell ref="AB105:AC105"/>
    <mergeCell ref="AD105:AE105"/>
    <mergeCell ref="AV133:AW133"/>
    <mergeCell ref="AY133:AZ133"/>
    <mergeCell ref="BB133:BC133"/>
    <mergeCell ref="BE133:BF133"/>
    <mergeCell ref="BH133:BI133"/>
    <mergeCell ref="T96:U96"/>
    <mergeCell ref="V96:W96"/>
    <mergeCell ref="AD132:AE134"/>
    <mergeCell ref="AF132:AH132"/>
    <mergeCell ref="AI132:AK132"/>
    <mergeCell ref="AL132:AN132"/>
    <mergeCell ref="AG133:AH133"/>
    <mergeCell ref="AJ133:AK133"/>
    <mergeCell ref="AM133:AN133"/>
    <mergeCell ref="AP133:AQ133"/>
    <mergeCell ref="AS133:AT133"/>
    <mergeCell ref="T107:U107"/>
    <mergeCell ref="V107:W107"/>
    <mergeCell ref="X107:Y107"/>
    <mergeCell ref="Z107:AA107"/>
    <mergeCell ref="AB107:AC107"/>
    <mergeCell ref="T99:U99"/>
    <mergeCell ref="V99:W99"/>
    <mergeCell ref="X99:Y99"/>
    <mergeCell ref="Z99:AA99"/>
    <mergeCell ref="AB99:AC99"/>
    <mergeCell ref="AD99:AE99"/>
    <mergeCell ref="X101:Y101"/>
    <mergeCell ref="Z101:AA101"/>
    <mergeCell ref="AD97:AE97"/>
    <mergeCell ref="T106:U106"/>
    <mergeCell ref="AD98:AE98"/>
    <mergeCell ref="BJ98:BK98"/>
    <mergeCell ref="P97:Q97"/>
    <mergeCell ref="R97:S97"/>
    <mergeCell ref="T97:U97"/>
    <mergeCell ref="A107:B108"/>
    <mergeCell ref="C107:O107"/>
    <mergeCell ref="C108:O108"/>
    <mergeCell ref="A109:B109"/>
    <mergeCell ref="C109:O109"/>
    <mergeCell ref="Z98:AA98"/>
    <mergeCell ref="AB98:AC98"/>
    <mergeCell ref="A102:B102"/>
    <mergeCell ref="A104:B104"/>
    <mergeCell ref="C104:O104"/>
    <mergeCell ref="R101:S101"/>
    <mergeCell ref="R99:S99"/>
    <mergeCell ref="BJ99:BK99"/>
    <mergeCell ref="AB101:AC101"/>
    <mergeCell ref="BJ97:BK97"/>
    <mergeCell ref="R107:S107"/>
    <mergeCell ref="A96:B97"/>
    <mergeCell ref="C96:O96"/>
    <mergeCell ref="C97:O97"/>
    <mergeCell ref="A98:B98"/>
    <mergeCell ref="C98:O98"/>
    <mergeCell ref="A101:B101"/>
    <mergeCell ref="C101:O101"/>
    <mergeCell ref="A105:B106"/>
    <mergeCell ref="C105:O105"/>
    <mergeCell ref="P102:Q102"/>
    <mergeCell ref="BL130:BM134"/>
    <mergeCell ref="T131:U134"/>
    <mergeCell ref="V131:W134"/>
    <mergeCell ref="X131:AE131"/>
    <mergeCell ref="AF131:AK131"/>
    <mergeCell ref="AL131:AQ131"/>
    <mergeCell ref="AR131:AW131"/>
    <mergeCell ref="AX131:BC131"/>
    <mergeCell ref="BD131:BI131"/>
    <mergeCell ref="X98:Y98"/>
    <mergeCell ref="BL101:BM101"/>
    <mergeCell ref="BL105:BM106"/>
    <mergeCell ref="A99:B99"/>
    <mergeCell ref="C99:O99"/>
    <mergeCell ref="AD107:AE107"/>
    <mergeCell ref="R130:S134"/>
    <mergeCell ref="T130:AE130"/>
    <mergeCell ref="AF130:BI130"/>
    <mergeCell ref="C103:O103"/>
    <mergeCell ref="BL103:BM103"/>
    <mergeCell ref="BL104:BM104"/>
    <mergeCell ref="R98:S98"/>
    <mergeCell ref="BJ130:BK134"/>
    <mergeCell ref="X132:Y134"/>
    <mergeCell ref="Z132:AA134"/>
    <mergeCell ref="AB132:AC134"/>
    <mergeCell ref="P130:Q134"/>
    <mergeCell ref="C106:O106"/>
    <mergeCell ref="P99:Q99"/>
    <mergeCell ref="P101:Q101"/>
    <mergeCell ref="P105:Q105"/>
    <mergeCell ref="A103:B103"/>
    <mergeCell ref="BL107:BM108"/>
    <mergeCell ref="BL109:BM109"/>
    <mergeCell ref="V106:W106"/>
    <mergeCell ref="X106:Y106"/>
    <mergeCell ref="Z106:AA106"/>
    <mergeCell ref="AB106:AC106"/>
    <mergeCell ref="AD106:AE106"/>
    <mergeCell ref="X104:Y104"/>
    <mergeCell ref="Z104:AA104"/>
    <mergeCell ref="AB104:AC104"/>
    <mergeCell ref="AD104:AE104"/>
    <mergeCell ref="BJ104:BK104"/>
    <mergeCell ref="R105:S105"/>
    <mergeCell ref="T105:U105"/>
    <mergeCell ref="V105:W105"/>
    <mergeCell ref="BL102:BM102"/>
    <mergeCell ref="BL100:BM100"/>
    <mergeCell ref="AB100:AC100"/>
    <mergeCell ref="AD100:AE100"/>
    <mergeCell ref="BJ100:BK100"/>
    <mergeCell ref="BJ105:BK105"/>
    <mergeCell ref="BJ106:BK106"/>
    <mergeCell ref="BJ107:BK107"/>
    <mergeCell ref="BJ108:BK108"/>
    <mergeCell ref="X105:Y105"/>
    <mergeCell ref="Z105:AA105"/>
    <mergeCell ref="T101:U101"/>
    <mergeCell ref="V101:W101"/>
    <mergeCell ref="R102:S102"/>
    <mergeCell ref="T102:U102"/>
    <mergeCell ref="V102:W102"/>
    <mergeCell ref="X102:Y102"/>
    <mergeCell ref="Z142:AA142"/>
    <mergeCell ref="AB142:AC142"/>
    <mergeCell ref="AD139:AE139"/>
    <mergeCell ref="BJ139:BK139"/>
    <mergeCell ref="BL138:BM138"/>
    <mergeCell ref="C139:O139"/>
    <mergeCell ref="P139:Q139"/>
    <mergeCell ref="R139:S139"/>
    <mergeCell ref="T139:U139"/>
    <mergeCell ref="Z141:AA141"/>
    <mergeCell ref="AB141:AC141"/>
    <mergeCell ref="AD141:AE141"/>
    <mergeCell ref="BJ141:BK141"/>
    <mergeCell ref="BL141:BM141"/>
    <mergeCell ref="A142:B142"/>
    <mergeCell ref="X146:Y146"/>
    <mergeCell ref="Z146:AA146"/>
    <mergeCell ref="AB146:AC146"/>
    <mergeCell ref="AD146:AE146"/>
    <mergeCell ref="BJ146:BK146"/>
    <mergeCell ref="BL146:BM146"/>
    <mergeCell ref="A146:B146"/>
    <mergeCell ref="C146:O146"/>
    <mergeCell ref="P146:Q146"/>
    <mergeCell ref="R146:S146"/>
    <mergeCell ref="T146:U146"/>
    <mergeCell ref="V146:W146"/>
    <mergeCell ref="Z144:AA144"/>
    <mergeCell ref="AB144:AC144"/>
    <mergeCell ref="AD144:AE144"/>
    <mergeCell ref="BJ144:BK144"/>
    <mergeCell ref="BL144:BM144"/>
    <mergeCell ref="A145:B145"/>
    <mergeCell ref="C145:O145"/>
    <mergeCell ref="P145:Q145"/>
    <mergeCell ref="BJ145:BK145"/>
    <mergeCell ref="A144:B144"/>
    <mergeCell ref="C144:O144"/>
    <mergeCell ref="P144:Q144"/>
    <mergeCell ref="R144:S144"/>
    <mergeCell ref="T144:U144"/>
    <mergeCell ref="V144:W144"/>
    <mergeCell ref="X144:Y144"/>
    <mergeCell ref="X148:Y148"/>
    <mergeCell ref="Z148:AA148"/>
    <mergeCell ref="AB148:AC148"/>
    <mergeCell ref="AD148:AE148"/>
    <mergeCell ref="BJ148:BK148"/>
    <mergeCell ref="BL148:BM148"/>
    <mergeCell ref="A148:B148"/>
    <mergeCell ref="C148:O148"/>
    <mergeCell ref="P148:Q148"/>
    <mergeCell ref="R148:S148"/>
    <mergeCell ref="T148:U148"/>
    <mergeCell ref="V148:W148"/>
    <mergeCell ref="X147:Y147"/>
    <mergeCell ref="Z147:AA147"/>
    <mergeCell ref="AB147:AC147"/>
    <mergeCell ref="AD147:AE147"/>
    <mergeCell ref="BJ147:BK147"/>
    <mergeCell ref="BL147:BM147"/>
    <mergeCell ref="A147:B147"/>
    <mergeCell ref="C147:O147"/>
    <mergeCell ref="P147:Q147"/>
    <mergeCell ref="R147:S147"/>
    <mergeCell ref="T147:U147"/>
    <mergeCell ref="V147:W147"/>
    <mergeCell ref="AD149:AE149"/>
    <mergeCell ref="BJ149:BK149"/>
    <mergeCell ref="BL149:BM149"/>
    <mergeCell ref="A150:S150"/>
    <mergeCell ref="T150:U150"/>
    <mergeCell ref="V150:W150"/>
    <mergeCell ref="X150:Y150"/>
    <mergeCell ref="Z150:AA150"/>
    <mergeCell ref="AB150:AC150"/>
    <mergeCell ref="AD150:AE150"/>
    <mergeCell ref="A149:S149"/>
    <mergeCell ref="T149:U149"/>
    <mergeCell ref="V149:W149"/>
    <mergeCell ref="X149:Y149"/>
    <mergeCell ref="Z149:AA149"/>
    <mergeCell ref="AB149:AC149"/>
    <mergeCell ref="A152:S152"/>
    <mergeCell ref="T152:U152"/>
    <mergeCell ref="V152:W152"/>
    <mergeCell ref="X152:Y152"/>
    <mergeCell ref="Z152:AA152"/>
    <mergeCell ref="AI151:AK151"/>
    <mergeCell ref="AL151:AN151"/>
    <mergeCell ref="AO151:AQ151"/>
    <mergeCell ref="AR151:AT151"/>
    <mergeCell ref="AU151:AW151"/>
    <mergeCell ref="AX151:AZ151"/>
    <mergeCell ref="BJ150:BK150"/>
    <mergeCell ref="BL150:BM150"/>
    <mergeCell ref="A151:S151"/>
    <mergeCell ref="T151:U151"/>
    <mergeCell ref="V151:W151"/>
    <mergeCell ref="X151:Y151"/>
    <mergeCell ref="Z151:AA151"/>
    <mergeCell ref="AB151:AC151"/>
    <mergeCell ref="AD151:AE151"/>
    <mergeCell ref="AF151:AH151"/>
    <mergeCell ref="BJ152:BK152"/>
    <mergeCell ref="BL152:BM152"/>
    <mergeCell ref="AR152:AT152"/>
    <mergeCell ref="AU152:AW152"/>
    <mergeCell ref="AX152:AZ152"/>
    <mergeCell ref="BA152:BC152"/>
    <mergeCell ref="BD152:BF152"/>
    <mergeCell ref="BG152:BI152"/>
    <mergeCell ref="AB152:AC152"/>
    <mergeCell ref="AD152:AE152"/>
    <mergeCell ref="AF152:AH152"/>
    <mergeCell ref="AI152:AK152"/>
    <mergeCell ref="AL152:AN152"/>
    <mergeCell ref="AO152:AQ152"/>
    <mergeCell ref="BA153:BC153"/>
    <mergeCell ref="BD153:BF153"/>
    <mergeCell ref="BG153:BI153"/>
    <mergeCell ref="BL145:BM145"/>
    <mergeCell ref="BA151:BC151"/>
    <mergeCell ref="BD151:BF151"/>
    <mergeCell ref="BG151:BI151"/>
    <mergeCell ref="BJ151:BK151"/>
    <mergeCell ref="BL151:BM151"/>
    <mergeCell ref="BJ153:BK153"/>
    <mergeCell ref="BL153:BM153"/>
    <mergeCell ref="A154:S154"/>
    <mergeCell ref="T154:U154"/>
    <mergeCell ref="V154:W154"/>
    <mergeCell ref="X154:Y154"/>
    <mergeCell ref="Z154:AA154"/>
    <mergeCell ref="AI153:AK153"/>
    <mergeCell ref="AL153:AN153"/>
    <mergeCell ref="AO153:AQ153"/>
    <mergeCell ref="AR153:AT153"/>
    <mergeCell ref="AU153:AW153"/>
    <mergeCell ref="AX153:AZ153"/>
    <mergeCell ref="BJ154:BK154"/>
    <mergeCell ref="BL154:BM154"/>
    <mergeCell ref="A170:E170"/>
    <mergeCell ref="F170:BI170"/>
    <mergeCell ref="BJ170:BM170"/>
    <mergeCell ref="A156:U156"/>
    <mergeCell ref="V156:AN156"/>
    <mergeCell ref="AO156:AZ156"/>
    <mergeCell ref="A153:S153"/>
    <mergeCell ref="T153:U153"/>
    <mergeCell ref="V153:W153"/>
    <mergeCell ref="X153:Y153"/>
    <mergeCell ref="Z153:AA153"/>
    <mergeCell ref="AB153:AC153"/>
    <mergeCell ref="AD153:AE153"/>
    <mergeCell ref="AF153:AH153"/>
    <mergeCell ref="F168:BI168"/>
    <mergeCell ref="BJ168:BM168"/>
    <mergeCell ref="A169:E169"/>
    <mergeCell ref="F171:BI171"/>
    <mergeCell ref="BJ171:BM171"/>
    <mergeCell ref="V158:AC160"/>
    <mergeCell ref="V161:AC163"/>
    <mergeCell ref="AD158:AG160"/>
    <mergeCell ref="AH157:AJ157"/>
    <mergeCell ref="AK157:AN157"/>
    <mergeCell ref="AO157:AR157"/>
    <mergeCell ref="AS157:AV157"/>
    <mergeCell ref="AW157:AZ157"/>
    <mergeCell ref="BA157:BM157"/>
    <mergeCell ref="A157:J157"/>
    <mergeCell ref="K157:N157"/>
    <mergeCell ref="O157:Q157"/>
    <mergeCell ref="R157:U157"/>
    <mergeCell ref="V157:AC157"/>
    <mergeCell ref="R160:U161"/>
    <mergeCell ref="AS158:AV163"/>
    <mergeCell ref="AW158:AZ163"/>
    <mergeCell ref="AO158:AR163"/>
    <mergeCell ref="AD157:AG157"/>
    <mergeCell ref="AH161:AJ163"/>
    <mergeCell ref="AD161:AG163"/>
    <mergeCell ref="F169:BI169"/>
    <mergeCell ref="BJ169:BM169"/>
    <mergeCell ref="A174:E174"/>
    <mergeCell ref="F174:BI174"/>
    <mergeCell ref="BJ174:BM174"/>
    <mergeCell ref="A175:E175"/>
    <mergeCell ref="F175:BI175"/>
    <mergeCell ref="BJ175:BM175"/>
    <mergeCell ref="A160:J161"/>
    <mergeCell ref="K160:N161"/>
    <mergeCell ref="BA156:BM156"/>
    <mergeCell ref="AR154:AT154"/>
    <mergeCell ref="AU154:AW154"/>
    <mergeCell ref="AX154:AZ154"/>
    <mergeCell ref="BA154:BC154"/>
    <mergeCell ref="BD154:BF154"/>
    <mergeCell ref="BG154:BI154"/>
    <mergeCell ref="AB154:AC154"/>
    <mergeCell ref="AD154:AE154"/>
    <mergeCell ref="AF154:AH154"/>
    <mergeCell ref="AI154:AK154"/>
    <mergeCell ref="AL154:AN154"/>
    <mergeCell ref="AO154:AQ154"/>
    <mergeCell ref="A172:E172"/>
    <mergeCell ref="F172:BI172"/>
    <mergeCell ref="BJ172:BM172"/>
    <mergeCell ref="A173:E173"/>
    <mergeCell ref="F173:BI173"/>
    <mergeCell ref="BJ173:BM173"/>
    <mergeCell ref="A158:J159"/>
    <mergeCell ref="K158:N159"/>
    <mergeCell ref="O158:Q159"/>
    <mergeCell ref="R158:U159"/>
    <mergeCell ref="A171:E171"/>
    <mergeCell ref="F181:BI181"/>
    <mergeCell ref="BJ181:BM181"/>
    <mergeCell ref="A182:E182"/>
    <mergeCell ref="F182:BI182"/>
    <mergeCell ref="BJ182:BM182"/>
    <mergeCell ref="BJ187:BM187"/>
    <mergeCell ref="A188:E188"/>
    <mergeCell ref="F188:BI188"/>
    <mergeCell ref="AH158:AJ160"/>
    <mergeCell ref="AK158:AN160"/>
    <mergeCell ref="A162:J163"/>
    <mergeCell ref="K162:N163"/>
    <mergeCell ref="O162:Q163"/>
    <mergeCell ref="R162:U163"/>
    <mergeCell ref="AK161:AN163"/>
    <mergeCell ref="BA158:BM163"/>
    <mergeCell ref="A165:BM165"/>
    <mergeCell ref="A166:E166"/>
    <mergeCell ref="F166:BI166"/>
    <mergeCell ref="BJ166:BM166"/>
    <mergeCell ref="A179:E179"/>
    <mergeCell ref="F179:BI179"/>
    <mergeCell ref="BJ179:BM179"/>
    <mergeCell ref="A180:E180"/>
    <mergeCell ref="F180:BI180"/>
    <mergeCell ref="BJ180:BM180"/>
    <mergeCell ref="A177:E177"/>
    <mergeCell ref="F177:BI177"/>
    <mergeCell ref="BJ177:BM177"/>
    <mergeCell ref="A178:E178"/>
    <mergeCell ref="F178:BI178"/>
    <mergeCell ref="BJ178:BM178"/>
    <mergeCell ref="C254:X254"/>
    <mergeCell ref="C255:X255"/>
    <mergeCell ref="A176:E176"/>
    <mergeCell ref="F176:BI176"/>
    <mergeCell ref="BJ176:BM176"/>
    <mergeCell ref="F224:BI224"/>
    <mergeCell ref="BJ224:BM224"/>
    <mergeCell ref="F225:BI225"/>
    <mergeCell ref="BJ225:BM225"/>
    <mergeCell ref="F222:BI222"/>
    <mergeCell ref="BJ222:BM222"/>
    <mergeCell ref="F223:BI223"/>
    <mergeCell ref="BJ223:BM223"/>
    <mergeCell ref="F221:BI221"/>
    <mergeCell ref="BJ221:BM221"/>
    <mergeCell ref="A206:E206"/>
    <mergeCell ref="F206:BI206"/>
    <mergeCell ref="BJ206:BM206"/>
    <mergeCell ref="BJ195:BM195"/>
    <mergeCell ref="A196:E196"/>
    <mergeCell ref="A198:E198"/>
    <mergeCell ref="F198:BI198"/>
    <mergeCell ref="BJ198:BM198"/>
    <mergeCell ref="A197:E197"/>
    <mergeCell ref="F197:BI197"/>
    <mergeCell ref="BJ197:BM197"/>
    <mergeCell ref="BJ188:BM188"/>
    <mergeCell ref="A185:E185"/>
    <mergeCell ref="F185:BI185"/>
    <mergeCell ref="BJ185:BM185"/>
    <mergeCell ref="A186:E186"/>
    <mergeCell ref="F186:BI186"/>
    <mergeCell ref="A194:E194"/>
    <mergeCell ref="F194:BI194"/>
    <mergeCell ref="BJ194:BM194"/>
    <mergeCell ref="A192:E192"/>
    <mergeCell ref="F192:BI192"/>
    <mergeCell ref="R137:S137"/>
    <mergeCell ref="T137:U137"/>
    <mergeCell ref="V137:W137"/>
    <mergeCell ref="X137:Y137"/>
    <mergeCell ref="Z137:AA137"/>
    <mergeCell ref="AB137:AC137"/>
    <mergeCell ref="AD137:AE137"/>
    <mergeCell ref="BJ137:BK137"/>
    <mergeCell ref="A200:E200"/>
    <mergeCell ref="F200:BI200"/>
    <mergeCell ref="BJ200:BM200"/>
    <mergeCell ref="BJ205:BM205"/>
    <mergeCell ref="A203:E203"/>
    <mergeCell ref="O160:Q161"/>
    <mergeCell ref="BJ186:BM186"/>
    <mergeCell ref="A183:E183"/>
    <mergeCell ref="F183:BI183"/>
    <mergeCell ref="BJ183:BM183"/>
    <mergeCell ref="A184:E184"/>
    <mergeCell ref="F184:BI184"/>
    <mergeCell ref="BJ184:BM184"/>
    <mergeCell ref="A187:E187"/>
    <mergeCell ref="F187:BI187"/>
    <mergeCell ref="A189:E189"/>
    <mergeCell ref="F189:BI189"/>
    <mergeCell ref="BJ189:BM189"/>
    <mergeCell ref="A181:E181"/>
    <mergeCell ref="R93:S93"/>
    <mergeCell ref="T93:U93"/>
    <mergeCell ref="V93:W93"/>
    <mergeCell ref="X93:Y93"/>
    <mergeCell ref="Z93:AA93"/>
    <mergeCell ref="AB93:AC93"/>
    <mergeCell ref="AD93:AE93"/>
    <mergeCell ref="BJ93:BK93"/>
    <mergeCell ref="AB97:AC97"/>
    <mergeCell ref="AB94:AC94"/>
    <mergeCell ref="AB96:AC96"/>
    <mergeCell ref="AB92:AC92"/>
    <mergeCell ref="AD92:AE92"/>
    <mergeCell ref="BJ92:BK92"/>
    <mergeCell ref="A204:E204"/>
    <mergeCell ref="F204:BI204"/>
    <mergeCell ref="BJ204:BM204"/>
    <mergeCell ref="A199:E199"/>
    <mergeCell ref="F199:BI199"/>
    <mergeCell ref="BJ199:BM199"/>
    <mergeCell ref="A202:E202"/>
    <mergeCell ref="F202:BI202"/>
    <mergeCell ref="A201:E201"/>
    <mergeCell ref="F201:BI201"/>
    <mergeCell ref="BJ201:BM201"/>
    <mergeCell ref="BJ202:BM202"/>
    <mergeCell ref="A193:E193"/>
    <mergeCell ref="F193:BI193"/>
    <mergeCell ref="BJ193:BM193"/>
    <mergeCell ref="A191:E191"/>
    <mergeCell ref="F191:BI191"/>
    <mergeCell ref="BJ191:BM191"/>
    <mergeCell ref="C91:O91"/>
    <mergeCell ref="P91:Q91"/>
    <mergeCell ref="R91:S91"/>
    <mergeCell ref="A100:B100"/>
    <mergeCell ref="C100:O100"/>
    <mergeCell ref="P100:Q100"/>
    <mergeCell ref="R100:S100"/>
    <mergeCell ref="T100:U100"/>
    <mergeCell ref="V100:W100"/>
    <mergeCell ref="X100:Y100"/>
    <mergeCell ref="Z100:AA100"/>
    <mergeCell ref="P89:Q89"/>
    <mergeCell ref="R89:S89"/>
    <mergeCell ref="T89:U89"/>
    <mergeCell ref="V89:W89"/>
    <mergeCell ref="T90:U90"/>
    <mergeCell ref="V90:W90"/>
    <mergeCell ref="V95:W95"/>
    <mergeCell ref="R92:S92"/>
    <mergeCell ref="T92:U92"/>
    <mergeCell ref="V92:W92"/>
    <mergeCell ref="X92:Y92"/>
    <mergeCell ref="Z92:AA92"/>
    <mergeCell ref="R96:S96"/>
    <mergeCell ref="X96:Y96"/>
    <mergeCell ref="Z96:AA96"/>
    <mergeCell ref="P98:Q98"/>
    <mergeCell ref="Z89:AA89"/>
    <mergeCell ref="T91:U91"/>
    <mergeCell ref="V91:W91"/>
    <mergeCell ref="X91:Y91"/>
    <mergeCell ref="Z91:AA91"/>
    <mergeCell ref="AO132:AQ132"/>
    <mergeCell ref="AR132:AT132"/>
    <mergeCell ref="AU132:AW132"/>
    <mergeCell ref="AX132:AZ132"/>
    <mergeCell ref="X89:Y89"/>
    <mergeCell ref="P103:Q103"/>
    <mergeCell ref="R103:S103"/>
    <mergeCell ref="T103:U103"/>
    <mergeCell ref="V103:W103"/>
    <mergeCell ref="X103:Y103"/>
    <mergeCell ref="Z103:AA103"/>
    <mergeCell ref="AD102:AE102"/>
    <mergeCell ref="BJ102:BK102"/>
    <mergeCell ref="AD101:AE101"/>
    <mergeCell ref="V97:W97"/>
    <mergeCell ref="X97:Y97"/>
    <mergeCell ref="Z97:AA97"/>
    <mergeCell ref="AD119:AE119"/>
    <mergeCell ref="BJ119:BK119"/>
    <mergeCell ref="Z102:AA102"/>
    <mergeCell ref="AB102:AC102"/>
    <mergeCell ref="AB103:AC103"/>
    <mergeCell ref="AD103:AE103"/>
    <mergeCell ref="BJ103:BK103"/>
    <mergeCell ref="P104:Q104"/>
    <mergeCell ref="R104:S104"/>
    <mergeCell ref="T104:U104"/>
    <mergeCell ref="V104:W104"/>
    <mergeCell ref="AB91:AC91"/>
    <mergeCell ref="AD91:AE91"/>
    <mergeCell ref="BJ91:BK91"/>
    <mergeCell ref="P93:Q93"/>
    <mergeCell ref="C230:BM230"/>
    <mergeCell ref="C231:BM231"/>
    <mergeCell ref="C232:BM232"/>
    <mergeCell ref="A227:E227"/>
    <mergeCell ref="F227:BI227"/>
    <mergeCell ref="BJ227:BM227"/>
    <mergeCell ref="A228:E228"/>
    <mergeCell ref="F228:BI228"/>
    <mergeCell ref="BJ228:BM228"/>
    <mergeCell ref="A190:E190"/>
    <mergeCell ref="F190:BI190"/>
    <mergeCell ref="BJ190:BM190"/>
    <mergeCell ref="F207:BI207"/>
    <mergeCell ref="BJ207:BM207"/>
    <mergeCell ref="F203:BI203"/>
    <mergeCell ref="BJ203:BM203"/>
    <mergeCell ref="F196:BI196"/>
    <mergeCell ref="BJ196:BM196"/>
    <mergeCell ref="A210:E210"/>
    <mergeCell ref="F210:BI210"/>
    <mergeCell ref="BJ210:BM210"/>
    <mergeCell ref="A211:E211"/>
    <mergeCell ref="F211:BI211"/>
    <mergeCell ref="BJ211:BM211"/>
    <mergeCell ref="A209:E209"/>
    <mergeCell ref="F209:BI209"/>
    <mergeCell ref="BJ209:BM209"/>
    <mergeCell ref="A205:E205"/>
    <mergeCell ref="F205:BI205"/>
    <mergeCell ref="A207:E207"/>
    <mergeCell ref="A195:E195"/>
    <mergeCell ref="F195:BI195"/>
    <mergeCell ref="T4:AV5"/>
    <mergeCell ref="A68:B68"/>
    <mergeCell ref="C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BJ68:BK68"/>
    <mergeCell ref="BL68:BM68"/>
    <mergeCell ref="A69:B69"/>
    <mergeCell ref="C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BJ69:BK69"/>
    <mergeCell ref="BL69:BM69"/>
    <mergeCell ref="BL66:BM66"/>
    <mergeCell ref="A67:B67"/>
    <mergeCell ref="C67:O67"/>
    <mergeCell ref="P67:Q67"/>
    <mergeCell ref="R67:S67"/>
    <mergeCell ref="T67:U67"/>
    <mergeCell ref="V67:W67"/>
    <mergeCell ref="BL70:BM70"/>
    <mergeCell ref="A71:B71"/>
    <mergeCell ref="C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BJ71:BK71"/>
    <mergeCell ref="BL71:BM71"/>
    <mergeCell ref="A72:B72"/>
    <mergeCell ref="C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BJ72:BK72"/>
    <mergeCell ref="BL72:BM72"/>
    <mergeCell ref="A73:B73"/>
    <mergeCell ref="C73:O73"/>
    <mergeCell ref="P73:Q73"/>
    <mergeCell ref="R73:S73"/>
    <mergeCell ref="T73:U73"/>
    <mergeCell ref="V73:W73"/>
    <mergeCell ref="X73:Y73"/>
    <mergeCell ref="Z73:AA73"/>
    <mergeCell ref="AB73:AC73"/>
    <mergeCell ref="AD73:AE73"/>
    <mergeCell ref="BJ73:BK73"/>
    <mergeCell ref="BL73:BM73"/>
    <mergeCell ref="A74:B74"/>
    <mergeCell ref="C74:O74"/>
    <mergeCell ref="P74:Q74"/>
    <mergeCell ref="R74:S74"/>
    <mergeCell ref="T74:U74"/>
    <mergeCell ref="V74:W74"/>
    <mergeCell ref="X74:Y74"/>
    <mergeCell ref="Z74:AA74"/>
    <mergeCell ref="AB74:AC74"/>
    <mergeCell ref="AD74:AE74"/>
    <mergeCell ref="BJ74:BK74"/>
    <mergeCell ref="BL74:BM74"/>
    <mergeCell ref="A110:B110"/>
    <mergeCell ref="C110:O110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BJ110:BK110"/>
    <mergeCell ref="BL110:BM110"/>
    <mergeCell ref="A111:B111"/>
    <mergeCell ref="C111:O111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BJ111:BK111"/>
    <mergeCell ref="BL111:BM111"/>
    <mergeCell ref="A112:B112"/>
    <mergeCell ref="C112:O112"/>
    <mergeCell ref="P112:Q112"/>
    <mergeCell ref="R112:S112"/>
    <mergeCell ref="T112:U112"/>
    <mergeCell ref="V112:W112"/>
    <mergeCell ref="X112:Y112"/>
    <mergeCell ref="Z112:AA112"/>
    <mergeCell ref="AB112:AC112"/>
    <mergeCell ref="AD112:AE112"/>
    <mergeCell ref="BJ112:BK112"/>
    <mergeCell ref="BL112:BM112"/>
    <mergeCell ref="A113:B113"/>
    <mergeCell ref="C113:O113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BJ113:BK113"/>
    <mergeCell ref="BL113:BM113"/>
    <mergeCell ref="A114:B114"/>
    <mergeCell ref="C114:O114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BJ114:BK114"/>
    <mergeCell ref="BL114:BM114"/>
    <mergeCell ref="A115:B115"/>
    <mergeCell ref="C115:O115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BJ115:BK115"/>
    <mergeCell ref="BL115:BM115"/>
    <mergeCell ref="A116:B117"/>
    <mergeCell ref="C116:O116"/>
    <mergeCell ref="P116:Q116"/>
    <mergeCell ref="R116:S116"/>
    <mergeCell ref="T116:U116"/>
    <mergeCell ref="V116:W116"/>
    <mergeCell ref="X116:Y116"/>
    <mergeCell ref="Z116:AA116"/>
    <mergeCell ref="AB116:AC116"/>
    <mergeCell ref="AD116:AE116"/>
    <mergeCell ref="BJ116:BK116"/>
    <mergeCell ref="BL116:BM117"/>
    <mergeCell ref="C117:O117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BJ117:BK117"/>
    <mergeCell ref="A120:B120"/>
    <mergeCell ref="C120:O120"/>
    <mergeCell ref="P120:Q120"/>
    <mergeCell ref="R120:S120"/>
    <mergeCell ref="T120:U120"/>
    <mergeCell ref="V120:W120"/>
    <mergeCell ref="X120:Y120"/>
    <mergeCell ref="Z120:AA120"/>
    <mergeCell ref="AB120:AC120"/>
    <mergeCell ref="AD120:AE120"/>
    <mergeCell ref="BJ120:BK120"/>
    <mergeCell ref="BL120:BM120"/>
    <mergeCell ref="A118:B119"/>
    <mergeCell ref="C118:O118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BJ118:BK118"/>
    <mergeCell ref="BL118:BM119"/>
    <mergeCell ref="C119:O119"/>
    <mergeCell ref="P119:Q119"/>
    <mergeCell ref="R119:S119"/>
    <mergeCell ref="T119:U119"/>
    <mergeCell ref="V119:W119"/>
    <mergeCell ref="X119:Y119"/>
    <mergeCell ref="Z119:AA119"/>
    <mergeCell ref="AB119:AC119"/>
  </mergeCells>
  <printOptions horizontalCentered="1"/>
  <pageMargins left="0.19685039370078741" right="0.19685039370078741" top="0.73" bottom="0.39370078740157483" header="0.31496062992125984" footer="0.31496062992125984"/>
  <pageSetup paperSize="8" scale="29" fitToHeight="0" orientation="portrait" horizontalDpi="1200" verticalDpi="1200" r:id="rId1"/>
  <rowBreaks count="2" manualBreakCount="2">
    <brk id="74" max="64" man="1"/>
    <brk id="127" max="64" man="1"/>
  </rowBreaks>
  <colBreaks count="1" manualBreakCount="1">
    <brk id="6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01.04.2021</vt:lpstr>
      <vt:lpstr>'01.04.2021'!Заголовки_для_печати</vt:lpstr>
      <vt:lpstr>'01.04.2021'!Область_печати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2021-04-01T10:11:29Z</cp:lastPrinted>
  <dcterms:created xsi:type="dcterms:W3CDTF">2019-03-18T13:20:47Z</dcterms:created>
  <dcterms:modified xsi:type="dcterms:W3CDTF">2021-04-01T10:11:49Z</dcterms:modified>
</cp:coreProperties>
</file>