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на утверждение)\"/>
    </mc:Choice>
  </mc:AlternateContent>
  <bookViews>
    <workbookView xWindow="0" yWindow="0" windowWidth="17280" windowHeight="6672"/>
  </bookViews>
  <sheets>
    <sheet name="уч план (Тр.р.)" sheetId="9" r:id="rId1"/>
  </sheets>
  <definedNames>
    <definedName name="OLE_LINK1" localSheetId="0">'уч план (Тр.р.)'!$Q$251</definedName>
    <definedName name="_xlnm.Print_Area" localSheetId="0">'уч план (Тр.р.)'!$A$1:$BY$212</definedName>
  </definedNames>
  <calcPr calcId="152511"/>
</workbook>
</file>

<file path=xl/calcChain.xml><?xml version="1.0" encoding="utf-8"?>
<calcChain xmlns="http://schemas.openxmlformats.org/spreadsheetml/2006/main">
  <c r="CA73" i="9" l="1"/>
  <c r="CM122" i="9"/>
  <c r="CJ122" i="9"/>
  <c r="CL121" i="9"/>
  <c r="CH121" i="9"/>
  <c r="CM120" i="9"/>
  <c r="CJ120" i="9"/>
  <c r="CL119" i="9"/>
  <c r="CH119" i="9"/>
  <c r="CL118" i="9"/>
  <c r="CH118" i="9"/>
  <c r="CL117" i="9"/>
  <c r="CH117" i="9"/>
  <c r="CL116" i="9"/>
  <c r="CH116" i="9"/>
  <c r="CH115" i="9"/>
  <c r="CA126" i="9"/>
  <c r="CJ115" i="9" l="1"/>
  <c r="CD115" i="9"/>
  <c r="CM115" i="9"/>
  <c r="CA115" i="9"/>
  <c r="CL115" i="9"/>
  <c r="CD116" i="9"/>
  <c r="CJ116" i="9"/>
  <c r="CM116" i="9"/>
  <c r="CD117" i="9"/>
  <c r="CJ117" i="9"/>
  <c r="CM117" i="9"/>
  <c r="CD118" i="9"/>
  <c r="CJ118" i="9"/>
  <c r="CM118" i="9"/>
  <c r="CD119" i="9"/>
  <c r="CJ119" i="9"/>
  <c r="CM119" i="9"/>
  <c r="CH120" i="9"/>
  <c r="CL120" i="9"/>
  <c r="CD121" i="9"/>
  <c r="CJ121" i="9"/>
  <c r="CM121" i="9"/>
  <c r="CH122" i="9"/>
  <c r="CL122" i="9"/>
  <c r="CD120" i="9"/>
  <c r="CD122" i="9"/>
  <c r="P85" i="9" l="1"/>
  <c r="R85" i="9"/>
  <c r="P86" i="9"/>
  <c r="R86" i="9"/>
  <c r="P88" i="9"/>
  <c r="R88" i="9"/>
  <c r="P89" i="9"/>
  <c r="R89" i="9"/>
  <c r="P90" i="9"/>
  <c r="R90" i="9"/>
  <c r="P92" i="9"/>
  <c r="R92" i="9"/>
  <c r="P94" i="9"/>
  <c r="R94" i="9"/>
  <c r="P95" i="9"/>
  <c r="R95" i="9"/>
  <c r="P97" i="9"/>
  <c r="R97" i="9"/>
  <c r="P98" i="9"/>
  <c r="R98" i="9"/>
  <c r="P99" i="9"/>
  <c r="R99" i="9"/>
  <c r="P100" i="9"/>
  <c r="R100" i="9"/>
  <c r="P101" i="9"/>
  <c r="R101" i="9"/>
  <c r="P103" i="9"/>
  <c r="R103" i="9"/>
  <c r="P104" i="9"/>
  <c r="R104" i="9"/>
  <c r="P105" i="9"/>
  <c r="R105" i="9"/>
  <c r="P106" i="9"/>
  <c r="R106" i="9"/>
  <c r="R84" i="9"/>
  <c r="P47" i="9"/>
  <c r="R47" i="9"/>
  <c r="P48" i="9"/>
  <c r="R48" i="9"/>
  <c r="P49" i="9"/>
  <c r="R49" i="9"/>
  <c r="P51" i="9"/>
  <c r="R51" i="9"/>
  <c r="P53" i="9"/>
  <c r="R53" i="9"/>
  <c r="P54" i="9"/>
  <c r="P55" i="9"/>
  <c r="R55" i="9"/>
  <c r="P56" i="9"/>
  <c r="R56" i="9"/>
  <c r="P57" i="9"/>
  <c r="R57" i="9"/>
  <c r="P59" i="9"/>
  <c r="R59" i="9"/>
  <c r="P60" i="9"/>
  <c r="R60" i="9"/>
  <c r="P61" i="9"/>
  <c r="R61" i="9"/>
  <c r="P62" i="9"/>
  <c r="R62" i="9"/>
  <c r="P64" i="9"/>
  <c r="R64" i="9"/>
  <c r="P65" i="9"/>
  <c r="R65" i="9"/>
  <c r="P67" i="9"/>
  <c r="R67" i="9"/>
  <c r="P68" i="9"/>
  <c r="R68" i="9"/>
  <c r="P69" i="9"/>
  <c r="R69" i="9"/>
  <c r="R46" i="9"/>
  <c r="T82" i="9"/>
  <c r="X82" i="9"/>
  <c r="Z82" i="9"/>
  <c r="AB82" i="9"/>
  <c r="AD82" i="9"/>
  <c r="AF82" i="9"/>
  <c r="AH82" i="9"/>
  <c r="AJ82" i="9"/>
  <c r="AL82" i="9"/>
  <c r="AN82" i="9"/>
  <c r="AP82" i="9"/>
  <c r="AR82" i="9"/>
  <c r="AT82" i="9"/>
  <c r="AV82" i="9"/>
  <c r="AX82" i="9"/>
  <c r="AZ82" i="9"/>
  <c r="BB82" i="9"/>
  <c r="BD82" i="9"/>
  <c r="BF82" i="9"/>
  <c r="BH82" i="9"/>
  <c r="BJ82" i="9"/>
  <c r="BL82" i="9"/>
  <c r="BN82" i="9"/>
  <c r="BP82" i="9"/>
  <c r="BR82" i="9"/>
  <c r="BT82" i="9"/>
  <c r="BV82" i="9"/>
  <c r="BL44" i="9"/>
  <c r="T44" i="9"/>
  <c r="V44" i="9"/>
  <c r="X44" i="9"/>
  <c r="Z44" i="9"/>
  <c r="AB44" i="9"/>
  <c r="AD44" i="9"/>
  <c r="AF44" i="9"/>
  <c r="AH44" i="9"/>
  <c r="AJ44" i="9"/>
  <c r="AL44" i="9"/>
  <c r="AN44" i="9"/>
  <c r="AP44" i="9"/>
  <c r="AR44" i="9"/>
  <c r="AT44" i="9"/>
  <c r="AV44" i="9"/>
  <c r="AX44" i="9"/>
  <c r="AZ44" i="9"/>
  <c r="BB44" i="9"/>
  <c r="BD44" i="9"/>
  <c r="BF44" i="9"/>
  <c r="BH44" i="9"/>
  <c r="BJ44" i="9"/>
  <c r="BN44" i="9"/>
  <c r="BP44" i="9"/>
  <c r="CA84" i="9"/>
  <c r="CA85" i="9"/>
  <c r="CA86" i="9"/>
  <c r="CA88" i="9"/>
  <c r="CA89" i="9"/>
  <c r="CA90" i="9"/>
  <c r="CA92" i="9"/>
  <c r="CA94" i="9"/>
  <c r="CA95" i="9"/>
  <c r="CA97" i="9"/>
  <c r="CA98" i="9"/>
  <c r="CA99" i="9"/>
  <c r="CA100" i="9"/>
  <c r="CA101" i="9"/>
  <c r="CA103" i="9"/>
  <c r="CA104" i="9"/>
  <c r="CA105" i="9"/>
  <c r="CA106" i="9"/>
  <c r="CA46" i="9"/>
  <c r="CA47" i="9"/>
  <c r="CA48" i="9"/>
  <c r="CA49" i="9"/>
  <c r="CA51" i="9"/>
  <c r="CA53" i="9"/>
  <c r="CA55" i="9"/>
  <c r="CA56" i="9"/>
  <c r="CA57" i="9"/>
  <c r="CA59" i="9"/>
  <c r="CA60" i="9"/>
  <c r="CA61" i="9"/>
  <c r="CA62" i="9"/>
  <c r="CA64" i="9"/>
  <c r="CA65" i="9"/>
  <c r="CA67" i="9"/>
  <c r="CA68" i="9"/>
  <c r="CA69" i="9"/>
  <c r="CA82" i="9" l="1"/>
  <c r="CA44" i="9"/>
  <c r="R44" i="9"/>
  <c r="R82" i="9"/>
  <c r="BH27" i="9"/>
  <c r="CA74" i="9"/>
  <c r="CA75" i="9"/>
  <c r="CA76" i="9"/>
  <c r="CA77" i="9"/>
  <c r="CA78" i="9"/>
  <c r="CA79" i="9"/>
  <c r="BT23" i="9"/>
  <c r="P107" i="9"/>
  <c r="P46" i="9"/>
  <c r="P44" i="9" s="1"/>
  <c r="BT24" i="9"/>
  <c r="BT25" i="9"/>
  <c r="BT26" i="9"/>
  <c r="BF27" i="9"/>
  <c r="BJ27" i="9"/>
  <c r="BL27" i="9"/>
  <c r="BR27" i="9"/>
  <c r="P84" i="9"/>
  <c r="P82" i="9" l="1"/>
  <c r="CA27" i="9"/>
  <c r="BT27" i="9"/>
</calcChain>
</file>

<file path=xl/sharedStrings.xml><?xml version="1.0" encoding="utf-8"?>
<sst xmlns="http://schemas.openxmlformats.org/spreadsheetml/2006/main" count="724" uniqueCount="417">
  <si>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</si>
  <si>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</si>
  <si>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</si>
  <si>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</si>
  <si>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</si>
  <si>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</si>
  <si>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</si>
  <si>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</si>
  <si>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</si>
  <si>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</si>
  <si>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</si>
  <si>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</si>
  <si>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Производственные практики</t>
  </si>
  <si>
    <t>Итоговая  аттестация</t>
  </si>
  <si>
    <t>Каникулы</t>
  </si>
  <si>
    <t>Всего</t>
  </si>
  <si>
    <t>I</t>
  </si>
  <si>
    <t>II</t>
  </si>
  <si>
    <t>III</t>
  </si>
  <si>
    <t>IV</t>
  </si>
  <si>
    <t>Обозначения:</t>
  </si>
  <si>
    <t xml:space="preserve"> —  теоретическое обучение</t>
  </si>
  <si>
    <t>О</t>
  </si>
  <si>
    <t xml:space="preserve"> — учебная практика</t>
  </si>
  <si>
    <t>=</t>
  </si>
  <si>
    <t xml:space="preserve"> — каникулы</t>
  </si>
  <si>
    <t>:</t>
  </si>
  <si>
    <t>Х</t>
  </si>
  <si>
    <t xml:space="preserve"> — производственная практика</t>
  </si>
  <si>
    <t>//</t>
  </si>
  <si>
    <t>К
У
Р
С
Ы</t>
  </si>
  <si>
    <t>1
7</t>
  </si>
  <si>
    <t>8
14</t>
  </si>
  <si>
    <t>15
21</t>
  </si>
  <si>
    <t>22
29</t>
  </si>
  <si>
    <t>6
12</t>
  </si>
  <si>
    <t>13
19</t>
  </si>
  <si>
    <t>20
26</t>
  </si>
  <si>
    <t>10
16</t>
  </si>
  <si>
    <t>17
23</t>
  </si>
  <si>
    <t>24
30</t>
  </si>
  <si>
    <t xml:space="preserve">1
7
</t>
  </si>
  <si>
    <t>22
28</t>
  </si>
  <si>
    <t>5
11</t>
  </si>
  <si>
    <t>12
18</t>
  </si>
  <si>
    <t>19
25</t>
  </si>
  <si>
    <t>2
8</t>
  </si>
  <si>
    <t>9
15</t>
  </si>
  <si>
    <t>16
22</t>
  </si>
  <si>
    <t>23
29</t>
  </si>
  <si>
    <t>18
24</t>
  </si>
  <si>
    <t>25
31</t>
  </si>
  <si>
    <t>04
10</t>
  </si>
  <si>
    <t>11
17</t>
  </si>
  <si>
    <t>3
9</t>
  </si>
  <si>
    <t>24
31</t>
  </si>
  <si>
    <t>Учебные практики</t>
  </si>
  <si>
    <t>II. Сводные данные по бюджету времени (в неделях)</t>
  </si>
  <si>
    <t>III. План образовательного процесса</t>
  </si>
  <si>
    <t>1.</t>
  </si>
  <si>
    <t>Государственный компонент</t>
  </si>
  <si>
    <t>Компонент учреждения высшего образования</t>
  </si>
  <si>
    <t>№ п/п</t>
  </si>
  <si>
    <t>Экзамены</t>
  </si>
  <si>
    <t>Зачеты</t>
  </si>
  <si>
    <t>Распределение по курсам и семестрам</t>
  </si>
  <si>
    <t xml:space="preserve">Из них </t>
  </si>
  <si>
    <t xml:space="preserve">Всего </t>
  </si>
  <si>
    <t>Аудиторных</t>
  </si>
  <si>
    <t>1.1</t>
  </si>
  <si>
    <t>1.2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</si>
  <si>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</si>
  <si>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</si>
  <si>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</si>
  <si>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</si>
  <si>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</si>
  <si>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</si>
  <si>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</si>
  <si>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</si>
  <si>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</si>
  <si>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</si>
  <si>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</si>
  <si>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</si>
  <si>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</si>
  <si>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</si>
  <si>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</si>
  <si>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</si>
  <si>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</si>
  <si>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</si>
  <si>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</si>
  <si>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</si>
  <si>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</si>
  <si>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</si>
  <si>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</si>
  <si>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</si>
  <si>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</si>
  <si>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</si>
  <si>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</si>
  <si>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</si>
  <si>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</si>
  <si>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</si>
  <si>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</si>
  <si>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</si>
  <si>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</si>
  <si>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</si>
  <si>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Лекции</t>
  </si>
  <si>
    <t>I курс</t>
  </si>
  <si>
    <t>Всего часов</t>
  </si>
  <si>
    <t>Ауд. часов</t>
  </si>
  <si>
    <t>Зач. единиц</t>
  </si>
  <si>
    <t>II курс</t>
  </si>
  <si>
    <t>III курс</t>
  </si>
  <si>
    <t>IV курс</t>
  </si>
  <si>
    <t>Количество часов учебных занятий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</si>
  <si>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</si>
  <si>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</si>
  <si>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</si>
  <si>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</si>
  <si>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Семестр</t>
  </si>
  <si>
    <t>Название практики</t>
  </si>
  <si>
    <t>Недель</t>
  </si>
  <si>
    <t>Количество академических часов</t>
  </si>
  <si>
    <t xml:space="preserve"> —  экзаменационная сессия</t>
  </si>
  <si>
    <t xml:space="preserve"> —  итоговая  аттестация</t>
  </si>
  <si>
    <t>1.3</t>
  </si>
  <si>
    <t>Философия</t>
  </si>
  <si>
    <t>Теоретическое 
обучение</t>
  </si>
  <si>
    <t>Экзаменационные
 сессии</t>
  </si>
  <si>
    <t>Педагогика</t>
  </si>
  <si>
    <t>Психология</t>
  </si>
  <si>
    <t xml:space="preserve">Теория и методика физического воспитания </t>
  </si>
  <si>
    <t>Теория спорта</t>
  </si>
  <si>
    <t>Анатомия</t>
  </si>
  <si>
    <t>Физиология</t>
  </si>
  <si>
    <t>Биохимия</t>
  </si>
  <si>
    <t>Биомеханика</t>
  </si>
  <si>
    <t>Безопасность 
жизнедеятельности человека</t>
  </si>
  <si>
    <t>Иностранный язык</t>
  </si>
  <si>
    <t>Белорусский язык 
(профессиональная лексика)</t>
  </si>
  <si>
    <t>Спортивная метрология</t>
  </si>
  <si>
    <t>История физической культуры и спорта</t>
  </si>
  <si>
    <t>Гимнастика и методика преподавания</t>
  </si>
  <si>
    <t>Легкая атлетика и методика преподавания</t>
  </si>
  <si>
    <t>Плавание и методика преподавания</t>
  </si>
  <si>
    <t>Спортивные и подвижные игры и методика преподавания</t>
  </si>
  <si>
    <t>3 семестр, 
18 недель</t>
  </si>
  <si>
    <t>7 семестр, 
18 недель</t>
  </si>
  <si>
    <t>4.</t>
  </si>
  <si>
    <t>Дополнительные виды обучения</t>
  </si>
  <si>
    <t xml:space="preserve">Курсовая работа по учебной дисциплине "Теория и методика физического воспитания" </t>
  </si>
  <si>
    <t>X</t>
  </si>
  <si>
    <t>1.5</t>
  </si>
  <si>
    <t>Название модуля, учебной дисциплины, курсового проекта (курсовой работы)</t>
  </si>
  <si>
    <t>1.1.1</t>
  </si>
  <si>
    <t>1.1.2</t>
  </si>
  <si>
    <t>1.1.3</t>
  </si>
  <si>
    <t>1.1.4</t>
  </si>
  <si>
    <t>Экономика</t>
  </si>
  <si>
    <t>Социально-гуманитарный модуль -2</t>
  </si>
  <si>
    <t>Медико-биологический модуль-1</t>
  </si>
  <si>
    <t>Модуль "Биомеханика и измерения в физической культуре и спорте"</t>
  </si>
  <si>
    <t>Код компетенции</t>
  </si>
  <si>
    <t>Профессионально-
ориентированная</t>
  </si>
  <si>
    <t>Факультативные дисциплины</t>
  </si>
  <si>
    <t>Иностранный язык (профессиональная лексика)</t>
  </si>
  <si>
    <t>IV. Учебные практики</t>
  </si>
  <si>
    <t>V. Производственные практики</t>
  </si>
  <si>
    <t>1.3.1</t>
  </si>
  <si>
    <t>1.3.2</t>
  </si>
  <si>
    <t>1.3.4</t>
  </si>
  <si>
    <t>1.4</t>
  </si>
  <si>
    <t>1.4.1</t>
  </si>
  <si>
    <t>1.4.2</t>
  </si>
  <si>
    <t>1.4.3</t>
  </si>
  <si>
    <t>1.4.4</t>
  </si>
  <si>
    <t>1.5.1</t>
  </si>
  <si>
    <t>1.5.2</t>
  </si>
  <si>
    <t>2.</t>
  </si>
  <si>
    <t>2.1</t>
  </si>
  <si>
    <t>2.1.1</t>
  </si>
  <si>
    <t>2.1.2</t>
  </si>
  <si>
    <t>2.2</t>
  </si>
  <si>
    <t>2.2.1</t>
  </si>
  <si>
    <t>Социально-гуманитарный
 модуль -1</t>
  </si>
  <si>
    <t>Наименование компетенции</t>
  </si>
  <si>
    <t>УК-1</t>
  </si>
  <si>
    <t>УК-2</t>
  </si>
  <si>
    <t>УК-3</t>
  </si>
  <si>
    <t>УК-7</t>
  </si>
  <si>
    <t>УК-8</t>
  </si>
  <si>
    <t>УК-9</t>
  </si>
  <si>
    <t>УК-10</t>
  </si>
  <si>
    <t>УК-12</t>
  </si>
  <si>
    <t>Код 
компетенции</t>
  </si>
  <si>
    <t>Обладать современной культурой мышления, уметь использовать основы философских знаний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</si>
  <si>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</si>
  <si>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БПК-1</t>
  </si>
  <si>
    <t>БПК-2</t>
  </si>
  <si>
    <t>БПК-3</t>
  </si>
  <si>
    <t>БПК-4</t>
  </si>
  <si>
    <t>БПК-5</t>
  </si>
  <si>
    <t>БПК-6</t>
  </si>
  <si>
    <t>БПК-7</t>
  </si>
  <si>
    <t>БПК-8</t>
  </si>
  <si>
    <t>БПК-9</t>
  </si>
  <si>
    <t>БПК-10</t>
  </si>
  <si>
    <t>БПК-11</t>
  </si>
  <si>
    <t>БПК-12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</si>
  <si>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</si>
  <si>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</si>
  <si>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</si>
  <si>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</si>
  <si>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</si>
  <si>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</si>
  <si>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</si>
  <si>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</si>
  <si>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</si>
  <si>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</si>
  <si>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</si>
  <si>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</si>
  <si>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</si>
  <si>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</si>
  <si>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</si>
  <si>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</si>
  <si>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УК-13</t>
  </si>
  <si>
    <t>Политология</t>
  </si>
  <si>
    <t xml:space="preserve">История </t>
  </si>
  <si>
    <t>/34</t>
  </si>
  <si>
    <t>/54</t>
  </si>
  <si>
    <t>Повышение спортивного мастерства</t>
  </si>
  <si>
    <t>2.2.2</t>
  </si>
  <si>
    <t>2.2.3</t>
  </si>
  <si>
    <t>2.3</t>
  </si>
  <si>
    <t>2.3.1</t>
  </si>
  <si>
    <t>2.4</t>
  </si>
  <si>
    <t>2.4.1</t>
  </si>
  <si>
    <t>2.5</t>
  </si>
  <si>
    <t>2.5.1</t>
  </si>
  <si>
    <t>2.5.2</t>
  </si>
  <si>
    <t>2.5.3</t>
  </si>
  <si>
    <t>2.6</t>
  </si>
  <si>
    <t>2.6.1</t>
  </si>
  <si>
    <t>2.6.2</t>
  </si>
  <si>
    <t>3.</t>
  </si>
  <si>
    <t>3.1</t>
  </si>
  <si>
    <t>4.1</t>
  </si>
  <si>
    <t>4.2</t>
  </si>
  <si>
    <t>1.2.1</t>
  </si>
  <si>
    <t>1.3.3</t>
  </si>
  <si>
    <t>/100</t>
  </si>
  <si>
    <t xml:space="preserve">Лабораторные </t>
  </si>
  <si>
    <t xml:space="preserve">Практические </t>
  </si>
  <si>
    <t xml:space="preserve">Семинарские </t>
  </si>
  <si>
    <t>/4</t>
  </si>
  <si>
    <t>1,4
6</t>
  </si>
  <si>
    <t xml:space="preserve"> </t>
  </si>
  <si>
    <t>2²</t>
  </si>
  <si>
    <t>УК-14</t>
  </si>
  <si>
    <r>
      <t>29</t>
    </r>
    <r>
      <rPr>
        <sz val="10"/>
        <rFont val="Times New Roman"/>
        <family val="1"/>
        <charset val="204"/>
      </rPr>
      <t xml:space="preserve">
12
</t>
    </r>
    <r>
      <rPr>
        <u/>
        <sz val="10"/>
        <rFont val="Times New Roman"/>
        <family val="1"/>
        <charset val="204"/>
      </rPr>
      <t>04</t>
    </r>
    <r>
      <rPr>
        <sz val="10"/>
        <rFont val="Times New Roman"/>
        <family val="1"/>
        <charset val="204"/>
      </rPr>
      <t xml:space="preserve">
01</t>
    </r>
  </si>
  <si>
    <r>
      <t>26</t>
    </r>
    <r>
      <rPr>
        <sz val="10"/>
        <rFont val="Times New Roman"/>
        <family val="1"/>
        <charset val="204"/>
      </rPr>
      <t xml:space="preserve">
01
</t>
    </r>
    <r>
      <rPr>
        <u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 xml:space="preserve">
02</t>
    </r>
  </si>
  <si>
    <r>
      <t>23</t>
    </r>
    <r>
      <rPr>
        <sz val="10"/>
        <rFont val="Times New Roman"/>
        <family val="1"/>
        <charset val="204"/>
      </rPr>
      <t xml:space="preserve">
02
01
03</t>
    </r>
  </si>
  <si>
    <r>
      <t>30</t>
    </r>
    <r>
      <rPr>
        <sz val="10"/>
        <rFont val="Times New Roman"/>
        <family val="1"/>
        <charset val="204"/>
      </rPr>
      <t xml:space="preserve">
03
</t>
    </r>
    <r>
      <rPr>
        <u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
04</t>
    </r>
  </si>
  <si>
    <r>
      <t>27</t>
    </r>
    <r>
      <rPr>
        <sz val="10"/>
        <rFont val="Times New Roman"/>
        <family val="1"/>
        <charset val="204"/>
      </rPr>
      <t xml:space="preserve">
04
</t>
    </r>
    <r>
      <rPr>
        <u/>
        <sz val="10"/>
        <rFont val="Times New Roman"/>
        <family val="1"/>
        <charset val="204"/>
      </rPr>
      <t>03</t>
    </r>
    <r>
      <rPr>
        <sz val="10"/>
        <rFont val="Times New Roman"/>
        <family val="1"/>
        <charset val="204"/>
      </rPr>
      <t xml:space="preserve">
05</t>
    </r>
  </si>
  <si>
    <r>
      <t>29</t>
    </r>
    <r>
      <rPr>
        <sz val="10"/>
        <rFont val="Times New Roman"/>
        <family val="1"/>
        <charset val="204"/>
      </rPr>
      <t xml:space="preserve">
06
</t>
    </r>
    <r>
      <rPr>
        <u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
07</t>
    </r>
  </si>
  <si>
    <r>
      <t>27</t>
    </r>
    <r>
      <rPr>
        <sz val="10"/>
        <rFont val="Times New Roman"/>
        <family val="1"/>
        <charset val="204"/>
      </rPr>
      <t xml:space="preserve">
07
</t>
    </r>
    <r>
      <rPr>
        <u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 xml:space="preserve">
08</t>
    </r>
  </si>
  <si>
    <r>
      <t>29</t>
    </r>
    <r>
      <rPr>
        <sz val="10"/>
        <rFont val="Times New Roman"/>
        <family val="1"/>
        <charset val="204"/>
      </rPr>
      <t xml:space="preserve">
09
</t>
    </r>
    <r>
      <rPr>
        <u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
10</t>
    </r>
  </si>
  <si>
    <r>
      <t>27</t>
    </r>
    <r>
      <rPr>
        <sz val="10"/>
        <rFont val="Times New Roman"/>
        <family val="1"/>
        <charset val="204"/>
      </rPr>
      <t xml:space="preserve">
10
</t>
    </r>
    <r>
      <rPr>
        <u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 xml:space="preserve">
11</t>
    </r>
  </si>
  <si>
    <t>Владеть основами исследовательской деятельности, осуществлять поиск, анализ и синтез информации</t>
  </si>
  <si>
    <t>Анализировать и оценивать экономические и социальные процессы, проявлять предпринимательскую деятельность</t>
  </si>
  <si>
    <t>Массаж</t>
  </si>
  <si>
    <t>Решать стандартные задачи профессиональной деятельности на основе применения информационно-коммуникативных технологий, применять нормы национального и международного законодательства в области информационных технологий</t>
  </si>
  <si>
    <t>Обладать гуманистическим мировоззрением, качествами гражданственности и патриотизма</t>
  </si>
  <si>
    <t>/36</t>
  </si>
  <si>
    <t>/64</t>
  </si>
  <si>
    <t>Курсовая работа³</t>
  </si>
  <si>
    <t>Лечебная физическая культура</t>
  </si>
  <si>
    <t>1</t>
  </si>
  <si>
    <t>Осуществлять коммуникации на иностранном языке для решения задач межличностного,  межкультурного и профессионального взаимодействия</t>
  </si>
  <si>
    <t>Осуществлять коммуникации на белорусском  языке для решения задач межличностного,  межкультурного и профессионального взаимодействия</t>
  </si>
  <si>
    <t>Применять навыки проведения массажа  для различных категорий лиц</t>
  </si>
  <si>
    <t>УК-4</t>
  </si>
  <si>
    <t>УК-5</t>
  </si>
  <si>
    <t>УК-6</t>
  </si>
  <si>
    <t>Медико-биологический модуль-2</t>
  </si>
  <si>
    <t>Применять методики биомеханического анализа спортивных упражнений в профессиональной деятельности</t>
  </si>
  <si>
    <t>Применять основы теоретико-методических знаний лечебной физической культуры, навыки проведения занятий физической культурой с лицами, имеющими отклонения в состоянии здоровья</t>
  </si>
  <si>
    <t>Работать в команде, толерантно воспринимать социальные, эстетические,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</si>
  <si>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</si>
  <si>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</si>
  <si>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Владеть техникой выполнения и методикой обучения видам легкой атлетики, планировать содержание занятий, обеспечивать соблюдение правил безопасности проведения занятий</t>
  </si>
  <si>
    <t>VII. Матрица компетенций</t>
  </si>
  <si>
    <t>Код модуля, учебной дисциплины</t>
  </si>
  <si>
    <t xml:space="preserve">Применять основные методы защиты населения от негативных воздействий факторов антропогенного, техногенного и естественного происхождения, принципы  рационального природопользования и энергосбережения, обеспечивать здоровые и безопасные  условия труда </t>
  </si>
  <si>
    <t>Понимать значение физической культуры и спорта в общей системе социокультурных ценностей и определять социально-политические факторы влияния на развитие физической культуры и спорта в контексте исторического процесса</t>
  </si>
  <si>
    <t xml:space="preserve">Оценивать  по основным биохимическим показателям функциональное состояние организма человека,  переносимость физических нагрузок, характер  протекания восстановительных процессов в период отдыха </t>
  </si>
  <si>
    <t>УК-11</t>
  </si>
  <si>
    <t>БПК-13</t>
  </si>
  <si>
    <t>1.6</t>
  </si>
  <si>
    <t>1.6.1</t>
  </si>
  <si>
    <t>1.6.2</t>
  </si>
  <si>
    <t>1.6.3</t>
  </si>
  <si>
    <t xml:space="preserve">УК-1, 2,4,5,6
</t>
  </si>
  <si>
    <t>Применять  педагогические знания для решения задач профессиональной деятельности, использовать технологии педагогического воздействия  на личность обучающегося в соответствии с возрастом, индивидуальными особенностями и педагогической ситуацией</t>
  </si>
  <si>
    <t xml:space="preserve">Применять на основе полученных анатомических знаний  адекватное дозирование физических нагрузок, выбирать средства и методы реализации спортивно-педагогического воздействия на организм человека с учетом возраста, пола, особенностей физического развития и физической подготовленности </t>
  </si>
  <si>
    <t>Спортивно-педагогический модуль -1</t>
  </si>
  <si>
    <t>Спортивно-педагогический модуль-2</t>
  </si>
  <si>
    <t xml:space="preserve">Ориентироваться в предметной области теории и методики физического воспитания, анализировать  и применять в профессиональной деятельности знания  о закономерностях, принципах, средствах и методах, содержании  и организации физического воспитания </t>
  </si>
  <si>
    <t>Ориентироваться в предметной области теории спорта, понимать специфические явления  и тенденции развития спорта, анализировать и применять знания о закономерностях, принципах, содержании, структуре и управлении спортивной подготовкой в профессиональной деятельности</t>
  </si>
  <si>
    <t>Владеть техникой выполнения базовых упражнений и методикой обучения в гимнастике, оказывать помощь и страховку при выполнении гимнастических упражнений, обеспечивать соблюдение правил безопасности проведения занятий</t>
  </si>
  <si>
    <t>Применять основные методические подходы в обучении спортивным играм, использовать теоретические знания, методы и средства в процессе обучения спортивным играм, обеспечивать соблюдение правил безопасности проведения занятий</t>
  </si>
  <si>
    <t>По физической подготовке (ознакомительная)</t>
  </si>
  <si>
    <t>Войсковая</t>
  </si>
  <si>
    <t>По специальности</t>
  </si>
  <si>
    <t>Идеологическая работа в Вооруженных Силах Республики Беларусь</t>
  </si>
  <si>
    <t>Модуль общевоенных дисциплин</t>
  </si>
  <si>
    <t>Огневая подготовка</t>
  </si>
  <si>
    <t>2.6.3</t>
  </si>
  <si>
    <t>Тактика</t>
  </si>
  <si>
    <t>Управление подразделениями в мирное время</t>
  </si>
  <si>
    <t>Введение в специальность</t>
  </si>
  <si>
    <t>Теория и организация физической подготовки военнослужащих</t>
  </si>
  <si>
    <t>Физическая подготовка военнослужащих и методика преподавания</t>
  </si>
  <si>
    <t>Военно-прикладные виды спорта</t>
  </si>
  <si>
    <t>4 10</t>
  </si>
  <si>
    <t>11 17</t>
  </si>
  <si>
    <t>18 24</t>
  </si>
  <si>
    <t>/108</t>
  </si>
  <si>
    <t>/102</t>
  </si>
  <si>
    <t xml:space="preserve"> 1. Государственный экзамен по специальности                                        
 2. Государственный экзамен по физической подготовке военнослужащих и методике преподавания</t>
  </si>
  <si>
    <t>Разработан в качестве примера реализации образовательного стандарта по специальности 1-88 01 04 "Физическая подготовка военнослужащих".</t>
  </si>
  <si>
    <t xml:space="preserve">По лыжной подготовке
</t>
  </si>
  <si>
    <t>Управление автомобилем</t>
  </si>
  <si>
    <t>/50</t>
  </si>
  <si>
    <t>Модуль "Техническая подготовка"</t>
  </si>
  <si>
    <t>Автомобильная подготовка</t>
  </si>
  <si>
    <t>1.3.5</t>
  </si>
  <si>
    <t>2.4.2</t>
  </si>
  <si>
    <t>2.5.4</t>
  </si>
  <si>
    <t>2.6.5</t>
  </si>
  <si>
    <t>Спортивные единоборства / Атлетизм</t>
  </si>
  <si>
    <t>2.5.5</t>
  </si>
  <si>
    <t>Продолжение типового учебного плана по специальности 1-88 01 04 "Физическая подготовка военнослужащих", регистрационный №_________________</t>
  </si>
  <si>
    <t>8 семестр,
9 недель</t>
  </si>
  <si>
    <t>1 семестр, 
22 недель</t>
  </si>
  <si>
    <t>2 семестр,
18  недель</t>
  </si>
  <si>
    <t>4 семестр,
 19 недель</t>
  </si>
  <si>
    <t>5 семестр, 
13 недель</t>
  </si>
  <si>
    <t>6 семестр,
 17 недель</t>
  </si>
  <si>
    <t xml:space="preserve">Начальная профессиональная подготовка </t>
  </si>
  <si>
    <t>2.6.4</t>
  </si>
  <si>
    <t>Владеть навыками организации и судейства спортивных соревнований, обучения технике и тактике для планирования учебно-тренировочного и соревновательного процессов по военно-прикладным видам спорта</t>
  </si>
  <si>
    <t>СК-3/ СК-4</t>
  </si>
  <si>
    <t>Владеть основами устройства и эксплуатации автомобиля, правилами дорожного движения, управлять транспортным средством с соблюдением безопасности движения</t>
  </si>
  <si>
    <t>Общевоенная подготовка</t>
  </si>
  <si>
    <t>Применять навыки оказания первой медицинской помощи в ходе боевых действий</t>
  </si>
  <si>
    <t>3.2</t>
  </si>
  <si>
    <t>Владеть приемами и способами стрельбы из стрелкового оружия, порядком подготовки его к боевому применению и повышения эффективности использования, правилами безопасной эксплуатации вооружения</t>
  </si>
  <si>
    <t>Владеть навыками организации учебно-тренировочной и соревновательной деятельности, реализовывать имеющийся уровень технико-тактической и физической подготовленности в военно-прикладных видах спорта</t>
  </si>
  <si>
    <t>Владеть основами военного законадательства, защиты государственных секретов, войсковой мобилизации, организации повседневной деятельности, планирования и учета личного состава и боевой подготовки, организации службы войск в подразделении</t>
  </si>
  <si>
    <t>Выделять основные особенности психических явлений, понимать их сущность, взаимосвязь и  учитывать в профессиональной деятельности</t>
  </si>
  <si>
    <t>Обладать организационно-управленческой деятельностью в области управления подразделениями в общевойсковом бою</t>
  </si>
  <si>
    <t>6²</t>
  </si>
  <si>
    <t>Владеть строевыми приемами и знаниями общевоинских уставов, применять навыки радиционной, химической и биологической защиты, военной топографии, инженерной подготовки и управления средствами связи в общевойсковом бою</t>
  </si>
  <si>
    <t>2.1.3</t>
  </si>
  <si>
    <t>История культуры Беларуси/ Современные проблемы идеологии спорта: эстетика человеческой телесности и здоровье нации</t>
  </si>
  <si>
    <t>УК-14/ УК-15</t>
  </si>
  <si>
    <t>УК-16</t>
  </si>
  <si>
    <t>УК-15</t>
  </si>
  <si>
    <t xml:space="preserve">Формировать представление о многогранности социокультурных процессов, анализировать их и определять тенденции развития массовой и элитарной культуры </t>
  </si>
  <si>
    <t>Находить решение проблемы национальной самоидентификации человека в условиях глобализации общества</t>
  </si>
  <si>
    <t>3.3</t>
  </si>
  <si>
    <r>
      <t>1</t>
    </r>
    <r>
      <rPr>
        <sz val="12"/>
        <rFont val="Cambria"/>
        <family val="1"/>
        <charset val="204"/>
      </rPr>
      <t>²</t>
    </r>
  </si>
  <si>
    <r>
      <t>2</t>
    </r>
    <r>
      <rPr>
        <sz val="12"/>
        <rFont val="Cambria"/>
        <family val="1"/>
        <charset val="204"/>
      </rPr>
      <t>²</t>
    </r>
  </si>
  <si>
    <t>Военно-медицинская подготовка / Возрастная физиология</t>
  </si>
  <si>
    <t>1.3.2
2.6.5</t>
  </si>
  <si>
    <t xml:space="preserve">I. График образовательного процесса </t>
  </si>
  <si>
    <t>2²,4²</t>
  </si>
  <si>
    <t>4²</t>
  </si>
  <si>
    <t xml:space="preserve"> 3, 5², 7</t>
  </si>
  <si>
    <t>7.1.2.</t>
  </si>
  <si>
    <t>Всего часы в неделю</t>
  </si>
  <si>
    <t>7.1.3.</t>
  </si>
  <si>
    <t>ТО</t>
  </si>
  <si>
    <t>ТО + ссесия</t>
  </si>
  <si>
    <t>СК-17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</si>
  <si>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</si>
  <si>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2,4,6 7, 8²</t>
  </si>
  <si>
    <t>Владеть методами статистической обработки результатов измерений в физической культуре, спорте и туризме,  использовать современные методы учета, контроля и прогнозирования процесса выполнения физических упражнений</t>
  </si>
  <si>
    <r>
      <t>/1,2,3,4</t>
    </r>
    <r>
      <rPr>
        <sz val="12"/>
        <rFont val="Cambria"/>
        <family val="1"/>
        <charset val="204"/>
      </rPr>
      <t xml:space="preserve">,5 </t>
    </r>
    <r>
      <rPr>
        <sz val="12"/>
        <rFont val="Times New Roman"/>
        <family val="1"/>
        <charset val="204"/>
      </rPr>
      <t>6,7,8</t>
    </r>
  </si>
  <si>
    <r>
      <t xml:space="preserve">VI. Итоговая аттестация </t>
    </r>
    <r>
      <rPr>
        <b/>
        <sz val="10"/>
        <rFont val="Times New Roman"/>
        <family val="1"/>
        <charset val="204"/>
      </rPr>
      <t>5</t>
    </r>
  </si>
  <si>
    <t>/114</t>
  </si>
  <si>
    <t>/78</t>
  </si>
  <si>
    <t>7.2.1.</t>
  </si>
  <si>
    <t>7.2.2.</t>
  </si>
  <si>
    <t>Владеть техникой выполнения и методикой обучения видам спортивного единоборства, атлетизма для осуществления профессиональной деятельности</t>
  </si>
  <si>
    <t>Владеть основами профессиональной подготовки военнослужащего для выполнения задач по боевому предназначению</t>
  </si>
  <si>
    <t>/124</t>
  </si>
  <si>
    <t>/790</t>
  </si>
  <si>
    <t>Лингвистический модуль</t>
  </si>
  <si>
    <t>Модуль общепрофессиональных  дисциплин</t>
  </si>
  <si>
    <r>
      <rPr>
        <i/>
        <sz val="12"/>
        <rFont val="Times New Roman"/>
        <family val="1"/>
        <charset val="204"/>
      </rPr>
      <t>Модуль  специальных дисциплин</t>
    </r>
    <r>
      <rPr>
        <sz val="12"/>
        <rFont val="Times New Roman"/>
        <family val="1"/>
        <charset val="204"/>
      </rPr>
      <t xml:space="preserve"> </t>
    </r>
  </si>
  <si>
    <t>Основы управления интеллектуальной собственностью</t>
  </si>
  <si>
    <t>/5</t>
  </si>
  <si>
    <t>5², 7</t>
  </si>
  <si>
    <r>
      <rPr>
        <b/>
        <sz val="12"/>
        <rFont val="Times New Roman"/>
        <family val="1"/>
        <charset val="204"/>
      </rPr>
      <t xml:space="preserve">СОГЛАСОВАНО </t>
    </r>
    <r>
      <rPr>
        <sz val="12"/>
        <rFont val="Times New Roman"/>
        <family val="1"/>
        <charset val="204"/>
      </rPr>
      <t xml:space="preserve">
Начальник Главного управления профессионального  образования 
Министерства образования Республики Беларусь
 ________________  С.А.Касперович
 ________________
Проректор по научно-методической работе                                                                                          Государственного учреждения образования                                                                                                           «Республиканский институт высшей школы»
________________  И.В.Титович
________________
Эксперт-нормоконтролер
________________  А.А.Тимашкова 
________________
</t>
    </r>
  </si>
  <si>
    <t xml:space="preserve">2.3.1 </t>
  </si>
  <si>
    <t>1.3.2 2.6.5</t>
  </si>
  <si>
    <t>Владеть техникой выполнения и методикой обучения спортивным и прикладным способам плавания, приемами оказания помощи пострадавшим на воде, формами и методиками обучения плаванию, обеспечивать соблюдение правил безопасности проведения занятий</t>
  </si>
  <si>
    <t xml:space="preserve">Владеть техникой выполнения и методикой обучения физическим упражнениям в соответствии с содержанием физической подготовки военнослужащих, методиками проведения учебно-тренировочных занятий, обеспечивать предупреждение травматизма </t>
  </si>
  <si>
    <t>Владеть основами физической подготовки военнослужащих для осуществления профессиональной деятельности</t>
  </si>
  <si>
    <t>Управлять физической подготовкой военнослужащих с учетом теоретико-методических основ</t>
  </si>
  <si>
    <t xml:space="preserve">Владеть  понятиями, содержанием, структурой, направлениями, методами и формами идеологической работы в Вооруженных Силах Республики Беларусь, основами оценки морально-психологического состояния личного состава, основами систем работы командира подразделения по поддержанию и укреплению воинской дисциплины в подразделении, индивидуальной воспитательной работы </t>
  </si>
  <si>
    <t>Применять теороетические знания о закономерностях становления функциональных возможностей организма человека с учетом возраста, наследственной предрасположенности, особенностей питания в процессе адаптации к физическим нагрузкам при занятиях спортивной и физкультурно-оздоровительной деятельностью</t>
  </si>
  <si>
    <t xml:space="preserve">Определять и оценивать функциональные показатели, характеризующие жизнедеятельность основных систем организма, использовать физиологические  методы в профессиональной деятельности </t>
  </si>
  <si>
    <r>
      <rPr>
        <b/>
        <sz val="12"/>
        <rFont val="Times New Roman"/>
        <family val="1"/>
        <charset val="204"/>
      </rPr>
      <t>СОГЛАСОВАНО</t>
    </r>
    <r>
      <rPr>
        <sz val="12"/>
        <rFont val="Times New Roman"/>
        <family val="1"/>
        <charset val="204"/>
      </rPr>
      <t xml:space="preserve">
Председатель государственного учреждения 
«Спортивный комитет Вооруженных Сил Республики Беларусь»  
__________________ А.В.Ханевский 
__________________   
Председатель УМО по образованию в области физической культуры
___________________ С.Б.Репкин
___________________
Председатель УМО по военному образованию
___________________ В.А.Лисовский
___________________
Председатель НМС  по группе специальности 1-03 02 01 «Физическая культура»
___________________А.И.Навойчик
___________________
Рекомендован к утверждению Президиумом Совета УМО по образованию в области физической культуры
протокол № 3 от 14 января 2021 г.</t>
    </r>
    <r>
      <rPr>
        <sz val="12"/>
        <rFont val="Arial Cyr"/>
        <charset val="204"/>
      </rPr>
      <t xml:space="preserve">
</t>
    </r>
  </si>
  <si>
    <t>Педагогическая в военных учебных заведениях</t>
  </si>
  <si>
    <t>СОГЛАСОВАНО                                                                                                                                                                             СОГЛАСОВАНО    
Начальник Главного управления профессионального  образования                                                                                          Проректор по научно-методической работе 
Министерства образования Республики Беларусь                                                                                                                        Государственного учреждения образования "Республиканский институт высшей школы"
________________  С.А.Касперович                                                                                                                                              ________________  И.В.Титович
________________                                                                                                                                                               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</si>
</sst>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4"/>
  </numFmts>
  <fonts count="3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PS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Cambria"/>
      <family val="1"/>
      <charset val="204"/>
    </font>
    <font>
      <sz val="11.5"/>
      <name val="Times New Roman"/>
      <family val="1"/>
      <charset val="204"/>
    </font>
    <font>
      <i/>
      <sz val="11.5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textRotation="90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0" xfId="0" applyFont="1"/>
    <xf numFmtId="0" fontId="10" fillId="0" borderId="0" xfId="0" applyFont="1" applyBorder="1"/>
    <xf numFmtId="0" fontId="10" fillId="0" borderId="0" xfId="0" applyFont="1"/>
    <xf numFmtId="0" fontId="6" fillId="0" borderId="0" xfId="0" applyFont="1" applyBorder="1"/>
    <xf numFmtId="0" fontId="6" fillId="0" borderId="0" xfId="0" applyFont="1"/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21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7" fillId="2" borderId="0" xfId="0" applyFont="1" applyFill="1"/>
    <xf numFmtId="0" fontId="21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/>
    <xf numFmtId="0" fontId="9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4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Border="1"/>
    <xf numFmtId="0" fontId="14" fillId="2" borderId="0" xfId="0" applyFont="1" applyFill="1" applyAlignment="1"/>
    <xf numFmtId="0" fontId="2" fillId="2" borderId="0" xfId="0" applyFont="1" applyFill="1" applyBorder="1" applyAlignment="1">
      <alignment horizontal="center" vertical="center" textRotation="90" wrapText="1"/>
    </xf>
    <xf numFmtId="0" fontId="0" fillId="2" borderId="0" xfId="0" applyFont="1" applyFill="1" applyBorder="1"/>
    <xf numFmtId="0" fontId="6" fillId="2" borderId="0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vertical="justify" wrapTex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/>
    <xf numFmtId="0" fontId="15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49" fontId="2" fillId="2" borderId="0" xfId="0" applyNumberFormat="1" applyFont="1" applyFill="1"/>
    <xf numFmtId="49" fontId="15" fillId="2" borderId="0" xfId="0" applyNumberFormat="1" applyFont="1" applyFill="1"/>
    <xf numFmtId="49" fontId="20" fillId="2" borderId="0" xfId="0" applyNumberFormat="1" applyFont="1" applyFill="1"/>
    <xf numFmtId="49" fontId="14" fillId="2" borderId="0" xfId="0" applyNumberFormat="1" applyFont="1" applyFill="1"/>
    <xf numFmtId="0" fontId="5" fillId="2" borderId="0" xfId="0" applyFont="1" applyFill="1" applyBorder="1" applyAlignment="1">
      <alignment horizontal="center" vertical="top" wrapText="1"/>
    </xf>
    <xf numFmtId="49" fontId="15" fillId="2" borderId="2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7" fillId="2" borderId="0" xfId="0" applyFont="1" applyFill="1" applyBorder="1" applyAlignment="1">
      <alignment horizontal="center" vertical="top"/>
    </xf>
    <xf numFmtId="0" fontId="29" fillId="2" borderId="0" xfId="0" applyFont="1" applyFill="1" applyBorder="1"/>
    <xf numFmtId="0" fontId="29" fillId="2" borderId="0" xfId="0" applyFont="1" applyFill="1"/>
    <xf numFmtId="0" fontId="7" fillId="2" borderId="0" xfId="0" applyFont="1" applyFill="1" applyAlignment="1"/>
    <xf numFmtId="49" fontId="15" fillId="0" borderId="9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9" fontId="2" fillId="0" borderId="0" xfId="0" applyNumberFormat="1" applyFont="1" applyFill="1" applyBorder="1"/>
    <xf numFmtId="49" fontId="12" fillId="0" borderId="25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49" fontId="12" fillId="0" borderId="9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top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top" wrapText="1"/>
    </xf>
    <xf numFmtId="49" fontId="14" fillId="0" borderId="0" xfId="0" applyNumberFormat="1" applyFont="1" applyFill="1" applyBorder="1"/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/>
    <xf numFmtId="0" fontId="11" fillId="0" borderId="0" xfId="0" applyFont="1" applyFill="1" applyBorder="1" applyAlignment="1"/>
    <xf numFmtId="0" fontId="17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49" fontId="19" fillId="0" borderId="0" xfId="0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0" borderId="37" xfId="0" applyNumberFormat="1" applyFont="1" applyFill="1" applyBorder="1" applyAlignment="1">
      <alignment horizontal="center" vertical="center" wrapText="1"/>
    </xf>
    <xf numFmtId="49" fontId="15" fillId="0" borderId="39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vertical="center"/>
    </xf>
    <xf numFmtId="49" fontId="15" fillId="2" borderId="24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8" xfId="0" applyNumberFormat="1" applyFont="1" applyFill="1" applyBorder="1" applyAlignment="1">
      <alignment horizontal="center" vertical="center" wrapText="1"/>
    </xf>
    <xf numFmtId="2" fontId="0" fillId="3" borderId="3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3" borderId="32" xfId="0" applyNumberFormat="1" applyFont="1" applyFill="1" applyBorder="1" applyAlignment="1">
      <alignment horizontal="center" vertical="center" wrapText="1"/>
    </xf>
    <xf numFmtId="2" fontId="0" fillId="3" borderId="13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Alignment="1">
      <alignment horizontal="right" vertical="center"/>
    </xf>
    <xf numFmtId="2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2" fontId="14" fillId="2" borderId="0" xfId="0" applyNumberFormat="1" applyFont="1" applyFill="1" applyBorder="1" applyAlignment="1">
      <alignment horizontal="right"/>
    </xf>
    <xf numFmtId="2" fontId="14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49" fontId="15" fillId="0" borderId="34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34" fillId="2" borderId="2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/>
    <xf numFmtId="0" fontId="3" fillId="0" borderId="27" xfId="0" applyFont="1" applyBorder="1" applyAlignment="1">
      <alignment horizontal="left" vertical="top" wrapText="1"/>
    </xf>
    <xf numFmtId="49" fontId="3" fillId="0" borderId="45" xfId="0" applyNumberFormat="1" applyFont="1" applyFill="1" applyBorder="1" applyAlignment="1">
      <alignment wrapText="1"/>
    </xf>
    <xf numFmtId="0" fontId="15" fillId="0" borderId="35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left" vertical="top" wrapText="1"/>
    </xf>
    <xf numFmtId="0" fontId="26" fillId="0" borderId="50" xfId="0" applyFont="1" applyFill="1" applyBorder="1" applyAlignment="1">
      <alignment horizontal="left" vertical="top" wrapText="1"/>
    </xf>
    <xf numFmtId="0" fontId="26" fillId="0" borderId="58" xfId="0" applyFont="1" applyFill="1" applyBorder="1" applyAlignment="1">
      <alignment horizontal="left" vertical="top" wrapText="1"/>
    </xf>
    <xf numFmtId="0" fontId="26" fillId="0" borderId="6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62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left" vertical="top" wrapText="1"/>
    </xf>
    <xf numFmtId="0" fontId="15" fillId="0" borderId="46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/>
    </xf>
    <xf numFmtId="0" fontId="15" fillId="0" borderId="47" xfId="0" applyFont="1" applyFill="1" applyBorder="1" applyAlignment="1">
      <alignment horizontal="left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right" vertical="top" wrapText="1"/>
    </xf>
    <xf numFmtId="0" fontId="15" fillId="0" borderId="48" xfId="0" applyFont="1" applyBorder="1" applyAlignment="1">
      <alignment horizontal="right" vertical="top" wrapText="1"/>
    </xf>
    <xf numFmtId="0" fontId="15" fillId="2" borderId="23" xfId="0" applyFont="1" applyFill="1" applyBorder="1" applyAlignment="1">
      <alignment horizontal="center" vertical="center" textRotation="90" wrapText="1"/>
    </xf>
    <xf numFmtId="0" fontId="15" fillId="2" borderId="36" xfId="0" applyFont="1" applyFill="1" applyBorder="1" applyAlignment="1">
      <alignment horizontal="center" vertical="center" textRotation="90" wrapText="1"/>
    </xf>
    <xf numFmtId="0" fontId="15" fillId="2" borderId="35" xfId="0" applyFont="1" applyFill="1" applyBorder="1" applyAlignment="1">
      <alignment horizontal="center" vertical="center" textRotation="90" wrapText="1"/>
    </xf>
    <xf numFmtId="0" fontId="15" fillId="2" borderId="24" xfId="0" applyFont="1" applyFill="1" applyBorder="1" applyAlignment="1">
      <alignment horizontal="center" vertical="center" textRotation="90" wrapText="1"/>
    </xf>
    <xf numFmtId="49" fontId="15" fillId="0" borderId="33" xfId="0" applyNumberFormat="1" applyFont="1" applyFill="1" applyBorder="1" applyAlignment="1">
      <alignment horizontal="left" vertical="top" wrapText="1"/>
    </xf>
    <xf numFmtId="49" fontId="15" fillId="0" borderId="45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top" wrapText="1" indent="1"/>
    </xf>
    <xf numFmtId="0" fontId="12" fillId="0" borderId="43" xfId="0" applyFont="1" applyFill="1" applyBorder="1" applyAlignment="1">
      <alignment horizontal="left" vertical="top" wrapText="1" indent="1"/>
    </xf>
    <xf numFmtId="0" fontId="12" fillId="0" borderId="44" xfId="0" applyFont="1" applyFill="1" applyBorder="1" applyAlignment="1">
      <alignment horizontal="left" vertical="top" wrapText="1" indent="1"/>
    </xf>
    <xf numFmtId="0" fontId="15" fillId="0" borderId="42" xfId="0" applyFont="1" applyFill="1" applyBorder="1" applyAlignment="1">
      <alignment horizontal="center" wrapText="1"/>
    </xf>
    <xf numFmtId="0" fontId="15" fillId="0" borderId="29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 wrapText="1"/>
    </xf>
    <xf numFmtId="0" fontId="15" fillId="0" borderId="42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42" xfId="0" applyFont="1" applyFill="1" applyBorder="1"/>
    <xf numFmtId="0" fontId="15" fillId="0" borderId="44" xfId="0" applyFont="1" applyFill="1" applyBorder="1"/>
    <xf numFmtId="0" fontId="14" fillId="0" borderId="35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vertical="top" wrapText="1" indent="1"/>
    </xf>
    <xf numFmtId="0" fontId="12" fillId="0" borderId="45" xfId="0" applyFont="1" applyFill="1" applyBorder="1" applyAlignment="1">
      <alignment horizontal="left" vertical="top" wrapText="1" indent="1"/>
    </xf>
    <xf numFmtId="0" fontId="12" fillId="0" borderId="34" xfId="0" applyFont="1" applyFill="1" applyBorder="1" applyAlignment="1">
      <alignment horizontal="left" vertical="top" wrapText="1" indent="1"/>
    </xf>
    <xf numFmtId="0" fontId="15" fillId="0" borderId="33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wrapText="1"/>
    </xf>
    <xf numFmtId="0" fontId="15" fillId="0" borderId="45" xfId="0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3" xfId="0" applyFont="1" applyFill="1" applyBorder="1"/>
    <xf numFmtId="0" fontId="15" fillId="0" borderId="34" xfId="0" applyFont="1" applyFill="1" applyBorder="1"/>
    <xf numFmtId="0" fontId="15" fillId="0" borderId="10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0" fontId="30" fillId="0" borderId="4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2" fillId="0" borderId="35" xfId="0" applyFont="1" applyFill="1" applyBorder="1"/>
    <xf numFmtId="0" fontId="12" fillId="0" borderId="24" xfId="0" applyFont="1" applyFill="1" applyBorder="1"/>
    <xf numFmtId="0" fontId="12" fillId="0" borderId="39" xfId="0" applyFont="1" applyFill="1" applyBorder="1" applyAlignment="1">
      <alignment horizontal="left" vertical="center" wrapText="1" indent="1"/>
    </xf>
    <xf numFmtId="0" fontId="12" fillId="0" borderId="55" xfId="0" applyFont="1" applyFill="1" applyBorder="1" applyAlignment="1">
      <alignment horizontal="left" vertical="center" wrapText="1" indent="1"/>
    </xf>
    <xf numFmtId="0" fontId="12" fillId="0" borderId="54" xfId="0" applyFont="1" applyFill="1" applyBorder="1" applyAlignment="1">
      <alignment horizontal="left" vertical="center" wrapText="1" indent="1"/>
    </xf>
    <xf numFmtId="0" fontId="15" fillId="0" borderId="46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47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164" fontId="15" fillId="0" borderId="46" xfId="0" applyNumberFormat="1" applyFont="1" applyFill="1" applyBorder="1" applyAlignment="1">
      <alignment horizontal="center" wrapText="1"/>
    </xf>
    <xf numFmtId="164" fontId="15" fillId="0" borderId="48" xfId="0" applyNumberFormat="1" applyFont="1" applyFill="1" applyBorder="1" applyAlignment="1">
      <alignment horizontal="center" wrapText="1"/>
    </xf>
    <xf numFmtId="164" fontId="15" fillId="0" borderId="47" xfId="0" applyNumberFormat="1" applyFont="1" applyFill="1" applyBorder="1" applyAlignment="1">
      <alignment horizontal="center" wrapText="1"/>
    </xf>
    <xf numFmtId="0" fontId="15" fillId="0" borderId="46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0" borderId="64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6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top" wrapText="1" indent="1"/>
    </xf>
    <xf numFmtId="0" fontId="12" fillId="0" borderId="60" xfId="0" applyFont="1" applyFill="1" applyBorder="1" applyAlignment="1">
      <alignment horizontal="left" vertical="top" wrapText="1" indent="1"/>
    </xf>
    <xf numFmtId="0" fontId="12" fillId="0" borderId="24" xfId="0" applyFont="1" applyFill="1" applyBorder="1" applyAlignment="1">
      <alignment horizontal="left" vertical="top" wrapText="1" indent="1"/>
    </xf>
    <xf numFmtId="0" fontId="15" fillId="0" borderId="28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 wrapText="1"/>
    </xf>
    <xf numFmtId="0" fontId="15" fillId="0" borderId="33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5" fillId="0" borderId="61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 textRotation="90" wrapText="1"/>
    </xf>
    <xf numFmtId="0" fontId="15" fillId="0" borderId="62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49" fontId="15" fillId="0" borderId="28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2" borderId="28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0" xfId="0" applyNumberFormat="1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0" borderId="29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vertical="center" wrapText="1"/>
    </xf>
    <xf numFmtId="0" fontId="15" fillId="0" borderId="10" xfId="0" applyNumberFormat="1" applyFont="1" applyFill="1" applyBorder="1" applyAlignment="1">
      <alignment horizontal="left" vertical="center"/>
    </xf>
    <xf numFmtId="0" fontId="15" fillId="0" borderId="28" xfId="0" applyNumberFormat="1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49" fontId="24" fillId="0" borderId="38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textRotation="90" wrapText="1"/>
    </xf>
    <xf numFmtId="49" fontId="15" fillId="2" borderId="33" xfId="0" applyNumberFormat="1" applyFont="1" applyFill="1" applyBorder="1" applyAlignment="1">
      <alignment horizontal="center" vertical="center"/>
    </xf>
    <xf numFmtId="49" fontId="15" fillId="2" borderId="45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/>
    </xf>
    <xf numFmtId="49" fontId="15" fillId="0" borderId="10" xfId="0" applyNumberFormat="1" applyFont="1" applyFill="1" applyBorder="1" applyAlignment="1">
      <alignment horizontal="left" vertical="top"/>
    </xf>
    <xf numFmtId="49" fontId="15" fillId="2" borderId="33" xfId="0" applyNumberFormat="1" applyFont="1" applyFill="1" applyBorder="1" applyAlignment="1">
      <alignment horizontal="center" vertical="center" wrapText="1"/>
    </xf>
    <xf numFmtId="49" fontId="15" fillId="2" borderId="34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0" borderId="53" xfId="0" applyNumberFormat="1" applyFont="1" applyFill="1" applyBorder="1" applyAlignment="1">
      <alignment horizontal="center" vertical="center"/>
    </xf>
    <xf numFmtId="0" fontId="15" fillId="0" borderId="54" xfId="0" applyNumberFormat="1" applyFont="1" applyFill="1" applyBorder="1" applyAlignment="1">
      <alignment horizontal="center" vertical="center"/>
    </xf>
    <xf numFmtId="0" fontId="15" fillId="0" borderId="52" xfId="0" applyNumberFormat="1" applyFont="1" applyFill="1" applyBorder="1" applyAlignment="1">
      <alignment horizontal="center" vertical="center"/>
    </xf>
    <xf numFmtId="0" fontId="15" fillId="0" borderId="39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textRotation="90" wrapText="1"/>
    </xf>
    <xf numFmtId="0" fontId="15" fillId="0" borderId="29" xfId="0" applyFont="1" applyFill="1" applyBorder="1" applyAlignment="1">
      <alignment horizontal="center" vertical="center" textRotation="90" wrapText="1"/>
    </xf>
    <xf numFmtId="0" fontId="15" fillId="0" borderId="44" xfId="0" applyFont="1" applyFill="1" applyBorder="1" applyAlignment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vertical="center" wrapText="1"/>
    </xf>
    <xf numFmtId="49" fontId="15" fillId="0" borderId="45" xfId="0" applyNumberFormat="1" applyFont="1" applyFill="1" applyBorder="1" applyAlignment="1">
      <alignment vertical="center" wrapText="1"/>
    </xf>
    <xf numFmtId="49" fontId="15" fillId="0" borderId="34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47" xfId="0" applyNumberFormat="1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34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49" fontId="15" fillId="2" borderId="33" xfId="0" applyNumberFormat="1" applyFont="1" applyFill="1" applyBorder="1" applyAlignment="1">
      <alignment vertical="center"/>
    </xf>
    <xf numFmtId="49" fontId="15" fillId="2" borderId="45" xfId="0" applyNumberFormat="1" applyFont="1" applyFill="1" applyBorder="1" applyAlignment="1">
      <alignment vertical="center"/>
    </xf>
    <xf numFmtId="49" fontId="15" fillId="2" borderId="34" xfId="0" applyNumberFormat="1" applyFont="1" applyFill="1" applyBorder="1" applyAlignment="1">
      <alignment vertical="center"/>
    </xf>
    <xf numFmtId="49" fontId="15" fillId="2" borderId="28" xfId="0" applyNumberFormat="1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49" fontId="15" fillId="2" borderId="28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5" fillId="2" borderId="10" xfId="0" applyNumberFormat="1" applyFont="1" applyFill="1" applyBorder="1" applyAlignment="1">
      <alignment horizontal="left" vertical="center"/>
    </xf>
    <xf numFmtId="49" fontId="15" fillId="2" borderId="3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49" fontId="15" fillId="2" borderId="45" xfId="0" applyNumberFormat="1" applyFont="1" applyFill="1" applyBorder="1" applyAlignment="1">
      <alignment horizontal="left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left" vertical="center" wrapText="1"/>
    </xf>
    <xf numFmtId="49" fontId="18" fillId="0" borderId="45" xfId="0" applyNumberFormat="1" applyFont="1" applyFill="1" applyBorder="1" applyAlignment="1">
      <alignment horizontal="left" vertical="center" wrapText="1"/>
    </xf>
    <xf numFmtId="49" fontId="18" fillId="0" borderId="34" xfId="0" applyNumberFormat="1" applyFont="1" applyFill="1" applyBorder="1" applyAlignment="1">
      <alignment horizontal="left" vertical="center" wrapText="1"/>
    </xf>
    <xf numFmtId="0" fontId="15" fillId="0" borderId="33" xfId="0" applyNumberFormat="1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49" fontId="15" fillId="2" borderId="28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left" vertical="center" wrapText="1"/>
    </xf>
    <xf numFmtId="49" fontId="15" fillId="2" borderId="34" xfId="0" applyNumberFormat="1" applyFont="1" applyFill="1" applyBorder="1" applyAlignment="1">
      <alignment horizontal="left" vertical="center" wrapText="1"/>
    </xf>
    <xf numFmtId="0" fontId="15" fillId="0" borderId="55" xfId="0" applyNumberFormat="1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vertical="center"/>
    </xf>
    <xf numFmtId="49" fontId="31" fillId="2" borderId="10" xfId="0" applyNumberFormat="1" applyFont="1" applyFill="1" applyBorder="1" applyAlignment="1">
      <alignment vertical="center"/>
    </xf>
    <xf numFmtId="49" fontId="15" fillId="0" borderId="45" xfId="0" applyNumberFormat="1" applyFont="1" applyFill="1" applyBorder="1" applyAlignment="1">
      <alignment horizontal="left" vertical="center" wrapText="1"/>
    </xf>
    <xf numFmtId="49" fontId="15" fillId="0" borderId="34" xfId="0" applyNumberFormat="1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15" fillId="0" borderId="28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48" xfId="0" applyFont="1" applyFill="1" applyBorder="1" applyAlignment="1">
      <alignment horizontal="center" vertical="top" wrapText="1"/>
    </xf>
    <xf numFmtId="0" fontId="12" fillId="2" borderId="27" xfId="0" applyFont="1" applyFill="1" applyBorder="1" applyAlignment="1">
      <alignment horizontal="center" vertical="top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justify" wrapText="1"/>
    </xf>
    <xf numFmtId="0" fontId="2" fillId="2" borderId="41" xfId="0" applyFont="1" applyFill="1" applyBorder="1" applyAlignment="1">
      <alignment horizontal="center" vertical="justify" wrapText="1"/>
    </xf>
    <xf numFmtId="0" fontId="15" fillId="2" borderId="7" xfId="0" applyFont="1" applyFill="1" applyBorder="1" applyAlignment="1">
      <alignment horizontal="center" vertical="top" wrapText="1"/>
    </xf>
    <xf numFmtId="49" fontId="14" fillId="2" borderId="30" xfId="0" applyNumberFormat="1" applyFont="1" applyFill="1" applyBorder="1" applyAlignment="1">
      <alignment horizontal="center" vertical="top" wrapText="1"/>
    </xf>
    <xf numFmtId="49" fontId="14" fillId="2" borderId="63" xfId="0" applyNumberFormat="1" applyFont="1" applyFill="1" applyBorder="1" applyAlignment="1">
      <alignment horizontal="center" vertical="top" wrapText="1"/>
    </xf>
    <xf numFmtId="49" fontId="14" fillId="2" borderId="41" xfId="0" applyNumberFormat="1" applyFont="1" applyFill="1" applyBorder="1" applyAlignment="1">
      <alignment horizontal="center" vertical="top" wrapText="1"/>
    </xf>
    <xf numFmtId="0" fontId="15" fillId="2" borderId="6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64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16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top" wrapText="1"/>
    </xf>
    <xf numFmtId="49" fontId="15" fillId="2" borderId="35" xfId="0" applyNumberFormat="1" applyFont="1" applyFill="1" applyBorder="1" applyAlignment="1">
      <alignment horizontal="center" vertical="center"/>
    </xf>
    <xf numFmtId="49" fontId="15" fillId="2" borderId="60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49" fontId="15" fillId="2" borderId="59" xfId="0" applyNumberFormat="1" applyFont="1" applyFill="1" applyBorder="1" applyAlignment="1">
      <alignment horizontal="center" textRotation="90" wrapText="1"/>
    </xf>
    <xf numFmtId="49" fontId="15" fillId="2" borderId="58" xfId="0" applyNumberFormat="1" applyFont="1" applyFill="1" applyBorder="1" applyAlignment="1">
      <alignment horizontal="center" textRotation="90" wrapText="1"/>
    </xf>
    <xf numFmtId="49" fontId="15" fillId="2" borderId="61" xfId="0" applyNumberFormat="1" applyFont="1" applyFill="1" applyBorder="1" applyAlignment="1">
      <alignment horizontal="center" textRotation="90" wrapText="1"/>
    </xf>
    <xf numFmtId="49" fontId="15" fillId="2" borderId="62" xfId="0" applyNumberFormat="1" applyFont="1" applyFill="1" applyBorder="1" applyAlignment="1">
      <alignment horizontal="center" textRotation="90" wrapText="1"/>
    </xf>
    <xf numFmtId="49" fontId="15" fillId="2" borderId="17" xfId="0" applyNumberFormat="1" applyFont="1" applyFill="1" applyBorder="1" applyAlignment="1">
      <alignment horizontal="center" textRotation="90" wrapText="1"/>
    </xf>
    <xf numFmtId="49" fontId="15" fillId="2" borderId="21" xfId="0" applyNumberFormat="1" applyFont="1" applyFill="1" applyBorder="1" applyAlignment="1">
      <alignment horizontal="center" textRotation="90" wrapText="1"/>
    </xf>
    <xf numFmtId="49" fontId="14" fillId="2" borderId="59" xfId="0" applyNumberFormat="1" applyFont="1" applyFill="1" applyBorder="1" applyAlignment="1">
      <alignment horizontal="center" vertical="center" wrapText="1"/>
    </xf>
    <xf numFmtId="49" fontId="14" fillId="2" borderId="50" xfId="0" applyNumberFormat="1" applyFont="1" applyFill="1" applyBorder="1" applyAlignment="1">
      <alignment horizontal="center" vertical="center" wrapText="1"/>
    </xf>
    <xf numFmtId="49" fontId="14" fillId="2" borderId="58" xfId="0" applyNumberFormat="1" applyFont="1" applyFill="1" applyBorder="1" applyAlignment="1">
      <alignment horizontal="center" vertical="center" wrapText="1"/>
    </xf>
    <xf numFmtId="49" fontId="14" fillId="2" borderId="6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4" fillId="2" borderId="62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49" fontId="14" fillId="2" borderId="21" xfId="0" applyNumberFormat="1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textRotation="90" wrapText="1"/>
    </xf>
    <xf numFmtId="0" fontId="15" fillId="2" borderId="58" xfId="0" applyFont="1" applyFill="1" applyBorder="1" applyAlignment="1">
      <alignment horizontal="center" textRotation="90" wrapText="1"/>
    </xf>
    <xf numFmtId="0" fontId="15" fillId="2" borderId="61" xfId="0" applyFont="1" applyFill="1" applyBorder="1" applyAlignment="1">
      <alignment horizontal="center" textRotation="90" wrapText="1"/>
    </xf>
    <xf numFmtId="0" fontId="15" fillId="2" borderId="62" xfId="0" applyFont="1" applyFill="1" applyBorder="1" applyAlignment="1">
      <alignment horizontal="center" textRotation="90" wrapText="1"/>
    </xf>
    <xf numFmtId="0" fontId="15" fillId="2" borderId="17" xfId="0" applyFont="1" applyFill="1" applyBorder="1" applyAlignment="1">
      <alignment horizontal="center" textRotation="90" wrapText="1"/>
    </xf>
    <xf numFmtId="0" fontId="15" fillId="2" borderId="21" xfId="0" applyFont="1" applyFill="1" applyBorder="1" applyAlignment="1">
      <alignment horizontal="center" textRotation="90" wrapText="1"/>
    </xf>
    <xf numFmtId="49" fontId="15" fillId="2" borderId="59" xfId="0" applyNumberFormat="1" applyFont="1" applyFill="1" applyBorder="1" applyAlignment="1">
      <alignment horizontal="center" textRotation="90"/>
    </xf>
    <xf numFmtId="49" fontId="15" fillId="2" borderId="58" xfId="0" applyNumberFormat="1" applyFont="1" applyFill="1" applyBorder="1" applyAlignment="1">
      <alignment horizontal="center" textRotation="90"/>
    </xf>
    <xf numFmtId="49" fontId="15" fillId="2" borderId="61" xfId="0" applyNumberFormat="1" applyFont="1" applyFill="1" applyBorder="1" applyAlignment="1">
      <alignment horizontal="center" textRotation="90"/>
    </xf>
    <xf numFmtId="49" fontId="15" fillId="2" borderId="62" xfId="0" applyNumberFormat="1" applyFont="1" applyFill="1" applyBorder="1" applyAlignment="1">
      <alignment horizontal="center" textRotation="90"/>
    </xf>
    <xf numFmtId="49" fontId="15" fillId="2" borderId="17" xfId="0" applyNumberFormat="1" applyFont="1" applyFill="1" applyBorder="1" applyAlignment="1">
      <alignment horizontal="center" textRotation="90"/>
    </xf>
    <xf numFmtId="49" fontId="15" fillId="2" borderId="21" xfId="0" applyNumberFormat="1" applyFont="1" applyFill="1" applyBorder="1" applyAlignment="1">
      <alignment horizontal="center" textRotation="90"/>
    </xf>
    <xf numFmtId="0" fontId="15" fillId="2" borderId="4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textRotation="90" wrapText="1"/>
    </xf>
    <xf numFmtId="0" fontId="15" fillId="2" borderId="58" xfId="0" applyFont="1" applyFill="1" applyBorder="1" applyAlignment="1">
      <alignment horizontal="center" vertical="center" textRotation="90" wrapText="1"/>
    </xf>
    <xf numFmtId="0" fontId="15" fillId="2" borderId="19" xfId="0" applyFont="1" applyFill="1" applyBorder="1" applyAlignment="1">
      <alignment horizontal="center" vertical="center" textRotation="90" wrapText="1"/>
    </xf>
    <xf numFmtId="0" fontId="15" fillId="2" borderId="21" xfId="0" applyFont="1" applyFill="1" applyBorder="1" applyAlignment="1">
      <alignment horizontal="center" vertical="center" textRotation="90" wrapText="1"/>
    </xf>
    <xf numFmtId="0" fontId="15" fillId="2" borderId="51" xfId="0" applyFont="1" applyFill="1" applyBorder="1" applyAlignment="1">
      <alignment horizontal="center" vertical="center" textRotation="90" wrapText="1"/>
    </xf>
    <xf numFmtId="0" fontId="15" fillId="2" borderId="18" xfId="0" applyFont="1" applyFill="1" applyBorder="1" applyAlignment="1">
      <alignment horizontal="center" vertical="center" textRotation="90" wrapText="1"/>
    </xf>
    <xf numFmtId="0" fontId="15" fillId="2" borderId="59" xfId="0" applyFont="1" applyFill="1" applyBorder="1" applyAlignment="1">
      <alignment horizontal="center" vertical="center" textRotation="90" wrapText="1"/>
    </xf>
    <xf numFmtId="0" fontId="15" fillId="2" borderId="17" xfId="0" applyFont="1" applyFill="1" applyBorder="1" applyAlignment="1">
      <alignment horizontal="center" vertical="center" textRotation="90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textRotation="90" wrapText="1"/>
    </xf>
    <xf numFmtId="0" fontId="15" fillId="2" borderId="20" xfId="0" applyFont="1" applyFill="1" applyBorder="1" applyAlignment="1">
      <alignment horizontal="center" vertical="center" textRotation="90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textRotation="90"/>
    </xf>
    <xf numFmtId="0" fontId="14" fillId="2" borderId="58" xfId="0" applyFont="1" applyFill="1" applyBorder="1" applyAlignment="1">
      <alignment horizontal="center" vertical="center" textRotation="90"/>
    </xf>
    <xf numFmtId="0" fontId="14" fillId="2" borderId="61" xfId="0" applyFont="1" applyFill="1" applyBorder="1" applyAlignment="1">
      <alignment horizontal="center" vertical="center" textRotation="90"/>
    </xf>
    <xf numFmtId="0" fontId="14" fillId="2" borderId="62" xfId="0" applyFont="1" applyFill="1" applyBorder="1" applyAlignment="1">
      <alignment horizontal="center" vertical="center" textRotation="90"/>
    </xf>
    <xf numFmtId="0" fontId="14" fillId="2" borderId="17" xfId="0" applyFont="1" applyFill="1" applyBorder="1" applyAlignment="1">
      <alignment horizontal="center" vertical="center" textRotation="90"/>
    </xf>
    <xf numFmtId="0" fontId="14" fillId="2" borderId="21" xfId="0" applyFont="1" applyFill="1" applyBorder="1" applyAlignment="1">
      <alignment horizontal="center" vertical="center" textRotation="90"/>
    </xf>
    <xf numFmtId="0" fontId="14" fillId="2" borderId="35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49" fontId="14" fillId="2" borderId="35" xfId="0" applyNumberFormat="1" applyFont="1" applyFill="1" applyBorder="1" applyAlignment="1">
      <alignment horizontal="center" vertical="center" wrapText="1"/>
    </xf>
    <xf numFmtId="49" fontId="14" fillId="2" borderId="60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9" fontId="15" fillId="2" borderId="59" xfId="0" applyNumberFormat="1" applyFont="1" applyFill="1" applyBorder="1" applyAlignment="1">
      <alignment horizontal="center" vertical="center" wrapText="1"/>
    </xf>
    <xf numFmtId="49" fontId="15" fillId="2" borderId="51" xfId="0" applyNumberFormat="1" applyFont="1" applyFill="1" applyBorder="1" applyAlignment="1">
      <alignment horizontal="center" vertical="center" wrapText="1"/>
    </xf>
    <xf numFmtId="49" fontId="15" fillId="2" borderId="49" xfId="0" applyNumberFormat="1" applyFont="1" applyFill="1" applyBorder="1" applyAlignment="1">
      <alignment horizontal="center" vertical="center" wrapText="1"/>
    </xf>
    <xf numFmtId="49" fontId="15" fillId="2" borderId="58" xfId="0" applyNumberFormat="1" applyFont="1" applyFill="1" applyBorder="1" applyAlignment="1">
      <alignment horizontal="center" vertical="center" wrapText="1"/>
    </xf>
    <xf numFmtId="49" fontId="15" fillId="2" borderId="49" xfId="0" applyNumberFormat="1" applyFont="1" applyFill="1" applyBorder="1" applyAlignment="1">
      <alignment horizontal="center" vertical="center"/>
    </xf>
    <xf numFmtId="49" fontId="15" fillId="2" borderId="51" xfId="0" applyNumberFormat="1" applyFont="1" applyFill="1" applyBorder="1" applyAlignment="1">
      <alignment horizontal="center" vertical="center"/>
    </xf>
    <xf numFmtId="49" fontId="15" fillId="2" borderId="59" xfId="0" applyNumberFormat="1" applyFont="1" applyFill="1" applyBorder="1" applyAlignment="1">
      <alignment horizontal="center" vertical="center"/>
    </xf>
    <xf numFmtId="49" fontId="15" fillId="2" borderId="58" xfId="0" applyNumberFormat="1" applyFont="1" applyFill="1" applyBorder="1" applyAlignment="1">
      <alignment horizontal="center" vertical="center"/>
    </xf>
    <xf numFmtId="49" fontId="15" fillId="2" borderId="50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horizontal="center" vertical="center"/>
    </xf>
    <xf numFmtId="0" fontId="14" fillId="2" borderId="24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0" fontId="14" fillId="2" borderId="36" xfId="0" applyNumberFormat="1" applyFont="1" applyFill="1" applyBorder="1" applyAlignment="1">
      <alignment horizontal="center" vertical="center"/>
    </xf>
    <xf numFmtId="49" fontId="14" fillId="2" borderId="35" xfId="0" applyNumberFormat="1" applyFont="1" applyFill="1" applyBorder="1" applyAlignment="1">
      <alignment vertical="center" wrapText="1"/>
    </xf>
    <xf numFmtId="49" fontId="14" fillId="2" borderId="60" xfId="0" applyNumberFormat="1" applyFont="1" applyFill="1" applyBorder="1" applyAlignment="1">
      <alignment vertical="center" wrapText="1"/>
    </xf>
    <xf numFmtId="49" fontId="14" fillId="2" borderId="24" xfId="0" applyNumberFormat="1" applyFont="1" applyFill="1" applyBorder="1" applyAlignment="1">
      <alignment vertical="center" wrapText="1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47" xfId="0" applyNumberFormat="1" applyFont="1" applyFill="1" applyBorder="1" applyAlignment="1">
      <alignment horizontal="center" vertical="center"/>
    </xf>
    <xf numFmtId="0" fontId="15" fillId="2" borderId="46" xfId="0" applyNumberFormat="1" applyFont="1" applyFill="1" applyBorder="1" applyAlignment="1">
      <alignment horizontal="center" vertical="center"/>
    </xf>
    <xf numFmtId="0" fontId="15" fillId="2" borderId="27" xfId="0" applyNumberFormat="1" applyFont="1" applyFill="1" applyBorder="1" applyAlignment="1">
      <alignment horizontal="center" vertical="center"/>
    </xf>
    <xf numFmtId="49" fontId="18" fillId="2" borderId="46" xfId="0" applyNumberFormat="1" applyFont="1" applyFill="1" applyBorder="1" applyAlignment="1">
      <alignment vertical="center" wrapText="1"/>
    </xf>
    <xf numFmtId="49" fontId="18" fillId="2" borderId="48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vertical="center" wrapText="1"/>
    </xf>
    <xf numFmtId="0" fontId="15" fillId="2" borderId="48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2" borderId="47" xfId="0" applyFont="1" applyFill="1" applyBorder="1" applyAlignment="1">
      <alignment horizontal="center" vertical="center" textRotation="90" wrapText="1"/>
    </xf>
    <xf numFmtId="0" fontId="15" fillId="2" borderId="27" xfId="0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49" fontId="18" fillId="0" borderId="33" xfId="0" applyNumberFormat="1" applyFont="1" applyFill="1" applyBorder="1" applyAlignment="1">
      <alignment vertical="center" wrapText="1"/>
    </xf>
    <xf numFmtId="49" fontId="18" fillId="0" borderId="45" xfId="0" applyNumberFormat="1" applyFont="1" applyFill="1" applyBorder="1" applyAlignment="1">
      <alignment vertical="center" wrapText="1"/>
    </xf>
    <xf numFmtId="49" fontId="18" fillId="0" borderId="34" xfId="0" applyNumberFormat="1" applyFont="1" applyFill="1" applyBorder="1" applyAlignment="1">
      <alignment vertical="center" wrapText="1"/>
    </xf>
    <xf numFmtId="0" fontId="15" fillId="0" borderId="33" xfId="0" applyFont="1" applyFill="1" applyBorder="1" applyAlignment="1">
      <alignment horizontal="left" vertical="center"/>
    </xf>
    <xf numFmtId="0" fontId="15" fillId="0" borderId="45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center" vertical="center" textRotation="90" wrapText="1"/>
    </xf>
    <xf numFmtId="0" fontId="15" fillId="0" borderId="54" xfId="0" applyFont="1" applyFill="1" applyBorder="1" applyAlignment="1">
      <alignment horizontal="center" vertical="center" textRotation="90" wrapText="1"/>
    </xf>
    <xf numFmtId="0" fontId="15" fillId="0" borderId="52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15" fillId="2" borderId="0" xfId="0" applyFont="1" applyFill="1" applyAlignment="1">
      <alignment horizontal="left"/>
    </xf>
    <xf numFmtId="49" fontId="15" fillId="2" borderId="42" xfId="0" applyNumberFormat="1" applyFont="1" applyFill="1" applyBorder="1" applyAlignment="1">
      <alignment horizontal="center" vertical="center" wrapText="1"/>
    </xf>
    <xf numFmtId="49" fontId="15" fillId="2" borderId="44" xfId="0" applyNumberFormat="1" applyFont="1" applyFill="1" applyBorder="1" applyAlignment="1">
      <alignment horizontal="center" vertical="center" wrapText="1"/>
    </xf>
    <xf numFmtId="49" fontId="15" fillId="2" borderId="42" xfId="0" applyNumberFormat="1" applyFont="1" applyFill="1" applyBorder="1" applyAlignment="1">
      <alignment horizontal="left" vertical="center" wrapText="1"/>
    </xf>
    <xf numFmtId="49" fontId="15" fillId="2" borderId="43" xfId="0" applyNumberFormat="1" applyFont="1" applyFill="1" applyBorder="1" applyAlignment="1">
      <alignment horizontal="left" vertical="center"/>
    </xf>
    <xf numFmtId="49" fontId="15" fillId="2" borderId="44" xfId="0" applyNumberFormat="1" applyFont="1" applyFill="1" applyBorder="1" applyAlignment="1">
      <alignment horizontal="left" vertical="center"/>
    </xf>
    <xf numFmtId="49" fontId="15" fillId="2" borderId="42" xfId="0" applyNumberFormat="1" applyFont="1" applyFill="1" applyBorder="1" applyAlignment="1">
      <alignment horizontal="center" vertical="center"/>
    </xf>
    <xf numFmtId="49" fontId="15" fillId="2" borderId="43" xfId="0" applyNumberFormat="1" applyFont="1" applyFill="1" applyBorder="1" applyAlignment="1">
      <alignment horizontal="center" vertical="center"/>
    </xf>
    <xf numFmtId="49" fontId="15" fillId="2" borderId="44" xfId="0" applyNumberFormat="1" applyFont="1" applyFill="1" applyBorder="1" applyAlignment="1">
      <alignment horizontal="center" vertical="center"/>
    </xf>
    <xf numFmtId="49" fontId="28" fillId="0" borderId="33" xfId="0" applyNumberFormat="1" applyFont="1" applyFill="1" applyBorder="1" applyAlignment="1">
      <alignment vertical="center" wrapText="1"/>
    </xf>
    <xf numFmtId="49" fontId="28" fillId="0" borderId="45" xfId="0" applyNumberFormat="1" applyFont="1" applyFill="1" applyBorder="1" applyAlignment="1">
      <alignment vertical="center" wrapText="1"/>
    </xf>
    <xf numFmtId="49" fontId="28" fillId="0" borderId="34" xfId="0" applyNumberFormat="1" applyFont="1" applyFill="1" applyBorder="1" applyAlignment="1">
      <alignment vertical="center" wrapText="1"/>
    </xf>
    <xf numFmtId="49" fontId="15" fillId="2" borderId="45" xfId="0" applyNumberFormat="1" applyFont="1" applyFill="1" applyBorder="1" applyAlignment="1">
      <alignment horizontal="left" vertical="center"/>
    </xf>
    <xf numFmtId="49" fontId="15" fillId="2" borderId="34" xfId="0" applyNumberFormat="1" applyFont="1" applyFill="1" applyBorder="1" applyAlignment="1">
      <alignment horizontal="left" vertical="center"/>
    </xf>
    <xf numFmtId="49" fontId="15" fillId="2" borderId="33" xfId="0" applyNumberFormat="1" applyFont="1" applyFill="1" applyBorder="1" applyAlignment="1">
      <alignment vertical="center" wrapText="1"/>
    </xf>
    <xf numFmtId="49" fontId="15" fillId="2" borderId="45" xfId="0" applyNumberFormat="1" applyFont="1" applyFill="1" applyBorder="1" applyAlignment="1">
      <alignment vertical="center" wrapText="1"/>
    </xf>
    <xf numFmtId="49" fontId="15" fillId="2" borderId="34" xfId="0" applyNumberFormat="1" applyFont="1" applyFill="1" applyBorder="1" applyAlignment="1">
      <alignment vertical="center" wrapText="1"/>
    </xf>
    <xf numFmtId="0" fontId="16" fillId="0" borderId="33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34" xfId="0" applyNumberFormat="1" applyFont="1" applyFill="1" applyBorder="1" applyAlignment="1">
      <alignment horizontal="center" vertical="center" wrapText="1"/>
    </xf>
    <xf numFmtId="0" fontId="31" fillId="0" borderId="33" xfId="0" applyNumberFormat="1" applyFont="1" applyFill="1" applyBorder="1" applyAlignment="1">
      <alignment horizontal="center" vertical="center"/>
    </xf>
    <xf numFmtId="0" fontId="31" fillId="0" borderId="28" xfId="0" applyNumberFormat="1" applyFont="1" applyFill="1" applyBorder="1" applyAlignment="1">
      <alignment horizontal="center" vertical="center"/>
    </xf>
    <xf numFmtId="49" fontId="18" fillId="0" borderId="39" xfId="0" applyNumberFormat="1" applyFont="1" applyFill="1" applyBorder="1" applyAlignment="1">
      <alignment vertical="center" wrapText="1"/>
    </xf>
    <xf numFmtId="49" fontId="18" fillId="0" borderId="55" xfId="0" applyNumberFormat="1" applyFont="1" applyFill="1" applyBorder="1" applyAlignment="1">
      <alignment vertical="center" wrapText="1"/>
    </xf>
    <xf numFmtId="49" fontId="18" fillId="0" borderId="54" xfId="0" applyNumberFormat="1" applyFont="1" applyFill="1" applyBorder="1" applyAlignment="1">
      <alignment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5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left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30" fillId="0" borderId="34" xfId="0" applyNumberFormat="1" applyFont="1" applyFill="1" applyBorder="1" applyAlignment="1">
      <alignment horizontal="center" vertical="center" wrapText="1"/>
    </xf>
    <xf numFmtId="0" fontId="30" fillId="0" borderId="45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/>
    </xf>
    <xf numFmtId="0" fontId="15" fillId="0" borderId="34" xfId="0" applyNumberFormat="1" applyFont="1" applyFill="1" applyBorder="1" applyAlignment="1">
      <alignment horizontal="center"/>
    </xf>
    <xf numFmtId="49" fontId="32" fillId="0" borderId="45" xfId="0" applyNumberFormat="1" applyFont="1" applyFill="1" applyBorder="1" applyAlignment="1">
      <alignment vertical="center" wrapText="1"/>
    </xf>
    <xf numFmtId="0" fontId="15" fillId="0" borderId="37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38" xfId="0" applyNumberFormat="1" applyFont="1" applyFill="1" applyBorder="1" applyAlignment="1">
      <alignment horizontal="center" vertical="center"/>
    </xf>
    <xf numFmtId="0" fontId="15" fillId="0" borderId="65" xfId="0" applyNumberFormat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center" vertical="top" wrapText="1"/>
    </xf>
    <xf numFmtId="0" fontId="15" fillId="0" borderId="64" xfId="0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15" fillId="0" borderId="3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33" xfId="0" applyNumberFormat="1" applyFont="1" applyFill="1" applyBorder="1" applyAlignment="1">
      <alignment horizontal="center" vertical="center" wrapText="1"/>
    </xf>
    <xf numFmtId="0" fontId="15" fillId="0" borderId="28" xfId="0" applyNumberFormat="1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/>
    </xf>
    <xf numFmtId="0" fontId="15" fillId="0" borderId="28" xfId="0" applyNumberFormat="1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 vertical="center" textRotation="90" wrapText="1"/>
    </xf>
    <xf numFmtId="0" fontId="15" fillId="0" borderId="59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49" xfId="0" applyNumberFormat="1" applyFont="1" applyFill="1" applyBorder="1" applyAlignment="1">
      <alignment horizontal="center" vertical="center"/>
    </xf>
    <xf numFmtId="0" fontId="15" fillId="0" borderId="58" xfId="0" applyNumberFormat="1" applyFont="1" applyFill="1" applyBorder="1" applyAlignment="1">
      <alignment horizontal="center" vertical="center"/>
    </xf>
    <xf numFmtId="0" fontId="15" fillId="0" borderId="51" xfId="0" applyNumberFormat="1" applyFont="1" applyFill="1" applyBorder="1" applyAlignment="1">
      <alignment horizontal="center" vertical="center"/>
    </xf>
    <xf numFmtId="0" fontId="15" fillId="0" borderId="59" xfId="0" applyNumberFormat="1" applyFont="1" applyFill="1" applyBorder="1" applyAlignment="1">
      <alignment horizontal="center" vertical="center"/>
    </xf>
    <xf numFmtId="0" fontId="15" fillId="0" borderId="50" xfId="0" applyNumberFormat="1" applyFont="1" applyFill="1" applyBorder="1" applyAlignment="1">
      <alignment horizontal="center" vertical="center"/>
    </xf>
    <xf numFmtId="0" fontId="15" fillId="0" borderId="49" xfId="0" applyNumberFormat="1" applyFont="1" applyFill="1" applyBorder="1" applyAlignment="1">
      <alignment horizontal="center" vertical="center" wrapText="1"/>
    </xf>
    <xf numFmtId="0" fontId="15" fillId="0" borderId="58" xfId="0" applyNumberFormat="1" applyFont="1" applyFill="1" applyBorder="1" applyAlignment="1">
      <alignment horizontal="center" vertical="center" wrapText="1"/>
    </xf>
    <xf numFmtId="0" fontId="15" fillId="0" borderId="59" xfId="0" applyNumberFormat="1" applyFont="1" applyFill="1" applyBorder="1" applyAlignment="1">
      <alignment horizontal="center" vertical="center" wrapText="1"/>
    </xf>
    <xf numFmtId="0" fontId="15" fillId="0" borderId="51" xfId="0" applyNumberFormat="1" applyFont="1" applyFill="1" applyBorder="1" applyAlignment="1">
      <alignment horizontal="center" vertical="center" wrapText="1"/>
    </xf>
    <xf numFmtId="49" fontId="28" fillId="0" borderId="50" xfId="0" applyNumberFormat="1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Fill="1" applyBorder="1" applyAlignment="1">
      <alignment horizontal="center" vertical="center" wrapText="1"/>
    </xf>
    <xf numFmtId="49" fontId="24" fillId="0" borderId="35" xfId="0" applyNumberFormat="1" applyFont="1" applyFill="1" applyBorder="1" applyAlignment="1">
      <alignment horizontal="left" vertical="center" wrapText="1"/>
    </xf>
    <xf numFmtId="49" fontId="24" fillId="0" borderId="60" xfId="0" applyNumberFormat="1" applyFont="1" applyFill="1" applyBorder="1" applyAlignment="1">
      <alignment horizontal="left" vertical="center" wrapText="1"/>
    </xf>
    <xf numFmtId="49" fontId="24" fillId="0" borderId="24" xfId="0" applyNumberFormat="1" applyFont="1" applyFill="1" applyBorder="1" applyAlignment="1">
      <alignment horizontal="left" vertical="center" wrapText="1"/>
    </xf>
    <xf numFmtId="49" fontId="15" fillId="0" borderId="35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 vertical="center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60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textRotation="90" wrapText="1"/>
    </xf>
    <xf numFmtId="0" fontId="15" fillId="0" borderId="24" xfId="0" applyFont="1" applyFill="1" applyBorder="1" applyAlignment="1">
      <alignment horizontal="center" textRotation="90" wrapText="1"/>
    </xf>
    <xf numFmtId="0" fontId="15" fillId="0" borderId="36" xfId="0" applyFont="1" applyFill="1" applyBorder="1" applyAlignment="1">
      <alignment horizontal="center" textRotation="90" wrapText="1"/>
    </xf>
    <xf numFmtId="0" fontId="15" fillId="0" borderId="35" xfId="0" applyFont="1" applyFill="1" applyBorder="1" applyAlignment="1">
      <alignment horizontal="center" textRotation="90" wrapText="1"/>
    </xf>
    <xf numFmtId="49" fontId="15" fillId="0" borderId="59" xfId="0" applyNumberFormat="1" applyFont="1" applyFill="1" applyBorder="1" applyAlignment="1">
      <alignment horizontal="center" textRotation="90" wrapText="1"/>
    </xf>
    <xf numFmtId="49" fontId="15" fillId="0" borderId="58" xfId="0" applyNumberFormat="1" applyFont="1" applyFill="1" applyBorder="1" applyAlignment="1">
      <alignment horizontal="center" textRotation="90" wrapText="1"/>
    </xf>
    <xf numFmtId="49" fontId="15" fillId="0" borderId="61" xfId="0" applyNumberFormat="1" applyFont="1" applyFill="1" applyBorder="1" applyAlignment="1">
      <alignment horizontal="center" textRotation="90" wrapText="1"/>
    </xf>
    <xf numFmtId="49" fontId="15" fillId="0" borderId="62" xfId="0" applyNumberFormat="1" applyFont="1" applyFill="1" applyBorder="1" applyAlignment="1">
      <alignment horizontal="center" textRotation="90" wrapText="1"/>
    </xf>
    <xf numFmtId="49" fontId="15" fillId="0" borderId="17" xfId="0" applyNumberFormat="1" applyFont="1" applyFill="1" applyBorder="1" applyAlignment="1">
      <alignment horizontal="center" textRotation="90" wrapText="1"/>
    </xf>
    <xf numFmtId="49" fontId="15" fillId="0" borderId="21" xfId="0" applyNumberFormat="1" applyFont="1" applyFill="1" applyBorder="1" applyAlignment="1">
      <alignment horizontal="center" textRotation="90" wrapText="1"/>
    </xf>
    <xf numFmtId="49" fontId="14" fillId="0" borderId="59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58" xfId="0" applyNumberFormat="1" applyFont="1" applyFill="1" applyBorder="1" applyAlignment="1">
      <alignment horizontal="center" vertical="center" wrapText="1"/>
    </xf>
    <xf numFmtId="49" fontId="14" fillId="0" borderId="6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62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textRotation="90" wrapText="1"/>
    </xf>
    <xf numFmtId="0" fontId="15" fillId="0" borderId="58" xfId="0" applyFont="1" applyFill="1" applyBorder="1" applyAlignment="1">
      <alignment horizontal="center" textRotation="90" wrapText="1"/>
    </xf>
    <xf numFmtId="0" fontId="15" fillId="0" borderId="61" xfId="0" applyFont="1" applyFill="1" applyBorder="1" applyAlignment="1">
      <alignment horizontal="center" textRotation="90" wrapText="1"/>
    </xf>
    <xf numFmtId="0" fontId="15" fillId="0" borderId="62" xfId="0" applyFont="1" applyFill="1" applyBorder="1" applyAlignment="1">
      <alignment horizontal="center" textRotation="90" wrapText="1"/>
    </xf>
    <xf numFmtId="0" fontId="15" fillId="0" borderId="17" xfId="0" applyFont="1" applyFill="1" applyBorder="1" applyAlignment="1">
      <alignment horizontal="center" textRotation="90" wrapText="1"/>
    </xf>
    <xf numFmtId="0" fontId="15" fillId="0" borderId="21" xfId="0" applyFont="1" applyFill="1" applyBorder="1" applyAlignment="1">
      <alignment horizontal="center" textRotation="90" wrapText="1"/>
    </xf>
    <xf numFmtId="0" fontId="14" fillId="0" borderId="59" xfId="0" applyFont="1" applyFill="1" applyBorder="1" applyAlignment="1">
      <alignment horizontal="center" vertical="center" textRotation="90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61" xfId="0" applyFont="1" applyFill="1" applyBorder="1" applyAlignment="1">
      <alignment horizontal="center" vertical="center" textRotation="90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17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49" fontId="14" fillId="0" borderId="35" xfId="0" applyNumberFormat="1" applyFont="1" applyFill="1" applyBorder="1" applyAlignment="1">
      <alignment horizontal="center" wrapText="1"/>
    </xf>
    <xf numFmtId="49" fontId="14" fillId="0" borderId="60" xfId="0" applyNumberFormat="1" applyFont="1" applyFill="1" applyBorder="1" applyAlignment="1">
      <alignment horizontal="center" wrapText="1"/>
    </xf>
    <xf numFmtId="49" fontId="14" fillId="0" borderId="24" xfId="0" applyNumberFormat="1" applyFont="1" applyFill="1" applyBorder="1" applyAlignment="1">
      <alignment horizontal="center" wrapText="1"/>
    </xf>
    <xf numFmtId="49" fontId="15" fillId="0" borderId="59" xfId="0" applyNumberFormat="1" applyFont="1" applyFill="1" applyBorder="1" applyAlignment="1">
      <alignment horizontal="center" textRotation="90"/>
    </xf>
    <xf numFmtId="49" fontId="15" fillId="0" borderId="58" xfId="0" applyNumberFormat="1" applyFont="1" applyFill="1" applyBorder="1" applyAlignment="1">
      <alignment horizontal="center" textRotation="90"/>
    </xf>
    <xf numFmtId="49" fontId="15" fillId="0" borderId="61" xfId="0" applyNumberFormat="1" applyFont="1" applyFill="1" applyBorder="1" applyAlignment="1">
      <alignment horizontal="center" textRotation="90"/>
    </xf>
    <xf numFmtId="49" fontId="15" fillId="0" borderId="62" xfId="0" applyNumberFormat="1" applyFont="1" applyFill="1" applyBorder="1" applyAlignment="1">
      <alignment horizontal="center" textRotation="90"/>
    </xf>
    <xf numFmtId="49" fontId="15" fillId="0" borderId="17" xfId="0" applyNumberFormat="1" applyFont="1" applyFill="1" applyBorder="1" applyAlignment="1">
      <alignment horizontal="center" textRotation="90"/>
    </xf>
    <xf numFmtId="49" fontId="15" fillId="0" borderId="21" xfId="0" applyNumberFormat="1" applyFont="1" applyFill="1" applyBorder="1" applyAlignment="1">
      <alignment horizontal="center" textRotation="90"/>
    </xf>
    <xf numFmtId="0" fontId="15" fillId="0" borderId="2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textRotation="90" wrapText="1"/>
    </xf>
    <xf numFmtId="0" fontId="15" fillId="0" borderId="36" xfId="0" applyFont="1" applyFill="1" applyBorder="1" applyAlignment="1">
      <alignment horizontal="center" vertical="center" textRotation="90" wrapText="1"/>
    </xf>
    <xf numFmtId="49" fontId="14" fillId="0" borderId="30" xfId="0" applyNumberFormat="1" applyFont="1" applyFill="1" applyBorder="1" applyAlignment="1">
      <alignment horizontal="center" vertical="top" wrapText="1"/>
    </xf>
    <xf numFmtId="49" fontId="14" fillId="0" borderId="63" xfId="0" applyNumberFormat="1" applyFont="1" applyFill="1" applyBorder="1" applyAlignment="1">
      <alignment horizontal="center" vertical="top" wrapText="1"/>
    </xf>
    <xf numFmtId="49" fontId="14" fillId="0" borderId="41" xfId="0" applyNumberFormat="1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34" xfId="0" applyNumberFormat="1" applyFont="1" applyFill="1" applyBorder="1" applyAlignment="1">
      <alignment horizontal="center" vertical="center"/>
    </xf>
    <xf numFmtId="49" fontId="22" fillId="0" borderId="33" xfId="0" applyNumberFormat="1" applyFont="1" applyFill="1" applyBorder="1" applyAlignment="1">
      <alignment vertical="center" wrapText="1"/>
    </xf>
    <xf numFmtId="49" fontId="22" fillId="0" borderId="45" xfId="0" applyNumberFormat="1" applyFont="1" applyFill="1" applyBorder="1" applyAlignment="1">
      <alignment vertical="center" wrapText="1"/>
    </xf>
    <xf numFmtId="49" fontId="22" fillId="0" borderId="34" xfId="0" applyNumberFormat="1" applyFont="1" applyFill="1" applyBorder="1" applyAlignment="1">
      <alignment vertical="center" wrapText="1"/>
    </xf>
    <xf numFmtId="0" fontId="16" fillId="0" borderId="45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left" vertical="center" wrapText="1"/>
    </xf>
    <xf numFmtId="49" fontId="15" fillId="0" borderId="43" xfId="0" applyNumberFormat="1" applyFont="1" applyFill="1" applyBorder="1" applyAlignment="1">
      <alignment horizontal="left" vertical="center" wrapText="1"/>
    </xf>
    <xf numFmtId="49" fontId="15" fillId="0" borderId="44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 wrapText="1"/>
    </xf>
    <xf numFmtId="49" fontId="15" fillId="2" borderId="2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27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left" vertical="center"/>
    </xf>
    <xf numFmtId="49" fontId="15" fillId="2" borderId="7" xfId="0" applyNumberFormat="1" applyFont="1" applyFill="1" applyBorder="1" applyAlignment="1">
      <alignment horizontal="left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textRotation="89" wrapText="1"/>
    </xf>
    <xf numFmtId="0" fontId="2" fillId="2" borderId="24" xfId="0" applyFont="1" applyFill="1" applyBorder="1" applyAlignment="1">
      <alignment horizontal="center" vertical="center" textRotation="89" wrapText="1"/>
    </xf>
    <xf numFmtId="49" fontId="15" fillId="2" borderId="35" xfId="0" applyNumberFormat="1" applyFont="1" applyFill="1" applyBorder="1" applyAlignment="1">
      <alignment horizontal="center" vertical="center" wrapText="1"/>
    </xf>
    <xf numFmtId="49" fontId="15" fillId="2" borderId="60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49" fontId="32" fillId="0" borderId="33" xfId="0" applyNumberFormat="1" applyFont="1" applyFill="1" applyBorder="1" applyAlignment="1">
      <alignment vertical="center" wrapText="1"/>
    </xf>
    <xf numFmtId="49" fontId="32" fillId="0" borderId="34" xfId="0" applyNumberFormat="1" applyFont="1" applyFill="1" applyBorder="1" applyAlignment="1">
      <alignment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top"/>
    </xf>
    <xf numFmtId="0" fontId="15" fillId="0" borderId="6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88900</xdr:colOff>
      <xdr:row>2</xdr:row>
      <xdr:rowOff>57150</xdr:rowOff>
    </xdr:from>
    <xdr:to>
      <xdr:col>75</xdr:col>
      <xdr:colOff>158780</xdr:colOff>
      <xdr:row>13</xdr:row>
      <xdr:rowOff>166168</xdr:rowOff>
    </xdr:to>
    <xdr:sp macro="" textlink="">
      <xdr:nvSpPr>
        <xdr:cNvPr id="6" name="Прямоугольник 5"/>
        <xdr:cNvSpPr/>
      </xdr:nvSpPr>
      <xdr:spPr>
        <a:xfrm>
          <a:off x="10903479" y="506942"/>
          <a:ext cx="3212072" cy="260191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14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4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Квалификация </a:t>
          </a:r>
        </a:p>
        <a:p>
          <a:r>
            <a:rPr lang="ru-RU" sz="140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Специалист по управлению. </a:t>
          </a:r>
          <a:endParaRPr lang="x-none" sz="1400" u="sn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Инструктор-методист по физической подготовке</a:t>
          </a:r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40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Срок обучения</a:t>
          </a:r>
          <a:r>
            <a:rPr lang="ru-RU" sz="14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ru-RU" sz="140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года</a:t>
          </a:r>
          <a:endParaRPr lang="ru-RU" sz="1400" u="sng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23</xdr:col>
      <xdr:colOff>53976</xdr:colOff>
      <xdr:row>14</xdr:row>
      <xdr:rowOff>111125</xdr:rowOff>
    </xdr:to>
    <xdr:sp macro="" textlink="">
      <xdr:nvSpPr>
        <xdr:cNvPr id="8" name="Прямоугольник 7"/>
        <xdr:cNvSpPr/>
      </xdr:nvSpPr>
      <xdr:spPr>
        <a:xfrm>
          <a:off x="292100" y="342900"/>
          <a:ext cx="4140200" cy="2082800"/>
        </a:xfrm>
        <a:prstGeom prst="rect">
          <a:avLst/>
        </a:prstGeom>
        <a:solidFill>
          <a:schemeClr val="lt1"/>
        </a:solidFill>
        <a:ln w="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Первый заместитель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Министра образования </a:t>
          </a:r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Республики Беларусь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 И.А.Старовойтова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                  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		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endParaRPr lang="ru-RU" sz="14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Регистрационный №</a:t>
          </a:r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pPr algn="l"/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23</xdr:col>
      <xdr:colOff>19314</xdr:colOff>
      <xdr:row>2</xdr:row>
      <xdr:rowOff>162719</xdr:rowOff>
    </xdr:from>
    <xdr:to>
      <xdr:col>53</xdr:col>
      <xdr:colOff>146325</xdr:colOff>
      <xdr:row>14</xdr:row>
      <xdr:rowOff>162452</xdr:rowOff>
    </xdr:to>
    <xdr:sp macro="" textlink="">
      <xdr:nvSpPr>
        <xdr:cNvPr id="9" name="Прямоугольник 8"/>
        <xdr:cNvSpPr/>
      </xdr:nvSpPr>
      <xdr:spPr>
        <a:xfrm>
          <a:off x="4620406" y="615267"/>
          <a:ext cx="5990767" cy="264833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МИНИСТЕРСТВО ОБРАЗОВАНИЯ РЕСПУБЛИКИ БЕЛАРУСЬ</a:t>
          </a:r>
          <a:endParaRPr lang="ru-RU" sz="14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ТИПОВОЙ УЧЕБНЫЙ ПЛАН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/>
          <a:r>
            <a:rPr lang="ru-RU" sz="14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Специальность </a:t>
          </a:r>
          <a:r>
            <a:rPr lang="ru-RU" sz="1400" b="0" i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1-88 01 04</a:t>
          </a:r>
          <a:r>
            <a:rPr lang="ru-RU" sz="14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x-non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ru-RU" sz="14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Физическая подготовка военнослужащих          </a:t>
          </a:r>
          <a:endParaRPr lang="x-non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ru-RU" sz="14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x-non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lnSpc>
              <a:spcPts val="12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143363</xdr:colOff>
      <xdr:row>175</xdr:row>
      <xdr:rowOff>96624</xdr:rowOff>
    </xdr:from>
    <xdr:to>
      <xdr:col>75</xdr:col>
      <xdr:colOff>173181</xdr:colOff>
      <xdr:row>181</xdr:row>
      <xdr:rowOff>25977</xdr:rowOff>
    </xdr:to>
    <xdr:sp macro="" textlink="">
      <xdr:nvSpPr>
        <xdr:cNvPr id="10" name="Прямоугольник 9"/>
        <xdr:cNvSpPr>
          <a:spLocks noChangeArrowheads="1"/>
        </xdr:cNvSpPr>
      </xdr:nvSpPr>
      <xdr:spPr bwMode="auto">
        <a:xfrm>
          <a:off x="143363" y="62547006"/>
          <a:ext cx="14900024" cy="1419736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ru-RU" sz="1100" b="0" i="0" u="none" strike="noStrike" baseline="30000">
              <a:solidFill>
                <a:sysClr val="windowText" lastClr="000000"/>
              </a:solidFill>
              <a:latin typeface="Times New Roman"/>
              <a:cs typeface="Times New Roman"/>
            </a:rPr>
            <a:t>1</a:t>
          </a:r>
          <a:r>
            <a:rPr lang="ru-RU" sz="14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</a:t>
          </a:r>
          <a:r>
            <a:rPr lang="ru-RU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В соответствии с Инструкцией о порядке организации работы военного учебного заведения, утвержденной Министерством обороны Республики Беларусь и Министертвом образования Республики Беларусь, учреждениям высшего образования предоставляется право планировать начало учебного года у курсантов первых курсов с 1  августа, с соответствующим увеличением продолжительности обучения.</a:t>
          </a:r>
          <a:endParaRPr lang="ru-RU" sz="120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lang="ru-RU" sz="1400" b="0" i="0" u="none" strike="noStrike" baseline="0">
              <a:solidFill>
                <a:sysClr val="windowText" lastClr="000000"/>
              </a:solidFill>
              <a:latin typeface="Times New Roman"/>
              <a:ea typeface="Cambria Math"/>
              <a:cs typeface="Times New Roman"/>
            </a:rPr>
            <a:t> </a:t>
          </a:r>
          <a:r>
            <a:rPr lang="ru-RU" sz="12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Дифференцированный зачет.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3</a:t>
          </a:r>
          <a:r>
            <a:rPr lang="ru-RU" sz="12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Cambria Math"/>
              <a:cs typeface="Times New Roman" pitchFamily="18" charset="0"/>
            </a:rPr>
            <a:t> </a:t>
          </a:r>
          <a:r>
            <a:rPr lang="ru-RU" sz="12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Курсовая работа выполняется по одной из учебных дисциплин модуля 2.6, изученных до 7-го  семестра включительно.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4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При составлении учебного плана учреждения высшего образования по специальности  учебная дисциплина" Основы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управления интеллектуальной собственностью" планируется в качестве  дисциплины компонента учреждения высшего образования.</a:t>
          </a:r>
        </a:p>
        <a:p>
          <a:pPr rtl="0"/>
          <a:r>
            <a:rPr kumimoji="0" lang="ru-RU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5</a:t>
          </a:r>
          <a:r>
            <a:rPr lang="ru-RU" sz="12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Курсантам, которые проявили способности к научно-исследовательской работе, разрешается</a:t>
          </a:r>
          <a:r>
            <a:rPr lang="ru-RU" sz="12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выполнять и защищать дипломную работу вместо государственного экзамена  по физической подготовке военнослужащих и методике преподавания.</a:t>
          </a:r>
          <a:r>
            <a:rPr lang="ru-RU" sz="12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За выполнение дипломной работы начисляется дополнительно 6 зачетных единиц.</a:t>
          </a:r>
          <a:endParaRPr lang="ru-RU" sz="12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2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51</xdr:col>
      <xdr:colOff>125506</xdr:colOff>
      <xdr:row>25</xdr:row>
      <xdr:rowOff>119902</xdr:rowOff>
    </xdr:from>
    <xdr:ext cx="914400" cy="264560"/>
    <xdr:sp macro="" textlink="">
      <xdr:nvSpPr>
        <xdr:cNvPr id="4" name="TextBox 3"/>
        <xdr:cNvSpPr txBox="1"/>
      </xdr:nvSpPr>
      <xdr:spPr>
        <a:xfrm>
          <a:off x="10659035" y="670896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49"/>
  <sheetViews>
    <sheetView tabSelected="1" view="pageBreakPreview" topLeftCell="A182" zoomScale="50" zoomScaleNormal="60" zoomScaleSheetLayoutView="50" workbookViewId="0"/>
  </sheetViews>
  <sheetFormatPr defaultColWidth="9.109375" defaultRowHeight="17.399999999999999"/>
  <cols>
    <col min="1" max="1" width="7" style="9" customWidth="1"/>
    <col min="2" max="2" width="3.33203125" style="9" customWidth="1"/>
    <col min="3" max="5" width="3" style="9" customWidth="1"/>
    <col min="6" max="6" width="2.6640625" style="9" customWidth="1"/>
    <col min="7" max="7" width="2.88671875" style="9" customWidth="1"/>
    <col min="8" max="8" width="2.88671875" style="22" customWidth="1"/>
    <col min="9" max="9" width="3" style="9" customWidth="1"/>
    <col min="10" max="10" width="2.88671875" style="9" customWidth="1"/>
    <col min="11" max="11" width="3.109375" style="9" customWidth="1"/>
    <col min="12" max="12" width="3" style="9" customWidth="1"/>
    <col min="13" max="14" width="2.88671875" style="9" customWidth="1"/>
    <col min="15" max="15" width="3.109375" style="9" customWidth="1"/>
    <col min="16" max="16" width="2.88671875" style="9" customWidth="1"/>
    <col min="17" max="17" width="3.33203125" style="9" customWidth="1"/>
    <col min="18" max="18" width="2.6640625" style="9" customWidth="1"/>
    <col min="19" max="19" width="3.5546875" style="9" customWidth="1"/>
    <col min="20" max="20" width="2.88671875" style="9" customWidth="1"/>
    <col min="21" max="21" width="3" style="9" customWidth="1"/>
    <col min="22" max="23" width="2.88671875" style="9" customWidth="1"/>
    <col min="24" max="24" width="3" style="9" customWidth="1"/>
    <col min="25" max="25" width="3.109375" style="9" customWidth="1"/>
    <col min="26" max="26" width="2.88671875" style="9" customWidth="1"/>
    <col min="27" max="28" width="2.6640625" style="9" customWidth="1"/>
    <col min="29" max="30" width="2.88671875" style="9" customWidth="1"/>
    <col min="31" max="31" width="3.33203125" style="9" customWidth="1"/>
    <col min="32" max="32" width="3" style="9" customWidth="1"/>
    <col min="33" max="34" width="3.33203125" style="9" customWidth="1"/>
    <col min="35" max="35" width="2.88671875" style="9" customWidth="1"/>
    <col min="36" max="37" width="3.33203125" style="9" customWidth="1"/>
    <col min="38" max="38" width="3.109375" style="9" customWidth="1"/>
    <col min="39" max="39" width="2.88671875" style="9" customWidth="1"/>
    <col min="40" max="40" width="3" style="9" customWidth="1"/>
    <col min="41" max="41" width="3" style="4" customWidth="1"/>
    <col min="42" max="42" width="3.33203125" style="4" customWidth="1"/>
    <col min="43" max="44" width="3" style="4" customWidth="1"/>
    <col min="45" max="45" width="2.88671875" style="4" customWidth="1"/>
    <col min="46" max="46" width="3" style="4" customWidth="1"/>
    <col min="47" max="47" width="2.88671875" style="4" customWidth="1"/>
    <col min="48" max="50" width="3" style="4" customWidth="1"/>
    <col min="51" max="52" width="2.88671875" style="4" customWidth="1"/>
    <col min="53" max="53" width="3" style="4" customWidth="1"/>
    <col min="54" max="54" width="2.88671875" style="4" customWidth="1"/>
    <col min="55" max="57" width="3" style="4" customWidth="1"/>
    <col min="58" max="59" width="2.6640625" style="4" customWidth="1"/>
    <col min="60" max="60" width="3.109375" style="4" customWidth="1"/>
    <col min="61" max="62" width="2.6640625" style="4" customWidth="1"/>
    <col min="63" max="63" width="2.5546875" style="4" customWidth="1"/>
    <col min="64" max="64" width="2.6640625" style="4" customWidth="1"/>
    <col min="65" max="65" width="2.5546875" style="4" customWidth="1"/>
    <col min="66" max="70" width="2.6640625" style="4" customWidth="1"/>
    <col min="71" max="71" width="2.44140625" style="4" customWidth="1"/>
    <col min="72" max="72" width="2.6640625" style="4" customWidth="1"/>
    <col min="73" max="73" width="2.109375" style="4" customWidth="1"/>
    <col min="74" max="74" width="2.6640625" style="4" customWidth="1"/>
    <col min="75" max="75" width="2.109375" style="4" customWidth="1"/>
    <col min="76" max="76" width="2.6640625" style="4" customWidth="1"/>
    <col min="77" max="77" width="5.6640625" style="4" customWidth="1"/>
    <col min="78" max="78" width="2.33203125" style="4" customWidth="1"/>
    <col min="79" max="79" width="8.5546875" style="4" customWidth="1"/>
    <col min="80" max="81" width="2.6640625" style="4" customWidth="1"/>
    <col min="82" max="82" width="6.44140625" style="4" customWidth="1"/>
    <col min="83" max="85" width="2.6640625" style="4" customWidth="1"/>
    <col min="86" max="86" width="8.6640625" style="4" customWidth="1"/>
    <col min="87" max="87" width="2.6640625" style="4" customWidth="1"/>
    <col min="88" max="88" width="10.88671875" style="4" customWidth="1"/>
    <col min="89" max="89" width="2.6640625" style="4" customWidth="1"/>
    <col min="90" max="90" width="9.44140625" style="9" customWidth="1"/>
    <col min="91" max="91" width="7.44140625" style="9" customWidth="1"/>
    <col min="92" max="92" width="5.6640625" style="9" customWidth="1"/>
    <col min="93" max="93" width="2.6640625" style="9" customWidth="1"/>
    <col min="94" max="94" width="9.44140625" style="9" customWidth="1"/>
    <col min="95" max="16384" width="9.109375" style="9"/>
  </cols>
  <sheetData>
    <row r="1" spans="1:89" s="11" customFormat="1">
      <c r="A1" s="28"/>
      <c r="B1" s="28"/>
      <c r="C1" s="28"/>
      <c r="D1" s="28"/>
      <c r="E1" s="28"/>
      <c r="F1" s="28"/>
      <c r="G1" s="28"/>
      <c r="H1" s="26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3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</row>
    <row r="2" spans="1:89">
      <c r="A2" s="31"/>
      <c r="B2" s="32"/>
      <c r="C2" s="32"/>
      <c r="D2" s="32"/>
      <c r="E2" s="32"/>
      <c r="F2" s="32"/>
      <c r="G2" s="32"/>
      <c r="H2" s="26"/>
      <c r="I2" s="3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</row>
    <row r="3" spans="1:89">
      <c r="A3" s="34"/>
      <c r="B3" s="25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33"/>
      <c r="BR3" s="24"/>
      <c r="BS3" s="24"/>
      <c r="BT3" s="24"/>
      <c r="BU3" s="24"/>
      <c r="BV3" s="24"/>
      <c r="BW3" s="24"/>
      <c r="BX3" s="24"/>
      <c r="BY3" s="24"/>
    </row>
    <row r="4" spans="1:89">
      <c r="A4" s="34"/>
      <c r="B4" s="25"/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</row>
    <row r="5" spans="1:89">
      <c r="A5" s="33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33"/>
      <c r="BR5" s="24"/>
      <c r="BS5" s="24"/>
      <c r="BT5" s="24"/>
      <c r="BU5" s="24"/>
      <c r="BV5" s="24"/>
      <c r="BW5" s="24"/>
      <c r="BX5" s="24"/>
      <c r="BY5" s="24"/>
    </row>
    <row r="6" spans="1:89">
      <c r="A6" s="25"/>
      <c r="B6" s="25"/>
      <c r="C6" s="25"/>
      <c r="D6" s="25"/>
      <c r="E6" s="25"/>
      <c r="F6" s="25"/>
      <c r="G6" s="25"/>
      <c r="H6" s="2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spans="1:89">
      <c r="A7" s="33"/>
      <c r="B7" s="25"/>
      <c r="C7" s="25"/>
      <c r="D7" s="25"/>
      <c r="E7" s="25"/>
      <c r="F7" s="25"/>
      <c r="G7" s="25"/>
      <c r="H7" s="26"/>
      <c r="I7" s="25"/>
      <c r="J7" s="25"/>
      <c r="K7" s="25"/>
      <c r="L7" s="25"/>
      <c r="M7" s="25"/>
      <c r="N7" s="25"/>
      <c r="O7" s="25"/>
      <c r="P7" s="25"/>
      <c r="Q7" s="3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33"/>
      <c r="BR7" s="24"/>
      <c r="BS7" s="24"/>
      <c r="BT7" s="24"/>
      <c r="BU7" s="24"/>
      <c r="BV7" s="24"/>
      <c r="BW7" s="24"/>
      <c r="BX7" s="24"/>
      <c r="BY7" s="24"/>
    </row>
    <row r="8" spans="1:89">
      <c r="A8" s="33"/>
      <c r="B8" s="25"/>
      <c r="C8" s="25"/>
      <c r="D8" s="25"/>
      <c r="E8" s="25"/>
      <c r="F8" s="25"/>
      <c r="G8" s="25"/>
      <c r="H8" s="26"/>
      <c r="I8" s="25"/>
      <c r="J8" s="25"/>
      <c r="K8" s="25"/>
      <c r="L8" s="25"/>
      <c r="M8" s="25"/>
      <c r="N8" s="25"/>
      <c r="O8" s="25"/>
      <c r="P8" s="25"/>
      <c r="Q8" s="36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33"/>
      <c r="BR8" s="24"/>
      <c r="BS8" s="24"/>
      <c r="BT8" s="24"/>
      <c r="BU8" s="24"/>
      <c r="BV8" s="24"/>
      <c r="BW8" s="24"/>
      <c r="BX8" s="24"/>
      <c r="BY8" s="24"/>
    </row>
    <row r="9" spans="1:89">
      <c r="A9" s="33"/>
      <c r="B9" s="25"/>
      <c r="C9" s="25"/>
      <c r="D9" s="25"/>
      <c r="E9" s="25"/>
      <c r="F9" s="25"/>
      <c r="G9" s="25"/>
      <c r="H9" s="26"/>
      <c r="I9" s="3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33"/>
      <c r="BR9" s="24"/>
      <c r="BS9" s="24"/>
      <c r="BT9" s="24"/>
      <c r="BU9" s="24"/>
      <c r="BV9" s="24"/>
      <c r="BW9" s="24"/>
      <c r="BX9" s="24"/>
      <c r="BY9" s="24"/>
    </row>
    <row r="10" spans="1:89">
      <c r="A10" s="33"/>
      <c r="B10" s="25"/>
      <c r="C10" s="25"/>
      <c r="D10" s="25"/>
      <c r="E10" s="25"/>
      <c r="F10" s="25"/>
      <c r="G10" s="25"/>
      <c r="H10" s="26"/>
      <c r="I10" s="3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</row>
    <row r="11" spans="1:89">
      <c r="A11" s="33"/>
      <c r="B11" s="25"/>
      <c r="C11" s="25"/>
      <c r="D11" s="25"/>
      <c r="E11" s="25"/>
      <c r="F11" s="25"/>
      <c r="G11" s="25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33"/>
      <c r="BR11" s="24"/>
      <c r="BS11" s="24"/>
      <c r="BT11" s="24"/>
      <c r="BU11" s="24"/>
      <c r="BV11" s="24"/>
      <c r="BW11" s="24"/>
      <c r="BX11" s="24"/>
      <c r="BY11" s="24"/>
    </row>
    <row r="12" spans="1:89">
      <c r="A12" s="33"/>
      <c r="B12" s="25"/>
      <c r="C12" s="25"/>
      <c r="D12" s="25"/>
      <c r="E12" s="25"/>
      <c r="F12" s="25"/>
      <c r="G12" s="25"/>
      <c r="H12" s="26"/>
      <c r="I12" s="3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33"/>
      <c r="BR12" s="24"/>
      <c r="BS12" s="24"/>
      <c r="BT12" s="24"/>
      <c r="BU12" s="24"/>
      <c r="BV12" s="24"/>
      <c r="BW12" s="24"/>
      <c r="BX12" s="24"/>
      <c r="BY12" s="24"/>
    </row>
    <row r="13" spans="1:89">
      <c r="A13" s="33"/>
      <c r="B13" s="25"/>
      <c r="C13" s="25"/>
      <c r="D13" s="25"/>
      <c r="E13" s="25"/>
      <c r="F13" s="25"/>
      <c r="G13" s="25"/>
      <c r="H13" s="26"/>
      <c r="I13" s="3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89">
      <c r="A14" s="25"/>
      <c r="B14" s="25"/>
      <c r="C14" s="25"/>
      <c r="D14" s="25"/>
      <c r="E14" s="25"/>
      <c r="F14" s="25"/>
      <c r="G14" s="25"/>
      <c r="H14" s="26"/>
      <c r="I14" s="3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89">
      <c r="A15" s="25"/>
      <c r="B15" s="25"/>
      <c r="C15" s="25"/>
      <c r="D15" s="25"/>
      <c r="E15" s="25"/>
      <c r="F15" s="25"/>
      <c r="G15" s="25"/>
      <c r="H15" s="26"/>
      <c r="I15" s="3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</row>
    <row r="16" spans="1:89">
      <c r="A16" s="25"/>
      <c r="B16" s="25"/>
      <c r="C16" s="25"/>
      <c r="D16" s="25"/>
      <c r="E16" s="25"/>
      <c r="F16" s="25"/>
      <c r="G16" s="25"/>
      <c r="H16" s="26"/>
      <c r="I16" s="3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</row>
    <row r="17" spans="1:88">
      <c r="A17" s="25"/>
      <c r="B17" s="25"/>
      <c r="C17" s="25"/>
      <c r="D17" s="25"/>
      <c r="E17" s="25"/>
      <c r="F17" s="25"/>
      <c r="G17" s="25"/>
      <c r="H17" s="26"/>
      <c r="I17" s="3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</row>
    <row r="18" spans="1:88" ht="18" customHeight="1">
      <c r="A18" s="25"/>
      <c r="B18" s="25"/>
      <c r="C18" s="25"/>
      <c r="D18" s="25"/>
      <c r="E18" s="25"/>
      <c r="F18" s="25"/>
      <c r="G18" s="25"/>
      <c r="H18" s="26"/>
      <c r="I18" s="3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</row>
    <row r="19" spans="1:88" ht="9.75" customHeight="1">
      <c r="A19" s="25"/>
      <c r="B19" s="25"/>
      <c r="C19" s="25"/>
      <c r="D19" s="25"/>
      <c r="E19" s="25"/>
      <c r="F19" s="25"/>
      <c r="G19" s="25"/>
      <c r="H19" s="26"/>
      <c r="I19" s="34"/>
      <c r="J19" s="25"/>
      <c r="K19" s="25"/>
      <c r="L19" s="19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</row>
    <row r="20" spans="1:88" s="19" customFormat="1" ht="18" thickBot="1">
      <c r="A20" s="37" t="s">
        <v>375</v>
      </c>
      <c r="B20" s="38"/>
      <c r="C20" s="38"/>
      <c r="D20" s="38"/>
      <c r="E20" s="38"/>
      <c r="F20" s="38"/>
      <c r="G20" s="38"/>
      <c r="H20" s="26"/>
      <c r="I20" s="39"/>
      <c r="J20" s="38"/>
      <c r="K20" s="38"/>
      <c r="L20" s="19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40"/>
      <c r="AP20" s="40"/>
      <c r="AQ20" s="40"/>
      <c r="AR20" s="40"/>
      <c r="AS20" s="40"/>
      <c r="AT20" s="40"/>
      <c r="AU20" s="40"/>
      <c r="AV20" s="822" t="s">
        <v>57</v>
      </c>
      <c r="AW20" s="822"/>
      <c r="AX20" s="822"/>
      <c r="AY20" s="822"/>
      <c r="AZ20" s="822"/>
      <c r="BA20" s="822"/>
      <c r="BB20" s="822"/>
      <c r="BC20" s="822"/>
      <c r="BD20" s="822"/>
      <c r="BE20" s="822"/>
      <c r="BF20" s="822"/>
      <c r="BG20" s="822"/>
      <c r="BH20" s="822"/>
      <c r="BI20" s="822"/>
      <c r="BJ20" s="822"/>
      <c r="BK20" s="822"/>
      <c r="BL20" s="822"/>
      <c r="BM20" s="822"/>
      <c r="BN20" s="822"/>
      <c r="BO20" s="822"/>
      <c r="BP20" s="822"/>
      <c r="BQ20" s="822"/>
      <c r="BR20" s="822"/>
      <c r="BS20" s="822"/>
      <c r="BT20" s="822"/>
      <c r="BU20" s="822"/>
      <c r="BV20" s="41"/>
      <c r="BW20" s="41"/>
      <c r="BX20" s="41"/>
      <c r="BY20" s="40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</row>
    <row r="21" spans="1:88" s="12" customFormat="1" ht="15.75" customHeight="1">
      <c r="A21" s="480" t="s">
        <v>30</v>
      </c>
      <c r="B21" s="235" t="s">
        <v>11</v>
      </c>
      <c r="C21" s="236"/>
      <c r="D21" s="236"/>
      <c r="E21" s="201">
        <v>1</v>
      </c>
      <c r="F21" s="478" t="s">
        <v>0</v>
      </c>
      <c r="G21" s="478"/>
      <c r="H21" s="478"/>
      <c r="I21" s="479"/>
      <c r="J21" s="476" t="s">
        <v>265</v>
      </c>
      <c r="K21" s="473" t="s">
        <v>1</v>
      </c>
      <c r="L21" s="474"/>
      <c r="M21" s="475"/>
      <c r="N21" s="476" t="s">
        <v>266</v>
      </c>
      <c r="O21" s="482" t="s">
        <v>2</v>
      </c>
      <c r="P21" s="478"/>
      <c r="Q21" s="478"/>
      <c r="R21" s="479"/>
      <c r="S21" s="482" t="s">
        <v>3</v>
      </c>
      <c r="T21" s="478"/>
      <c r="U21" s="478"/>
      <c r="V21" s="479"/>
      <c r="W21" s="476" t="s">
        <v>258</v>
      </c>
      <c r="X21" s="482" t="s">
        <v>4</v>
      </c>
      <c r="Y21" s="478"/>
      <c r="Z21" s="479"/>
      <c r="AA21" s="476" t="s">
        <v>259</v>
      </c>
      <c r="AB21" s="473" t="s">
        <v>5</v>
      </c>
      <c r="AC21" s="474"/>
      <c r="AD21" s="475"/>
      <c r="AE21" s="476" t="s">
        <v>260</v>
      </c>
      <c r="AF21" s="482" t="s">
        <v>6</v>
      </c>
      <c r="AG21" s="478"/>
      <c r="AH21" s="478"/>
      <c r="AI21" s="479"/>
      <c r="AJ21" s="476" t="s">
        <v>261</v>
      </c>
      <c r="AK21" s="482" t="s">
        <v>7</v>
      </c>
      <c r="AL21" s="478"/>
      <c r="AM21" s="479"/>
      <c r="AN21" s="476" t="s">
        <v>262</v>
      </c>
      <c r="AO21" s="482" t="s">
        <v>8</v>
      </c>
      <c r="AP21" s="478"/>
      <c r="AQ21" s="478"/>
      <c r="AR21" s="479"/>
      <c r="AS21" s="482" t="s">
        <v>9</v>
      </c>
      <c r="AT21" s="478"/>
      <c r="AU21" s="478"/>
      <c r="AV21" s="479"/>
      <c r="AW21" s="476" t="s">
        <v>263</v>
      </c>
      <c r="AX21" s="482" t="s">
        <v>10</v>
      </c>
      <c r="AY21" s="478"/>
      <c r="AZ21" s="479"/>
      <c r="BA21" s="476" t="s">
        <v>264</v>
      </c>
      <c r="BB21" s="482" t="s">
        <v>11</v>
      </c>
      <c r="BC21" s="478"/>
      <c r="BD21" s="478"/>
      <c r="BE21" s="526"/>
      <c r="BF21" s="536" t="s">
        <v>126</v>
      </c>
      <c r="BG21" s="534"/>
      <c r="BH21" s="530" t="s">
        <v>127</v>
      </c>
      <c r="BI21" s="534"/>
      <c r="BJ21" s="530" t="s">
        <v>56</v>
      </c>
      <c r="BK21" s="534"/>
      <c r="BL21" s="530" t="s">
        <v>12</v>
      </c>
      <c r="BM21" s="534"/>
      <c r="BN21" s="530" t="s">
        <v>13</v>
      </c>
      <c r="BO21" s="539"/>
      <c r="BP21" s="539"/>
      <c r="BQ21" s="534"/>
      <c r="BR21" s="530" t="s">
        <v>14</v>
      </c>
      <c r="BS21" s="534"/>
      <c r="BT21" s="530" t="s">
        <v>15</v>
      </c>
      <c r="BU21" s="531"/>
      <c r="BV21" s="42"/>
      <c r="BW21" s="43"/>
      <c r="BX21" s="44"/>
      <c r="BY21" s="44"/>
      <c r="BZ21" s="44"/>
      <c r="CA21" s="44"/>
      <c r="CB21" s="44"/>
      <c r="CC21" s="44"/>
    </row>
    <row r="22" spans="1:88" s="12" customFormat="1" ht="111.75" customHeight="1" thickBot="1">
      <c r="A22" s="481"/>
      <c r="B22" s="46" t="s">
        <v>323</v>
      </c>
      <c r="C22" s="46" t="s">
        <v>324</v>
      </c>
      <c r="D22" s="46" t="s">
        <v>325</v>
      </c>
      <c r="E22" s="54" t="s">
        <v>51</v>
      </c>
      <c r="F22" s="45" t="s">
        <v>31</v>
      </c>
      <c r="G22" s="46" t="s">
        <v>32</v>
      </c>
      <c r="H22" s="46" t="s">
        <v>33</v>
      </c>
      <c r="I22" s="46" t="s">
        <v>34</v>
      </c>
      <c r="J22" s="477"/>
      <c r="K22" s="46" t="s">
        <v>35</v>
      </c>
      <c r="L22" s="46" t="s">
        <v>36</v>
      </c>
      <c r="M22" s="46" t="s">
        <v>37</v>
      </c>
      <c r="N22" s="477"/>
      <c r="O22" s="46" t="s">
        <v>54</v>
      </c>
      <c r="P22" s="46" t="s">
        <v>38</v>
      </c>
      <c r="Q22" s="46" t="s">
        <v>39</v>
      </c>
      <c r="R22" s="46" t="s">
        <v>40</v>
      </c>
      <c r="S22" s="46" t="s">
        <v>41</v>
      </c>
      <c r="T22" s="46" t="s">
        <v>32</v>
      </c>
      <c r="U22" s="46" t="s">
        <v>33</v>
      </c>
      <c r="V22" s="46" t="s">
        <v>42</v>
      </c>
      <c r="W22" s="477"/>
      <c r="X22" s="46" t="s">
        <v>43</v>
      </c>
      <c r="Y22" s="46" t="s">
        <v>44</v>
      </c>
      <c r="Z22" s="47" t="s">
        <v>45</v>
      </c>
      <c r="AA22" s="477"/>
      <c r="AB22" s="46" t="s">
        <v>46</v>
      </c>
      <c r="AC22" s="46" t="s">
        <v>47</v>
      </c>
      <c r="AD22" s="46" t="s">
        <v>48</v>
      </c>
      <c r="AE22" s="477"/>
      <c r="AF22" s="46" t="s">
        <v>46</v>
      </c>
      <c r="AG22" s="46" t="s">
        <v>47</v>
      </c>
      <c r="AH22" s="48" t="s">
        <v>48</v>
      </c>
      <c r="AI22" s="46" t="s">
        <v>49</v>
      </c>
      <c r="AJ22" s="477"/>
      <c r="AK22" s="46" t="s">
        <v>35</v>
      </c>
      <c r="AL22" s="48" t="s">
        <v>36</v>
      </c>
      <c r="AM22" s="46" t="s">
        <v>37</v>
      </c>
      <c r="AN22" s="477"/>
      <c r="AO22" s="45" t="s">
        <v>52</v>
      </c>
      <c r="AP22" s="46" t="s">
        <v>53</v>
      </c>
      <c r="AQ22" s="46" t="s">
        <v>50</v>
      </c>
      <c r="AR22" s="46" t="s">
        <v>51</v>
      </c>
      <c r="AS22" s="46" t="s">
        <v>31</v>
      </c>
      <c r="AT22" s="46" t="s">
        <v>32</v>
      </c>
      <c r="AU22" s="46" t="s">
        <v>33</v>
      </c>
      <c r="AV22" s="46" t="s">
        <v>42</v>
      </c>
      <c r="AW22" s="477"/>
      <c r="AX22" s="46" t="s">
        <v>35</v>
      </c>
      <c r="AY22" s="46" t="s">
        <v>36</v>
      </c>
      <c r="AZ22" s="46" t="s">
        <v>37</v>
      </c>
      <c r="BA22" s="477"/>
      <c r="BB22" s="46" t="s">
        <v>54</v>
      </c>
      <c r="BC22" s="46" t="s">
        <v>38</v>
      </c>
      <c r="BD22" s="46" t="s">
        <v>39</v>
      </c>
      <c r="BE22" s="47" t="s">
        <v>55</v>
      </c>
      <c r="BF22" s="537"/>
      <c r="BG22" s="535"/>
      <c r="BH22" s="532"/>
      <c r="BI22" s="535"/>
      <c r="BJ22" s="532"/>
      <c r="BK22" s="535"/>
      <c r="BL22" s="532"/>
      <c r="BM22" s="535"/>
      <c r="BN22" s="532"/>
      <c r="BO22" s="540"/>
      <c r="BP22" s="540"/>
      <c r="BQ22" s="535"/>
      <c r="BR22" s="532"/>
      <c r="BS22" s="535"/>
      <c r="BT22" s="532"/>
      <c r="BU22" s="533"/>
      <c r="BV22" s="42"/>
      <c r="BW22" s="43"/>
      <c r="BX22" s="44"/>
      <c r="BY22" s="44"/>
      <c r="BZ22" s="44"/>
      <c r="CA22" s="44"/>
      <c r="CB22" s="44"/>
      <c r="CC22" s="44"/>
    </row>
    <row r="23" spans="1:88" s="12" customFormat="1" ht="15" customHeight="1">
      <c r="A23" s="49" t="s">
        <v>16</v>
      </c>
      <c r="B23" s="169"/>
      <c r="C23" s="170"/>
      <c r="D23" s="170"/>
      <c r="E23" s="170"/>
      <c r="F23" s="137"/>
      <c r="G23" s="138"/>
      <c r="H23" s="138"/>
      <c r="I23" s="138"/>
      <c r="J23" s="138"/>
      <c r="K23" s="138"/>
      <c r="L23" s="139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40" t="s">
        <v>26</v>
      </c>
      <c r="Y23" s="140" t="s">
        <v>26</v>
      </c>
      <c r="Z23" s="140" t="s">
        <v>26</v>
      </c>
      <c r="AA23" s="141" t="s">
        <v>24</v>
      </c>
      <c r="AB23" s="141" t="s">
        <v>24</v>
      </c>
      <c r="AC23" s="138" t="s">
        <v>22</v>
      </c>
      <c r="AD23" s="138"/>
      <c r="AE23" s="138"/>
      <c r="AF23" s="138"/>
      <c r="AG23" s="138"/>
      <c r="AH23" s="171"/>
      <c r="AI23" s="138"/>
      <c r="AJ23" s="138"/>
      <c r="AK23" s="138"/>
      <c r="AL23" s="171"/>
      <c r="AM23" s="138"/>
      <c r="AN23" s="138"/>
      <c r="AO23" s="138"/>
      <c r="AP23" s="138"/>
      <c r="AQ23" s="138"/>
      <c r="AR23" s="138"/>
      <c r="AS23" s="138"/>
      <c r="AT23" s="138"/>
      <c r="AU23" s="140" t="s">
        <v>26</v>
      </c>
      <c r="AV23" s="140" t="s">
        <v>26</v>
      </c>
      <c r="AW23" s="140" t="s">
        <v>26</v>
      </c>
      <c r="AX23" s="142" t="s">
        <v>22</v>
      </c>
      <c r="AY23" s="142" t="s">
        <v>22</v>
      </c>
      <c r="AZ23" s="143"/>
      <c r="BA23" s="143" t="s">
        <v>24</v>
      </c>
      <c r="BB23" s="143" t="s">
        <v>24</v>
      </c>
      <c r="BC23" s="143" t="s">
        <v>24</v>
      </c>
      <c r="BD23" s="143" t="s">
        <v>24</v>
      </c>
      <c r="BE23" s="144" t="s">
        <v>24</v>
      </c>
      <c r="BF23" s="529">
        <v>40</v>
      </c>
      <c r="BG23" s="528"/>
      <c r="BH23" s="527">
        <v>6</v>
      </c>
      <c r="BI23" s="528"/>
      <c r="BJ23" s="527">
        <v>3</v>
      </c>
      <c r="BK23" s="528"/>
      <c r="BL23" s="527"/>
      <c r="BM23" s="528"/>
      <c r="BN23" s="527"/>
      <c r="BO23" s="541"/>
      <c r="BP23" s="541"/>
      <c r="BQ23" s="528"/>
      <c r="BR23" s="527">
        <v>7</v>
      </c>
      <c r="BS23" s="528"/>
      <c r="BT23" s="527">
        <f>SUM($BF23:$BR23)</f>
        <v>56</v>
      </c>
      <c r="BU23" s="538"/>
      <c r="BV23" s="50"/>
      <c r="BW23" s="43"/>
      <c r="BX23" s="44"/>
      <c r="BY23" s="44"/>
      <c r="BZ23" s="44"/>
      <c r="CA23" s="44"/>
      <c r="CB23" s="44"/>
      <c r="CC23" s="44"/>
      <c r="CF23" s="13"/>
    </row>
    <row r="24" spans="1:88" s="12" customFormat="1" ht="15" customHeight="1">
      <c r="A24" s="51" t="s">
        <v>17</v>
      </c>
      <c r="B24" s="145"/>
      <c r="C24" s="146"/>
      <c r="D24" s="146"/>
      <c r="E24" s="146"/>
      <c r="F24" s="147"/>
      <c r="G24" s="148"/>
      <c r="H24" s="148"/>
      <c r="I24" s="149"/>
      <c r="J24" s="149"/>
      <c r="K24" s="148"/>
      <c r="L24" s="150"/>
      <c r="M24" s="148"/>
      <c r="N24" s="149"/>
      <c r="O24" s="148"/>
      <c r="P24" s="148"/>
      <c r="Q24" s="148"/>
      <c r="R24" s="148"/>
      <c r="S24" s="148"/>
      <c r="T24" s="148"/>
      <c r="U24" s="148"/>
      <c r="V24" s="149"/>
      <c r="W24" s="149"/>
      <c r="X24" s="151" t="s">
        <v>26</v>
      </c>
      <c r="Y24" s="151" t="s">
        <v>26</v>
      </c>
      <c r="Z24" s="151" t="s">
        <v>26</v>
      </c>
      <c r="AA24" s="152" t="s">
        <v>24</v>
      </c>
      <c r="AB24" s="152" t="s">
        <v>24</v>
      </c>
      <c r="AC24" s="148"/>
      <c r="AD24" s="148"/>
      <c r="AE24" s="149"/>
      <c r="AF24" s="148"/>
      <c r="AG24" s="148"/>
      <c r="AH24" s="172"/>
      <c r="AI24" s="149"/>
      <c r="AJ24" s="149"/>
      <c r="AK24" s="148"/>
      <c r="AL24" s="172"/>
      <c r="AM24" s="148"/>
      <c r="AN24" s="149"/>
      <c r="AO24" s="148"/>
      <c r="AP24" s="148"/>
      <c r="AQ24" s="149"/>
      <c r="AR24" s="148"/>
      <c r="AS24" s="148" t="s">
        <v>22</v>
      </c>
      <c r="AT24" s="148" t="s">
        <v>22</v>
      </c>
      <c r="AU24" s="151" t="s">
        <v>26</v>
      </c>
      <c r="AV24" s="151" t="s">
        <v>26</v>
      </c>
      <c r="AW24" s="151" t="s">
        <v>26</v>
      </c>
      <c r="AX24" s="153"/>
      <c r="AY24" s="153"/>
      <c r="AZ24" s="153"/>
      <c r="BA24" s="153" t="s">
        <v>24</v>
      </c>
      <c r="BB24" s="153" t="s">
        <v>24</v>
      </c>
      <c r="BC24" s="153" t="s">
        <v>24</v>
      </c>
      <c r="BD24" s="153" t="s">
        <v>24</v>
      </c>
      <c r="BE24" s="154" t="s">
        <v>24</v>
      </c>
      <c r="BF24" s="542">
        <v>37</v>
      </c>
      <c r="BG24" s="543"/>
      <c r="BH24" s="544">
        <v>6</v>
      </c>
      <c r="BI24" s="543"/>
      <c r="BJ24" s="544">
        <v>2</v>
      </c>
      <c r="BK24" s="543"/>
      <c r="BL24" s="544"/>
      <c r="BM24" s="543"/>
      <c r="BN24" s="544"/>
      <c r="BO24" s="555"/>
      <c r="BP24" s="555"/>
      <c r="BQ24" s="543"/>
      <c r="BR24" s="544">
        <v>7</v>
      </c>
      <c r="BS24" s="543"/>
      <c r="BT24" s="544">
        <f>SUM($BF24:$BR24)</f>
        <v>52</v>
      </c>
      <c r="BU24" s="545"/>
      <c r="BV24" s="50"/>
      <c r="BW24" s="43"/>
      <c r="BX24" s="44"/>
      <c r="BY24" s="44"/>
      <c r="BZ24" s="44"/>
      <c r="CA24" s="44"/>
      <c r="CB24" s="44"/>
      <c r="CC24" s="44"/>
      <c r="CF24" s="13"/>
    </row>
    <row r="25" spans="1:88" s="12" customFormat="1" ht="15" customHeight="1">
      <c r="A25" s="51" t="s">
        <v>18</v>
      </c>
      <c r="B25" s="145"/>
      <c r="C25" s="146"/>
      <c r="D25" s="146"/>
      <c r="E25" s="146"/>
      <c r="F25" s="147"/>
      <c r="G25" s="148"/>
      <c r="H25" s="148"/>
      <c r="I25" s="155"/>
      <c r="J25" s="155"/>
      <c r="K25" s="148"/>
      <c r="L25" s="150"/>
      <c r="M25" s="148"/>
      <c r="N25" s="148"/>
      <c r="O25" s="148"/>
      <c r="P25" s="148"/>
      <c r="Q25" s="148" t="s">
        <v>27</v>
      </c>
      <c r="R25" s="148" t="s">
        <v>27</v>
      </c>
      <c r="S25" s="148" t="s">
        <v>27</v>
      </c>
      <c r="T25" s="148" t="s">
        <v>27</v>
      </c>
      <c r="U25" s="148" t="s">
        <v>27</v>
      </c>
      <c r="V25" s="148"/>
      <c r="W25" s="148"/>
      <c r="X25" s="151" t="s">
        <v>26</v>
      </c>
      <c r="Y25" s="151" t="s">
        <v>26</v>
      </c>
      <c r="Z25" s="151" t="s">
        <v>26</v>
      </c>
      <c r="AA25" s="152" t="s">
        <v>24</v>
      </c>
      <c r="AB25" s="152" t="s">
        <v>24</v>
      </c>
      <c r="AC25" s="148"/>
      <c r="AD25" s="148"/>
      <c r="AE25" s="155"/>
      <c r="AF25" s="148"/>
      <c r="AG25" s="148"/>
      <c r="AH25" s="172"/>
      <c r="AI25" s="172"/>
      <c r="AJ25" s="172" t="s">
        <v>27</v>
      </c>
      <c r="AK25" s="172" t="s">
        <v>150</v>
      </c>
      <c r="AL25" s="172" t="s">
        <v>150</v>
      </c>
      <c r="AM25" s="148" t="s">
        <v>27</v>
      </c>
      <c r="AN25" s="155"/>
      <c r="AO25" s="148"/>
      <c r="AP25" s="148"/>
      <c r="AQ25" s="155"/>
      <c r="AR25" s="148"/>
      <c r="AS25" s="155"/>
      <c r="AT25" s="155"/>
      <c r="AU25" s="151" t="s">
        <v>26</v>
      </c>
      <c r="AV25" s="151" t="s">
        <v>26</v>
      </c>
      <c r="AW25" s="151" t="s">
        <v>26</v>
      </c>
      <c r="AX25" s="153"/>
      <c r="AY25" s="153"/>
      <c r="AZ25" s="153"/>
      <c r="BA25" s="153" t="s">
        <v>24</v>
      </c>
      <c r="BB25" s="153" t="s">
        <v>24</v>
      </c>
      <c r="BC25" s="153" t="s">
        <v>24</v>
      </c>
      <c r="BD25" s="153" t="s">
        <v>24</v>
      </c>
      <c r="BE25" s="154" t="s">
        <v>24</v>
      </c>
      <c r="BF25" s="542">
        <v>30</v>
      </c>
      <c r="BG25" s="543"/>
      <c r="BH25" s="544">
        <v>6</v>
      </c>
      <c r="BI25" s="543"/>
      <c r="BJ25" s="544"/>
      <c r="BK25" s="543"/>
      <c r="BL25" s="544">
        <v>9</v>
      </c>
      <c r="BM25" s="543"/>
      <c r="BN25" s="544"/>
      <c r="BO25" s="555"/>
      <c r="BP25" s="555"/>
      <c r="BQ25" s="543"/>
      <c r="BR25" s="544">
        <v>7</v>
      </c>
      <c r="BS25" s="543"/>
      <c r="BT25" s="544">
        <f>SUM($BF25:$BR25)</f>
        <v>52</v>
      </c>
      <c r="BU25" s="545"/>
      <c r="BV25" s="50"/>
      <c r="BW25" s="43"/>
      <c r="BX25" s="44"/>
      <c r="BY25" s="44"/>
      <c r="BZ25" s="44"/>
      <c r="CA25" s="44"/>
      <c r="CB25" s="44"/>
      <c r="CC25" s="44"/>
      <c r="CF25" s="13"/>
    </row>
    <row r="26" spans="1:88" s="12" customFormat="1" ht="15" customHeight="1" thickBot="1">
      <c r="A26" s="53" t="s">
        <v>19</v>
      </c>
      <c r="B26" s="156"/>
      <c r="C26" s="157"/>
      <c r="D26" s="157"/>
      <c r="E26" s="157"/>
      <c r="F26" s="158"/>
      <c r="G26" s="159"/>
      <c r="H26" s="159"/>
      <c r="I26" s="160"/>
      <c r="J26" s="160"/>
      <c r="K26" s="159"/>
      <c r="L26" s="161"/>
      <c r="M26" s="159"/>
      <c r="N26" s="162"/>
      <c r="O26" s="159"/>
      <c r="P26" s="159"/>
      <c r="Q26" s="159"/>
      <c r="R26" s="159"/>
      <c r="S26" s="159"/>
      <c r="T26" s="159"/>
      <c r="U26" s="159"/>
      <c r="V26" s="160"/>
      <c r="W26" s="160"/>
      <c r="X26" s="163" t="s">
        <v>26</v>
      </c>
      <c r="Y26" s="163" t="s">
        <v>26</v>
      </c>
      <c r="Z26" s="163" t="s">
        <v>26</v>
      </c>
      <c r="AA26" s="164" t="s">
        <v>24</v>
      </c>
      <c r="AB26" s="164" t="s">
        <v>24</v>
      </c>
      <c r="AC26" s="159"/>
      <c r="AD26" s="159" t="s">
        <v>27</v>
      </c>
      <c r="AE26" s="159" t="s">
        <v>27</v>
      </c>
      <c r="AF26" s="159" t="s">
        <v>27</v>
      </c>
      <c r="AG26" s="159" t="s">
        <v>27</v>
      </c>
      <c r="AH26" s="159" t="s">
        <v>27</v>
      </c>
      <c r="AI26" s="159" t="s">
        <v>27</v>
      </c>
      <c r="AJ26" s="159"/>
      <c r="AK26" s="159"/>
      <c r="AL26" s="173"/>
      <c r="AM26" s="159"/>
      <c r="AN26" s="160"/>
      <c r="AO26" s="159"/>
      <c r="AP26" s="163"/>
      <c r="AQ26" s="164"/>
      <c r="AR26" s="164" t="s">
        <v>26</v>
      </c>
      <c r="AS26" s="164" t="s">
        <v>26</v>
      </c>
      <c r="AT26" s="164" t="s">
        <v>29</v>
      </c>
      <c r="AU26" s="164" t="s">
        <v>29</v>
      </c>
      <c r="AV26" s="164" t="s">
        <v>29</v>
      </c>
      <c r="AW26" s="164"/>
      <c r="AX26" s="160"/>
      <c r="AY26" s="160"/>
      <c r="AZ26" s="160"/>
      <c r="BA26" s="159"/>
      <c r="BB26" s="159"/>
      <c r="BC26" s="159"/>
      <c r="BD26" s="159"/>
      <c r="BE26" s="165"/>
      <c r="BF26" s="551">
        <v>27</v>
      </c>
      <c r="BG26" s="550"/>
      <c r="BH26" s="548">
        <v>5</v>
      </c>
      <c r="BI26" s="550"/>
      <c r="BJ26" s="548"/>
      <c r="BK26" s="550"/>
      <c r="BL26" s="548">
        <v>6</v>
      </c>
      <c r="BM26" s="550"/>
      <c r="BN26" s="548">
        <v>3</v>
      </c>
      <c r="BO26" s="554"/>
      <c r="BP26" s="554"/>
      <c r="BQ26" s="550"/>
      <c r="BR26" s="548">
        <v>2</v>
      </c>
      <c r="BS26" s="550"/>
      <c r="BT26" s="548">
        <f>SUM($BF26:$BR26)</f>
        <v>43</v>
      </c>
      <c r="BU26" s="549"/>
      <c r="BV26" s="50"/>
      <c r="BW26" s="50"/>
      <c r="BX26" s="55"/>
      <c r="BY26" s="44"/>
      <c r="BZ26" s="44"/>
      <c r="CA26" s="44"/>
      <c r="CB26" s="44"/>
      <c r="CC26" s="44"/>
      <c r="CH26" s="13"/>
    </row>
    <row r="27" spans="1:88" s="4" customFormat="1" ht="18.600000000000001" thickBot="1">
      <c r="A27" s="56"/>
      <c r="B27" s="17"/>
      <c r="C27" s="17"/>
      <c r="D27" s="17"/>
      <c r="E27" s="17"/>
      <c r="F27" s="166"/>
      <c r="G27" s="166"/>
      <c r="H27" s="166"/>
      <c r="I27" s="166"/>
      <c r="J27" s="166"/>
      <c r="K27" s="166"/>
      <c r="L27" s="167"/>
      <c r="M27" s="166"/>
      <c r="N27" s="168"/>
      <c r="O27" s="166"/>
      <c r="P27" s="166"/>
      <c r="Q27" s="166"/>
      <c r="R27" s="166"/>
      <c r="S27" s="166"/>
      <c r="T27" s="166"/>
      <c r="U27" s="166"/>
      <c r="V27" s="174"/>
      <c r="W27" s="174"/>
      <c r="X27" s="166"/>
      <c r="Y27" s="166"/>
      <c r="Z27" s="166"/>
      <c r="AA27" s="174"/>
      <c r="AB27" s="166"/>
      <c r="AC27" s="166"/>
      <c r="AD27" s="166"/>
      <c r="AE27" s="174"/>
      <c r="AF27" s="166"/>
      <c r="AG27" s="166"/>
      <c r="AH27" s="166"/>
      <c r="AI27" s="166"/>
      <c r="AJ27" s="166"/>
      <c r="AK27" s="174"/>
      <c r="AL27" s="174"/>
      <c r="AM27" s="166"/>
      <c r="AN27" s="166"/>
      <c r="AO27" s="166"/>
      <c r="AP27" s="166"/>
      <c r="AQ27" s="166"/>
      <c r="AR27" s="174"/>
      <c r="AS27" s="175"/>
      <c r="AT27" s="175"/>
      <c r="AU27" s="175"/>
      <c r="AV27" s="175"/>
      <c r="AW27" s="174"/>
      <c r="AX27" s="175"/>
      <c r="AY27" s="174"/>
      <c r="AZ27" s="174"/>
      <c r="BA27" s="174"/>
      <c r="BB27" s="174"/>
      <c r="BC27" s="174"/>
      <c r="BD27" s="174"/>
      <c r="BE27" s="174"/>
      <c r="BF27" s="511">
        <f>SUM(BF23:BF26)</f>
        <v>134</v>
      </c>
      <c r="BG27" s="547"/>
      <c r="BH27" s="546">
        <f>SUM(BH23:BH26)</f>
        <v>23</v>
      </c>
      <c r="BI27" s="547"/>
      <c r="BJ27" s="546">
        <f>SUM(BJ23:BJ26)</f>
        <v>5</v>
      </c>
      <c r="BK27" s="547"/>
      <c r="BL27" s="546">
        <f>SUM(BL23:BL26)</f>
        <v>15</v>
      </c>
      <c r="BM27" s="547"/>
      <c r="BN27" s="548">
        <v>3</v>
      </c>
      <c r="BO27" s="554"/>
      <c r="BP27" s="554"/>
      <c r="BQ27" s="550"/>
      <c r="BR27" s="546">
        <f>SUM(BR23:BR26)</f>
        <v>23</v>
      </c>
      <c r="BS27" s="547"/>
      <c r="BT27" s="552">
        <f>SUM(BT23:BT26)</f>
        <v>203</v>
      </c>
      <c r="BU27" s="553"/>
      <c r="BV27" s="43"/>
      <c r="BW27" s="43"/>
      <c r="BX27" s="24"/>
      <c r="BY27" s="24"/>
      <c r="BZ27" s="24"/>
      <c r="CA27" s="40">
        <f>SUM(BF27:BS27)</f>
        <v>203</v>
      </c>
      <c r="CB27" s="50"/>
      <c r="CC27" s="50"/>
      <c r="CD27" s="3"/>
    </row>
    <row r="28" spans="1:88" s="4" customFormat="1" ht="15.75" customHeight="1">
      <c r="A28" s="57"/>
      <c r="B28" s="58"/>
      <c r="C28" s="58"/>
      <c r="D28" s="492" t="s">
        <v>20</v>
      </c>
      <c r="E28" s="492"/>
      <c r="F28" s="492"/>
      <c r="G28" s="492"/>
      <c r="H28" s="492"/>
      <c r="I28" s="492"/>
      <c r="J28" s="492"/>
      <c r="K28" s="492"/>
      <c r="L28" s="59"/>
      <c r="M28" s="60"/>
      <c r="N28" s="486" t="s">
        <v>21</v>
      </c>
      <c r="O28" s="487"/>
      <c r="P28" s="487"/>
      <c r="Q28" s="487"/>
      <c r="R28" s="487"/>
      <c r="S28" s="487"/>
      <c r="T28" s="487"/>
      <c r="U28" s="487"/>
      <c r="V28" s="487"/>
      <c r="W28" s="487"/>
      <c r="X28" s="488"/>
      <c r="Y28" s="61" t="s">
        <v>22</v>
      </c>
      <c r="Z28" s="486" t="s">
        <v>23</v>
      </c>
      <c r="AA28" s="487"/>
      <c r="AB28" s="487"/>
      <c r="AC28" s="487"/>
      <c r="AD28" s="487"/>
      <c r="AE28" s="487"/>
      <c r="AF28" s="487"/>
      <c r="AG28" s="487"/>
      <c r="AH28" s="487"/>
      <c r="AI28" s="40"/>
      <c r="AJ28" s="40"/>
      <c r="AK28" s="62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0"/>
      <c r="AZ28" s="40"/>
      <c r="BA28" s="40"/>
      <c r="BB28" s="40"/>
      <c r="BC28" s="40"/>
      <c r="BD28" s="40"/>
      <c r="BE28" s="59"/>
      <c r="BF28" s="59"/>
      <c r="BG28" s="59"/>
      <c r="BH28" s="59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</row>
    <row r="29" spans="1:88" s="4" customFormat="1" ht="13.5" customHeight="1">
      <c r="A29" s="57"/>
      <c r="B29" s="58"/>
      <c r="C29" s="58"/>
      <c r="D29" s="59"/>
      <c r="E29" s="40"/>
      <c r="F29" s="40"/>
      <c r="G29" s="40"/>
      <c r="H29" s="63"/>
      <c r="I29" s="40"/>
      <c r="J29" s="40"/>
      <c r="K29" s="40"/>
      <c r="L29" s="40"/>
      <c r="M29" s="40"/>
      <c r="N29" s="40"/>
      <c r="O29" s="40"/>
      <c r="P29" s="40"/>
      <c r="Q29" s="59"/>
      <c r="R29" s="5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64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</row>
    <row r="30" spans="1:88" s="4" customFormat="1" ht="18" customHeight="1">
      <c r="A30" s="43"/>
      <c r="B30" s="65"/>
      <c r="C30" s="65"/>
      <c r="D30" s="66"/>
      <c r="E30" s="66"/>
      <c r="F30" s="66"/>
      <c r="G30" s="66"/>
      <c r="H30" s="67"/>
      <c r="I30" s="66"/>
      <c r="J30" s="66"/>
      <c r="K30" s="66"/>
      <c r="L30" s="66"/>
      <c r="M30" s="52" t="s">
        <v>26</v>
      </c>
      <c r="N30" s="489" t="s">
        <v>122</v>
      </c>
      <c r="O30" s="490"/>
      <c r="P30" s="490"/>
      <c r="Q30" s="490"/>
      <c r="R30" s="490"/>
      <c r="S30" s="490"/>
      <c r="T30" s="490"/>
      <c r="U30" s="490"/>
      <c r="V30" s="490"/>
      <c r="W30" s="490"/>
      <c r="X30" s="491"/>
      <c r="Y30" s="61" t="s">
        <v>27</v>
      </c>
      <c r="Z30" s="486" t="s">
        <v>28</v>
      </c>
      <c r="AA30" s="487"/>
      <c r="AB30" s="487"/>
      <c r="AC30" s="487"/>
      <c r="AD30" s="487"/>
      <c r="AE30" s="487"/>
      <c r="AF30" s="487"/>
      <c r="AG30" s="487"/>
      <c r="AH30" s="487"/>
      <c r="AI30" s="487"/>
      <c r="AJ30" s="488"/>
      <c r="AK30" s="52" t="s">
        <v>29</v>
      </c>
      <c r="AL30" s="486" t="s">
        <v>123</v>
      </c>
      <c r="AM30" s="487"/>
      <c r="AN30" s="487"/>
      <c r="AO30" s="487"/>
      <c r="AP30" s="487"/>
      <c r="AQ30" s="487"/>
      <c r="AR30" s="487"/>
      <c r="AS30" s="487"/>
      <c r="AT30" s="488"/>
      <c r="AU30" s="52" t="s">
        <v>24</v>
      </c>
      <c r="AV30" s="486" t="s">
        <v>25</v>
      </c>
      <c r="AW30" s="487"/>
      <c r="AX30" s="487"/>
      <c r="AY30" s="487"/>
      <c r="AZ30" s="487"/>
      <c r="BA30" s="487"/>
      <c r="BB30" s="192"/>
      <c r="BC30" s="192"/>
      <c r="BD30" s="192"/>
      <c r="BE30" s="192"/>
      <c r="BF30" s="192"/>
      <c r="BG30" s="192"/>
      <c r="BH30" s="192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8"/>
      <c r="BU30" s="68"/>
      <c r="BV30" s="68"/>
      <c r="BW30" s="68"/>
      <c r="BX30" s="68"/>
      <c r="BY30" s="68"/>
      <c r="BZ30" s="5"/>
    </row>
    <row r="31" spans="1:88" s="4" customFormat="1">
      <c r="A31" s="43"/>
      <c r="B31" s="65"/>
      <c r="C31" s="65"/>
      <c r="D31" s="66"/>
      <c r="E31" s="66"/>
      <c r="F31" s="66"/>
      <c r="G31" s="66"/>
      <c r="H31" s="67"/>
      <c r="I31" s="66"/>
      <c r="J31" s="66"/>
      <c r="K31" s="66"/>
      <c r="L31" s="66"/>
      <c r="M31" s="78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3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78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2"/>
      <c r="AZ31" s="78"/>
      <c r="BA31" s="81"/>
      <c r="BB31" s="81"/>
      <c r="BC31" s="81"/>
      <c r="BD31" s="81"/>
      <c r="BE31" s="81"/>
      <c r="BF31" s="81"/>
      <c r="BG31" s="81"/>
      <c r="BH31" s="81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8"/>
      <c r="BU31" s="68"/>
      <c r="BV31" s="68"/>
      <c r="BW31" s="68"/>
      <c r="BX31" s="68"/>
      <c r="BY31" s="68"/>
      <c r="BZ31" s="5"/>
    </row>
    <row r="32" spans="1:88" s="4" customFormat="1">
      <c r="A32" s="43"/>
      <c r="B32" s="65"/>
      <c r="C32" s="65"/>
      <c r="D32" s="66"/>
      <c r="E32" s="66"/>
      <c r="F32" s="66"/>
      <c r="G32" s="66"/>
      <c r="H32" s="67"/>
      <c r="I32" s="66"/>
      <c r="J32" s="66"/>
      <c r="K32" s="66"/>
      <c r="L32" s="66"/>
      <c r="M32" s="78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3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78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2"/>
      <c r="AZ32" s="78"/>
      <c r="BA32" s="81"/>
      <c r="BB32" s="81"/>
      <c r="BC32" s="81"/>
      <c r="BD32" s="81"/>
      <c r="BE32" s="81"/>
      <c r="BF32" s="81"/>
      <c r="BG32" s="81"/>
      <c r="BH32" s="81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8"/>
      <c r="BU32" s="68"/>
      <c r="BV32" s="68"/>
      <c r="BW32" s="68"/>
      <c r="BX32" s="68"/>
      <c r="BY32" s="68"/>
      <c r="BZ32" s="5"/>
    </row>
    <row r="33" spans="1:105" s="4" customFormat="1">
      <c r="A33" s="43"/>
      <c r="B33" s="65"/>
      <c r="C33" s="65"/>
      <c r="D33" s="66"/>
      <c r="E33" s="66"/>
      <c r="F33" s="66"/>
      <c r="G33" s="66"/>
      <c r="H33" s="67"/>
      <c r="I33" s="66"/>
      <c r="J33" s="66"/>
      <c r="K33" s="66"/>
      <c r="L33" s="66"/>
      <c r="M33" s="78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77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8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80"/>
      <c r="AZ33" s="78"/>
      <c r="BA33" s="79"/>
      <c r="BB33" s="79"/>
      <c r="BC33" s="79"/>
      <c r="BD33" s="79"/>
      <c r="BE33" s="79"/>
      <c r="BF33" s="79"/>
      <c r="BG33" s="79"/>
      <c r="BH33" s="79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8"/>
      <c r="BU33" s="68"/>
      <c r="BV33" s="68"/>
      <c r="BW33" s="68"/>
      <c r="BX33" s="68"/>
      <c r="BY33" s="68"/>
      <c r="BZ33" s="5"/>
    </row>
    <row r="34" spans="1:105" s="4" customFormat="1" ht="15" customHeight="1">
      <c r="A34" s="43"/>
      <c r="B34" s="65"/>
      <c r="C34" s="65"/>
      <c r="D34" s="66"/>
      <c r="E34" s="66"/>
      <c r="F34" s="66"/>
      <c r="G34" s="66"/>
      <c r="H34" s="67"/>
      <c r="I34" s="66"/>
      <c r="J34" s="66"/>
      <c r="K34" s="66"/>
      <c r="L34" s="66"/>
      <c r="M34" s="62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27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2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9"/>
      <c r="AZ34" s="62"/>
      <c r="BA34" s="64"/>
      <c r="BB34" s="70"/>
      <c r="BC34" s="70"/>
      <c r="BD34" s="70"/>
      <c r="BE34" s="70"/>
      <c r="BF34" s="70"/>
      <c r="BG34" s="70"/>
      <c r="BH34" s="70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8"/>
      <c r="BU34" s="68"/>
      <c r="BV34" s="68"/>
      <c r="BW34" s="68"/>
      <c r="BX34" s="68"/>
      <c r="BY34" s="68"/>
      <c r="BZ34" s="5"/>
    </row>
    <row r="35" spans="1:105" s="4" customFormat="1" ht="18.600000000000001" thickBot="1">
      <c r="A35" s="71"/>
      <c r="B35" s="71"/>
      <c r="C35" s="71"/>
      <c r="D35" s="72"/>
      <c r="E35" s="72"/>
      <c r="F35" s="72"/>
      <c r="G35" s="72"/>
      <c r="H35" s="73"/>
      <c r="I35" s="72"/>
      <c r="J35" s="40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4" t="s">
        <v>58</v>
      </c>
      <c r="AH35" s="72"/>
      <c r="AI35" s="72"/>
      <c r="AJ35" s="72"/>
      <c r="AK35" s="72"/>
      <c r="AL35" s="72"/>
      <c r="AM35" s="72"/>
      <c r="AN35" s="59"/>
      <c r="AO35" s="59"/>
      <c r="AP35" s="59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6"/>
      <c r="CA35" s="6"/>
      <c r="CB35" s="1"/>
      <c r="CC35" s="1"/>
      <c r="CD35" s="1"/>
      <c r="CE35" s="1"/>
      <c r="CF35" s="1"/>
      <c r="CG35" s="1"/>
      <c r="CH35" s="1"/>
      <c r="CI35" s="1"/>
      <c r="CL35" s="9"/>
    </row>
    <row r="36" spans="1:105" s="4" customFormat="1" ht="33" customHeight="1" thickBot="1">
      <c r="A36" s="483" t="s">
        <v>62</v>
      </c>
      <c r="B36" s="502" t="s">
        <v>152</v>
      </c>
      <c r="C36" s="503"/>
      <c r="D36" s="503"/>
      <c r="E36" s="503"/>
      <c r="F36" s="503"/>
      <c r="G36" s="503"/>
      <c r="H36" s="503"/>
      <c r="I36" s="503"/>
      <c r="J36" s="503"/>
      <c r="K36" s="504"/>
      <c r="L36" s="496" t="s">
        <v>63</v>
      </c>
      <c r="M36" s="497"/>
      <c r="N36" s="496" t="s">
        <v>64</v>
      </c>
      <c r="O36" s="497"/>
      <c r="P36" s="565" t="s">
        <v>121</v>
      </c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7"/>
      <c r="AB36" s="562" t="s">
        <v>65</v>
      </c>
      <c r="AC36" s="563"/>
      <c r="AD36" s="563"/>
      <c r="AE36" s="563"/>
      <c r="AF36" s="563"/>
      <c r="AG36" s="563"/>
      <c r="AH36" s="563"/>
      <c r="AI36" s="563"/>
      <c r="AJ36" s="563"/>
      <c r="AK36" s="563"/>
      <c r="AL36" s="563"/>
      <c r="AM36" s="563"/>
      <c r="AN36" s="563"/>
      <c r="AO36" s="563"/>
      <c r="AP36" s="563"/>
      <c r="AQ36" s="563"/>
      <c r="AR36" s="563"/>
      <c r="AS36" s="563"/>
      <c r="AT36" s="563"/>
      <c r="AU36" s="563"/>
      <c r="AV36" s="563"/>
      <c r="AW36" s="563"/>
      <c r="AX36" s="563"/>
      <c r="AY36" s="563"/>
      <c r="AZ36" s="563"/>
      <c r="BA36" s="563"/>
      <c r="BB36" s="563"/>
      <c r="BC36" s="563"/>
      <c r="BD36" s="563"/>
      <c r="BE36" s="563"/>
      <c r="BF36" s="563"/>
      <c r="BG36" s="563"/>
      <c r="BH36" s="563"/>
      <c r="BI36" s="563"/>
      <c r="BJ36" s="563"/>
      <c r="BK36" s="563"/>
      <c r="BL36" s="563"/>
      <c r="BM36" s="563"/>
      <c r="BN36" s="563"/>
      <c r="BO36" s="563"/>
      <c r="BP36" s="563"/>
      <c r="BQ36" s="563"/>
      <c r="BR36" s="563"/>
      <c r="BS36" s="563"/>
      <c r="BT36" s="563"/>
      <c r="BU36" s="563"/>
      <c r="BV36" s="563"/>
      <c r="BW36" s="564"/>
      <c r="BX36" s="556" t="s">
        <v>161</v>
      </c>
      <c r="BY36" s="55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2"/>
      <c r="CQ36" s="2"/>
      <c r="CR36" s="2"/>
      <c r="CS36" s="1"/>
      <c r="CT36" s="1"/>
      <c r="CU36" s="1"/>
      <c r="CV36" s="2"/>
      <c r="CW36" s="2"/>
      <c r="CZ36" s="9"/>
    </row>
    <row r="37" spans="1:105" s="4" customFormat="1" ht="23.25" customHeight="1" thickBot="1">
      <c r="A37" s="484"/>
      <c r="B37" s="505"/>
      <c r="C37" s="506"/>
      <c r="D37" s="506"/>
      <c r="E37" s="506"/>
      <c r="F37" s="506"/>
      <c r="G37" s="506"/>
      <c r="H37" s="506"/>
      <c r="I37" s="506"/>
      <c r="J37" s="506"/>
      <c r="K37" s="507"/>
      <c r="L37" s="498"/>
      <c r="M37" s="499"/>
      <c r="N37" s="498"/>
      <c r="O37" s="499"/>
      <c r="P37" s="496" t="s">
        <v>67</v>
      </c>
      <c r="Q37" s="497"/>
      <c r="R37" s="520" t="s">
        <v>68</v>
      </c>
      <c r="S37" s="521"/>
      <c r="T37" s="493" t="s">
        <v>66</v>
      </c>
      <c r="U37" s="494"/>
      <c r="V37" s="494"/>
      <c r="W37" s="494"/>
      <c r="X37" s="494"/>
      <c r="Y37" s="494"/>
      <c r="Z37" s="494"/>
      <c r="AA37" s="495"/>
      <c r="AB37" s="511" t="s">
        <v>106</v>
      </c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3"/>
      <c r="AN37" s="511" t="s">
        <v>110</v>
      </c>
      <c r="AO37" s="512"/>
      <c r="AP37" s="512"/>
      <c r="AQ37" s="512"/>
      <c r="AR37" s="512"/>
      <c r="AS37" s="512"/>
      <c r="AT37" s="512"/>
      <c r="AU37" s="512"/>
      <c r="AV37" s="512"/>
      <c r="AW37" s="512"/>
      <c r="AX37" s="512"/>
      <c r="AY37" s="513"/>
      <c r="AZ37" s="511" t="s">
        <v>111</v>
      </c>
      <c r="BA37" s="512"/>
      <c r="BB37" s="512"/>
      <c r="BC37" s="512"/>
      <c r="BD37" s="512"/>
      <c r="BE37" s="512"/>
      <c r="BF37" s="512"/>
      <c r="BG37" s="512"/>
      <c r="BH37" s="512"/>
      <c r="BI37" s="512"/>
      <c r="BJ37" s="512"/>
      <c r="BK37" s="513"/>
      <c r="BL37" s="511" t="s">
        <v>112</v>
      </c>
      <c r="BM37" s="512"/>
      <c r="BN37" s="512"/>
      <c r="BO37" s="512"/>
      <c r="BP37" s="512"/>
      <c r="BQ37" s="512"/>
      <c r="BR37" s="512"/>
      <c r="BS37" s="512"/>
      <c r="BT37" s="512"/>
      <c r="BU37" s="512"/>
      <c r="BV37" s="512"/>
      <c r="BW37" s="513"/>
      <c r="BX37" s="558"/>
      <c r="BY37" s="559"/>
      <c r="BZ37" s="15"/>
      <c r="CA37" s="7"/>
      <c r="CB37" s="7"/>
      <c r="CC37" s="7"/>
      <c r="CD37" s="7"/>
      <c r="CE37" s="7"/>
      <c r="CF37" s="7"/>
      <c r="CG37" s="7"/>
      <c r="CH37" s="8"/>
      <c r="CI37" s="7"/>
      <c r="CJ37" s="7"/>
      <c r="CK37" s="7"/>
      <c r="CL37" s="7"/>
      <c r="CM37" s="7"/>
      <c r="CN37" s="7"/>
      <c r="CO37" s="7"/>
      <c r="CP37" s="7"/>
      <c r="CQ37" s="2"/>
      <c r="CR37" s="2"/>
      <c r="CS37" s="2"/>
      <c r="CT37" s="2"/>
      <c r="CU37" s="2"/>
      <c r="CV37" s="2"/>
      <c r="CW37" s="2"/>
      <c r="CX37" s="2"/>
      <c r="DA37" s="9"/>
    </row>
    <row r="38" spans="1:105" s="4" customFormat="1" ht="12.75" customHeight="1">
      <c r="A38" s="484"/>
      <c r="B38" s="505"/>
      <c r="C38" s="506"/>
      <c r="D38" s="506"/>
      <c r="E38" s="506"/>
      <c r="F38" s="506"/>
      <c r="G38" s="506"/>
      <c r="H38" s="506"/>
      <c r="I38" s="506"/>
      <c r="J38" s="506"/>
      <c r="K38" s="507"/>
      <c r="L38" s="498"/>
      <c r="M38" s="499"/>
      <c r="N38" s="498"/>
      <c r="O38" s="499"/>
      <c r="P38" s="498"/>
      <c r="Q38" s="499"/>
      <c r="R38" s="522"/>
      <c r="S38" s="523"/>
      <c r="T38" s="514" t="s">
        <v>105</v>
      </c>
      <c r="U38" s="515"/>
      <c r="V38" s="514" t="s">
        <v>250</v>
      </c>
      <c r="W38" s="515"/>
      <c r="X38" s="520" t="s">
        <v>251</v>
      </c>
      <c r="Y38" s="521"/>
      <c r="Z38" s="514" t="s">
        <v>252</v>
      </c>
      <c r="AA38" s="515"/>
      <c r="AB38" s="568" t="s">
        <v>343</v>
      </c>
      <c r="AC38" s="569"/>
      <c r="AD38" s="569"/>
      <c r="AE38" s="569"/>
      <c r="AF38" s="569"/>
      <c r="AG38" s="570"/>
      <c r="AH38" s="568" t="s">
        <v>344</v>
      </c>
      <c r="AI38" s="569"/>
      <c r="AJ38" s="569"/>
      <c r="AK38" s="569"/>
      <c r="AL38" s="569"/>
      <c r="AM38" s="570"/>
      <c r="AN38" s="568" t="s">
        <v>145</v>
      </c>
      <c r="AO38" s="569"/>
      <c r="AP38" s="569"/>
      <c r="AQ38" s="569"/>
      <c r="AR38" s="569"/>
      <c r="AS38" s="570"/>
      <c r="AT38" s="568" t="s">
        <v>345</v>
      </c>
      <c r="AU38" s="569"/>
      <c r="AV38" s="569"/>
      <c r="AW38" s="569"/>
      <c r="AX38" s="569"/>
      <c r="AY38" s="570"/>
      <c r="AZ38" s="568" t="s">
        <v>346</v>
      </c>
      <c r="BA38" s="569"/>
      <c r="BB38" s="569"/>
      <c r="BC38" s="569"/>
      <c r="BD38" s="569"/>
      <c r="BE38" s="570"/>
      <c r="BF38" s="568" t="s">
        <v>347</v>
      </c>
      <c r="BG38" s="569"/>
      <c r="BH38" s="569"/>
      <c r="BI38" s="569"/>
      <c r="BJ38" s="569"/>
      <c r="BK38" s="570"/>
      <c r="BL38" s="568" t="s">
        <v>146</v>
      </c>
      <c r="BM38" s="569"/>
      <c r="BN38" s="569"/>
      <c r="BO38" s="569"/>
      <c r="BP38" s="569"/>
      <c r="BQ38" s="570"/>
      <c r="BR38" s="568" t="s">
        <v>342</v>
      </c>
      <c r="BS38" s="569"/>
      <c r="BT38" s="569"/>
      <c r="BU38" s="569"/>
      <c r="BV38" s="569"/>
      <c r="BW38" s="570"/>
      <c r="BX38" s="558"/>
      <c r="BY38" s="559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2"/>
      <c r="CQ38" s="2"/>
      <c r="CR38" s="2"/>
      <c r="CS38" s="2"/>
      <c r="CT38" s="2"/>
      <c r="CU38" s="2"/>
      <c r="CV38" s="2"/>
      <c r="CW38" s="2"/>
      <c r="CZ38" s="9"/>
    </row>
    <row r="39" spans="1:105" s="4" customFormat="1" ht="12.75" customHeight="1">
      <c r="A39" s="484"/>
      <c r="B39" s="505"/>
      <c r="C39" s="506"/>
      <c r="D39" s="506"/>
      <c r="E39" s="506"/>
      <c r="F39" s="506"/>
      <c r="G39" s="506"/>
      <c r="H39" s="506"/>
      <c r="I39" s="506"/>
      <c r="J39" s="506"/>
      <c r="K39" s="507"/>
      <c r="L39" s="498"/>
      <c r="M39" s="499"/>
      <c r="N39" s="498"/>
      <c r="O39" s="499"/>
      <c r="P39" s="498"/>
      <c r="Q39" s="499"/>
      <c r="R39" s="522"/>
      <c r="S39" s="523"/>
      <c r="T39" s="516"/>
      <c r="U39" s="517"/>
      <c r="V39" s="516"/>
      <c r="W39" s="517"/>
      <c r="X39" s="522"/>
      <c r="Y39" s="523"/>
      <c r="Z39" s="516"/>
      <c r="AA39" s="517"/>
      <c r="AB39" s="571"/>
      <c r="AC39" s="572"/>
      <c r="AD39" s="572"/>
      <c r="AE39" s="572"/>
      <c r="AF39" s="572"/>
      <c r="AG39" s="573"/>
      <c r="AH39" s="571"/>
      <c r="AI39" s="572"/>
      <c r="AJ39" s="572"/>
      <c r="AK39" s="572"/>
      <c r="AL39" s="572"/>
      <c r="AM39" s="573"/>
      <c r="AN39" s="571"/>
      <c r="AO39" s="572"/>
      <c r="AP39" s="572"/>
      <c r="AQ39" s="572"/>
      <c r="AR39" s="572"/>
      <c r="AS39" s="573"/>
      <c r="AT39" s="571"/>
      <c r="AU39" s="572"/>
      <c r="AV39" s="572"/>
      <c r="AW39" s="572"/>
      <c r="AX39" s="572"/>
      <c r="AY39" s="573"/>
      <c r="AZ39" s="571"/>
      <c r="BA39" s="572"/>
      <c r="BB39" s="572"/>
      <c r="BC39" s="572"/>
      <c r="BD39" s="572"/>
      <c r="BE39" s="573"/>
      <c r="BF39" s="571"/>
      <c r="BG39" s="572"/>
      <c r="BH39" s="572"/>
      <c r="BI39" s="572"/>
      <c r="BJ39" s="572"/>
      <c r="BK39" s="573"/>
      <c r="BL39" s="571"/>
      <c r="BM39" s="572"/>
      <c r="BN39" s="572"/>
      <c r="BO39" s="572"/>
      <c r="BP39" s="572"/>
      <c r="BQ39" s="573"/>
      <c r="BR39" s="571"/>
      <c r="BS39" s="572"/>
      <c r="BT39" s="572"/>
      <c r="BU39" s="572"/>
      <c r="BV39" s="572"/>
      <c r="BW39" s="573"/>
      <c r="BX39" s="558"/>
      <c r="BY39" s="559"/>
      <c r="BZ39" s="14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2"/>
      <c r="CQ39" s="2"/>
      <c r="CR39" s="2"/>
      <c r="CS39" s="2"/>
      <c r="CT39" s="2"/>
      <c r="CU39" s="2"/>
      <c r="CV39" s="2"/>
      <c r="CW39" s="2"/>
      <c r="CZ39" s="9"/>
    </row>
    <row r="40" spans="1:105" s="4" customFormat="1" ht="12.75" customHeight="1">
      <c r="A40" s="484"/>
      <c r="B40" s="505"/>
      <c r="C40" s="506"/>
      <c r="D40" s="506"/>
      <c r="E40" s="506"/>
      <c r="F40" s="506"/>
      <c r="G40" s="506"/>
      <c r="H40" s="506"/>
      <c r="I40" s="506"/>
      <c r="J40" s="506"/>
      <c r="K40" s="507"/>
      <c r="L40" s="498"/>
      <c r="M40" s="499"/>
      <c r="N40" s="498"/>
      <c r="O40" s="499"/>
      <c r="P40" s="498"/>
      <c r="Q40" s="499"/>
      <c r="R40" s="522"/>
      <c r="S40" s="523"/>
      <c r="T40" s="516"/>
      <c r="U40" s="517"/>
      <c r="V40" s="516"/>
      <c r="W40" s="517"/>
      <c r="X40" s="522"/>
      <c r="Y40" s="523"/>
      <c r="Z40" s="516"/>
      <c r="AA40" s="517"/>
      <c r="AB40" s="571"/>
      <c r="AC40" s="572"/>
      <c r="AD40" s="572"/>
      <c r="AE40" s="572"/>
      <c r="AF40" s="572"/>
      <c r="AG40" s="573"/>
      <c r="AH40" s="571"/>
      <c r="AI40" s="572"/>
      <c r="AJ40" s="572"/>
      <c r="AK40" s="572"/>
      <c r="AL40" s="572"/>
      <c r="AM40" s="573"/>
      <c r="AN40" s="571"/>
      <c r="AO40" s="572"/>
      <c r="AP40" s="572"/>
      <c r="AQ40" s="572"/>
      <c r="AR40" s="572"/>
      <c r="AS40" s="573"/>
      <c r="AT40" s="571"/>
      <c r="AU40" s="572"/>
      <c r="AV40" s="572"/>
      <c r="AW40" s="572"/>
      <c r="AX40" s="572"/>
      <c r="AY40" s="573"/>
      <c r="AZ40" s="571"/>
      <c r="BA40" s="572"/>
      <c r="BB40" s="572"/>
      <c r="BC40" s="572"/>
      <c r="BD40" s="572"/>
      <c r="BE40" s="573"/>
      <c r="BF40" s="571"/>
      <c r="BG40" s="572"/>
      <c r="BH40" s="572"/>
      <c r="BI40" s="572"/>
      <c r="BJ40" s="572"/>
      <c r="BK40" s="573"/>
      <c r="BL40" s="571"/>
      <c r="BM40" s="572"/>
      <c r="BN40" s="572"/>
      <c r="BO40" s="572"/>
      <c r="BP40" s="572"/>
      <c r="BQ40" s="573"/>
      <c r="BR40" s="571"/>
      <c r="BS40" s="572"/>
      <c r="BT40" s="572"/>
      <c r="BU40" s="572"/>
      <c r="BV40" s="572"/>
      <c r="BW40" s="573"/>
      <c r="BX40" s="558"/>
      <c r="BY40" s="559"/>
      <c r="BZ40" s="14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Z40" s="9"/>
    </row>
    <row r="41" spans="1:105" ht="13.5" customHeight="1" thickBot="1">
      <c r="A41" s="484"/>
      <c r="B41" s="505"/>
      <c r="C41" s="506"/>
      <c r="D41" s="506"/>
      <c r="E41" s="506"/>
      <c r="F41" s="506"/>
      <c r="G41" s="506"/>
      <c r="H41" s="506"/>
      <c r="I41" s="506"/>
      <c r="J41" s="506"/>
      <c r="K41" s="507"/>
      <c r="L41" s="498"/>
      <c r="M41" s="499"/>
      <c r="N41" s="498"/>
      <c r="O41" s="499"/>
      <c r="P41" s="498"/>
      <c r="Q41" s="499"/>
      <c r="R41" s="522"/>
      <c r="S41" s="523"/>
      <c r="T41" s="516"/>
      <c r="U41" s="517"/>
      <c r="V41" s="516"/>
      <c r="W41" s="517"/>
      <c r="X41" s="522"/>
      <c r="Y41" s="523"/>
      <c r="Z41" s="516"/>
      <c r="AA41" s="517"/>
      <c r="AB41" s="574"/>
      <c r="AC41" s="575"/>
      <c r="AD41" s="575"/>
      <c r="AE41" s="575"/>
      <c r="AF41" s="575"/>
      <c r="AG41" s="576"/>
      <c r="AH41" s="574"/>
      <c r="AI41" s="575"/>
      <c r="AJ41" s="575"/>
      <c r="AK41" s="575"/>
      <c r="AL41" s="575"/>
      <c r="AM41" s="576"/>
      <c r="AN41" s="574"/>
      <c r="AO41" s="575"/>
      <c r="AP41" s="575"/>
      <c r="AQ41" s="575"/>
      <c r="AR41" s="575"/>
      <c r="AS41" s="576"/>
      <c r="AT41" s="574"/>
      <c r="AU41" s="575"/>
      <c r="AV41" s="575"/>
      <c r="AW41" s="575"/>
      <c r="AX41" s="575"/>
      <c r="AY41" s="576"/>
      <c r="AZ41" s="574"/>
      <c r="BA41" s="575"/>
      <c r="BB41" s="575"/>
      <c r="BC41" s="575"/>
      <c r="BD41" s="575"/>
      <c r="BE41" s="576"/>
      <c r="BF41" s="574"/>
      <c r="BG41" s="575"/>
      <c r="BH41" s="575"/>
      <c r="BI41" s="575"/>
      <c r="BJ41" s="575"/>
      <c r="BK41" s="576"/>
      <c r="BL41" s="574"/>
      <c r="BM41" s="575"/>
      <c r="BN41" s="575"/>
      <c r="BO41" s="575"/>
      <c r="BP41" s="575"/>
      <c r="BQ41" s="576"/>
      <c r="BR41" s="574"/>
      <c r="BS41" s="575"/>
      <c r="BT41" s="575"/>
      <c r="BU41" s="575"/>
      <c r="BV41" s="575"/>
      <c r="BW41" s="576"/>
      <c r="BX41" s="558"/>
      <c r="BY41" s="559"/>
      <c r="BZ41" s="1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</row>
    <row r="42" spans="1:105" ht="80.400000000000006" customHeight="1" thickBot="1">
      <c r="A42" s="485"/>
      <c r="B42" s="508"/>
      <c r="C42" s="509"/>
      <c r="D42" s="509"/>
      <c r="E42" s="509"/>
      <c r="F42" s="509"/>
      <c r="G42" s="509"/>
      <c r="H42" s="509"/>
      <c r="I42" s="509"/>
      <c r="J42" s="509"/>
      <c r="K42" s="510"/>
      <c r="L42" s="500"/>
      <c r="M42" s="501"/>
      <c r="N42" s="500"/>
      <c r="O42" s="501"/>
      <c r="P42" s="500"/>
      <c r="Q42" s="501"/>
      <c r="R42" s="524"/>
      <c r="S42" s="525"/>
      <c r="T42" s="518"/>
      <c r="U42" s="519"/>
      <c r="V42" s="518"/>
      <c r="W42" s="519"/>
      <c r="X42" s="524"/>
      <c r="Y42" s="525"/>
      <c r="Z42" s="518"/>
      <c r="AA42" s="519"/>
      <c r="AB42" s="239" t="s">
        <v>107</v>
      </c>
      <c r="AC42" s="238"/>
      <c r="AD42" s="237" t="s">
        <v>108</v>
      </c>
      <c r="AE42" s="238"/>
      <c r="AF42" s="237" t="s">
        <v>109</v>
      </c>
      <c r="AG42" s="240"/>
      <c r="AH42" s="239" t="s">
        <v>107</v>
      </c>
      <c r="AI42" s="238"/>
      <c r="AJ42" s="237" t="s">
        <v>108</v>
      </c>
      <c r="AK42" s="238"/>
      <c r="AL42" s="237" t="s">
        <v>109</v>
      </c>
      <c r="AM42" s="240"/>
      <c r="AN42" s="239" t="s">
        <v>107</v>
      </c>
      <c r="AO42" s="238"/>
      <c r="AP42" s="237" t="s">
        <v>108</v>
      </c>
      <c r="AQ42" s="238"/>
      <c r="AR42" s="237" t="s">
        <v>109</v>
      </c>
      <c r="AS42" s="240"/>
      <c r="AT42" s="239" t="s">
        <v>107</v>
      </c>
      <c r="AU42" s="238"/>
      <c r="AV42" s="237" t="s">
        <v>108</v>
      </c>
      <c r="AW42" s="238"/>
      <c r="AX42" s="237" t="s">
        <v>109</v>
      </c>
      <c r="AY42" s="240"/>
      <c r="AZ42" s="239" t="s">
        <v>107</v>
      </c>
      <c r="BA42" s="238"/>
      <c r="BB42" s="237" t="s">
        <v>108</v>
      </c>
      <c r="BC42" s="238"/>
      <c r="BD42" s="237" t="s">
        <v>109</v>
      </c>
      <c r="BE42" s="240"/>
      <c r="BF42" s="239" t="s">
        <v>107</v>
      </c>
      <c r="BG42" s="238"/>
      <c r="BH42" s="237" t="s">
        <v>108</v>
      </c>
      <c r="BI42" s="238"/>
      <c r="BJ42" s="237" t="s">
        <v>109</v>
      </c>
      <c r="BK42" s="240"/>
      <c r="BL42" s="239" t="s">
        <v>107</v>
      </c>
      <c r="BM42" s="238"/>
      <c r="BN42" s="237" t="s">
        <v>108</v>
      </c>
      <c r="BO42" s="238"/>
      <c r="BP42" s="237" t="s">
        <v>109</v>
      </c>
      <c r="BQ42" s="240"/>
      <c r="BR42" s="239" t="s">
        <v>107</v>
      </c>
      <c r="BS42" s="238"/>
      <c r="BT42" s="237" t="s">
        <v>108</v>
      </c>
      <c r="BU42" s="238"/>
      <c r="BV42" s="237" t="s">
        <v>109</v>
      </c>
      <c r="BW42" s="240"/>
      <c r="BX42" s="560"/>
      <c r="BY42" s="561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</row>
    <row r="43" spans="1:105" s="17" customFormat="1" ht="21.9" customHeight="1" thickBot="1">
      <c r="A43" s="76" t="s">
        <v>276</v>
      </c>
      <c r="B43" s="581" t="s">
        <v>71</v>
      </c>
      <c r="C43" s="585"/>
      <c r="D43" s="585"/>
      <c r="E43" s="585"/>
      <c r="F43" s="585"/>
      <c r="G43" s="585"/>
      <c r="H43" s="585"/>
      <c r="I43" s="585"/>
      <c r="J43" s="585"/>
      <c r="K43" s="582"/>
      <c r="L43" s="579" t="s">
        <v>72</v>
      </c>
      <c r="M43" s="578"/>
      <c r="N43" s="579" t="s">
        <v>73</v>
      </c>
      <c r="O43" s="580"/>
      <c r="P43" s="577" t="s">
        <v>74</v>
      </c>
      <c r="Q43" s="578"/>
      <c r="R43" s="581" t="s">
        <v>75</v>
      </c>
      <c r="S43" s="584"/>
      <c r="T43" s="583" t="s">
        <v>76</v>
      </c>
      <c r="U43" s="582"/>
      <c r="V43" s="581" t="s">
        <v>77</v>
      </c>
      <c r="W43" s="582"/>
      <c r="X43" s="581" t="s">
        <v>78</v>
      </c>
      <c r="Y43" s="582"/>
      <c r="Z43" s="581" t="s">
        <v>79</v>
      </c>
      <c r="AA43" s="584"/>
      <c r="AB43" s="583" t="s">
        <v>80</v>
      </c>
      <c r="AC43" s="582"/>
      <c r="AD43" s="581" t="s">
        <v>81</v>
      </c>
      <c r="AE43" s="582"/>
      <c r="AF43" s="581" t="s">
        <v>82</v>
      </c>
      <c r="AG43" s="584"/>
      <c r="AH43" s="583" t="s">
        <v>83</v>
      </c>
      <c r="AI43" s="582"/>
      <c r="AJ43" s="552">
        <v>15</v>
      </c>
      <c r="AK43" s="586"/>
      <c r="AL43" s="581" t="s">
        <v>85</v>
      </c>
      <c r="AM43" s="584"/>
      <c r="AN43" s="583" t="s">
        <v>86</v>
      </c>
      <c r="AO43" s="582"/>
      <c r="AP43" s="581" t="s">
        <v>87</v>
      </c>
      <c r="AQ43" s="582"/>
      <c r="AR43" s="581" t="s">
        <v>88</v>
      </c>
      <c r="AS43" s="584"/>
      <c r="AT43" s="583" t="s">
        <v>89</v>
      </c>
      <c r="AU43" s="582"/>
      <c r="AV43" s="581" t="s">
        <v>90</v>
      </c>
      <c r="AW43" s="582"/>
      <c r="AX43" s="581" t="s">
        <v>91</v>
      </c>
      <c r="AY43" s="584"/>
      <c r="AZ43" s="583" t="s">
        <v>92</v>
      </c>
      <c r="BA43" s="582"/>
      <c r="BB43" s="581" t="s">
        <v>93</v>
      </c>
      <c r="BC43" s="582"/>
      <c r="BD43" s="581" t="s">
        <v>94</v>
      </c>
      <c r="BE43" s="584"/>
      <c r="BF43" s="583" t="s">
        <v>95</v>
      </c>
      <c r="BG43" s="582"/>
      <c r="BH43" s="581" t="s">
        <v>96</v>
      </c>
      <c r="BI43" s="582"/>
      <c r="BJ43" s="581" t="s">
        <v>97</v>
      </c>
      <c r="BK43" s="584"/>
      <c r="BL43" s="583" t="s">
        <v>98</v>
      </c>
      <c r="BM43" s="582"/>
      <c r="BN43" s="581" t="s">
        <v>99</v>
      </c>
      <c r="BO43" s="582"/>
      <c r="BP43" s="581" t="s">
        <v>100</v>
      </c>
      <c r="BQ43" s="584"/>
      <c r="BR43" s="583" t="s">
        <v>101</v>
      </c>
      <c r="BS43" s="582"/>
      <c r="BT43" s="581" t="s">
        <v>102</v>
      </c>
      <c r="BU43" s="582"/>
      <c r="BV43" s="581" t="s">
        <v>103</v>
      </c>
      <c r="BW43" s="584"/>
      <c r="BX43" s="583" t="s">
        <v>104</v>
      </c>
      <c r="BY43" s="584"/>
      <c r="BZ43" s="16"/>
    </row>
    <row r="44" spans="1:105" s="18" customFormat="1" ht="36.75" customHeight="1" thickBot="1">
      <c r="A44" s="130" t="s">
        <v>59</v>
      </c>
      <c r="B44" s="591" t="s">
        <v>60</v>
      </c>
      <c r="C44" s="592"/>
      <c r="D44" s="592"/>
      <c r="E44" s="592"/>
      <c r="F44" s="592"/>
      <c r="G44" s="592"/>
      <c r="H44" s="592"/>
      <c r="I44" s="592"/>
      <c r="J44" s="592"/>
      <c r="K44" s="593"/>
      <c r="L44" s="587"/>
      <c r="M44" s="590"/>
      <c r="N44" s="589"/>
      <c r="O44" s="588"/>
      <c r="P44" s="587">
        <f>SUM(P46:Q69)</f>
        <v>3178</v>
      </c>
      <c r="Q44" s="588"/>
      <c r="R44" s="587">
        <f t="shared" ref="R44" si="0">SUM(R46:S69)</f>
        <v>1856</v>
      </c>
      <c r="S44" s="588"/>
      <c r="T44" s="587">
        <f t="shared" ref="T44" si="1">SUM(T46:U69)</f>
        <v>542</v>
      </c>
      <c r="U44" s="588"/>
      <c r="V44" s="587">
        <f t="shared" ref="V44" si="2">SUM(V46:W69)</f>
        <v>256</v>
      </c>
      <c r="W44" s="588"/>
      <c r="X44" s="587">
        <f t="shared" ref="X44" si="3">SUM(X46:Y69)</f>
        <v>848</v>
      </c>
      <c r="Y44" s="588"/>
      <c r="Z44" s="587">
        <f t="shared" ref="Z44" si="4">SUM(Z46:AA69)</f>
        <v>210</v>
      </c>
      <c r="AA44" s="588"/>
      <c r="AB44" s="587">
        <f t="shared" ref="AB44" si="5">SUM(AB46:AC69)</f>
        <v>596</v>
      </c>
      <c r="AC44" s="588"/>
      <c r="AD44" s="587">
        <f t="shared" ref="AD44" si="6">SUM(AD46:AE69)</f>
        <v>338</v>
      </c>
      <c r="AE44" s="588"/>
      <c r="AF44" s="587">
        <f t="shared" ref="AF44" si="7">SUM(AF46:AG69)</f>
        <v>17</v>
      </c>
      <c r="AG44" s="588"/>
      <c r="AH44" s="587">
        <f t="shared" ref="AH44" si="8">SUM(AH46:AI69)</f>
        <v>570</v>
      </c>
      <c r="AI44" s="588"/>
      <c r="AJ44" s="587">
        <f t="shared" ref="AJ44" si="9">SUM(AJ46:AK69)</f>
        <v>362</v>
      </c>
      <c r="AK44" s="588"/>
      <c r="AL44" s="587">
        <f t="shared" ref="AL44" si="10">SUM(AL46:AM69)</f>
        <v>17</v>
      </c>
      <c r="AM44" s="588"/>
      <c r="AN44" s="587">
        <f t="shared" ref="AN44" si="11">SUM(AN46:AO69)</f>
        <v>752</v>
      </c>
      <c r="AO44" s="588"/>
      <c r="AP44" s="587">
        <f t="shared" ref="AP44" si="12">SUM(AP46:AQ69)</f>
        <v>426</v>
      </c>
      <c r="AQ44" s="588"/>
      <c r="AR44" s="587">
        <f t="shared" ref="AR44" si="13">SUM(AR46:AS69)</f>
        <v>24</v>
      </c>
      <c r="AS44" s="588"/>
      <c r="AT44" s="587">
        <f t="shared" ref="AT44" si="14">SUM(AT46:AU69)</f>
        <v>662</v>
      </c>
      <c r="AU44" s="588"/>
      <c r="AV44" s="587">
        <f t="shared" ref="AV44" si="15">SUM(AV46:AW69)</f>
        <v>376</v>
      </c>
      <c r="AW44" s="588"/>
      <c r="AX44" s="587">
        <f t="shared" ref="AX44" si="16">SUM(AX46:AY69)</f>
        <v>19</v>
      </c>
      <c r="AY44" s="588"/>
      <c r="AZ44" s="587">
        <f t="shared" ref="AZ44" si="17">SUM(AZ46:BA69)</f>
        <v>322</v>
      </c>
      <c r="BA44" s="588"/>
      <c r="BB44" s="587">
        <f t="shared" ref="BB44" si="18">SUM(BB46:BC69)</f>
        <v>176</v>
      </c>
      <c r="BC44" s="588"/>
      <c r="BD44" s="587">
        <f t="shared" ref="BD44" si="19">SUM(BD46:BE69)</f>
        <v>12</v>
      </c>
      <c r="BE44" s="588"/>
      <c r="BF44" s="587">
        <f t="shared" ref="BF44" si="20">SUM(BF46:BG69)</f>
        <v>66</v>
      </c>
      <c r="BG44" s="588"/>
      <c r="BH44" s="587">
        <f t="shared" ref="BH44" si="21">SUM(BH46:BI69)</f>
        <v>40</v>
      </c>
      <c r="BI44" s="588"/>
      <c r="BJ44" s="587">
        <f t="shared" ref="BJ44" si="22">SUM(BJ46:BK69)</f>
        <v>3</v>
      </c>
      <c r="BK44" s="588"/>
      <c r="BL44" s="587">
        <f>SUM(BL46:BM69)</f>
        <v>210</v>
      </c>
      <c r="BM44" s="588"/>
      <c r="BN44" s="587">
        <f t="shared" ref="BN44" si="23">SUM(BN46:BO69)</f>
        <v>138</v>
      </c>
      <c r="BO44" s="588"/>
      <c r="BP44" s="587">
        <f t="shared" ref="BP44" si="24">SUM(BP46:BQ69)</f>
        <v>6</v>
      </c>
      <c r="BQ44" s="588"/>
      <c r="BR44" s="587"/>
      <c r="BS44" s="588"/>
      <c r="BT44" s="587"/>
      <c r="BU44" s="588"/>
      <c r="BV44" s="587"/>
      <c r="BW44" s="588"/>
      <c r="BX44" s="135"/>
      <c r="BY44" s="136"/>
      <c r="CA44" s="18">
        <f>AD44+AJ44+AP44+AV44+BB44+BH44+BN44+BT44</f>
        <v>1856</v>
      </c>
    </row>
    <row r="45" spans="1:105" s="18" customFormat="1" ht="33.75" customHeight="1">
      <c r="A45" s="131" t="s">
        <v>69</v>
      </c>
      <c r="B45" s="598" t="s">
        <v>183</v>
      </c>
      <c r="C45" s="599"/>
      <c r="D45" s="599"/>
      <c r="E45" s="599"/>
      <c r="F45" s="599"/>
      <c r="G45" s="599"/>
      <c r="H45" s="599"/>
      <c r="I45" s="599"/>
      <c r="J45" s="599"/>
      <c r="K45" s="600"/>
      <c r="L45" s="596"/>
      <c r="M45" s="597"/>
      <c r="N45" s="594"/>
      <c r="O45" s="595"/>
      <c r="P45" s="596"/>
      <c r="Q45" s="597"/>
      <c r="R45" s="594"/>
      <c r="S45" s="595"/>
      <c r="T45" s="596"/>
      <c r="U45" s="597"/>
      <c r="V45" s="594"/>
      <c r="W45" s="597"/>
      <c r="X45" s="594"/>
      <c r="Y45" s="597"/>
      <c r="Z45" s="594"/>
      <c r="AA45" s="595"/>
      <c r="AB45" s="596"/>
      <c r="AC45" s="597"/>
      <c r="AD45" s="594"/>
      <c r="AE45" s="597"/>
      <c r="AF45" s="594"/>
      <c r="AG45" s="595"/>
      <c r="AH45" s="596"/>
      <c r="AI45" s="597"/>
      <c r="AJ45" s="602"/>
      <c r="AK45" s="604"/>
      <c r="AL45" s="602"/>
      <c r="AM45" s="603"/>
      <c r="AN45" s="601"/>
      <c r="AO45" s="597"/>
      <c r="AP45" s="594"/>
      <c r="AQ45" s="597"/>
      <c r="AR45" s="594"/>
      <c r="AS45" s="595"/>
      <c r="AT45" s="596"/>
      <c r="AU45" s="597"/>
      <c r="AV45" s="594"/>
      <c r="AW45" s="597"/>
      <c r="AX45" s="594"/>
      <c r="AY45" s="595"/>
      <c r="AZ45" s="596"/>
      <c r="BA45" s="597"/>
      <c r="BB45" s="594"/>
      <c r="BC45" s="597"/>
      <c r="BD45" s="594"/>
      <c r="BE45" s="595"/>
      <c r="BF45" s="607"/>
      <c r="BG45" s="606"/>
      <c r="BH45" s="605"/>
      <c r="BI45" s="606"/>
      <c r="BJ45" s="605"/>
      <c r="BK45" s="608"/>
      <c r="BL45" s="607"/>
      <c r="BM45" s="606"/>
      <c r="BN45" s="605"/>
      <c r="BO45" s="606"/>
      <c r="BP45" s="605"/>
      <c r="BQ45" s="608"/>
      <c r="BR45" s="607"/>
      <c r="BS45" s="606"/>
      <c r="BT45" s="605"/>
      <c r="BU45" s="606"/>
      <c r="BV45" s="605"/>
      <c r="BW45" s="608"/>
      <c r="BX45" s="609"/>
      <c r="BY45" s="610"/>
    </row>
    <row r="46" spans="1:105" s="84" customFormat="1" ht="21.6" customHeight="1">
      <c r="A46" s="108" t="s">
        <v>153</v>
      </c>
      <c r="B46" s="408" t="s">
        <v>226</v>
      </c>
      <c r="C46" s="409"/>
      <c r="D46" s="409"/>
      <c r="E46" s="409"/>
      <c r="F46" s="409"/>
      <c r="G46" s="409"/>
      <c r="H46" s="409"/>
      <c r="I46" s="409"/>
      <c r="J46" s="409"/>
      <c r="K46" s="410"/>
      <c r="L46" s="343"/>
      <c r="M46" s="337"/>
      <c r="N46" s="339" t="s">
        <v>371</v>
      </c>
      <c r="O46" s="345"/>
      <c r="P46" s="388">
        <f>SUM($AB46,$AH46,$AN46,$AT46,$AZ46,$BF46,$BL46,$BR46)</f>
        <v>72</v>
      </c>
      <c r="Q46" s="389"/>
      <c r="R46" s="339">
        <f>SUM($T46:$AA46)</f>
        <v>34</v>
      </c>
      <c r="S46" s="345"/>
      <c r="T46" s="343">
        <v>18</v>
      </c>
      <c r="U46" s="337"/>
      <c r="V46" s="339"/>
      <c r="W46" s="337"/>
      <c r="X46" s="339"/>
      <c r="Y46" s="337"/>
      <c r="Z46" s="339">
        <v>16</v>
      </c>
      <c r="AA46" s="345"/>
      <c r="AB46" s="343">
        <v>72</v>
      </c>
      <c r="AC46" s="337"/>
      <c r="AD46" s="339">
        <v>34</v>
      </c>
      <c r="AE46" s="337"/>
      <c r="AF46" s="339">
        <v>2</v>
      </c>
      <c r="AG46" s="345"/>
      <c r="AH46" s="343"/>
      <c r="AI46" s="337"/>
      <c r="AJ46" s="470"/>
      <c r="AK46" s="471"/>
      <c r="AL46" s="470"/>
      <c r="AM46" s="472"/>
      <c r="AN46" s="344"/>
      <c r="AO46" s="337"/>
      <c r="AP46" s="339"/>
      <c r="AQ46" s="337"/>
      <c r="AR46" s="339"/>
      <c r="AS46" s="345"/>
      <c r="AT46" s="343"/>
      <c r="AU46" s="337"/>
      <c r="AV46" s="339"/>
      <c r="AW46" s="337"/>
      <c r="AX46" s="339"/>
      <c r="AY46" s="345"/>
      <c r="AZ46" s="343"/>
      <c r="BA46" s="337"/>
      <c r="BB46" s="339"/>
      <c r="BC46" s="337"/>
      <c r="BD46" s="339"/>
      <c r="BE46" s="345"/>
      <c r="BF46" s="465"/>
      <c r="BG46" s="377"/>
      <c r="BH46" s="354"/>
      <c r="BI46" s="377"/>
      <c r="BJ46" s="354"/>
      <c r="BK46" s="424"/>
      <c r="BL46" s="465"/>
      <c r="BM46" s="377"/>
      <c r="BN46" s="354"/>
      <c r="BO46" s="377"/>
      <c r="BP46" s="354"/>
      <c r="BQ46" s="424"/>
      <c r="BR46" s="465"/>
      <c r="BS46" s="377"/>
      <c r="BT46" s="354"/>
      <c r="BU46" s="377"/>
      <c r="BV46" s="354"/>
      <c r="BW46" s="424"/>
      <c r="BX46" s="247" t="s">
        <v>190</v>
      </c>
      <c r="BY46" s="255"/>
      <c r="CA46" s="18">
        <f t="shared" ref="CA46:CA69" si="25">AD46+AJ46+AP46+AV46+BB46+BH46+BN46+BT46</f>
        <v>34</v>
      </c>
    </row>
    <row r="47" spans="1:105" s="84" customFormat="1" ht="21.6" customHeight="1">
      <c r="A47" s="108" t="s">
        <v>154</v>
      </c>
      <c r="B47" s="408" t="s">
        <v>225</v>
      </c>
      <c r="C47" s="409"/>
      <c r="D47" s="409"/>
      <c r="E47" s="409"/>
      <c r="F47" s="409"/>
      <c r="G47" s="409"/>
      <c r="H47" s="409"/>
      <c r="I47" s="409"/>
      <c r="J47" s="409"/>
      <c r="K47" s="410"/>
      <c r="L47" s="343"/>
      <c r="M47" s="337"/>
      <c r="N47" s="339" t="s">
        <v>372</v>
      </c>
      <c r="O47" s="345"/>
      <c r="P47" s="388">
        <f t="shared" ref="P47:P69" si="26">SUM($AB47,$AH47,$AN47,$AT47,$AZ47,$BF47,$BL47,$BR47)</f>
        <v>72</v>
      </c>
      <c r="Q47" s="389"/>
      <c r="R47" s="339">
        <f t="shared" ref="R47:R69" si="27">SUM($T47:$AA47)</f>
        <v>34</v>
      </c>
      <c r="S47" s="345"/>
      <c r="T47" s="343">
        <v>16</v>
      </c>
      <c r="U47" s="337"/>
      <c r="V47" s="339"/>
      <c r="W47" s="337"/>
      <c r="X47" s="339"/>
      <c r="Y47" s="337"/>
      <c r="Z47" s="339">
        <v>18</v>
      </c>
      <c r="AA47" s="345"/>
      <c r="AB47" s="343"/>
      <c r="AC47" s="337"/>
      <c r="AD47" s="339"/>
      <c r="AE47" s="337"/>
      <c r="AF47" s="339"/>
      <c r="AG47" s="345"/>
      <c r="AH47" s="343">
        <v>72</v>
      </c>
      <c r="AI47" s="337"/>
      <c r="AJ47" s="339">
        <v>34</v>
      </c>
      <c r="AK47" s="337"/>
      <c r="AL47" s="339">
        <v>2</v>
      </c>
      <c r="AM47" s="345"/>
      <c r="AN47" s="344"/>
      <c r="AO47" s="337"/>
      <c r="AP47" s="339"/>
      <c r="AQ47" s="337"/>
      <c r="AR47" s="339"/>
      <c r="AS47" s="345"/>
      <c r="AT47" s="343"/>
      <c r="AU47" s="337"/>
      <c r="AV47" s="339"/>
      <c r="AW47" s="337"/>
      <c r="AX47" s="339"/>
      <c r="AY47" s="345"/>
      <c r="AZ47" s="343"/>
      <c r="BA47" s="337"/>
      <c r="BB47" s="339"/>
      <c r="BC47" s="337"/>
      <c r="BD47" s="339"/>
      <c r="BE47" s="345"/>
      <c r="BF47" s="465"/>
      <c r="BG47" s="377"/>
      <c r="BH47" s="354"/>
      <c r="BI47" s="377"/>
      <c r="BJ47" s="354"/>
      <c r="BK47" s="424"/>
      <c r="BL47" s="465"/>
      <c r="BM47" s="377"/>
      <c r="BN47" s="354"/>
      <c r="BO47" s="377"/>
      <c r="BP47" s="354"/>
      <c r="BQ47" s="424"/>
      <c r="BR47" s="465"/>
      <c r="BS47" s="377"/>
      <c r="BT47" s="354"/>
      <c r="BU47" s="377"/>
      <c r="BV47" s="354"/>
      <c r="BW47" s="424"/>
      <c r="BX47" s="247" t="s">
        <v>188</v>
      </c>
      <c r="BY47" s="255"/>
      <c r="CA47" s="18">
        <f t="shared" si="25"/>
        <v>34</v>
      </c>
    </row>
    <row r="48" spans="1:105" s="84" customFormat="1" ht="20.25" customHeight="1">
      <c r="A48" s="108" t="s">
        <v>155</v>
      </c>
      <c r="B48" s="408" t="s">
        <v>125</v>
      </c>
      <c r="C48" s="409"/>
      <c r="D48" s="409"/>
      <c r="E48" s="409"/>
      <c r="F48" s="409"/>
      <c r="G48" s="409"/>
      <c r="H48" s="409"/>
      <c r="I48" s="409"/>
      <c r="J48" s="409"/>
      <c r="K48" s="410"/>
      <c r="L48" s="343">
        <v>3</v>
      </c>
      <c r="M48" s="337"/>
      <c r="N48" s="339"/>
      <c r="O48" s="345"/>
      <c r="P48" s="388">
        <f t="shared" si="26"/>
        <v>112</v>
      </c>
      <c r="Q48" s="389"/>
      <c r="R48" s="339">
        <f t="shared" si="27"/>
        <v>42</v>
      </c>
      <c r="S48" s="345"/>
      <c r="T48" s="343">
        <v>22</v>
      </c>
      <c r="U48" s="337"/>
      <c r="V48" s="339"/>
      <c r="W48" s="337"/>
      <c r="X48" s="339"/>
      <c r="Y48" s="337"/>
      <c r="Z48" s="339">
        <v>20</v>
      </c>
      <c r="AA48" s="345"/>
      <c r="AB48" s="343"/>
      <c r="AC48" s="337"/>
      <c r="AD48" s="339"/>
      <c r="AE48" s="337"/>
      <c r="AF48" s="339"/>
      <c r="AG48" s="345"/>
      <c r="AH48" s="343"/>
      <c r="AI48" s="337"/>
      <c r="AJ48" s="470"/>
      <c r="AK48" s="471"/>
      <c r="AL48" s="470"/>
      <c r="AM48" s="472"/>
      <c r="AN48" s="344">
        <v>112</v>
      </c>
      <c r="AO48" s="337"/>
      <c r="AP48" s="339">
        <v>42</v>
      </c>
      <c r="AQ48" s="337"/>
      <c r="AR48" s="339">
        <v>3</v>
      </c>
      <c r="AS48" s="345"/>
      <c r="AT48" s="343"/>
      <c r="AU48" s="337"/>
      <c r="AV48" s="339"/>
      <c r="AW48" s="337"/>
      <c r="AX48" s="339"/>
      <c r="AY48" s="345"/>
      <c r="AZ48" s="343"/>
      <c r="BA48" s="337"/>
      <c r="BB48" s="339"/>
      <c r="BC48" s="337"/>
      <c r="BD48" s="339"/>
      <c r="BE48" s="345"/>
      <c r="BF48" s="465"/>
      <c r="BG48" s="377"/>
      <c r="BH48" s="354"/>
      <c r="BI48" s="377"/>
      <c r="BJ48" s="354"/>
      <c r="BK48" s="424"/>
      <c r="BL48" s="465"/>
      <c r="BM48" s="377"/>
      <c r="BN48" s="354"/>
      <c r="BO48" s="377"/>
      <c r="BP48" s="354"/>
      <c r="BQ48" s="424"/>
      <c r="BR48" s="465"/>
      <c r="BS48" s="377"/>
      <c r="BT48" s="354"/>
      <c r="BU48" s="377"/>
      <c r="BV48" s="354"/>
      <c r="BW48" s="424"/>
      <c r="BX48" s="247" t="s">
        <v>189</v>
      </c>
      <c r="BY48" s="255"/>
      <c r="CA48" s="18">
        <f t="shared" si="25"/>
        <v>42</v>
      </c>
    </row>
    <row r="49" spans="1:105" s="84" customFormat="1" ht="23.1" customHeight="1">
      <c r="A49" s="108" t="s">
        <v>156</v>
      </c>
      <c r="B49" s="408" t="s">
        <v>157</v>
      </c>
      <c r="C49" s="409"/>
      <c r="D49" s="409"/>
      <c r="E49" s="409"/>
      <c r="F49" s="409"/>
      <c r="G49" s="409"/>
      <c r="H49" s="409"/>
      <c r="I49" s="409"/>
      <c r="J49" s="409"/>
      <c r="K49" s="410"/>
      <c r="L49" s="343">
        <v>4</v>
      </c>
      <c r="M49" s="337"/>
      <c r="N49" s="339"/>
      <c r="O49" s="345"/>
      <c r="P49" s="388">
        <f t="shared" si="26"/>
        <v>144</v>
      </c>
      <c r="Q49" s="389"/>
      <c r="R49" s="339">
        <f t="shared" si="27"/>
        <v>60</v>
      </c>
      <c r="S49" s="345"/>
      <c r="T49" s="343">
        <v>34</v>
      </c>
      <c r="U49" s="337"/>
      <c r="V49" s="339"/>
      <c r="W49" s="337"/>
      <c r="X49" s="339"/>
      <c r="Y49" s="337"/>
      <c r="Z49" s="339">
        <v>26</v>
      </c>
      <c r="AA49" s="345"/>
      <c r="AB49" s="343"/>
      <c r="AC49" s="337"/>
      <c r="AD49" s="339"/>
      <c r="AE49" s="337"/>
      <c r="AF49" s="339"/>
      <c r="AG49" s="345"/>
      <c r="AH49" s="343"/>
      <c r="AI49" s="337"/>
      <c r="AJ49" s="470"/>
      <c r="AK49" s="471"/>
      <c r="AL49" s="470"/>
      <c r="AM49" s="472"/>
      <c r="AN49" s="344"/>
      <c r="AO49" s="337"/>
      <c r="AP49" s="339"/>
      <c r="AQ49" s="337"/>
      <c r="AR49" s="339"/>
      <c r="AS49" s="345"/>
      <c r="AT49" s="343">
        <v>144</v>
      </c>
      <c r="AU49" s="337"/>
      <c r="AV49" s="339">
        <v>60</v>
      </c>
      <c r="AW49" s="337"/>
      <c r="AX49" s="339">
        <v>4</v>
      </c>
      <c r="AY49" s="345"/>
      <c r="AZ49" s="343"/>
      <c r="BA49" s="337"/>
      <c r="BB49" s="339"/>
      <c r="BC49" s="337"/>
      <c r="BD49" s="339"/>
      <c r="BE49" s="345"/>
      <c r="BF49" s="465"/>
      <c r="BG49" s="377"/>
      <c r="BH49" s="354"/>
      <c r="BI49" s="377"/>
      <c r="BJ49" s="354"/>
      <c r="BK49" s="424"/>
      <c r="BL49" s="465"/>
      <c r="BM49" s="377"/>
      <c r="BN49" s="354"/>
      <c r="BO49" s="377"/>
      <c r="BP49" s="354"/>
      <c r="BQ49" s="424"/>
      <c r="BR49" s="465"/>
      <c r="BS49" s="377"/>
      <c r="BT49" s="354"/>
      <c r="BU49" s="377"/>
      <c r="BV49" s="354"/>
      <c r="BW49" s="424"/>
      <c r="BX49" s="247" t="s">
        <v>191</v>
      </c>
      <c r="BY49" s="255"/>
      <c r="CA49" s="18">
        <f t="shared" si="25"/>
        <v>60</v>
      </c>
    </row>
    <row r="50" spans="1:105" s="84" customFormat="1" ht="32.25" customHeight="1">
      <c r="A50" s="132" t="s">
        <v>70</v>
      </c>
      <c r="B50" s="611" t="s">
        <v>398</v>
      </c>
      <c r="C50" s="612"/>
      <c r="D50" s="612"/>
      <c r="E50" s="612"/>
      <c r="F50" s="612"/>
      <c r="G50" s="612"/>
      <c r="H50" s="612"/>
      <c r="I50" s="612"/>
      <c r="J50" s="612"/>
      <c r="K50" s="613"/>
      <c r="L50" s="343"/>
      <c r="M50" s="337"/>
      <c r="N50" s="339"/>
      <c r="O50" s="345"/>
      <c r="P50" s="388"/>
      <c r="Q50" s="389"/>
      <c r="R50" s="339"/>
      <c r="S50" s="345"/>
      <c r="T50" s="343"/>
      <c r="U50" s="337"/>
      <c r="V50" s="338"/>
      <c r="W50" s="338"/>
      <c r="X50" s="338"/>
      <c r="Y50" s="338"/>
      <c r="Z50" s="344"/>
      <c r="AA50" s="345"/>
      <c r="AB50" s="343"/>
      <c r="AC50" s="337"/>
      <c r="AD50" s="339"/>
      <c r="AE50" s="337"/>
      <c r="AF50" s="339"/>
      <c r="AG50" s="345"/>
      <c r="AH50" s="343"/>
      <c r="AI50" s="337"/>
      <c r="AJ50" s="250"/>
      <c r="AK50" s="252"/>
      <c r="AL50" s="250"/>
      <c r="AM50" s="253"/>
      <c r="AN50" s="344"/>
      <c r="AO50" s="337"/>
      <c r="AP50" s="339"/>
      <c r="AQ50" s="337"/>
      <c r="AR50" s="339"/>
      <c r="AS50" s="345"/>
      <c r="AT50" s="343"/>
      <c r="AU50" s="337"/>
      <c r="AV50" s="339"/>
      <c r="AW50" s="337"/>
      <c r="AX50" s="339"/>
      <c r="AY50" s="345"/>
      <c r="AZ50" s="343"/>
      <c r="BA50" s="337"/>
      <c r="BB50" s="339"/>
      <c r="BC50" s="337"/>
      <c r="BD50" s="339"/>
      <c r="BE50" s="345"/>
      <c r="BF50" s="465"/>
      <c r="BG50" s="377"/>
      <c r="BH50" s="354"/>
      <c r="BI50" s="377"/>
      <c r="BJ50" s="354"/>
      <c r="BK50" s="424"/>
      <c r="BL50" s="465"/>
      <c r="BM50" s="377"/>
      <c r="BN50" s="354"/>
      <c r="BO50" s="377"/>
      <c r="BP50" s="354"/>
      <c r="BQ50" s="424"/>
      <c r="BR50" s="465"/>
      <c r="BS50" s="377"/>
      <c r="BT50" s="354"/>
      <c r="BU50" s="377"/>
      <c r="BV50" s="354"/>
      <c r="BW50" s="424"/>
      <c r="BX50" s="343"/>
      <c r="BY50" s="345"/>
      <c r="CA50" s="18"/>
    </row>
    <row r="51" spans="1:105" s="84" customFormat="1" ht="27.6" customHeight="1">
      <c r="A51" s="107" t="s">
        <v>247</v>
      </c>
      <c r="B51" s="614" t="s">
        <v>137</v>
      </c>
      <c r="C51" s="615"/>
      <c r="D51" s="615"/>
      <c r="E51" s="615"/>
      <c r="F51" s="615"/>
      <c r="G51" s="615"/>
      <c r="H51" s="615"/>
      <c r="I51" s="615"/>
      <c r="J51" s="615"/>
      <c r="K51" s="616"/>
      <c r="L51" s="343">
        <v>3</v>
      </c>
      <c r="M51" s="337"/>
      <c r="N51" s="339">
        <v>1.2</v>
      </c>
      <c r="O51" s="345"/>
      <c r="P51" s="388">
        <f t="shared" si="26"/>
        <v>270</v>
      </c>
      <c r="Q51" s="389"/>
      <c r="R51" s="339">
        <f t="shared" si="27"/>
        <v>150</v>
      </c>
      <c r="S51" s="345"/>
      <c r="T51" s="343"/>
      <c r="U51" s="337"/>
      <c r="V51" s="339"/>
      <c r="W51" s="337"/>
      <c r="X51" s="339">
        <v>150</v>
      </c>
      <c r="Y51" s="337"/>
      <c r="Z51" s="339"/>
      <c r="AA51" s="345"/>
      <c r="AB51" s="343">
        <v>90</v>
      </c>
      <c r="AC51" s="337"/>
      <c r="AD51" s="338">
        <v>40</v>
      </c>
      <c r="AE51" s="338"/>
      <c r="AF51" s="339">
        <v>3</v>
      </c>
      <c r="AG51" s="345"/>
      <c r="AH51" s="247">
        <v>90</v>
      </c>
      <c r="AI51" s="249"/>
      <c r="AJ51" s="356">
        <v>58</v>
      </c>
      <c r="AK51" s="356"/>
      <c r="AL51" s="356">
        <v>3</v>
      </c>
      <c r="AM51" s="357"/>
      <c r="AN51" s="344">
        <v>90</v>
      </c>
      <c r="AO51" s="337"/>
      <c r="AP51" s="250">
        <v>52</v>
      </c>
      <c r="AQ51" s="252"/>
      <c r="AR51" s="250">
        <v>3</v>
      </c>
      <c r="AS51" s="253"/>
      <c r="AT51" s="343"/>
      <c r="AU51" s="337"/>
      <c r="AV51" s="339"/>
      <c r="AW51" s="337"/>
      <c r="AX51" s="339"/>
      <c r="AY51" s="345"/>
      <c r="AZ51" s="343"/>
      <c r="BA51" s="337"/>
      <c r="BB51" s="339"/>
      <c r="BC51" s="337"/>
      <c r="BD51" s="339"/>
      <c r="BE51" s="345"/>
      <c r="BF51" s="465"/>
      <c r="BG51" s="377"/>
      <c r="BH51" s="354"/>
      <c r="BI51" s="377"/>
      <c r="BJ51" s="354"/>
      <c r="BK51" s="424"/>
      <c r="BL51" s="465"/>
      <c r="BM51" s="377"/>
      <c r="BN51" s="354"/>
      <c r="BO51" s="377"/>
      <c r="BP51" s="354"/>
      <c r="BQ51" s="424"/>
      <c r="BR51" s="465"/>
      <c r="BS51" s="377"/>
      <c r="BT51" s="354"/>
      <c r="BU51" s="377"/>
      <c r="BV51" s="354"/>
      <c r="BW51" s="424"/>
      <c r="BX51" s="247" t="s">
        <v>187</v>
      </c>
      <c r="BY51" s="255"/>
      <c r="CA51" s="18">
        <f t="shared" si="25"/>
        <v>150</v>
      </c>
    </row>
    <row r="52" spans="1:105" s="84" customFormat="1" ht="48.75" customHeight="1">
      <c r="A52" s="133" t="s">
        <v>124</v>
      </c>
      <c r="B52" s="631" t="s">
        <v>399</v>
      </c>
      <c r="C52" s="632"/>
      <c r="D52" s="632"/>
      <c r="E52" s="632"/>
      <c r="F52" s="632"/>
      <c r="G52" s="632"/>
      <c r="H52" s="632"/>
      <c r="I52" s="632"/>
      <c r="J52" s="632"/>
      <c r="K52" s="633"/>
      <c r="L52" s="343"/>
      <c r="M52" s="337"/>
      <c r="N52" s="339"/>
      <c r="O52" s="345"/>
      <c r="P52" s="388"/>
      <c r="Q52" s="389"/>
      <c r="R52" s="339"/>
      <c r="S52" s="345"/>
      <c r="T52" s="343"/>
      <c r="U52" s="337"/>
      <c r="V52" s="339"/>
      <c r="W52" s="337"/>
      <c r="X52" s="339"/>
      <c r="Y52" s="337"/>
      <c r="Z52" s="339"/>
      <c r="AA52" s="345"/>
      <c r="AB52" s="343"/>
      <c r="AC52" s="337"/>
      <c r="AD52" s="338"/>
      <c r="AE52" s="338"/>
      <c r="AF52" s="339"/>
      <c r="AG52" s="345"/>
      <c r="AH52" s="343"/>
      <c r="AI52" s="337"/>
      <c r="AJ52" s="617"/>
      <c r="AK52" s="619"/>
      <c r="AL52" s="617"/>
      <c r="AM52" s="618"/>
      <c r="AN52" s="344"/>
      <c r="AO52" s="337"/>
      <c r="AP52" s="339"/>
      <c r="AQ52" s="337"/>
      <c r="AR52" s="339"/>
      <c r="AS52" s="345"/>
      <c r="AT52" s="343"/>
      <c r="AU52" s="337"/>
      <c r="AV52" s="339"/>
      <c r="AW52" s="337"/>
      <c r="AX52" s="339"/>
      <c r="AY52" s="345"/>
      <c r="AZ52" s="343"/>
      <c r="BA52" s="337"/>
      <c r="BB52" s="339"/>
      <c r="BC52" s="337"/>
      <c r="BD52" s="339"/>
      <c r="BE52" s="345"/>
      <c r="BF52" s="465"/>
      <c r="BG52" s="377"/>
      <c r="BH52" s="354"/>
      <c r="BI52" s="377"/>
      <c r="BJ52" s="354"/>
      <c r="BK52" s="424"/>
      <c r="BL52" s="465"/>
      <c r="BM52" s="377"/>
      <c r="BN52" s="354"/>
      <c r="BO52" s="377"/>
      <c r="BP52" s="354"/>
      <c r="BQ52" s="424"/>
      <c r="BR52" s="465"/>
      <c r="BS52" s="377"/>
      <c r="BT52" s="354"/>
      <c r="BU52" s="377"/>
      <c r="BV52" s="354"/>
      <c r="BW52" s="424"/>
      <c r="BX52" s="620"/>
      <c r="BY52" s="621"/>
      <c r="CA52" s="18"/>
    </row>
    <row r="53" spans="1:105" s="84" customFormat="1" ht="37.5" customHeight="1">
      <c r="A53" s="108" t="s">
        <v>167</v>
      </c>
      <c r="B53" s="450" t="s">
        <v>130</v>
      </c>
      <c r="C53" s="468"/>
      <c r="D53" s="468"/>
      <c r="E53" s="468"/>
      <c r="F53" s="468"/>
      <c r="G53" s="468"/>
      <c r="H53" s="468"/>
      <c r="I53" s="468"/>
      <c r="J53" s="468"/>
      <c r="K53" s="469"/>
      <c r="L53" s="343">
        <v>4.5</v>
      </c>
      <c r="M53" s="337"/>
      <c r="N53" s="339">
        <v>3</v>
      </c>
      <c r="O53" s="345"/>
      <c r="P53" s="388">
        <f t="shared" si="26"/>
        <v>292</v>
      </c>
      <c r="Q53" s="389"/>
      <c r="R53" s="339">
        <f t="shared" si="27"/>
        <v>174</v>
      </c>
      <c r="S53" s="345"/>
      <c r="T53" s="343">
        <v>76</v>
      </c>
      <c r="U53" s="337"/>
      <c r="V53" s="339"/>
      <c r="W53" s="337"/>
      <c r="X53" s="339">
        <v>20</v>
      </c>
      <c r="Y53" s="337"/>
      <c r="Z53" s="339">
        <v>78</v>
      </c>
      <c r="AA53" s="345"/>
      <c r="AB53" s="343"/>
      <c r="AC53" s="337"/>
      <c r="AD53" s="339"/>
      <c r="AE53" s="337"/>
      <c r="AF53" s="339"/>
      <c r="AG53" s="345"/>
      <c r="AH53" s="343"/>
      <c r="AI53" s="337"/>
      <c r="AJ53" s="470"/>
      <c r="AK53" s="471"/>
      <c r="AL53" s="470"/>
      <c r="AM53" s="472"/>
      <c r="AN53" s="344">
        <v>90</v>
      </c>
      <c r="AO53" s="337"/>
      <c r="AP53" s="339">
        <v>60</v>
      </c>
      <c r="AQ53" s="337"/>
      <c r="AR53" s="339">
        <v>3</v>
      </c>
      <c r="AS53" s="345"/>
      <c r="AT53" s="343">
        <v>112</v>
      </c>
      <c r="AU53" s="337"/>
      <c r="AV53" s="339">
        <v>74</v>
      </c>
      <c r="AW53" s="337"/>
      <c r="AX53" s="339">
        <v>3</v>
      </c>
      <c r="AY53" s="345"/>
      <c r="AZ53" s="343">
        <v>90</v>
      </c>
      <c r="BA53" s="337"/>
      <c r="BB53" s="339">
        <v>40</v>
      </c>
      <c r="BC53" s="337"/>
      <c r="BD53" s="339">
        <v>3</v>
      </c>
      <c r="BE53" s="345"/>
      <c r="BF53" s="465"/>
      <c r="BG53" s="377"/>
      <c r="BH53" s="354"/>
      <c r="BI53" s="377"/>
      <c r="BJ53" s="354"/>
      <c r="BK53" s="424"/>
      <c r="BL53" s="465"/>
      <c r="BM53" s="377"/>
      <c r="BN53" s="354"/>
      <c r="BO53" s="377"/>
      <c r="BP53" s="354"/>
      <c r="BQ53" s="424"/>
      <c r="BR53" s="465"/>
      <c r="BS53" s="377"/>
      <c r="BT53" s="354"/>
      <c r="BU53" s="377"/>
      <c r="BV53" s="354"/>
      <c r="BW53" s="424"/>
      <c r="BX53" s="247" t="s">
        <v>196</v>
      </c>
      <c r="BY53" s="255"/>
      <c r="CA53" s="18">
        <f t="shared" si="25"/>
        <v>174</v>
      </c>
    </row>
    <row r="54" spans="1:105" s="84" customFormat="1" ht="68.25" customHeight="1">
      <c r="A54" s="108" t="s">
        <v>168</v>
      </c>
      <c r="B54" s="450" t="s">
        <v>149</v>
      </c>
      <c r="C54" s="468"/>
      <c r="D54" s="468"/>
      <c r="E54" s="468"/>
      <c r="F54" s="468"/>
      <c r="G54" s="468"/>
      <c r="H54" s="468"/>
      <c r="I54" s="468"/>
      <c r="J54" s="468"/>
      <c r="K54" s="469"/>
      <c r="L54" s="343"/>
      <c r="M54" s="337"/>
      <c r="N54" s="339"/>
      <c r="O54" s="345"/>
      <c r="P54" s="388">
        <f t="shared" si="26"/>
        <v>40</v>
      </c>
      <c r="Q54" s="389"/>
      <c r="R54" s="339"/>
      <c r="S54" s="345"/>
      <c r="T54" s="343"/>
      <c r="U54" s="337"/>
      <c r="V54" s="339"/>
      <c r="W54" s="337"/>
      <c r="X54" s="339"/>
      <c r="Y54" s="337"/>
      <c r="Z54" s="339"/>
      <c r="AA54" s="345"/>
      <c r="AB54" s="343"/>
      <c r="AC54" s="337"/>
      <c r="AD54" s="339"/>
      <c r="AE54" s="337"/>
      <c r="AF54" s="339"/>
      <c r="AG54" s="345"/>
      <c r="AH54" s="343"/>
      <c r="AI54" s="337"/>
      <c r="AJ54" s="339"/>
      <c r="AK54" s="337"/>
      <c r="AL54" s="339"/>
      <c r="AM54" s="345"/>
      <c r="AN54" s="344"/>
      <c r="AO54" s="337"/>
      <c r="AP54" s="339"/>
      <c r="AQ54" s="337"/>
      <c r="AR54" s="339"/>
      <c r="AS54" s="345"/>
      <c r="AT54" s="343">
        <v>40</v>
      </c>
      <c r="AU54" s="337"/>
      <c r="AV54" s="339"/>
      <c r="AW54" s="337"/>
      <c r="AX54" s="339">
        <v>1</v>
      </c>
      <c r="AY54" s="345"/>
      <c r="AZ54" s="343"/>
      <c r="BA54" s="337"/>
      <c r="BB54" s="339"/>
      <c r="BC54" s="337"/>
      <c r="BD54" s="339"/>
      <c r="BE54" s="345"/>
      <c r="BF54" s="343"/>
      <c r="BG54" s="337"/>
      <c r="BH54" s="339"/>
      <c r="BI54" s="337"/>
      <c r="BJ54" s="339"/>
      <c r="BK54" s="345"/>
      <c r="BL54" s="343"/>
      <c r="BM54" s="337"/>
      <c r="BN54" s="339"/>
      <c r="BO54" s="337"/>
      <c r="BP54" s="339"/>
      <c r="BQ54" s="345"/>
      <c r="BR54" s="343"/>
      <c r="BS54" s="337"/>
      <c r="BT54" s="339"/>
      <c r="BU54" s="337"/>
      <c r="BV54" s="354"/>
      <c r="BW54" s="424"/>
      <c r="BX54" s="666" t="s">
        <v>301</v>
      </c>
      <c r="BY54" s="255"/>
      <c r="CA54" s="18"/>
    </row>
    <row r="55" spans="1:105" s="84" customFormat="1" ht="24.75" customHeight="1">
      <c r="A55" s="108" t="s">
        <v>248</v>
      </c>
      <c r="B55" s="408" t="s">
        <v>128</v>
      </c>
      <c r="C55" s="409"/>
      <c r="D55" s="409"/>
      <c r="E55" s="409"/>
      <c r="F55" s="409"/>
      <c r="G55" s="409"/>
      <c r="H55" s="409"/>
      <c r="I55" s="409"/>
      <c r="J55" s="409"/>
      <c r="K55" s="410"/>
      <c r="L55" s="343">
        <v>5</v>
      </c>
      <c r="M55" s="337"/>
      <c r="N55" s="339">
        <v>3</v>
      </c>
      <c r="O55" s="345"/>
      <c r="P55" s="388">
        <f t="shared" si="26"/>
        <v>196</v>
      </c>
      <c r="Q55" s="389"/>
      <c r="R55" s="339">
        <f t="shared" si="27"/>
        <v>104</v>
      </c>
      <c r="S55" s="345"/>
      <c r="T55" s="343">
        <v>48</v>
      </c>
      <c r="U55" s="337"/>
      <c r="V55" s="339"/>
      <c r="W55" s="337"/>
      <c r="X55" s="339">
        <v>46</v>
      </c>
      <c r="Y55" s="337"/>
      <c r="Z55" s="339">
        <v>10</v>
      </c>
      <c r="AA55" s="345"/>
      <c r="AB55" s="343"/>
      <c r="AC55" s="337"/>
      <c r="AD55" s="339"/>
      <c r="AE55" s="337"/>
      <c r="AF55" s="339"/>
      <c r="AG55" s="345"/>
      <c r="AH55" s="343"/>
      <c r="AI55" s="337"/>
      <c r="AJ55" s="339"/>
      <c r="AK55" s="337"/>
      <c r="AL55" s="339"/>
      <c r="AM55" s="345"/>
      <c r="AN55" s="344">
        <v>90</v>
      </c>
      <c r="AO55" s="337"/>
      <c r="AP55" s="339">
        <v>34</v>
      </c>
      <c r="AQ55" s="337"/>
      <c r="AR55" s="339">
        <v>3</v>
      </c>
      <c r="AS55" s="345"/>
      <c r="AT55" s="343">
        <v>52</v>
      </c>
      <c r="AU55" s="337"/>
      <c r="AV55" s="339">
        <v>34</v>
      </c>
      <c r="AW55" s="337"/>
      <c r="AX55" s="339"/>
      <c r="AY55" s="345"/>
      <c r="AZ55" s="247">
        <v>54</v>
      </c>
      <c r="BA55" s="249"/>
      <c r="BB55" s="254">
        <v>36</v>
      </c>
      <c r="BC55" s="249"/>
      <c r="BD55" s="254">
        <v>3</v>
      </c>
      <c r="BE55" s="255"/>
      <c r="BF55" s="343"/>
      <c r="BG55" s="337"/>
      <c r="BH55" s="339"/>
      <c r="BI55" s="337"/>
      <c r="BJ55" s="339"/>
      <c r="BK55" s="345"/>
      <c r="BL55" s="465"/>
      <c r="BM55" s="377"/>
      <c r="BN55" s="354"/>
      <c r="BO55" s="377"/>
      <c r="BP55" s="354"/>
      <c r="BQ55" s="424"/>
      <c r="BR55" s="465"/>
      <c r="BS55" s="377"/>
      <c r="BT55" s="354"/>
      <c r="BU55" s="377"/>
      <c r="BV55" s="354"/>
      <c r="BW55" s="424"/>
      <c r="BX55" s="247" t="s">
        <v>197</v>
      </c>
      <c r="BY55" s="255"/>
      <c r="CA55" s="18">
        <f t="shared" si="25"/>
        <v>104</v>
      </c>
    </row>
    <row r="56" spans="1:105" s="84" customFormat="1" ht="24.75" customHeight="1">
      <c r="A56" s="108" t="s">
        <v>169</v>
      </c>
      <c r="B56" s="450" t="s">
        <v>129</v>
      </c>
      <c r="C56" s="468"/>
      <c r="D56" s="468"/>
      <c r="E56" s="468"/>
      <c r="F56" s="468"/>
      <c r="G56" s="468"/>
      <c r="H56" s="468"/>
      <c r="I56" s="468"/>
      <c r="J56" s="468"/>
      <c r="K56" s="469"/>
      <c r="L56" s="343">
        <v>5</v>
      </c>
      <c r="M56" s="337"/>
      <c r="N56" s="338"/>
      <c r="O56" s="341"/>
      <c r="P56" s="388">
        <f t="shared" si="26"/>
        <v>104</v>
      </c>
      <c r="Q56" s="389"/>
      <c r="R56" s="339">
        <f t="shared" si="27"/>
        <v>68</v>
      </c>
      <c r="S56" s="345"/>
      <c r="T56" s="340">
        <v>36</v>
      </c>
      <c r="U56" s="338"/>
      <c r="V56" s="339"/>
      <c r="W56" s="337"/>
      <c r="X56" s="338">
        <v>24</v>
      </c>
      <c r="Y56" s="338"/>
      <c r="Z56" s="338">
        <v>8</v>
      </c>
      <c r="AA56" s="341"/>
      <c r="AB56" s="340"/>
      <c r="AC56" s="338"/>
      <c r="AD56" s="338"/>
      <c r="AE56" s="338"/>
      <c r="AF56" s="338"/>
      <c r="AG56" s="341"/>
      <c r="AH56" s="340"/>
      <c r="AI56" s="338"/>
      <c r="AJ56" s="338"/>
      <c r="AK56" s="338"/>
      <c r="AL56" s="338"/>
      <c r="AM56" s="341"/>
      <c r="AN56" s="377"/>
      <c r="AO56" s="353"/>
      <c r="AP56" s="353"/>
      <c r="AQ56" s="353"/>
      <c r="AR56" s="353"/>
      <c r="AS56" s="354"/>
      <c r="AT56" s="340">
        <v>52</v>
      </c>
      <c r="AU56" s="338"/>
      <c r="AV56" s="338">
        <v>34</v>
      </c>
      <c r="AW56" s="338"/>
      <c r="AX56" s="338"/>
      <c r="AY56" s="341"/>
      <c r="AZ56" s="337">
        <v>52</v>
      </c>
      <c r="BA56" s="338"/>
      <c r="BB56" s="338">
        <v>34</v>
      </c>
      <c r="BC56" s="338"/>
      <c r="BD56" s="338">
        <v>3</v>
      </c>
      <c r="BE56" s="339"/>
      <c r="BF56" s="340"/>
      <c r="BG56" s="338"/>
      <c r="BH56" s="338"/>
      <c r="BI56" s="338"/>
      <c r="BJ56" s="338"/>
      <c r="BK56" s="341"/>
      <c r="BL56" s="337"/>
      <c r="BM56" s="338"/>
      <c r="BN56" s="338"/>
      <c r="BO56" s="338"/>
      <c r="BP56" s="338"/>
      <c r="BQ56" s="339"/>
      <c r="BR56" s="340"/>
      <c r="BS56" s="338"/>
      <c r="BT56" s="338"/>
      <c r="BU56" s="338"/>
      <c r="BV56" s="338"/>
      <c r="BW56" s="341"/>
      <c r="BX56" s="355" t="s">
        <v>198</v>
      </c>
      <c r="BY56" s="357"/>
      <c r="CA56" s="18">
        <f t="shared" si="25"/>
        <v>68</v>
      </c>
    </row>
    <row r="57" spans="1:105" s="84" customFormat="1" ht="19.5" customHeight="1">
      <c r="A57" s="108" t="s">
        <v>335</v>
      </c>
      <c r="B57" s="450" t="s">
        <v>131</v>
      </c>
      <c r="C57" s="468"/>
      <c r="D57" s="468"/>
      <c r="E57" s="468"/>
      <c r="F57" s="468"/>
      <c r="G57" s="468"/>
      <c r="H57" s="468"/>
      <c r="I57" s="468"/>
      <c r="J57" s="468"/>
      <c r="K57" s="469"/>
      <c r="L57" s="343">
        <v>7</v>
      </c>
      <c r="M57" s="337"/>
      <c r="N57" s="344"/>
      <c r="O57" s="345"/>
      <c r="P57" s="388">
        <f t="shared" si="26"/>
        <v>120</v>
      </c>
      <c r="Q57" s="389"/>
      <c r="R57" s="339">
        <f t="shared" si="27"/>
        <v>80</v>
      </c>
      <c r="S57" s="345"/>
      <c r="T57" s="343">
        <v>64</v>
      </c>
      <c r="U57" s="337"/>
      <c r="V57" s="344"/>
      <c r="W57" s="344"/>
      <c r="X57" s="339"/>
      <c r="Y57" s="337"/>
      <c r="Z57" s="344">
        <v>16</v>
      </c>
      <c r="AA57" s="345"/>
      <c r="AB57" s="343"/>
      <c r="AC57" s="337"/>
      <c r="AD57" s="339"/>
      <c r="AE57" s="337"/>
      <c r="AF57" s="344"/>
      <c r="AG57" s="345"/>
      <c r="AH57" s="343"/>
      <c r="AI57" s="337"/>
      <c r="AJ57" s="339"/>
      <c r="AK57" s="337"/>
      <c r="AL57" s="344"/>
      <c r="AM57" s="345"/>
      <c r="AN57" s="343"/>
      <c r="AO57" s="337"/>
      <c r="AP57" s="339"/>
      <c r="AQ57" s="337"/>
      <c r="AR57" s="344"/>
      <c r="AS57" s="345"/>
      <c r="AT57" s="343"/>
      <c r="AU57" s="337"/>
      <c r="AV57" s="339"/>
      <c r="AW57" s="337"/>
      <c r="AX57" s="344"/>
      <c r="AY57" s="345"/>
      <c r="AZ57" s="343"/>
      <c r="BA57" s="337"/>
      <c r="BB57" s="339"/>
      <c r="BC57" s="337"/>
      <c r="BD57" s="344"/>
      <c r="BE57" s="345"/>
      <c r="BF57" s="465"/>
      <c r="BG57" s="377"/>
      <c r="BH57" s="354"/>
      <c r="BI57" s="377"/>
      <c r="BJ57" s="785"/>
      <c r="BK57" s="424"/>
      <c r="BL57" s="247">
        <v>120</v>
      </c>
      <c r="BM57" s="249"/>
      <c r="BN57" s="254">
        <v>80</v>
      </c>
      <c r="BO57" s="249"/>
      <c r="BP57" s="248">
        <v>3</v>
      </c>
      <c r="BQ57" s="255"/>
      <c r="BR57" s="465"/>
      <c r="BS57" s="377"/>
      <c r="BT57" s="354"/>
      <c r="BU57" s="377"/>
      <c r="BV57" s="785"/>
      <c r="BW57" s="424"/>
      <c r="BX57" s="247" t="s">
        <v>199</v>
      </c>
      <c r="BY57" s="255"/>
      <c r="CA57" s="18">
        <f t="shared" si="25"/>
        <v>80</v>
      </c>
    </row>
    <row r="58" spans="1:105" s="84" customFormat="1" ht="33" customHeight="1">
      <c r="A58" s="111" t="s">
        <v>170</v>
      </c>
      <c r="B58" s="649" t="s">
        <v>159</v>
      </c>
      <c r="C58" s="650"/>
      <c r="D58" s="650"/>
      <c r="E58" s="650"/>
      <c r="F58" s="650"/>
      <c r="G58" s="650"/>
      <c r="H58" s="650"/>
      <c r="I58" s="650"/>
      <c r="J58" s="650"/>
      <c r="K58" s="651"/>
      <c r="L58" s="397"/>
      <c r="M58" s="396"/>
      <c r="N58" s="394"/>
      <c r="O58" s="395"/>
      <c r="P58" s="388"/>
      <c r="Q58" s="389"/>
      <c r="R58" s="339"/>
      <c r="S58" s="345"/>
      <c r="T58" s="397"/>
      <c r="U58" s="396"/>
      <c r="V58" s="394"/>
      <c r="W58" s="396"/>
      <c r="X58" s="394"/>
      <c r="Y58" s="396"/>
      <c r="Z58" s="394"/>
      <c r="AA58" s="395"/>
      <c r="AB58" s="397"/>
      <c r="AC58" s="396"/>
      <c r="AD58" s="394"/>
      <c r="AE58" s="396"/>
      <c r="AF58" s="394"/>
      <c r="AG58" s="395"/>
      <c r="AH58" s="397"/>
      <c r="AI58" s="396"/>
      <c r="AJ58" s="394"/>
      <c r="AK58" s="396"/>
      <c r="AL58" s="394"/>
      <c r="AM58" s="395"/>
      <c r="AN58" s="397"/>
      <c r="AO58" s="396"/>
      <c r="AP58" s="394"/>
      <c r="AQ58" s="396"/>
      <c r="AR58" s="394"/>
      <c r="AS58" s="395"/>
      <c r="AT58" s="397"/>
      <c r="AU58" s="396"/>
      <c r="AV58" s="394"/>
      <c r="AW58" s="396"/>
      <c r="AX58" s="394"/>
      <c r="AY58" s="395"/>
      <c r="AZ58" s="397"/>
      <c r="BA58" s="396"/>
      <c r="BB58" s="394"/>
      <c r="BC58" s="396"/>
      <c r="BD58" s="394"/>
      <c r="BE58" s="395"/>
      <c r="BF58" s="445"/>
      <c r="BG58" s="446"/>
      <c r="BH58" s="447"/>
      <c r="BI58" s="446"/>
      <c r="BJ58" s="447"/>
      <c r="BK58" s="448"/>
      <c r="BL58" s="445"/>
      <c r="BM58" s="446"/>
      <c r="BN58" s="447"/>
      <c r="BO58" s="446"/>
      <c r="BP58" s="447"/>
      <c r="BQ58" s="448"/>
      <c r="BR58" s="445"/>
      <c r="BS58" s="446"/>
      <c r="BT58" s="447"/>
      <c r="BU58" s="446"/>
      <c r="BV58" s="447"/>
      <c r="BW58" s="448"/>
      <c r="BX58" s="247"/>
      <c r="BY58" s="255"/>
      <c r="CA58" s="18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</row>
    <row r="59" spans="1:105" s="84" customFormat="1" ht="23.4" customHeight="1">
      <c r="A59" s="110" t="s">
        <v>171</v>
      </c>
      <c r="B59" s="408" t="s">
        <v>132</v>
      </c>
      <c r="C59" s="409"/>
      <c r="D59" s="409"/>
      <c r="E59" s="409"/>
      <c r="F59" s="409"/>
      <c r="G59" s="409"/>
      <c r="H59" s="409"/>
      <c r="I59" s="409"/>
      <c r="J59" s="409"/>
      <c r="K59" s="410"/>
      <c r="L59" s="343">
        <v>1.2</v>
      </c>
      <c r="M59" s="337"/>
      <c r="N59" s="339"/>
      <c r="O59" s="345"/>
      <c r="P59" s="388">
        <f t="shared" si="26"/>
        <v>188</v>
      </c>
      <c r="Q59" s="389"/>
      <c r="R59" s="339">
        <f t="shared" si="27"/>
        <v>124</v>
      </c>
      <c r="S59" s="345"/>
      <c r="T59" s="343">
        <v>30</v>
      </c>
      <c r="U59" s="337"/>
      <c r="V59" s="339">
        <v>94</v>
      </c>
      <c r="W59" s="337"/>
      <c r="X59" s="339"/>
      <c r="Y59" s="337"/>
      <c r="Z59" s="339"/>
      <c r="AA59" s="345"/>
      <c r="AB59" s="343">
        <v>94</v>
      </c>
      <c r="AC59" s="337"/>
      <c r="AD59" s="339">
        <v>62</v>
      </c>
      <c r="AE59" s="337"/>
      <c r="AF59" s="339">
        <v>3</v>
      </c>
      <c r="AG59" s="345"/>
      <c r="AH59" s="343">
        <v>94</v>
      </c>
      <c r="AI59" s="337"/>
      <c r="AJ59" s="339">
        <v>62</v>
      </c>
      <c r="AK59" s="337"/>
      <c r="AL59" s="339">
        <v>3</v>
      </c>
      <c r="AM59" s="345"/>
      <c r="AN59" s="343"/>
      <c r="AO59" s="337"/>
      <c r="AP59" s="339"/>
      <c r="AQ59" s="337"/>
      <c r="AR59" s="339"/>
      <c r="AS59" s="345"/>
      <c r="AT59" s="343"/>
      <c r="AU59" s="337"/>
      <c r="AV59" s="339"/>
      <c r="AW59" s="337"/>
      <c r="AX59" s="339"/>
      <c r="AY59" s="345"/>
      <c r="AZ59" s="343"/>
      <c r="BA59" s="337"/>
      <c r="BB59" s="339"/>
      <c r="BC59" s="337"/>
      <c r="BD59" s="339"/>
      <c r="BE59" s="345"/>
      <c r="BF59" s="465"/>
      <c r="BG59" s="377"/>
      <c r="BH59" s="354"/>
      <c r="BI59" s="377"/>
      <c r="BJ59" s="354"/>
      <c r="BK59" s="424"/>
      <c r="BL59" s="465"/>
      <c r="BM59" s="377"/>
      <c r="BN59" s="354"/>
      <c r="BO59" s="377"/>
      <c r="BP59" s="354"/>
      <c r="BQ59" s="424"/>
      <c r="BR59" s="465"/>
      <c r="BS59" s="377"/>
      <c r="BT59" s="354"/>
      <c r="BU59" s="377"/>
      <c r="BV59" s="354"/>
      <c r="BW59" s="424"/>
      <c r="BX59" s="247" t="s">
        <v>200</v>
      </c>
      <c r="BY59" s="255"/>
      <c r="CA59" s="18">
        <f t="shared" si="25"/>
        <v>124</v>
      </c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</row>
    <row r="60" spans="1:105" s="84" customFormat="1" ht="23.4" customHeight="1">
      <c r="A60" s="110" t="s">
        <v>172</v>
      </c>
      <c r="B60" s="614" t="s">
        <v>134</v>
      </c>
      <c r="C60" s="615"/>
      <c r="D60" s="615"/>
      <c r="E60" s="615"/>
      <c r="F60" s="615"/>
      <c r="G60" s="615"/>
      <c r="H60" s="615"/>
      <c r="I60" s="615"/>
      <c r="J60" s="615"/>
      <c r="K60" s="616"/>
      <c r="L60" s="343">
        <v>2</v>
      </c>
      <c r="M60" s="337"/>
      <c r="N60" s="339"/>
      <c r="O60" s="345"/>
      <c r="P60" s="388">
        <f t="shared" si="26"/>
        <v>90</v>
      </c>
      <c r="Q60" s="389"/>
      <c r="R60" s="339">
        <f t="shared" si="27"/>
        <v>60</v>
      </c>
      <c r="S60" s="345"/>
      <c r="T60" s="343">
        <v>30</v>
      </c>
      <c r="U60" s="337"/>
      <c r="V60" s="339">
        <v>30</v>
      </c>
      <c r="W60" s="337"/>
      <c r="X60" s="339"/>
      <c r="Y60" s="337"/>
      <c r="Z60" s="339"/>
      <c r="AA60" s="345"/>
      <c r="AB60" s="343"/>
      <c r="AC60" s="337"/>
      <c r="AD60" s="339"/>
      <c r="AE60" s="337"/>
      <c r="AF60" s="339"/>
      <c r="AG60" s="345"/>
      <c r="AH60" s="343">
        <v>90</v>
      </c>
      <c r="AI60" s="337"/>
      <c r="AJ60" s="339">
        <v>60</v>
      </c>
      <c r="AK60" s="337"/>
      <c r="AL60" s="339">
        <v>3</v>
      </c>
      <c r="AM60" s="345"/>
      <c r="AN60" s="343"/>
      <c r="AO60" s="337"/>
      <c r="AP60" s="339"/>
      <c r="AQ60" s="337"/>
      <c r="AR60" s="339"/>
      <c r="AS60" s="345"/>
      <c r="AT60" s="343"/>
      <c r="AU60" s="337"/>
      <c r="AV60" s="339"/>
      <c r="AW60" s="337"/>
      <c r="AX60" s="339"/>
      <c r="AY60" s="345"/>
      <c r="AZ60" s="343"/>
      <c r="BA60" s="337"/>
      <c r="BB60" s="339"/>
      <c r="BC60" s="337"/>
      <c r="BD60" s="339"/>
      <c r="BE60" s="345"/>
      <c r="BF60" s="343"/>
      <c r="BG60" s="337"/>
      <c r="BH60" s="339"/>
      <c r="BI60" s="337"/>
      <c r="BJ60" s="339"/>
      <c r="BK60" s="345"/>
      <c r="BL60" s="343"/>
      <c r="BM60" s="337"/>
      <c r="BN60" s="339"/>
      <c r="BO60" s="337"/>
      <c r="BP60" s="339"/>
      <c r="BQ60" s="345"/>
      <c r="BR60" s="343"/>
      <c r="BS60" s="337"/>
      <c r="BT60" s="339"/>
      <c r="BU60" s="337"/>
      <c r="BV60" s="339"/>
      <c r="BW60" s="345"/>
      <c r="BX60" s="247" t="s">
        <v>201</v>
      </c>
      <c r="BY60" s="255"/>
      <c r="CA60" s="18">
        <f t="shared" si="25"/>
        <v>60</v>
      </c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</row>
    <row r="61" spans="1:105" s="84" customFormat="1" ht="33.75" customHeight="1">
      <c r="A61" s="105" t="s">
        <v>173</v>
      </c>
      <c r="B61" s="246" t="s">
        <v>136</v>
      </c>
      <c r="C61" s="246"/>
      <c r="D61" s="246"/>
      <c r="E61" s="246"/>
      <c r="F61" s="246"/>
      <c r="G61" s="246"/>
      <c r="H61" s="246"/>
      <c r="I61" s="246"/>
      <c r="J61" s="246"/>
      <c r="K61" s="246"/>
      <c r="L61" s="340"/>
      <c r="M61" s="338"/>
      <c r="N61" s="338">
        <v>1</v>
      </c>
      <c r="O61" s="341"/>
      <c r="P61" s="388">
        <f t="shared" si="26"/>
        <v>102</v>
      </c>
      <c r="Q61" s="389"/>
      <c r="R61" s="339">
        <f t="shared" si="27"/>
        <v>68</v>
      </c>
      <c r="S61" s="345"/>
      <c r="T61" s="397">
        <v>38</v>
      </c>
      <c r="U61" s="396"/>
      <c r="V61" s="394"/>
      <c r="W61" s="396"/>
      <c r="X61" s="394">
        <v>20</v>
      </c>
      <c r="Y61" s="396"/>
      <c r="Z61" s="394">
        <v>10</v>
      </c>
      <c r="AA61" s="395"/>
      <c r="AB61" s="397">
        <v>102</v>
      </c>
      <c r="AC61" s="396"/>
      <c r="AD61" s="462">
        <v>68</v>
      </c>
      <c r="AE61" s="463"/>
      <c r="AF61" s="462">
        <v>3</v>
      </c>
      <c r="AG61" s="464"/>
      <c r="AH61" s="397"/>
      <c r="AI61" s="396"/>
      <c r="AJ61" s="462"/>
      <c r="AK61" s="463"/>
      <c r="AL61" s="462"/>
      <c r="AM61" s="464"/>
      <c r="AN61" s="461"/>
      <c r="AO61" s="396"/>
      <c r="AP61" s="394"/>
      <c r="AQ61" s="396"/>
      <c r="AR61" s="394"/>
      <c r="AS61" s="461"/>
      <c r="AT61" s="397"/>
      <c r="AU61" s="396"/>
      <c r="AV61" s="394"/>
      <c r="AW61" s="396"/>
      <c r="AX61" s="394"/>
      <c r="AY61" s="395"/>
      <c r="AZ61" s="461"/>
      <c r="BA61" s="396"/>
      <c r="BB61" s="394"/>
      <c r="BC61" s="396"/>
      <c r="BD61" s="394"/>
      <c r="BE61" s="461"/>
      <c r="BF61" s="445"/>
      <c r="BG61" s="446"/>
      <c r="BH61" s="447"/>
      <c r="BI61" s="446"/>
      <c r="BJ61" s="447"/>
      <c r="BK61" s="448"/>
      <c r="BL61" s="449"/>
      <c r="BM61" s="446"/>
      <c r="BN61" s="447"/>
      <c r="BO61" s="446"/>
      <c r="BP61" s="447"/>
      <c r="BQ61" s="449"/>
      <c r="BR61" s="445"/>
      <c r="BS61" s="446"/>
      <c r="BT61" s="447"/>
      <c r="BU61" s="446"/>
      <c r="BV61" s="447"/>
      <c r="BW61" s="448"/>
      <c r="BX61" s="247" t="s">
        <v>202</v>
      </c>
      <c r="BY61" s="255"/>
      <c r="CA61" s="18">
        <f t="shared" si="25"/>
        <v>68</v>
      </c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</row>
    <row r="62" spans="1:105" s="84" customFormat="1" ht="23.4" customHeight="1">
      <c r="A62" s="110" t="s">
        <v>174</v>
      </c>
      <c r="B62" s="782" t="s">
        <v>133</v>
      </c>
      <c r="C62" s="783"/>
      <c r="D62" s="783"/>
      <c r="E62" s="783"/>
      <c r="F62" s="783"/>
      <c r="G62" s="783"/>
      <c r="H62" s="783"/>
      <c r="I62" s="783"/>
      <c r="J62" s="783"/>
      <c r="K62" s="784"/>
      <c r="L62" s="343">
        <v>4</v>
      </c>
      <c r="M62" s="337"/>
      <c r="N62" s="339">
        <v>3</v>
      </c>
      <c r="O62" s="345"/>
      <c r="P62" s="388">
        <f t="shared" si="26"/>
        <v>192</v>
      </c>
      <c r="Q62" s="389"/>
      <c r="R62" s="339">
        <f t="shared" si="27"/>
        <v>120</v>
      </c>
      <c r="S62" s="345"/>
      <c r="T62" s="343">
        <v>52</v>
      </c>
      <c r="U62" s="337"/>
      <c r="V62" s="339">
        <v>68</v>
      </c>
      <c r="W62" s="337"/>
      <c r="X62" s="339"/>
      <c r="Y62" s="337"/>
      <c r="Z62" s="339"/>
      <c r="AA62" s="345"/>
      <c r="AB62" s="343"/>
      <c r="AC62" s="337"/>
      <c r="AD62" s="339"/>
      <c r="AE62" s="337"/>
      <c r="AF62" s="339"/>
      <c r="AG62" s="345"/>
      <c r="AH62" s="343"/>
      <c r="AI62" s="337"/>
      <c r="AJ62" s="339"/>
      <c r="AK62" s="337"/>
      <c r="AL62" s="339"/>
      <c r="AM62" s="345"/>
      <c r="AN62" s="343">
        <v>90</v>
      </c>
      <c r="AO62" s="337"/>
      <c r="AP62" s="339">
        <v>52</v>
      </c>
      <c r="AQ62" s="337"/>
      <c r="AR62" s="339">
        <v>3</v>
      </c>
      <c r="AS62" s="345"/>
      <c r="AT62" s="343">
        <v>102</v>
      </c>
      <c r="AU62" s="337"/>
      <c r="AV62" s="339">
        <v>68</v>
      </c>
      <c r="AW62" s="337"/>
      <c r="AX62" s="339">
        <v>3</v>
      </c>
      <c r="AY62" s="345"/>
      <c r="AZ62" s="343"/>
      <c r="BA62" s="337"/>
      <c r="BB62" s="339"/>
      <c r="BC62" s="337"/>
      <c r="BD62" s="339"/>
      <c r="BE62" s="345"/>
      <c r="BF62" s="465"/>
      <c r="BG62" s="377"/>
      <c r="BH62" s="354"/>
      <c r="BI62" s="377"/>
      <c r="BJ62" s="354"/>
      <c r="BK62" s="424"/>
      <c r="BL62" s="465"/>
      <c r="BM62" s="377"/>
      <c r="BN62" s="354"/>
      <c r="BO62" s="377"/>
      <c r="BP62" s="354"/>
      <c r="BQ62" s="424"/>
      <c r="BR62" s="465"/>
      <c r="BS62" s="377"/>
      <c r="BT62" s="354"/>
      <c r="BU62" s="377"/>
      <c r="BV62" s="354"/>
      <c r="BW62" s="424"/>
      <c r="BX62" s="247" t="s">
        <v>203</v>
      </c>
      <c r="BY62" s="255"/>
      <c r="CA62" s="18">
        <f t="shared" si="25"/>
        <v>120</v>
      </c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</row>
    <row r="63" spans="1:105" s="84" customFormat="1" ht="48.75" customHeight="1">
      <c r="A63" s="107" t="s">
        <v>151</v>
      </c>
      <c r="B63" s="812" t="s">
        <v>160</v>
      </c>
      <c r="C63" s="660"/>
      <c r="D63" s="660"/>
      <c r="E63" s="660"/>
      <c r="F63" s="660"/>
      <c r="G63" s="660"/>
      <c r="H63" s="660"/>
      <c r="I63" s="660"/>
      <c r="J63" s="660"/>
      <c r="K63" s="813"/>
      <c r="L63" s="343"/>
      <c r="M63" s="337"/>
      <c r="N63" s="339"/>
      <c r="O63" s="345"/>
      <c r="P63" s="388"/>
      <c r="Q63" s="389"/>
      <c r="R63" s="339"/>
      <c r="S63" s="345"/>
      <c r="T63" s="343"/>
      <c r="U63" s="337"/>
      <c r="V63" s="339"/>
      <c r="W63" s="337"/>
      <c r="X63" s="339"/>
      <c r="Y63" s="337"/>
      <c r="Z63" s="339"/>
      <c r="AA63" s="345"/>
      <c r="AB63" s="343"/>
      <c r="AC63" s="337"/>
      <c r="AD63" s="339"/>
      <c r="AE63" s="337"/>
      <c r="AF63" s="339"/>
      <c r="AG63" s="345"/>
      <c r="AH63" s="343"/>
      <c r="AI63" s="337"/>
      <c r="AJ63" s="339"/>
      <c r="AK63" s="337"/>
      <c r="AL63" s="339"/>
      <c r="AM63" s="345"/>
      <c r="AN63" s="343"/>
      <c r="AO63" s="337"/>
      <c r="AP63" s="339"/>
      <c r="AQ63" s="337"/>
      <c r="AR63" s="339"/>
      <c r="AS63" s="345"/>
      <c r="AT63" s="343"/>
      <c r="AU63" s="337"/>
      <c r="AV63" s="339"/>
      <c r="AW63" s="337"/>
      <c r="AX63" s="339"/>
      <c r="AY63" s="345"/>
      <c r="AZ63" s="343"/>
      <c r="BA63" s="337"/>
      <c r="BB63" s="339"/>
      <c r="BC63" s="337"/>
      <c r="BD63" s="339"/>
      <c r="BE63" s="345"/>
      <c r="BF63" s="465"/>
      <c r="BG63" s="377"/>
      <c r="BH63" s="354"/>
      <c r="BI63" s="377"/>
      <c r="BJ63" s="354"/>
      <c r="BK63" s="424"/>
      <c r="BL63" s="465"/>
      <c r="BM63" s="377"/>
      <c r="BN63" s="354"/>
      <c r="BO63" s="377"/>
      <c r="BP63" s="354"/>
      <c r="BQ63" s="424"/>
      <c r="BR63" s="465"/>
      <c r="BS63" s="377"/>
      <c r="BT63" s="354"/>
      <c r="BU63" s="377"/>
      <c r="BV63" s="354"/>
      <c r="BW63" s="424"/>
      <c r="BX63" s="247"/>
      <c r="BY63" s="255"/>
      <c r="CA63" s="18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</row>
    <row r="64" spans="1:105" s="84" customFormat="1" ht="27.75" customHeight="1">
      <c r="A64" s="107" t="s">
        <v>175</v>
      </c>
      <c r="B64" s="408" t="s">
        <v>135</v>
      </c>
      <c r="C64" s="409"/>
      <c r="D64" s="409"/>
      <c r="E64" s="409"/>
      <c r="F64" s="409"/>
      <c r="G64" s="409"/>
      <c r="H64" s="409"/>
      <c r="I64" s="409"/>
      <c r="J64" s="409"/>
      <c r="K64" s="410"/>
      <c r="L64" s="343">
        <v>3</v>
      </c>
      <c r="M64" s="337"/>
      <c r="N64" s="339"/>
      <c r="O64" s="345"/>
      <c r="P64" s="388">
        <f t="shared" si="26"/>
        <v>90</v>
      </c>
      <c r="Q64" s="389"/>
      <c r="R64" s="339">
        <f t="shared" si="27"/>
        <v>60</v>
      </c>
      <c r="S64" s="345"/>
      <c r="T64" s="343">
        <v>20</v>
      </c>
      <c r="U64" s="337"/>
      <c r="V64" s="339">
        <v>40</v>
      </c>
      <c r="W64" s="337"/>
      <c r="X64" s="339"/>
      <c r="Y64" s="337"/>
      <c r="Z64" s="339"/>
      <c r="AA64" s="345"/>
      <c r="AB64" s="343"/>
      <c r="AC64" s="337"/>
      <c r="AD64" s="339"/>
      <c r="AE64" s="337"/>
      <c r="AF64" s="339"/>
      <c r="AG64" s="345"/>
      <c r="AH64" s="343"/>
      <c r="AI64" s="337"/>
      <c r="AJ64" s="339"/>
      <c r="AK64" s="337"/>
      <c r="AL64" s="339"/>
      <c r="AM64" s="345"/>
      <c r="AN64" s="343">
        <v>90</v>
      </c>
      <c r="AO64" s="337"/>
      <c r="AP64" s="339">
        <v>60</v>
      </c>
      <c r="AQ64" s="337"/>
      <c r="AR64" s="339">
        <v>3</v>
      </c>
      <c r="AS64" s="345"/>
      <c r="AT64" s="343"/>
      <c r="AU64" s="337"/>
      <c r="AV64" s="339"/>
      <c r="AW64" s="337"/>
      <c r="AX64" s="339"/>
      <c r="AY64" s="345"/>
      <c r="AZ64" s="343"/>
      <c r="BA64" s="337"/>
      <c r="BB64" s="339"/>
      <c r="BC64" s="337"/>
      <c r="BD64" s="339"/>
      <c r="BE64" s="345"/>
      <c r="BF64" s="343"/>
      <c r="BG64" s="337"/>
      <c r="BH64" s="339"/>
      <c r="BI64" s="337"/>
      <c r="BJ64" s="339"/>
      <c r="BK64" s="345"/>
      <c r="BL64" s="343"/>
      <c r="BM64" s="337"/>
      <c r="BN64" s="339"/>
      <c r="BO64" s="337"/>
      <c r="BP64" s="339"/>
      <c r="BQ64" s="345"/>
      <c r="BR64" s="343"/>
      <c r="BS64" s="337"/>
      <c r="BT64" s="339"/>
      <c r="BU64" s="337"/>
      <c r="BV64" s="339"/>
      <c r="BW64" s="345"/>
      <c r="BX64" s="247" t="s">
        <v>204</v>
      </c>
      <c r="BY64" s="255"/>
      <c r="CA64" s="18">
        <f t="shared" si="25"/>
        <v>60</v>
      </c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</row>
    <row r="65" spans="1:105" s="84" customFormat="1" ht="23.1" customHeight="1">
      <c r="A65" s="110" t="s">
        <v>176</v>
      </c>
      <c r="B65" s="408" t="s">
        <v>139</v>
      </c>
      <c r="C65" s="409"/>
      <c r="D65" s="409"/>
      <c r="E65" s="409"/>
      <c r="F65" s="409"/>
      <c r="G65" s="409"/>
      <c r="H65" s="409"/>
      <c r="I65" s="409"/>
      <c r="J65" s="409"/>
      <c r="K65" s="410"/>
      <c r="L65" s="343">
        <v>5</v>
      </c>
      <c r="M65" s="337"/>
      <c r="N65" s="339"/>
      <c r="O65" s="345"/>
      <c r="P65" s="388">
        <f t="shared" si="26"/>
        <v>90</v>
      </c>
      <c r="Q65" s="389"/>
      <c r="R65" s="339">
        <f t="shared" si="27"/>
        <v>44</v>
      </c>
      <c r="S65" s="345"/>
      <c r="T65" s="343">
        <v>20</v>
      </c>
      <c r="U65" s="337"/>
      <c r="V65" s="339">
        <v>24</v>
      </c>
      <c r="W65" s="337"/>
      <c r="X65" s="339"/>
      <c r="Y65" s="337"/>
      <c r="Z65" s="339"/>
      <c r="AA65" s="345"/>
      <c r="AB65" s="343"/>
      <c r="AC65" s="337"/>
      <c r="AD65" s="339"/>
      <c r="AE65" s="337"/>
      <c r="AF65" s="339"/>
      <c r="AG65" s="345"/>
      <c r="AH65" s="343"/>
      <c r="AI65" s="337"/>
      <c r="AJ65" s="339"/>
      <c r="AK65" s="337"/>
      <c r="AL65" s="339"/>
      <c r="AM65" s="345"/>
      <c r="AN65" s="343"/>
      <c r="AO65" s="337"/>
      <c r="AP65" s="339"/>
      <c r="AQ65" s="337"/>
      <c r="AR65" s="339"/>
      <c r="AS65" s="345"/>
      <c r="AT65" s="343"/>
      <c r="AU65" s="337"/>
      <c r="AV65" s="339"/>
      <c r="AW65" s="337"/>
      <c r="AX65" s="339"/>
      <c r="AY65" s="345"/>
      <c r="AZ65" s="343">
        <v>90</v>
      </c>
      <c r="BA65" s="337"/>
      <c r="BB65" s="339">
        <v>44</v>
      </c>
      <c r="BC65" s="337"/>
      <c r="BD65" s="339">
        <v>3</v>
      </c>
      <c r="BE65" s="345"/>
      <c r="BF65" s="343"/>
      <c r="BG65" s="337"/>
      <c r="BH65" s="339"/>
      <c r="BI65" s="337"/>
      <c r="BJ65" s="339"/>
      <c r="BK65" s="345"/>
      <c r="BL65" s="343"/>
      <c r="BM65" s="337"/>
      <c r="BN65" s="339"/>
      <c r="BO65" s="337"/>
      <c r="BP65" s="339"/>
      <c r="BQ65" s="345"/>
      <c r="BR65" s="343"/>
      <c r="BS65" s="337"/>
      <c r="BT65" s="339"/>
      <c r="BU65" s="337"/>
      <c r="BV65" s="339"/>
      <c r="BW65" s="345"/>
      <c r="BX65" s="426" t="s">
        <v>205</v>
      </c>
      <c r="BY65" s="427"/>
      <c r="CA65" s="18">
        <f t="shared" si="25"/>
        <v>44</v>
      </c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</row>
    <row r="66" spans="1:105" s="84" customFormat="1" ht="33.75" customHeight="1">
      <c r="A66" s="107" t="s">
        <v>297</v>
      </c>
      <c r="B66" s="812" t="s">
        <v>304</v>
      </c>
      <c r="C66" s="660"/>
      <c r="D66" s="660"/>
      <c r="E66" s="660"/>
      <c r="F66" s="660"/>
      <c r="G66" s="660"/>
      <c r="H66" s="660"/>
      <c r="I66" s="660"/>
      <c r="J66" s="660"/>
      <c r="K66" s="813"/>
      <c r="L66" s="343"/>
      <c r="M66" s="337"/>
      <c r="N66" s="339"/>
      <c r="O66" s="345"/>
      <c r="P66" s="388"/>
      <c r="Q66" s="389"/>
      <c r="R66" s="339"/>
      <c r="S66" s="345"/>
      <c r="T66" s="343"/>
      <c r="U66" s="337"/>
      <c r="V66" s="339"/>
      <c r="W66" s="337"/>
      <c r="X66" s="339"/>
      <c r="Y66" s="337"/>
      <c r="Z66" s="339"/>
      <c r="AA66" s="345"/>
      <c r="AB66" s="343"/>
      <c r="AC66" s="337"/>
      <c r="AD66" s="339"/>
      <c r="AE66" s="337"/>
      <c r="AF66" s="339"/>
      <c r="AG66" s="345"/>
      <c r="AH66" s="343"/>
      <c r="AI66" s="337"/>
      <c r="AJ66" s="339"/>
      <c r="AK66" s="337"/>
      <c r="AL66" s="339"/>
      <c r="AM66" s="345"/>
      <c r="AN66" s="343"/>
      <c r="AO66" s="337"/>
      <c r="AP66" s="339"/>
      <c r="AQ66" s="337"/>
      <c r="AR66" s="339"/>
      <c r="AS66" s="345"/>
      <c r="AT66" s="343"/>
      <c r="AU66" s="337"/>
      <c r="AV66" s="339"/>
      <c r="AW66" s="337"/>
      <c r="AX66" s="339"/>
      <c r="AY66" s="345"/>
      <c r="AZ66" s="343"/>
      <c r="BA66" s="337"/>
      <c r="BB66" s="339"/>
      <c r="BC66" s="337"/>
      <c r="BD66" s="339"/>
      <c r="BE66" s="345"/>
      <c r="BF66" s="343"/>
      <c r="BG66" s="337"/>
      <c r="BH66" s="339"/>
      <c r="BI66" s="337"/>
      <c r="BJ66" s="339"/>
      <c r="BK66" s="345"/>
      <c r="BL66" s="343"/>
      <c r="BM66" s="337"/>
      <c r="BN66" s="339"/>
      <c r="BO66" s="337"/>
      <c r="BP66" s="339"/>
      <c r="BQ66" s="345"/>
      <c r="BR66" s="343"/>
      <c r="BS66" s="337"/>
      <c r="BT66" s="339"/>
      <c r="BU66" s="337"/>
      <c r="BV66" s="339"/>
      <c r="BW66" s="345"/>
      <c r="BX66" s="426"/>
      <c r="BY66" s="427"/>
      <c r="CA66" s="18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</row>
    <row r="67" spans="1:105" s="84" customFormat="1" ht="32.25" customHeight="1">
      <c r="A67" s="107" t="s">
        <v>298</v>
      </c>
      <c r="B67" s="409" t="s">
        <v>141</v>
      </c>
      <c r="C67" s="409"/>
      <c r="D67" s="409"/>
      <c r="E67" s="409"/>
      <c r="F67" s="409"/>
      <c r="G67" s="409"/>
      <c r="H67" s="409"/>
      <c r="I67" s="409"/>
      <c r="J67" s="409"/>
      <c r="K67" s="409"/>
      <c r="L67" s="343">
        <v>4</v>
      </c>
      <c r="M67" s="337"/>
      <c r="N67" s="780" t="s">
        <v>256</v>
      </c>
      <c r="O67" s="781"/>
      <c r="P67" s="388">
        <f t="shared" si="26"/>
        <v>322</v>
      </c>
      <c r="Q67" s="389"/>
      <c r="R67" s="339">
        <f t="shared" si="27"/>
        <v>214</v>
      </c>
      <c r="S67" s="345"/>
      <c r="T67" s="343">
        <v>10</v>
      </c>
      <c r="U67" s="337"/>
      <c r="V67" s="339"/>
      <c r="W67" s="337"/>
      <c r="X67" s="339">
        <v>204</v>
      </c>
      <c r="Y67" s="337"/>
      <c r="Z67" s="339"/>
      <c r="AA67" s="345"/>
      <c r="AB67" s="343">
        <v>54</v>
      </c>
      <c r="AC67" s="337"/>
      <c r="AD67" s="339">
        <v>36</v>
      </c>
      <c r="AE67" s="337"/>
      <c r="AF67" s="339"/>
      <c r="AG67" s="345"/>
      <c r="AH67" s="343">
        <v>112</v>
      </c>
      <c r="AI67" s="337"/>
      <c r="AJ67" s="339">
        <v>74</v>
      </c>
      <c r="AK67" s="337"/>
      <c r="AL67" s="418">
        <v>6</v>
      </c>
      <c r="AM67" s="419"/>
      <c r="AN67" s="344">
        <v>48</v>
      </c>
      <c r="AO67" s="337"/>
      <c r="AP67" s="339">
        <v>32</v>
      </c>
      <c r="AQ67" s="337"/>
      <c r="AR67" s="339"/>
      <c r="AS67" s="344"/>
      <c r="AT67" s="343">
        <v>108</v>
      </c>
      <c r="AU67" s="337"/>
      <c r="AV67" s="339">
        <v>72</v>
      </c>
      <c r="AW67" s="337"/>
      <c r="AX67" s="418">
        <v>5</v>
      </c>
      <c r="AY67" s="419"/>
      <c r="AZ67" s="344"/>
      <c r="BA67" s="337"/>
      <c r="BB67" s="339"/>
      <c r="BC67" s="337"/>
      <c r="BD67" s="339"/>
      <c r="BE67" s="344"/>
      <c r="BF67" s="343"/>
      <c r="BG67" s="337"/>
      <c r="BH67" s="339"/>
      <c r="BI67" s="337"/>
      <c r="BJ67" s="339"/>
      <c r="BK67" s="345"/>
      <c r="BL67" s="344"/>
      <c r="BM67" s="337"/>
      <c r="BN67" s="339"/>
      <c r="BO67" s="337"/>
      <c r="BP67" s="339"/>
      <c r="BQ67" s="344"/>
      <c r="BR67" s="343"/>
      <c r="BS67" s="337"/>
      <c r="BT67" s="339"/>
      <c r="BU67" s="337"/>
      <c r="BV67" s="339"/>
      <c r="BW67" s="345"/>
      <c r="BX67" s="426" t="s">
        <v>206</v>
      </c>
      <c r="BY67" s="427"/>
      <c r="CA67" s="18">
        <f t="shared" si="25"/>
        <v>214</v>
      </c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</row>
    <row r="68" spans="1:105" s="84" customFormat="1" ht="30.75" customHeight="1">
      <c r="A68" s="107" t="s">
        <v>299</v>
      </c>
      <c r="B68" s="409" t="s">
        <v>144</v>
      </c>
      <c r="C68" s="409"/>
      <c r="D68" s="409"/>
      <c r="E68" s="409"/>
      <c r="F68" s="409"/>
      <c r="G68" s="409"/>
      <c r="H68" s="409"/>
      <c r="I68" s="409"/>
      <c r="J68" s="409"/>
      <c r="K68" s="409"/>
      <c r="L68" s="343">
        <v>7</v>
      </c>
      <c r="M68" s="337"/>
      <c r="N68" s="645" t="s">
        <v>254</v>
      </c>
      <c r="O68" s="646"/>
      <c r="P68" s="388">
        <f t="shared" si="26"/>
        <v>388</v>
      </c>
      <c r="Q68" s="389"/>
      <c r="R68" s="339">
        <f t="shared" si="27"/>
        <v>226</v>
      </c>
      <c r="S68" s="345"/>
      <c r="T68" s="343">
        <v>12</v>
      </c>
      <c r="U68" s="337"/>
      <c r="V68" s="339"/>
      <c r="W68" s="337"/>
      <c r="X68" s="339">
        <v>214</v>
      </c>
      <c r="Y68" s="337"/>
      <c r="Z68" s="339"/>
      <c r="AA68" s="345"/>
      <c r="AB68" s="343">
        <v>90</v>
      </c>
      <c r="AC68" s="337"/>
      <c r="AD68" s="339">
        <v>36</v>
      </c>
      <c r="AE68" s="337"/>
      <c r="AF68" s="339">
        <v>3</v>
      </c>
      <c r="AG68" s="345"/>
      <c r="AH68" s="343"/>
      <c r="AI68" s="337"/>
      <c r="AJ68" s="339"/>
      <c r="AK68" s="337"/>
      <c r="AL68" s="339"/>
      <c r="AM68" s="345"/>
      <c r="AN68" s="344">
        <v>54</v>
      </c>
      <c r="AO68" s="337"/>
      <c r="AP68" s="339">
        <v>36</v>
      </c>
      <c r="AQ68" s="337"/>
      <c r="AR68" s="339"/>
      <c r="AS68" s="344"/>
      <c r="AT68" s="343">
        <v>52</v>
      </c>
      <c r="AU68" s="337"/>
      <c r="AV68" s="339">
        <v>34</v>
      </c>
      <c r="AW68" s="337"/>
      <c r="AX68" s="339">
        <v>3</v>
      </c>
      <c r="AY68" s="345"/>
      <c r="AZ68" s="344">
        <v>36</v>
      </c>
      <c r="BA68" s="337"/>
      <c r="BB68" s="339">
        <v>22</v>
      </c>
      <c r="BC68" s="337"/>
      <c r="BD68" s="339"/>
      <c r="BE68" s="344"/>
      <c r="BF68" s="343">
        <v>66</v>
      </c>
      <c r="BG68" s="337"/>
      <c r="BH68" s="339">
        <v>40</v>
      </c>
      <c r="BI68" s="337"/>
      <c r="BJ68" s="339">
        <v>3</v>
      </c>
      <c r="BK68" s="345"/>
      <c r="BL68" s="344">
        <v>90</v>
      </c>
      <c r="BM68" s="337"/>
      <c r="BN68" s="339">
        <v>58</v>
      </c>
      <c r="BO68" s="337"/>
      <c r="BP68" s="339">
        <v>3</v>
      </c>
      <c r="BQ68" s="344"/>
      <c r="BR68" s="343"/>
      <c r="BS68" s="337"/>
      <c r="BT68" s="339"/>
      <c r="BU68" s="337"/>
      <c r="BV68" s="339"/>
      <c r="BW68" s="345"/>
      <c r="BX68" s="426" t="s">
        <v>207</v>
      </c>
      <c r="BY68" s="427"/>
      <c r="CA68" s="18">
        <f t="shared" si="25"/>
        <v>226</v>
      </c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</row>
    <row r="69" spans="1:105" s="84" customFormat="1" ht="31.5" customHeight="1" thickBot="1">
      <c r="A69" s="134" t="s">
        <v>300</v>
      </c>
      <c r="B69" s="779" t="s">
        <v>142</v>
      </c>
      <c r="C69" s="779"/>
      <c r="D69" s="779"/>
      <c r="E69" s="779"/>
      <c r="F69" s="779"/>
      <c r="G69" s="779"/>
      <c r="H69" s="779"/>
      <c r="I69" s="779"/>
      <c r="J69" s="779"/>
      <c r="K69" s="779"/>
      <c r="L69" s="373">
        <v>3</v>
      </c>
      <c r="M69" s="372"/>
      <c r="N69" s="349">
        <v>1</v>
      </c>
      <c r="O69" s="350"/>
      <c r="P69" s="406">
        <f t="shared" si="26"/>
        <v>294</v>
      </c>
      <c r="Q69" s="407"/>
      <c r="R69" s="349">
        <f t="shared" si="27"/>
        <v>194</v>
      </c>
      <c r="S69" s="350"/>
      <c r="T69" s="373">
        <v>16</v>
      </c>
      <c r="U69" s="372"/>
      <c r="V69" s="349"/>
      <c r="W69" s="372"/>
      <c r="X69" s="349">
        <v>170</v>
      </c>
      <c r="Y69" s="372"/>
      <c r="Z69" s="349">
        <v>8</v>
      </c>
      <c r="AA69" s="350"/>
      <c r="AB69" s="373">
        <v>94</v>
      </c>
      <c r="AC69" s="372"/>
      <c r="AD69" s="349">
        <v>62</v>
      </c>
      <c r="AE69" s="372"/>
      <c r="AF69" s="349">
        <v>3</v>
      </c>
      <c r="AG69" s="350"/>
      <c r="AH69" s="373">
        <v>112</v>
      </c>
      <c r="AI69" s="372"/>
      <c r="AJ69" s="349">
        <v>74</v>
      </c>
      <c r="AK69" s="372"/>
      <c r="AL69" s="349"/>
      <c r="AM69" s="350"/>
      <c r="AN69" s="776">
        <v>88</v>
      </c>
      <c r="AO69" s="372"/>
      <c r="AP69" s="349">
        <v>58</v>
      </c>
      <c r="AQ69" s="372"/>
      <c r="AR69" s="777">
        <v>6</v>
      </c>
      <c r="AS69" s="778"/>
      <c r="AT69" s="373"/>
      <c r="AU69" s="372"/>
      <c r="AV69" s="349"/>
      <c r="AW69" s="372"/>
      <c r="AX69" s="349"/>
      <c r="AY69" s="350"/>
      <c r="AZ69" s="776"/>
      <c r="BA69" s="372"/>
      <c r="BB69" s="349"/>
      <c r="BC69" s="372"/>
      <c r="BD69" s="349"/>
      <c r="BE69" s="776"/>
      <c r="BF69" s="373"/>
      <c r="BG69" s="372"/>
      <c r="BH69" s="349"/>
      <c r="BI69" s="372"/>
      <c r="BJ69" s="349"/>
      <c r="BK69" s="350"/>
      <c r="BL69" s="776"/>
      <c r="BM69" s="372"/>
      <c r="BN69" s="349"/>
      <c r="BO69" s="372"/>
      <c r="BP69" s="349"/>
      <c r="BQ69" s="776"/>
      <c r="BR69" s="373"/>
      <c r="BS69" s="372"/>
      <c r="BT69" s="349"/>
      <c r="BU69" s="372"/>
      <c r="BV69" s="349"/>
      <c r="BW69" s="350"/>
      <c r="BX69" s="774" t="s">
        <v>296</v>
      </c>
      <c r="BY69" s="775"/>
      <c r="CA69" s="18">
        <f t="shared" si="25"/>
        <v>194</v>
      </c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</row>
    <row r="70" spans="1:105" s="84" customFormat="1" ht="31.5" customHeight="1">
      <c r="A70" s="197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3"/>
      <c r="M70" s="193"/>
      <c r="N70" s="193"/>
      <c r="O70" s="193"/>
      <c r="P70" s="194"/>
      <c r="Q70" s="194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9"/>
      <c r="AS70" s="199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28"/>
      <c r="BY70" s="128"/>
      <c r="CA70" s="18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</row>
    <row r="71" spans="1:105" s="84" customFormat="1" ht="31.5" customHeight="1">
      <c r="A71" s="197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3"/>
      <c r="M71" s="193"/>
      <c r="N71" s="193"/>
      <c r="O71" s="193"/>
      <c r="P71" s="194"/>
      <c r="Q71" s="194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9"/>
      <c r="AS71" s="199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28"/>
      <c r="BY71" s="128"/>
      <c r="CA71" s="18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</row>
    <row r="72" spans="1:105" s="84" customFormat="1" ht="31.5" customHeight="1">
      <c r="A72" s="197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3"/>
      <c r="M72" s="193"/>
      <c r="N72" s="193"/>
      <c r="O72" s="193"/>
      <c r="P72" s="194"/>
      <c r="Q72" s="194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9"/>
      <c r="AS72" s="199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28"/>
      <c r="BY72" s="128"/>
      <c r="CA72" s="18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</row>
    <row r="73" spans="1:105" s="20" customFormat="1" ht="33" customHeight="1" thickBot="1">
      <c r="A73" s="125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26"/>
      <c r="M73" s="126"/>
      <c r="N73" s="126"/>
      <c r="O73" s="126"/>
      <c r="P73" s="127"/>
      <c r="Q73" s="127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13"/>
      <c r="AI73" s="114"/>
      <c r="AJ73" s="114"/>
      <c r="AK73" s="114"/>
      <c r="AL73" s="114"/>
      <c r="AM73" s="114"/>
      <c r="AN73" s="114"/>
      <c r="AO73" s="115"/>
      <c r="AP73" s="115"/>
      <c r="AQ73" s="115"/>
      <c r="AR73" s="116"/>
      <c r="AS73" s="116"/>
      <c r="AT73" s="116"/>
      <c r="AU73" s="116"/>
      <c r="AV73" s="11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8"/>
      <c r="BY73" s="128"/>
      <c r="CA73" s="200">
        <f>AD73+AJ73+AP73+AV73+BB73+BH73+BN73+BT73</f>
        <v>0</v>
      </c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</row>
    <row r="74" spans="1:105" s="20" customFormat="1" ht="27.75" customHeight="1" thickBot="1">
      <c r="A74" s="771" t="s">
        <v>62</v>
      </c>
      <c r="B74" s="729" t="s">
        <v>152</v>
      </c>
      <c r="C74" s="730"/>
      <c r="D74" s="730"/>
      <c r="E74" s="730"/>
      <c r="F74" s="730"/>
      <c r="G74" s="730"/>
      <c r="H74" s="730"/>
      <c r="I74" s="730"/>
      <c r="J74" s="730"/>
      <c r="K74" s="731"/>
      <c r="L74" s="723" t="s">
        <v>63</v>
      </c>
      <c r="M74" s="724"/>
      <c r="N74" s="723" t="s">
        <v>64</v>
      </c>
      <c r="O74" s="724"/>
      <c r="P74" s="759" t="s">
        <v>121</v>
      </c>
      <c r="Q74" s="760"/>
      <c r="R74" s="760"/>
      <c r="S74" s="760"/>
      <c r="T74" s="760"/>
      <c r="U74" s="760"/>
      <c r="V74" s="760"/>
      <c r="W74" s="760"/>
      <c r="X74" s="760"/>
      <c r="Y74" s="760"/>
      <c r="Z74" s="760"/>
      <c r="AA74" s="761"/>
      <c r="AB74" s="280" t="s">
        <v>65</v>
      </c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  <c r="AM74" s="281"/>
      <c r="AN74" s="281"/>
      <c r="AO74" s="281"/>
      <c r="AP74" s="281"/>
      <c r="AQ74" s="281"/>
      <c r="AR74" s="281"/>
      <c r="AS74" s="281"/>
      <c r="AT74" s="281"/>
      <c r="AU74" s="281"/>
      <c r="AV74" s="281"/>
      <c r="AW74" s="281"/>
      <c r="AX74" s="281"/>
      <c r="AY74" s="281"/>
      <c r="AZ74" s="281"/>
      <c r="BA74" s="281"/>
      <c r="BB74" s="281"/>
      <c r="BC74" s="281"/>
      <c r="BD74" s="281"/>
      <c r="BE74" s="281"/>
      <c r="BF74" s="281"/>
      <c r="BG74" s="281"/>
      <c r="BH74" s="281"/>
      <c r="BI74" s="281"/>
      <c r="BJ74" s="281"/>
      <c r="BK74" s="281"/>
      <c r="BL74" s="281"/>
      <c r="BM74" s="281"/>
      <c r="BN74" s="281"/>
      <c r="BO74" s="281"/>
      <c r="BP74" s="281"/>
      <c r="BQ74" s="281"/>
      <c r="BR74" s="281"/>
      <c r="BS74" s="281"/>
      <c r="BT74" s="281"/>
      <c r="BU74" s="281"/>
      <c r="BV74" s="281"/>
      <c r="BW74" s="282"/>
      <c r="BX74" s="753" t="s">
        <v>161</v>
      </c>
      <c r="BY74" s="754"/>
      <c r="BZ74" s="93"/>
      <c r="CA74" s="84">
        <f t="shared" ref="CA74:CA79" si="28">AD74+AJ74+AP74+AV74+BB74+BH74+BN74+BT74</f>
        <v>0</v>
      </c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4"/>
      <c r="CQ74" s="94"/>
      <c r="CR74" s="94"/>
      <c r="CS74" s="95"/>
      <c r="CT74" s="95"/>
      <c r="CU74" s="95"/>
      <c r="CV74" s="94"/>
      <c r="CW74" s="94"/>
      <c r="CZ74" s="21"/>
    </row>
    <row r="75" spans="1:105" s="20" customFormat="1" ht="24" customHeight="1" thickBot="1">
      <c r="A75" s="772"/>
      <c r="B75" s="732"/>
      <c r="C75" s="733"/>
      <c r="D75" s="733"/>
      <c r="E75" s="733"/>
      <c r="F75" s="733"/>
      <c r="G75" s="733"/>
      <c r="H75" s="733"/>
      <c r="I75" s="733"/>
      <c r="J75" s="733"/>
      <c r="K75" s="734"/>
      <c r="L75" s="725"/>
      <c r="M75" s="726"/>
      <c r="N75" s="725"/>
      <c r="O75" s="726"/>
      <c r="P75" s="723" t="s">
        <v>67</v>
      </c>
      <c r="Q75" s="724"/>
      <c r="R75" s="762" t="s">
        <v>68</v>
      </c>
      <c r="S75" s="763"/>
      <c r="T75" s="710" t="s">
        <v>66</v>
      </c>
      <c r="U75" s="718"/>
      <c r="V75" s="718"/>
      <c r="W75" s="718"/>
      <c r="X75" s="718"/>
      <c r="Y75" s="718"/>
      <c r="Z75" s="718"/>
      <c r="AA75" s="711"/>
      <c r="AB75" s="203" t="s">
        <v>106</v>
      </c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768"/>
      <c r="AN75" s="203" t="s">
        <v>110</v>
      </c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768"/>
      <c r="AZ75" s="203" t="s">
        <v>111</v>
      </c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768"/>
      <c r="BL75" s="203" t="s">
        <v>112</v>
      </c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768"/>
      <c r="BX75" s="755"/>
      <c r="BY75" s="756"/>
      <c r="BZ75" s="96"/>
      <c r="CA75" s="84">
        <f t="shared" si="28"/>
        <v>0</v>
      </c>
      <c r="CB75" s="93"/>
      <c r="CC75" s="93"/>
      <c r="CD75" s="93"/>
      <c r="CE75" s="93"/>
      <c r="CF75" s="93"/>
      <c r="CG75" s="93"/>
      <c r="CH75" s="97"/>
      <c r="CI75" s="93"/>
      <c r="CJ75" s="93"/>
      <c r="CK75" s="93"/>
      <c r="CL75" s="93"/>
      <c r="CM75" s="93"/>
      <c r="CN75" s="93"/>
      <c r="CO75" s="93"/>
      <c r="CP75" s="93"/>
      <c r="CQ75" s="94"/>
      <c r="CR75" s="94"/>
      <c r="CS75" s="94"/>
      <c r="CT75" s="94"/>
      <c r="CU75" s="94"/>
      <c r="CV75" s="94"/>
      <c r="CW75" s="94"/>
      <c r="CX75" s="94"/>
      <c r="DA75" s="21"/>
    </row>
    <row r="76" spans="1:105" s="20" customFormat="1" ht="40.5" customHeight="1" thickBot="1">
      <c r="A76" s="772"/>
      <c r="B76" s="732"/>
      <c r="C76" s="733"/>
      <c r="D76" s="733"/>
      <c r="E76" s="733"/>
      <c r="F76" s="733"/>
      <c r="G76" s="733"/>
      <c r="H76" s="733"/>
      <c r="I76" s="733"/>
      <c r="J76" s="733"/>
      <c r="K76" s="734"/>
      <c r="L76" s="725"/>
      <c r="M76" s="726"/>
      <c r="N76" s="725"/>
      <c r="O76" s="726"/>
      <c r="P76" s="725"/>
      <c r="Q76" s="726"/>
      <c r="R76" s="764"/>
      <c r="S76" s="765"/>
      <c r="T76" s="747" t="s">
        <v>105</v>
      </c>
      <c r="U76" s="748"/>
      <c r="V76" s="747" t="s">
        <v>250</v>
      </c>
      <c r="W76" s="748"/>
      <c r="X76" s="762" t="s">
        <v>251</v>
      </c>
      <c r="Y76" s="763"/>
      <c r="Z76" s="747" t="s">
        <v>252</v>
      </c>
      <c r="AA76" s="748"/>
      <c r="AB76" s="738" t="s">
        <v>343</v>
      </c>
      <c r="AC76" s="739"/>
      <c r="AD76" s="739"/>
      <c r="AE76" s="739"/>
      <c r="AF76" s="739"/>
      <c r="AG76" s="740"/>
      <c r="AH76" s="738" t="s">
        <v>344</v>
      </c>
      <c r="AI76" s="739"/>
      <c r="AJ76" s="739"/>
      <c r="AK76" s="739"/>
      <c r="AL76" s="739"/>
      <c r="AM76" s="740"/>
      <c r="AN76" s="738" t="s">
        <v>145</v>
      </c>
      <c r="AO76" s="739"/>
      <c r="AP76" s="739"/>
      <c r="AQ76" s="739"/>
      <c r="AR76" s="739"/>
      <c r="AS76" s="740"/>
      <c r="AT76" s="738" t="s">
        <v>345</v>
      </c>
      <c r="AU76" s="739"/>
      <c r="AV76" s="739"/>
      <c r="AW76" s="739"/>
      <c r="AX76" s="739"/>
      <c r="AY76" s="740"/>
      <c r="AZ76" s="738" t="s">
        <v>346</v>
      </c>
      <c r="BA76" s="739"/>
      <c r="BB76" s="739"/>
      <c r="BC76" s="739"/>
      <c r="BD76" s="739"/>
      <c r="BE76" s="740"/>
      <c r="BF76" s="738" t="s">
        <v>347</v>
      </c>
      <c r="BG76" s="739"/>
      <c r="BH76" s="739"/>
      <c r="BI76" s="739"/>
      <c r="BJ76" s="739"/>
      <c r="BK76" s="740"/>
      <c r="BL76" s="738" t="s">
        <v>146</v>
      </c>
      <c r="BM76" s="739"/>
      <c r="BN76" s="739"/>
      <c r="BO76" s="739"/>
      <c r="BP76" s="739"/>
      <c r="BQ76" s="740"/>
      <c r="BR76" s="738" t="s">
        <v>342</v>
      </c>
      <c r="BS76" s="739"/>
      <c r="BT76" s="739"/>
      <c r="BU76" s="739"/>
      <c r="BV76" s="739"/>
      <c r="BW76" s="740"/>
      <c r="BX76" s="755"/>
      <c r="BY76" s="756"/>
      <c r="CA76" s="84">
        <f t="shared" si="28"/>
        <v>0</v>
      </c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4"/>
      <c r="CQ76" s="94"/>
      <c r="CR76" s="94"/>
      <c r="CS76" s="94"/>
      <c r="CT76" s="94"/>
      <c r="CU76" s="94"/>
      <c r="CV76" s="94"/>
      <c r="CW76" s="94"/>
      <c r="CZ76" s="21"/>
    </row>
    <row r="77" spans="1:105" s="20" customFormat="1" ht="12.6" hidden="1" customHeight="1" thickBot="1">
      <c r="A77" s="772"/>
      <c r="B77" s="732"/>
      <c r="C77" s="733"/>
      <c r="D77" s="733"/>
      <c r="E77" s="733"/>
      <c r="F77" s="733"/>
      <c r="G77" s="733"/>
      <c r="H77" s="733"/>
      <c r="I77" s="733"/>
      <c r="J77" s="733"/>
      <c r="K77" s="734"/>
      <c r="L77" s="725"/>
      <c r="M77" s="726"/>
      <c r="N77" s="725"/>
      <c r="O77" s="726"/>
      <c r="P77" s="725"/>
      <c r="Q77" s="726"/>
      <c r="R77" s="764"/>
      <c r="S77" s="765"/>
      <c r="T77" s="749"/>
      <c r="U77" s="750"/>
      <c r="V77" s="749"/>
      <c r="W77" s="750"/>
      <c r="X77" s="764"/>
      <c r="Y77" s="765"/>
      <c r="Z77" s="749"/>
      <c r="AA77" s="750"/>
      <c r="AB77" s="741"/>
      <c r="AC77" s="742"/>
      <c r="AD77" s="742"/>
      <c r="AE77" s="742"/>
      <c r="AF77" s="742"/>
      <c r="AG77" s="743"/>
      <c r="AH77" s="741"/>
      <c r="AI77" s="742"/>
      <c r="AJ77" s="742"/>
      <c r="AK77" s="742"/>
      <c r="AL77" s="742"/>
      <c r="AM77" s="743"/>
      <c r="AN77" s="741"/>
      <c r="AO77" s="742"/>
      <c r="AP77" s="742"/>
      <c r="AQ77" s="742"/>
      <c r="AR77" s="742"/>
      <c r="AS77" s="743"/>
      <c r="AT77" s="741"/>
      <c r="AU77" s="742"/>
      <c r="AV77" s="742"/>
      <c r="AW77" s="742"/>
      <c r="AX77" s="742"/>
      <c r="AY77" s="743"/>
      <c r="AZ77" s="741"/>
      <c r="BA77" s="742"/>
      <c r="BB77" s="742"/>
      <c r="BC77" s="742"/>
      <c r="BD77" s="742"/>
      <c r="BE77" s="743"/>
      <c r="BF77" s="741"/>
      <c r="BG77" s="742"/>
      <c r="BH77" s="742"/>
      <c r="BI77" s="742"/>
      <c r="BJ77" s="742"/>
      <c r="BK77" s="743"/>
      <c r="BL77" s="741"/>
      <c r="BM77" s="742"/>
      <c r="BN77" s="742"/>
      <c r="BO77" s="742"/>
      <c r="BP77" s="742"/>
      <c r="BQ77" s="743"/>
      <c r="BR77" s="741"/>
      <c r="BS77" s="742"/>
      <c r="BT77" s="742"/>
      <c r="BU77" s="742"/>
      <c r="BV77" s="742"/>
      <c r="BW77" s="743"/>
      <c r="BX77" s="755"/>
      <c r="BY77" s="756"/>
      <c r="BZ77" s="98"/>
      <c r="CA77" s="84">
        <f>AD77+AJ77+AP77+AV77+BB77+BH77+BN77+BT77</f>
        <v>0</v>
      </c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4"/>
      <c r="CQ77" s="94"/>
      <c r="CR77" s="94"/>
      <c r="CS77" s="94"/>
      <c r="CT77" s="94"/>
      <c r="CU77" s="94"/>
      <c r="CV77" s="94"/>
      <c r="CW77" s="94"/>
      <c r="CZ77" s="21"/>
    </row>
    <row r="78" spans="1:105" s="20" customFormat="1" ht="12.75" hidden="1" customHeight="1" thickBot="1">
      <c r="A78" s="772"/>
      <c r="B78" s="732"/>
      <c r="C78" s="733"/>
      <c r="D78" s="733"/>
      <c r="E78" s="733"/>
      <c r="F78" s="733"/>
      <c r="G78" s="733"/>
      <c r="H78" s="733"/>
      <c r="I78" s="733"/>
      <c r="J78" s="733"/>
      <c r="K78" s="734"/>
      <c r="L78" s="725"/>
      <c r="M78" s="726"/>
      <c r="N78" s="725"/>
      <c r="O78" s="726"/>
      <c r="P78" s="725"/>
      <c r="Q78" s="726"/>
      <c r="R78" s="764"/>
      <c r="S78" s="765"/>
      <c r="T78" s="749"/>
      <c r="U78" s="750"/>
      <c r="V78" s="749"/>
      <c r="W78" s="750"/>
      <c r="X78" s="764"/>
      <c r="Y78" s="765"/>
      <c r="Z78" s="749"/>
      <c r="AA78" s="750"/>
      <c r="AB78" s="741"/>
      <c r="AC78" s="742"/>
      <c r="AD78" s="742"/>
      <c r="AE78" s="742"/>
      <c r="AF78" s="742"/>
      <c r="AG78" s="743"/>
      <c r="AH78" s="741"/>
      <c r="AI78" s="742"/>
      <c r="AJ78" s="742"/>
      <c r="AK78" s="742"/>
      <c r="AL78" s="742"/>
      <c r="AM78" s="743"/>
      <c r="AN78" s="741"/>
      <c r="AO78" s="742"/>
      <c r="AP78" s="742"/>
      <c r="AQ78" s="742"/>
      <c r="AR78" s="742"/>
      <c r="AS78" s="743"/>
      <c r="AT78" s="741"/>
      <c r="AU78" s="742"/>
      <c r="AV78" s="742"/>
      <c r="AW78" s="742"/>
      <c r="AX78" s="742"/>
      <c r="AY78" s="743"/>
      <c r="AZ78" s="741"/>
      <c r="BA78" s="742"/>
      <c r="BB78" s="742"/>
      <c r="BC78" s="742"/>
      <c r="BD78" s="742"/>
      <c r="BE78" s="743"/>
      <c r="BF78" s="741"/>
      <c r="BG78" s="742"/>
      <c r="BH78" s="742"/>
      <c r="BI78" s="742"/>
      <c r="BJ78" s="742"/>
      <c r="BK78" s="743"/>
      <c r="BL78" s="741"/>
      <c r="BM78" s="742"/>
      <c r="BN78" s="742"/>
      <c r="BO78" s="742"/>
      <c r="BP78" s="742"/>
      <c r="BQ78" s="743"/>
      <c r="BR78" s="741"/>
      <c r="BS78" s="742"/>
      <c r="BT78" s="742"/>
      <c r="BU78" s="742"/>
      <c r="BV78" s="742"/>
      <c r="BW78" s="743"/>
      <c r="BX78" s="755"/>
      <c r="BY78" s="756"/>
      <c r="BZ78" s="98"/>
      <c r="CA78" s="84">
        <f t="shared" si="28"/>
        <v>0</v>
      </c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Z78" s="21"/>
    </row>
    <row r="79" spans="1:105" s="21" customFormat="1" ht="3.6" hidden="1" customHeight="1" thickBot="1">
      <c r="A79" s="772"/>
      <c r="B79" s="732"/>
      <c r="C79" s="733"/>
      <c r="D79" s="733"/>
      <c r="E79" s="733"/>
      <c r="F79" s="733"/>
      <c r="G79" s="733"/>
      <c r="H79" s="733"/>
      <c r="I79" s="733"/>
      <c r="J79" s="733"/>
      <c r="K79" s="734"/>
      <c r="L79" s="725"/>
      <c r="M79" s="726"/>
      <c r="N79" s="725"/>
      <c r="O79" s="726"/>
      <c r="P79" s="725"/>
      <c r="Q79" s="726"/>
      <c r="R79" s="764"/>
      <c r="S79" s="765"/>
      <c r="T79" s="749"/>
      <c r="U79" s="750"/>
      <c r="V79" s="749"/>
      <c r="W79" s="750"/>
      <c r="X79" s="764"/>
      <c r="Y79" s="765"/>
      <c r="Z79" s="749"/>
      <c r="AA79" s="750"/>
      <c r="AB79" s="744"/>
      <c r="AC79" s="745"/>
      <c r="AD79" s="745"/>
      <c r="AE79" s="745"/>
      <c r="AF79" s="745"/>
      <c r="AG79" s="746"/>
      <c r="AH79" s="744"/>
      <c r="AI79" s="745"/>
      <c r="AJ79" s="745"/>
      <c r="AK79" s="745"/>
      <c r="AL79" s="745"/>
      <c r="AM79" s="746"/>
      <c r="AN79" s="744"/>
      <c r="AO79" s="745"/>
      <c r="AP79" s="745"/>
      <c r="AQ79" s="745"/>
      <c r="AR79" s="745"/>
      <c r="AS79" s="746"/>
      <c r="AT79" s="744"/>
      <c r="AU79" s="745"/>
      <c r="AV79" s="745"/>
      <c r="AW79" s="745"/>
      <c r="AX79" s="745"/>
      <c r="AY79" s="746"/>
      <c r="AZ79" s="744"/>
      <c r="BA79" s="745"/>
      <c r="BB79" s="745"/>
      <c r="BC79" s="745"/>
      <c r="BD79" s="745"/>
      <c r="BE79" s="746"/>
      <c r="BF79" s="744"/>
      <c r="BG79" s="745"/>
      <c r="BH79" s="745"/>
      <c r="BI79" s="745"/>
      <c r="BJ79" s="745"/>
      <c r="BK79" s="746"/>
      <c r="BL79" s="744"/>
      <c r="BM79" s="745"/>
      <c r="BN79" s="745"/>
      <c r="BO79" s="745"/>
      <c r="BP79" s="745"/>
      <c r="BQ79" s="746"/>
      <c r="BR79" s="744"/>
      <c r="BS79" s="745"/>
      <c r="BT79" s="745"/>
      <c r="BU79" s="745"/>
      <c r="BV79" s="745"/>
      <c r="BW79" s="746"/>
      <c r="BX79" s="755"/>
      <c r="BY79" s="756"/>
      <c r="BZ79" s="98"/>
      <c r="CA79" s="84">
        <f t="shared" si="28"/>
        <v>0</v>
      </c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</row>
    <row r="80" spans="1:105" s="21" customFormat="1" ht="79.5" customHeight="1" thickBot="1">
      <c r="A80" s="773"/>
      <c r="B80" s="735"/>
      <c r="C80" s="736"/>
      <c r="D80" s="736"/>
      <c r="E80" s="736"/>
      <c r="F80" s="736"/>
      <c r="G80" s="736"/>
      <c r="H80" s="736"/>
      <c r="I80" s="736"/>
      <c r="J80" s="736"/>
      <c r="K80" s="737"/>
      <c r="L80" s="727"/>
      <c r="M80" s="728"/>
      <c r="N80" s="727"/>
      <c r="O80" s="728"/>
      <c r="P80" s="727"/>
      <c r="Q80" s="728"/>
      <c r="R80" s="766"/>
      <c r="S80" s="767"/>
      <c r="T80" s="751"/>
      <c r="U80" s="752"/>
      <c r="V80" s="751"/>
      <c r="W80" s="752"/>
      <c r="X80" s="766"/>
      <c r="Y80" s="767"/>
      <c r="Z80" s="751"/>
      <c r="AA80" s="752"/>
      <c r="AB80" s="722" t="s">
        <v>107</v>
      </c>
      <c r="AC80" s="721"/>
      <c r="AD80" s="719" t="s">
        <v>108</v>
      </c>
      <c r="AE80" s="721"/>
      <c r="AF80" s="719" t="s">
        <v>109</v>
      </c>
      <c r="AG80" s="720"/>
      <c r="AH80" s="769" t="s">
        <v>107</v>
      </c>
      <c r="AI80" s="770"/>
      <c r="AJ80" s="719" t="s">
        <v>108</v>
      </c>
      <c r="AK80" s="721"/>
      <c r="AL80" s="719" t="s">
        <v>109</v>
      </c>
      <c r="AM80" s="720"/>
      <c r="AN80" s="722" t="s">
        <v>107</v>
      </c>
      <c r="AO80" s="721"/>
      <c r="AP80" s="719" t="s">
        <v>108</v>
      </c>
      <c r="AQ80" s="721"/>
      <c r="AR80" s="719" t="s">
        <v>109</v>
      </c>
      <c r="AS80" s="720"/>
      <c r="AT80" s="722" t="s">
        <v>107</v>
      </c>
      <c r="AU80" s="721"/>
      <c r="AV80" s="719" t="s">
        <v>108</v>
      </c>
      <c r="AW80" s="721"/>
      <c r="AX80" s="719" t="s">
        <v>109</v>
      </c>
      <c r="AY80" s="720"/>
      <c r="AZ80" s="722" t="s">
        <v>107</v>
      </c>
      <c r="BA80" s="721"/>
      <c r="BB80" s="719" t="s">
        <v>108</v>
      </c>
      <c r="BC80" s="721"/>
      <c r="BD80" s="719" t="s">
        <v>109</v>
      </c>
      <c r="BE80" s="720"/>
      <c r="BF80" s="722" t="s">
        <v>107</v>
      </c>
      <c r="BG80" s="721"/>
      <c r="BH80" s="719" t="s">
        <v>108</v>
      </c>
      <c r="BI80" s="721"/>
      <c r="BJ80" s="719" t="s">
        <v>109</v>
      </c>
      <c r="BK80" s="720"/>
      <c r="BL80" s="722" t="s">
        <v>107</v>
      </c>
      <c r="BM80" s="721"/>
      <c r="BN80" s="719" t="s">
        <v>108</v>
      </c>
      <c r="BO80" s="721"/>
      <c r="BP80" s="719" t="s">
        <v>109</v>
      </c>
      <c r="BQ80" s="720"/>
      <c r="BR80" s="722" t="s">
        <v>107</v>
      </c>
      <c r="BS80" s="721"/>
      <c r="BT80" s="719" t="s">
        <v>108</v>
      </c>
      <c r="BU80" s="721"/>
      <c r="BV80" s="719" t="s">
        <v>109</v>
      </c>
      <c r="BW80" s="720"/>
      <c r="BX80" s="757"/>
      <c r="BY80" s="758"/>
      <c r="BZ80" s="20"/>
      <c r="CA80" s="84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</row>
    <row r="81" spans="1:105" s="101" customFormat="1" ht="18" customHeight="1" thickBot="1">
      <c r="A81" s="99">
        <v>1</v>
      </c>
      <c r="B81" s="710" t="s">
        <v>71</v>
      </c>
      <c r="C81" s="718"/>
      <c r="D81" s="718"/>
      <c r="E81" s="718"/>
      <c r="F81" s="718"/>
      <c r="G81" s="718"/>
      <c r="H81" s="718"/>
      <c r="I81" s="718"/>
      <c r="J81" s="718"/>
      <c r="K81" s="711"/>
      <c r="L81" s="714" t="s">
        <v>72</v>
      </c>
      <c r="M81" s="715"/>
      <c r="N81" s="716" t="s">
        <v>73</v>
      </c>
      <c r="O81" s="717"/>
      <c r="P81" s="714" t="s">
        <v>74</v>
      </c>
      <c r="Q81" s="715"/>
      <c r="R81" s="712" t="s">
        <v>75</v>
      </c>
      <c r="S81" s="711"/>
      <c r="T81" s="710" t="s">
        <v>76</v>
      </c>
      <c r="U81" s="713"/>
      <c r="V81" s="712" t="s">
        <v>77</v>
      </c>
      <c r="W81" s="713"/>
      <c r="X81" s="712" t="s">
        <v>78</v>
      </c>
      <c r="Y81" s="713"/>
      <c r="Z81" s="712" t="s">
        <v>79</v>
      </c>
      <c r="AA81" s="711"/>
      <c r="AB81" s="710" t="s">
        <v>80</v>
      </c>
      <c r="AC81" s="713"/>
      <c r="AD81" s="712" t="s">
        <v>81</v>
      </c>
      <c r="AE81" s="713"/>
      <c r="AF81" s="712" t="s">
        <v>82</v>
      </c>
      <c r="AG81" s="711"/>
      <c r="AH81" s="710" t="s">
        <v>83</v>
      </c>
      <c r="AI81" s="713"/>
      <c r="AJ81" s="712" t="s">
        <v>84</v>
      </c>
      <c r="AK81" s="713"/>
      <c r="AL81" s="712" t="s">
        <v>85</v>
      </c>
      <c r="AM81" s="711"/>
      <c r="AN81" s="710" t="s">
        <v>86</v>
      </c>
      <c r="AO81" s="713"/>
      <c r="AP81" s="712" t="s">
        <v>87</v>
      </c>
      <c r="AQ81" s="713"/>
      <c r="AR81" s="712" t="s">
        <v>88</v>
      </c>
      <c r="AS81" s="711"/>
      <c r="AT81" s="710" t="s">
        <v>89</v>
      </c>
      <c r="AU81" s="713"/>
      <c r="AV81" s="712" t="s">
        <v>90</v>
      </c>
      <c r="AW81" s="713"/>
      <c r="AX81" s="712" t="s">
        <v>91</v>
      </c>
      <c r="AY81" s="711"/>
      <c r="AZ81" s="710" t="s">
        <v>92</v>
      </c>
      <c r="BA81" s="713"/>
      <c r="BB81" s="712" t="s">
        <v>93</v>
      </c>
      <c r="BC81" s="713"/>
      <c r="BD81" s="712" t="s">
        <v>94</v>
      </c>
      <c r="BE81" s="711"/>
      <c r="BF81" s="710" t="s">
        <v>95</v>
      </c>
      <c r="BG81" s="713"/>
      <c r="BH81" s="712" t="s">
        <v>96</v>
      </c>
      <c r="BI81" s="713"/>
      <c r="BJ81" s="712" t="s">
        <v>97</v>
      </c>
      <c r="BK81" s="711"/>
      <c r="BL81" s="710" t="s">
        <v>98</v>
      </c>
      <c r="BM81" s="713"/>
      <c r="BN81" s="712" t="s">
        <v>99</v>
      </c>
      <c r="BO81" s="713"/>
      <c r="BP81" s="712" t="s">
        <v>100</v>
      </c>
      <c r="BQ81" s="711"/>
      <c r="BR81" s="710" t="s">
        <v>101</v>
      </c>
      <c r="BS81" s="713"/>
      <c r="BT81" s="712" t="s">
        <v>102</v>
      </c>
      <c r="BU81" s="713"/>
      <c r="BV81" s="712" t="s">
        <v>103</v>
      </c>
      <c r="BW81" s="711"/>
      <c r="BX81" s="710" t="s">
        <v>104</v>
      </c>
      <c r="BY81" s="711"/>
      <c r="BZ81" s="100"/>
      <c r="CA81" s="84"/>
    </row>
    <row r="82" spans="1:105" s="20" customFormat="1" ht="38.25" customHeight="1" thickBot="1">
      <c r="A82" s="102" t="s">
        <v>177</v>
      </c>
      <c r="B82" s="707" t="s">
        <v>61</v>
      </c>
      <c r="C82" s="708"/>
      <c r="D82" s="708"/>
      <c r="E82" s="708"/>
      <c r="F82" s="708"/>
      <c r="G82" s="708"/>
      <c r="H82" s="708"/>
      <c r="I82" s="708"/>
      <c r="J82" s="708"/>
      <c r="K82" s="709"/>
      <c r="L82" s="705"/>
      <c r="M82" s="706"/>
      <c r="N82" s="703"/>
      <c r="O82" s="704"/>
      <c r="P82" s="701">
        <f>SUM(P84:Q107)</f>
        <v>4264</v>
      </c>
      <c r="Q82" s="702"/>
      <c r="R82" s="701">
        <f t="shared" ref="R82" si="29">SUM(R84:S107)</f>
        <v>2282</v>
      </c>
      <c r="S82" s="702"/>
      <c r="T82" s="701">
        <f t="shared" ref="T82" si="30">SUM(T84:U107)</f>
        <v>388</v>
      </c>
      <c r="U82" s="702"/>
      <c r="V82" s="701"/>
      <c r="W82" s="702"/>
      <c r="X82" s="701">
        <f t="shared" ref="X82" si="31">SUM(X84:Y107)</f>
        <v>1676</v>
      </c>
      <c r="Y82" s="702"/>
      <c r="Z82" s="701">
        <f t="shared" ref="Z82" si="32">SUM(Z84:AA107)</f>
        <v>218</v>
      </c>
      <c r="AA82" s="702"/>
      <c r="AB82" s="701">
        <f t="shared" ref="AB82" si="33">SUM(AB84:AC107)</f>
        <v>656</v>
      </c>
      <c r="AC82" s="702"/>
      <c r="AD82" s="701">
        <f t="shared" ref="AD82" si="34">SUM(AD84:AE107)</f>
        <v>370</v>
      </c>
      <c r="AE82" s="702"/>
      <c r="AF82" s="701">
        <f t="shared" ref="AF82" si="35">SUM(AF84:AG107)</f>
        <v>12</v>
      </c>
      <c r="AG82" s="702"/>
      <c r="AH82" s="701">
        <f t="shared" ref="AH82" si="36">SUM(AH84:AI107)</f>
        <v>366</v>
      </c>
      <c r="AI82" s="702"/>
      <c r="AJ82" s="701">
        <f t="shared" ref="AJ82" si="37">SUM(AJ84:AK107)</f>
        <v>218</v>
      </c>
      <c r="AK82" s="702"/>
      <c r="AL82" s="701">
        <f t="shared" ref="AL82" si="38">SUM(AL84:AM107)</f>
        <v>9</v>
      </c>
      <c r="AM82" s="702"/>
      <c r="AN82" s="701">
        <f t="shared" ref="AN82" si="39">SUM(AN84:AO107)</f>
        <v>242</v>
      </c>
      <c r="AO82" s="702"/>
      <c r="AP82" s="701">
        <f t="shared" ref="AP82" si="40">SUM(AP84:AQ107)</f>
        <v>150</v>
      </c>
      <c r="AQ82" s="702"/>
      <c r="AR82" s="701">
        <f t="shared" ref="AR82" si="41">SUM(AR84:AS107)</f>
        <v>6</v>
      </c>
      <c r="AS82" s="702"/>
      <c r="AT82" s="701">
        <f t="shared" ref="AT82" si="42">SUM(AT84:AU107)</f>
        <v>422</v>
      </c>
      <c r="AU82" s="702"/>
      <c r="AV82" s="701">
        <f t="shared" ref="AV82" si="43">SUM(AV84:AW107)</f>
        <v>232</v>
      </c>
      <c r="AW82" s="702"/>
      <c r="AX82" s="701">
        <f t="shared" ref="AX82" si="44">SUM(AX84:AY107)</f>
        <v>8</v>
      </c>
      <c r="AY82" s="702"/>
      <c r="AZ82" s="701">
        <f t="shared" ref="AZ82" si="45">SUM(AZ84:BA107)</f>
        <v>442</v>
      </c>
      <c r="BA82" s="702"/>
      <c r="BB82" s="701">
        <f t="shared" ref="BB82" si="46">SUM(BB84:BC107)</f>
        <v>206</v>
      </c>
      <c r="BC82" s="702"/>
      <c r="BD82" s="701">
        <f t="shared" ref="BD82" si="47">SUM(BD84:BE107)</f>
        <v>12</v>
      </c>
      <c r="BE82" s="702"/>
      <c r="BF82" s="701">
        <f t="shared" ref="BF82" si="48">SUM(BF84:BG107)</f>
        <v>860</v>
      </c>
      <c r="BG82" s="702"/>
      <c r="BH82" s="701">
        <f t="shared" ref="BH82" si="49">SUM(BH84:BI107)</f>
        <v>492</v>
      </c>
      <c r="BI82" s="702"/>
      <c r="BJ82" s="701">
        <f t="shared" ref="BJ82" si="50">SUM(BJ84:BK107)</f>
        <v>20</v>
      </c>
      <c r="BK82" s="702"/>
      <c r="BL82" s="701">
        <f t="shared" ref="BL82" si="51">SUM(BL84:BM107)</f>
        <v>768</v>
      </c>
      <c r="BM82" s="702"/>
      <c r="BN82" s="701">
        <f t="shared" ref="BN82" si="52">SUM(BN84:BO107)</f>
        <v>378</v>
      </c>
      <c r="BO82" s="702"/>
      <c r="BP82" s="701">
        <f t="shared" ref="BP82" si="53">SUM(BP84:BQ107)</f>
        <v>30</v>
      </c>
      <c r="BQ82" s="702"/>
      <c r="BR82" s="701">
        <f t="shared" ref="BR82" si="54">SUM(BR84:BS107)</f>
        <v>508</v>
      </c>
      <c r="BS82" s="702"/>
      <c r="BT82" s="701">
        <f t="shared" ref="BT82" si="55">SUM(BT84:BU107)</f>
        <v>236</v>
      </c>
      <c r="BU82" s="702"/>
      <c r="BV82" s="701">
        <f t="shared" ref="BV82" si="56">SUM(BV84:BW107)</f>
        <v>15</v>
      </c>
      <c r="BW82" s="702"/>
      <c r="BX82" s="699"/>
      <c r="BY82" s="700"/>
      <c r="CA82" s="84">
        <f>AD82+AJ82+AP82+AV82+BB82+BH82+BN82+BT82</f>
        <v>2282</v>
      </c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</row>
    <row r="83" spans="1:105" s="84" customFormat="1" ht="34.5" customHeight="1">
      <c r="A83" s="106" t="s">
        <v>178</v>
      </c>
      <c r="B83" s="698" t="s">
        <v>158</v>
      </c>
      <c r="C83" s="698"/>
      <c r="D83" s="698"/>
      <c r="E83" s="698"/>
      <c r="F83" s="698"/>
      <c r="G83" s="698"/>
      <c r="H83" s="698"/>
      <c r="I83" s="698"/>
      <c r="J83" s="698"/>
      <c r="K83" s="698"/>
      <c r="L83" s="696"/>
      <c r="M83" s="697"/>
      <c r="N83" s="694"/>
      <c r="O83" s="695"/>
      <c r="P83" s="693"/>
      <c r="Q83" s="691"/>
      <c r="R83" s="689"/>
      <c r="S83" s="693"/>
      <c r="T83" s="412"/>
      <c r="U83" s="413"/>
      <c r="V83" s="414"/>
      <c r="W83" s="413"/>
      <c r="X83" s="414"/>
      <c r="Y83" s="413"/>
      <c r="Z83" s="689"/>
      <c r="AA83" s="690"/>
      <c r="AB83" s="692"/>
      <c r="AC83" s="691"/>
      <c r="AD83" s="689"/>
      <c r="AE83" s="691"/>
      <c r="AF83" s="689"/>
      <c r="AG83" s="690"/>
      <c r="AH83" s="692"/>
      <c r="AI83" s="691"/>
      <c r="AJ83" s="689"/>
      <c r="AK83" s="691"/>
      <c r="AL83" s="689"/>
      <c r="AM83" s="690"/>
      <c r="AN83" s="693"/>
      <c r="AO83" s="691"/>
      <c r="AP83" s="689"/>
      <c r="AQ83" s="691"/>
      <c r="AR83" s="689"/>
      <c r="AS83" s="693"/>
      <c r="AT83" s="692"/>
      <c r="AU83" s="691"/>
      <c r="AV83" s="689"/>
      <c r="AW83" s="691"/>
      <c r="AX83" s="689"/>
      <c r="AY83" s="690"/>
      <c r="AZ83" s="693"/>
      <c r="BA83" s="691"/>
      <c r="BB83" s="689"/>
      <c r="BC83" s="691"/>
      <c r="BD83" s="689"/>
      <c r="BE83" s="693"/>
      <c r="BF83" s="692"/>
      <c r="BG83" s="691"/>
      <c r="BH83" s="689"/>
      <c r="BI83" s="691"/>
      <c r="BJ83" s="689"/>
      <c r="BK83" s="690"/>
      <c r="BL83" s="693"/>
      <c r="BM83" s="691"/>
      <c r="BN83" s="689"/>
      <c r="BO83" s="691"/>
      <c r="BP83" s="689"/>
      <c r="BQ83" s="693"/>
      <c r="BR83" s="692"/>
      <c r="BS83" s="691"/>
      <c r="BT83" s="689"/>
      <c r="BU83" s="691"/>
      <c r="BV83" s="689"/>
      <c r="BW83" s="690"/>
      <c r="BX83" s="687"/>
      <c r="BY83" s="688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</row>
    <row r="84" spans="1:105" s="84" customFormat="1" ht="34.5" customHeight="1">
      <c r="A84" s="107" t="s">
        <v>179</v>
      </c>
      <c r="B84" s="362" t="s">
        <v>140</v>
      </c>
      <c r="C84" s="363"/>
      <c r="D84" s="363"/>
      <c r="E84" s="363"/>
      <c r="F84" s="363"/>
      <c r="G84" s="363"/>
      <c r="H84" s="363"/>
      <c r="I84" s="363"/>
      <c r="J84" s="363"/>
      <c r="K84" s="364"/>
      <c r="L84" s="340">
        <v>1</v>
      </c>
      <c r="M84" s="338"/>
      <c r="N84" s="338"/>
      <c r="O84" s="341"/>
      <c r="P84" s="389">
        <f>SUM($AB84,$AH84,$AN84,$AT84,$AZ84,$BF84,$BL84,$BR84)</f>
        <v>90</v>
      </c>
      <c r="Q84" s="411"/>
      <c r="R84" s="338">
        <f>SUM($T84:$AA84)</f>
        <v>40</v>
      </c>
      <c r="S84" s="339"/>
      <c r="T84" s="340">
        <v>20</v>
      </c>
      <c r="U84" s="338"/>
      <c r="V84" s="339"/>
      <c r="W84" s="337"/>
      <c r="X84" s="339"/>
      <c r="Y84" s="337"/>
      <c r="Z84" s="338">
        <v>20</v>
      </c>
      <c r="AA84" s="341"/>
      <c r="AB84" s="340">
        <v>90</v>
      </c>
      <c r="AC84" s="338"/>
      <c r="AD84" s="338">
        <v>40</v>
      </c>
      <c r="AE84" s="338"/>
      <c r="AF84" s="338">
        <v>3</v>
      </c>
      <c r="AG84" s="341"/>
      <c r="AH84" s="340"/>
      <c r="AI84" s="338"/>
      <c r="AJ84" s="379"/>
      <c r="AK84" s="379"/>
      <c r="AL84" s="338"/>
      <c r="AM84" s="341"/>
      <c r="AN84" s="471"/>
      <c r="AO84" s="379"/>
      <c r="AP84" s="379"/>
      <c r="AQ84" s="379"/>
      <c r="AR84" s="379"/>
      <c r="AS84" s="470"/>
      <c r="AT84" s="686"/>
      <c r="AU84" s="379"/>
      <c r="AV84" s="338"/>
      <c r="AW84" s="338"/>
      <c r="AX84" s="338"/>
      <c r="AY84" s="341"/>
      <c r="AZ84" s="337"/>
      <c r="BA84" s="338"/>
      <c r="BB84" s="338"/>
      <c r="BC84" s="338"/>
      <c r="BD84" s="338"/>
      <c r="BE84" s="339"/>
      <c r="BF84" s="358"/>
      <c r="BG84" s="353"/>
      <c r="BH84" s="353"/>
      <c r="BI84" s="353"/>
      <c r="BJ84" s="353"/>
      <c r="BK84" s="359"/>
      <c r="BL84" s="377"/>
      <c r="BM84" s="353"/>
      <c r="BN84" s="353"/>
      <c r="BO84" s="353"/>
      <c r="BP84" s="353"/>
      <c r="BQ84" s="354"/>
      <c r="BR84" s="358"/>
      <c r="BS84" s="353"/>
      <c r="BT84" s="353"/>
      <c r="BU84" s="353"/>
      <c r="BV84" s="353"/>
      <c r="BW84" s="359"/>
      <c r="BX84" s="355" t="s">
        <v>192</v>
      </c>
      <c r="BY84" s="357"/>
      <c r="CA84" s="84">
        <f t="shared" ref="CA84:CA106" si="57">AD84+AJ84+AP84+AV84+BB84+BH84+BN84+BT84</f>
        <v>40</v>
      </c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</row>
    <row r="85" spans="1:105" s="84" customFormat="1" ht="54" customHeight="1">
      <c r="A85" s="107" t="s">
        <v>180</v>
      </c>
      <c r="B85" s="468" t="s">
        <v>313</v>
      </c>
      <c r="C85" s="468"/>
      <c r="D85" s="468"/>
      <c r="E85" s="468"/>
      <c r="F85" s="468"/>
      <c r="G85" s="468"/>
      <c r="H85" s="468"/>
      <c r="I85" s="468"/>
      <c r="J85" s="468"/>
      <c r="K85" s="468"/>
      <c r="L85" s="343"/>
      <c r="M85" s="337"/>
      <c r="N85" s="339" t="s">
        <v>361</v>
      </c>
      <c r="O85" s="345"/>
      <c r="P85" s="389">
        <f t="shared" ref="P85:P106" si="58">SUM($AB85,$AH85,$AN85,$AT85,$AZ85,$BF85,$BL85,$BR85)</f>
        <v>136</v>
      </c>
      <c r="Q85" s="411"/>
      <c r="R85" s="338">
        <f t="shared" ref="R85:R106" si="59">SUM($T85:$AA85)</f>
        <v>90</v>
      </c>
      <c r="S85" s="339"/>
      <c r="T85" s="343">
        <v>50</v>
      </c>
      <c r="U85" s="337"/>
      <c r="V85" s="339"/>
      <c r="W85" s="337"/>
      <c r="X85" s="339">
        <v>24</v>
      </c>
      <c r="Y85" s="337"/>
      <c r="Z85" s="339">
        <v>16</v>
      </c>
      <c r="AA85" s="345"/>
      <c r="AB85" s="684"/>
      <c r="AC85" s="685"/>
      <c r="AD85" s="339"/>
      <c r="AE85" s="337"/>
      <c r="AF85" s="658"/>
      <c r="AG85" s="659"/>
      <c r="AH85" s="684"/>
      <c r="AI85" s="685"/>
      <c r="AJ85" s="250"/>
      <c r="AK85" s="252"/>
      <c r="AL85" s="294"/>
      <c r="AM85" s="295"/>
      <c r="AN85" s="344"/>
      <c r="AO85" s="337"/>
      <c r="AP85" s="339"/>
      <c r="AQ85" s="337"/>
      <c r="AR85" s="339"/>
      <c r="AS85" s="344"/>
      <c r="AT85" s="343"/>
      <c r="AU85" s="337"/>
      <c r="AV85" s="339"/>
      <c r="AW85" s="337"/>
      <c r="AX85" s="339"/>
      <c r="AY85" s="345"/>
      <c r="AZ85" s="344"/>
      <c r="BA85" s="337"/>
      <c r="BB85" s="339"/>
      <c r="BC85" s="337"/>
      <c r="BD85" s="339"/>
      <c r="BE85" s="344"/>
      <c r="BF85" s="247">
        <v>136</v>
      </c>
      <c r="BG85" s="249"/>
      <c r="BH85" s="254">
        <v>90</v>
      </c>
      <c r="BI85" s="249"/>
      <c r="BJ85" s="254">
        <v>3</v>
      </c>
      <c r="BK85" s="255"/>
      <c r="BL85" s="682"/>
      <c r="BM85" s="640"/>
      <c r="BN85" s="641"/>
      <c r="BO85" s="640"/>
      <c r="BP85" s="641"/>
      <c r="BQ85" s="682"/>
      <c r="BR85" s="639"/>
      <c r="BS85" s="640"/>
      <c r="BT85" s="641"/>
      <c r="BU85" s="640"/>
      <c r="BV85" s="641"/>
      <c r="BW85" s="642"/>
      <c r="BX85" s="454" t="s">
        <v>224</v>
      </c>
      <c r="BY85" s="681"/>
      <c r="CA85" s="84">
        <f t="shared" si="57"/>
        <v>90</v>
      </c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</row>
    <row r="86" spans="1:105" s="84" customFormat="1" ht="79.5" customHeight="1">
      <c r="A86" s="107" t="s">
        <v>363</v>
      </c>
      <c r="B86" s="468" t="s">
        <v>364</v>
      </c>
      <c r="C86" s="468"/>
      <c r="D86" s="468"/>
      <c r="E86" s="468"/>
      <c r="F86" s="468"/>
      <c r="G86" s="468"/>
      <c r="H86" s="468"/>
      <c r="I86" s="468"/>
      <c r="J86" s="468"/>
      <c r="K86" s="468"/>
      <c r="L86" s="343"/>
      <c r="M86" s="337"/>
      <c r="N86" s="339" t="s">
        <v>377</v>
      </c>
      <c r="O86" s="345"/>
      <c r="P86" s="389">
        <f t="shared" si="58"/>
        <v>72</v>
      </c>
      <c r="Q86" s="411"/>
      <c r="R86" s="338">
        <f t="shared" si="59"/>
        <v>34</v>
      </c>
      <c r="S86" s="339"/>
      <c r="T86" s="343">
        <v>18</v>
      </c>
      <c r="U86" s="337"/>
      <c r="V86" s="339"/>
      <c r="W86" s="337"/>
      <c r="X86" s="339"/>
      <c r="Y86" s="337"/>
      <c r="Z86" s="339">
        <v>16</v>
      </c>
      <c r="AA86" s="345"/>
      <c r="AB86" s="684"/>
      <c r="AC86" s="685"/>
      <c r="AD86" s="339"/>
      <c r="AE86" s="337"/>
      <c r="AF86" s="658"/>
      <c r="AG86" s="659"/>
      <c r="AH86" s="684"/>
      <c r="AI86" s="685"/>
      <c r="AJ86" s="294"/>
      <c r="AK86" s="293"/>
      <c r="AL86" s="294"/>
      <c r="AM86" s="295"/>
      <c r="AN86" s="344"/>
      <c r="AO86" s="337"/>
      <c r="AP86" s="339"/>
      <c r="AQ86" s="337"/>
      <c r="AR86" s="339"/>
      <c r="AS86" s="344"/>
      <c r="AT86" s="343">
        <v>72</v>
      </c>
      <c r="AU86" s="337"/>
      <c r="AV86" s="339">
        <v>34</v>
      </c>
      <c r="AW86" s="337"/>
      <c r="AX86" s="339">
        <v>2</v>
      </c>
      <c r="AY86" s="345"/>
      <c r="AZ86" s="343"/>
      <c r="BA86" s="337"/>
      <c r="BB86" s="339"/>
      <c r="BC86" s="337"/>
      <c r="BD86" s="339"/>
      <c r="BE86" s="345"/>
      <c r="BF86" s="247"/>
      <c r="BG86" s="249"/>
      <c r="BH86" s="254"/>
      <c r="BI86" s="249"/>
      <c r="BJ86" s="254"/>
      <c r="BK86" s="255"/>
      <c r="BL86" s="639"/>
      <c r="BM86" s="640"/>
      <c r="BN86" s="641"/>
      <c r="BO86" s="640"/>
      <c r="BP86" s="641"/>
      <c r="BQ86" s="642"/>
      <c r="BR86" s="639"/>
      <c r="BS86" s="640"/>
      <c r="BT86" s="641"/>
      <c r="BU86" s="640"/>
      <c r="BV86" s="641"/>
      <c r="BW86" s="642"/>
      <c r="BX86" s="454" t="s">
        <v>365</v>
      </c>
      <c r="BY86" s="455"/>
      <c r="CA86" s="84">
        <f t="shared" si="57"/>
        <v>34</v>
      </c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</row>
    <row r="87" spans="1:105" s="84" customFormat="1" ht="32.4" customHeight="1">
      <c r="A87" s="110" t="s">
        <v>181</v>
      </c>
      <c r="B87" s="451" t="s">
        <v>283</v>
      </c>
      <c r="C87" s="451"/>
      <c r="D87" s="451"/>
      <c r="E87" s="451"/>
      <c r="F87" s="451"/>
      <c r="G87" s="451"/>
      <c r="H87" s="451"/>
      <c r="I87" s="451"/>
      <c r="J87" s="451"/>
      <c r="K87" s="451"/>
      <c r="L87" s="340"/>
      <c r="M87" s="338"/>
      <c r="N87" s="338"/>
      <c r="O87" s="341"/>
      <c r="P87" s="389"/>
      <c r="Q87" s="411"/>
      <c r="R87" s="338"/>
      <c r="S87" s="339"/>
      <c r="T87" s="340"/>
      <c r="U87" s="338"/>
      <c r="V87" s="339"/>
      <c r="W87" s="337"/>
      <c r="X87" s="339"/>
      <c r="Y87" s="337"/>
      <c r="Z87" s="338"/>
      <c r="AA87" s="341"/>
      <c r="AB87" s="676"/>
      <c r="AC87" s="674"/>
      <c r="AD87" s="674"/>
      <c r="AE87" s="674"/>
      <c r="AF87" s="674"/>
      <c r="AG87" s="675"/>
      <c r="AH87" s="676"/>
      <c r="AI87" s="674"/>
      <c r="AJ87" s="677"/>
      <c r="AK87" s="677"/>
      <c r="AL87" s="677"/>
      <c r="AM87" s="678"/>
      <c r="AN87" s="337"/>
      <c r="AO87" s="338"/>
      <c r="AP87" s="338"/>
      <c r="AQ87" s="338"/>
      <c r="AR87" s="338"/>
      <c r="AS87" s="339"/>
      <c r="AT87" s="676"/>
      <c r="AU87" s="674"/>
      <c r="AV87" s="674"/>
      <c r="AW87" s="674"/>
      <c r="AX87" s="674"/>
      <c r="AY87" s="675"/>
      <c r="AZ87" s="337"/>
      <c r="BA87" s="338"/>
      <c r="BB87" s="338"/>
      <c r="BC87" s="338"/>
      <c r="BD87" s="338"/>
      <c r="BE87" s="339"/>
      <c r="BF87" s="673"/>
      <c r="BG87" s="671"/>
      <c r="BH87" s="671"/>
      <c r="BI87" s="671"/>
      <c r="BJ87" s="671"/>
      <c r="BK87" s="672"/>
      <c r="BL87" s="640"/>
      <c r="BM87" s="671"/>
      <c r="BN87" s="671"/>
      <c r="BO87" s="671"/>
      <c r="BP87" s="671"/>
      <c r="BQ87" s="641"/>
      <c r="BR87" s="673"/>
      <c r="BS87" s="671"/>
      <c r="BT87" s="671"/>
      <c r="BU87" s="671"/>
      <c r="BV87" s="671"/>
      <c r="BW87" s="672"/>
      <c r="BX87" s="340"/>
      <c r="BY87" s="341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</row>
    <row r="88" spans="1:105" s="84" customFormat="1" ht="23.1" customHeight="1">
      <c r="A88" s="107" t="s">
        <v>182</v>
      </c>
      <c r="B88" s="409" t="s">
        <v>269</v>
      </c>
      <c r="C88" s="409"/>
      <c r="D88" s="409"/>
      <c r="E88" s="409"/>
      <c r="F88" s="409"/>
      <c r="G88" s="409"/>
      <c r="H88" s="409"/>
      <c r="I88" s="409"/>
      <c r="J88" s="409"/>
      <c r="K88" s="409"/>
      <c r="L88" s="340"/>
      <c r="M88" s="338"/>
      <c r="N88" s="338">
        <v>6</v>
      </c>
      <c r="O88" s="341"/>
      <c r="P88" s="389">
        <f t="shared" si="58"/>
        <v>90</v>
      </c>
      <c r="Q88" s="411"/>
      <c r="R88" s="338">
        <f t="shared" si="59"/>
        <v>40</v>
      </c>
      <c r="S88" s="339"/>
      <c r="T88" s="343">
        <v>4</v>
      </c>
      <c r="U88" s="337"/>
      <c r="V88" s="339"/>
      <c r="W88" s="337"/>
      <c r="X88" s="339">
        <v>36</v>
      </c>
      <c r="Y88" s="337"/>
      <c r="Z88" s="339"/>
      <c r="AA88" s="345"/>
      <c r="AB88" s="343"/>
      <c r="AC88" s="337"/>
      <c r="AD88" s="339"/>
      <c r="AE88" s="337"/>
      <c r="AF88" s="339"/>
      <c r="AG88" s="345"/>
      <c r="AH88" s="343"/>
      <c r="AI88" s="337"/>
      <c r="AJ88" s="339"/>
      <c r="AK88" s="337"/>
      <c r="AL88" s="339"/>
      <c r="AM88" s="345"/>
      <c r="AN88" s="344"/>
      <c r="AO88" s="337"/>
      <c r="AP88" s="339"/>
      <c r="AQ88" s="337"/>
      <c r="AR88" s="339"/>
      <c r="AS88" s="344"/>
      <c r="AT88" s="343"/>
      <c r="AU88" s="337"/>
      <c r="AV88" s="339"/>
      <c r="AW88" s="337"/>
      <c r="AX88" s="339"/>
      <c r="AY88" s="345"/>
      <c r="AZ88" s="344"/>
      <c r="BA88" s="337"/>
      <c r="BB88" s="339"/>
      <c r="BC88" s="337"/>
      <c r="BD88" s="339"/>
      <c r="BE88" s="344"/>
      <c r="BF88" s="343">
        <v>90</v>
      </c>
      <c r="BG88" s="337"/>
      <c r="BH88" s="339">
        <v>40</v>
      </c>
      <c r="BI88" s="337"/>
      <c r="BJ88" s="339">
        <v>3</v>
      </c>
      <c r="BK88" s="345"/>
      <c r="BL88" s="344"/>
      <c r="BM88" s="337"/>
      <c r="BN88" s="339"/>
      <c r="BO88" s="337"/>
      <c r="BP88" s="339"/>
      <c r="BQ88" s="344"/>
      <c r="BR88" s="343"/>
      <c r="BS88" s="337"/>
      <c r="BT88" s="339"/>
      <c r="BU88" s="337"/>
      <c r="BV88" s="339"/>
      <c r="BW88" s="345"/>
      <c r="BX88" s="247" t="s">
        <v>208</v>
      </c>
      <c r="BY88" s="255"/>
      <c r="CA88" s="84">
        <f t="shared" si="57"/>
        <v>40</v>
      </c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</row>
    <row r="89" spans="1:105" s="84" customFormat="1" ht="32.25" customHeight="1">
      <c r="A89" s="107" t="s">
        <v>230</v>
      </c>
      <c r="B89" s="409" t="s">
        <v>275</v>
      </c>
      <c r="C89" s="409"/>
      <c r="D89" s="409"/>
      <c r="E89" s="409"/>
      <c r="F89" s="409"/>
      <c r="G89" s="409"/>
      <c r="H89" s="409"/>
      <c r="I89" s="409"/>
      <c r="J89" s="409"/>
      <c r="K89" s="409"/>
      <c r="L89" s="340">
        <v>7</v>
      </c>
      <c r="M89" s="338"/>
      <c r="N89" s="338"/>
      <c r="O89" s="341"/>
      <c r="P89" s="389">
        <f t="shared" si="58"/>
        <v>112</v>
      </c>
      <c r="Q89" s="411"/>
      <c r="R89" s="338">
        <f t="shared" si="59"/>
        <v>74</v>
      </c>
      <c r="S89" s="339"/>
      <c r="T89" s="343">
        <v>14</v>
      </c>
      <c r="U89" s="337"/>
      <c r="V89" s="339"/>
      <c r="W89" s="337"/>
      <c r="X89" s="339">
        <v>52</v>
      </c>
      <c r="Y89" s="337"/>
      <c r="Z89" s="339">
        <v>8</v>
      </c>
      <c r="AA89" s="345"/>
      <c r="AB89" s="343"/>
      <c r="AC89" s="337"/>
      <c r="AD89" s="339"/>
      <c r="AE89" s="337"/>
      <c r="AF89" s="339"/>
      <c r="AG89" s="345"/>
      <c r="AH89" s="343"/>
      <c r="AI89" s="337"/>
      <c r="AJ89" s="339"/>
      <c r="AK89" s="337"/>
      <c r="AL89" s="339"/>
      <c r="AM89" s="345"/>
      <c r="AN89" s="344"/>
      <c r="AO89" s="337"/>
      <c r="AP89" s="339"/>
      <c r="AQ89" s="337"/>
      <c r="AR89" s="339"/>
      <c r="AS89" s="344"/>
      <c r="AT89" s="343"/>
      <c r="AU89" s="337"/>
      <c r="AV89" s="339"/>
      <c r="AW89" s="337"/>
      <c r="AX89" s="339"/>
      <c r="AY89" s="345"/>
      <c r="AZ89" s="344"/>
      <c r="BA89" s="337"/>
      <c r="BB89" s="339"/>
      <c r="BC89" s="337"/>
      <c r="BD89" s="339"/>
      <c r="BE89" s="344"/>
      <c r="BF89" s="343"/>
      <c r="BG89" s="337"/>
      <c r="BH89" s="339"/>
      <c r="BI89" s="337"/>
      <c r="BJ89" s="339"/>
      <c r="BK89" s="345"/>
      <c r="BL89" s="344">
        <v>112</v>
      </c>
      <c r="BM89" s="337"/>
      <c r="BN89" s="339">
        <v>74</v>
      </c>
      <c r="BO89" s="337"/>
      <c r="BP89" s="339">
        <v>3</v>
      </c>
      <c r="BQ89" s="344"/>
      <c r="BR89" s="343"/>
      <c r="BS89" s="337"/>
      <c r="BT89" s="339"/>
      <c r="BU89" s="337"/>
      <c r="BV89" s="339"/>
      <c r="BW89" s="345"/>
      <c r="BX89" s="247" t="s">
        <v>209</v>
      </c>
      <c r="BY89" s="255"/>
      <c r="CA89" s="84">
        <f t="shared" si="57"/>
        <v>74</v>
      </c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</row>
    <row r="90" spans="1:105" s="84" customFormat="1" ht="48" customHeight="1">
      <c r="A90" s="107" t="s">
        <v>231</v>
      </c>
      <c r="B90" s="670" t="s">
        <v>373</v>
      </c>
      <c r="C90" s="670"/>
      <c r="D90" s="670"/>
      <c r="E90" s="670"/>
      <c r="F90" s="670"/>
      <c r="G90" s="670"/>
      <c r="H90" s="670"/>
      <c r="I90" s="670"/>
      <c r="J90" s="670"/>
      <c r="K90" s="670"/>
      <c r="L90" s="348"/>
      <c r="M90" s="324"/>
      <c r="N90" s="323">
        <v>8</v>
      </c>
      <c r="O90" s="325"/>
      <c r="P90" s="389">
        <f t="shared" si="58"/>
        <v>90</v>
      </c>
      <c r="Q90" s="411"/>
      <c r="R90" s="338">
        <f t="shared" si="59"/>
        <v>34</v>
      </c>
      <c r="S90" s="339"/>
      <c r="T90" s="661">
        <v>4</v>
      </c>
      <c r="U90" s="662"/>
      <c r="V90" s="339"/>
      <c r="W90" s="337"/>
      <c r="X90" s="663">
        <v>22</v>
      </c>
      <c r="Y90" s="662"/>
      <c r="Z90" s="663">
        <v>8</v>
      </c>
      <c r="AA90" s="665"/>
      <c r="AB90" s="661"/>
      <c r="AC90" s="662"/>
      <c r="AD90" s="663"/>
      <c r="AE90" s="662"/>
      <c r="AF90" s="663"/>
      <c r="AG90" s="665"/>
      <c r="AH90" s="661"/>
      <c r="AI90" s="662"/>
      <c r="AJ90" s="663"/>
      <c r="AK90" s="662"/>
      <c r="AL90" s="663"/>
      <c r="AM90" s="665"/>
      <c r="AN90" s="664"/>
      <c r="AO90" s="662"/>
      <c r="AP90" s="663"/>
      <c r="AQ90" s="662"/>
      <c r="AR90" s="663"/>
      <c r="AS90" s="664"/>
      <c r="AT90" s="661"/>
      <c r="AU90" s="662"/>
      <c r="AV90" s="663"/>
      <c r="AW90" s="662"/>
      <c r="AX90" s="663"/>
      <c r="AY90" s="665"/>
      <c r="AZ90" s="664"/>
      <c r="BA90" s="662"/>
      <c r="BB90" s="663"/>
      <c r="BC90" s="662"/>
      <c r="BD90" s="663"/>
      <c r="BE90" s="664"/>
      <c r="BF90" s="661"/>
      <c r="BG90" s="662"/>
      <c r="BH90" s="663"/>
      <c r="BI90" s="662"/>
      <c r="BJ90" s="663"/>
      <c r="BK90" s="665"/>
      <c r="BL90" s="664"/>
      <c r="BM90" s="662"/>
      <c r="BN90" s="663"/>
      <c r="BO90" s="662"/>
      <c r="BP90" s="339"/>
      <c r="BQ90" s="345"/>
      <c r="BR90" s="664">
        <v>90</v>
      </c>
      <c r="BS90" s="662"/>
      <c r="BT90" s="663">
        <v>34</v>
      </c>
      <c r="BU90" s="662"/>
      <c r="BV90" s="663">
        <v>3</v>
      </c>
      <c r="BW90" s="664"/>
      <c r="BX90" s="666" t="s">
        <v>351</v>
      </c>
      <c r="BY90" s="253"/>
      <c r="CA90" s="84">
        <f t="shared" si="57"/>
        <v>34</v>
      </c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</row>
    <row r="91" spans="1:105" s="84" customFormat="1" ht="32.25" customHeight="1">
      <c r="A91" s="107" t="s">
        <v>232</v>
      </c>
      <c r="B91" s="660" t="s">
        <v>333</v>
      </c>
      <c r="C91" s="660"/>
      <c r="D91" s="660"/>
      <c r="E91" s="660"/>
      <c r="F91" s="660"/>
      <c r="G91" s="660"/>
      <c r="H91" s="660"/>
      <c r="I91" s="660"/>
      <c r="J91" s="660"/>
      <c r="K91" s="660"/>
      <c r="L91" s="343"/>
      <c r="M91" s="337"/>
      <c r="N91" s="658"/>
      <c r="O91" s="659"/>
      <c r="P91" s="389"/>
      <c r="Q91" s="411"/>
      <c r="R91" s="338"/>
      <c r="S91" s="339"/>
      <c r="T91" s="343"/>
      <c r="U91" s="337"/>
      <c r="V91" s="339"/>
      <c r="W91" s="337"/>
      <c r="X91" s="339"/>
      <c r="Y91" s="337"/>
      <c r="Z91" s="339"/>
      <c r="AA91" s="345"/>
      <c r="AB91" s="343"/>
      <c r="AC91" s="337"/>
      <c r="AD91" s="339"/>
      <c r="AE91" s="337"/>
      <c r="AF91" s="339"/>
      <c r="AG91" s="345"/>
      <c r="AH91" s="343"/>
      <c r="AI91" s="337"/>
      <c r="AJ91" s="339"/>
      <c r="AK91" s="337"/>
      <c r="AL91" s="339"/>
      <c r="AM91" s="345"/>
      <c r="AN91" s="344"/>
      <c r="AO91" s="337"/>
      <c r="AP91" s="339"/>
      <c r="AQ91" s="337"/>
      <c r="AR91" s="339"/>
      <c r="AS91" s="344"/>
      <c r="AT91" s="343"/>
      <c r="AU91" s="337"/>
      <c r="AV91" s="339"/>
      <c r="AW91" s="337"/>
      <c r="AX91" s="339"/>
      <c r="AY91" s="345"/>
      <c r="AZ91" s="344"/>
      <c r="BA91" s="337"/>
      <c r="BB91" s="339"/>
      <c r="BC91" s="337"/>
      <c r="BD91" s="339"/>
      <c r="BE91" s="344"/>
      <c r="BF91" s="343"/>
      <c r="BG91" s="337"/>
      <c r="BH91" s="339"/>
      <c r="BI91" s="337"/>
      <c r="BJ91" s="339"/>
      <c r="BK91" s="345"/>
      <c r="BL91" s="344"/>
      <c r="BM91" s="337"/>
      <c r="BN91" s="339"/>
      <c r="BO91" s="337"/>
      <c r="BP91" s="339"/>
      <c r="BQ91" s="344"/>
      <c r="BR91" s="343"/>
      <c r="BS91" s="337"/>
      <c r="BT91" s="339"/>
      <c r="BU91" s="337"/>
      <c r="BV91" s="339"/>
      <c r="BW91" s="345"/>
      <c r="BX91" s="247"/>
      <c r="BY91" s="25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</row>
    <row r="92" spans="1:105" s="84" customFormat="1" ht="27" customHeight="1">
      <c r="A92" s="107" t="s">
        <v>233</v>
      </c>
      <c r="B92" s="468" t="s">
        <v>334</v>
      </c>
      <c r="C92" s="468"/>
      <c r="D92" s="468"/>
      <c r="E92" s="468"/>
      <c r="F92" s="468"/>
      <c r="G92" s="468"/>
      <c r="H92" s="468"/>
      <c r="I92" s="468"/>
      <c r="J92" s="468"/>
      <c r="K92" s="468"/>
      <c r="L92" s="340">
        <v>8</v>
      </c>
      <c r="M92" s="338"/>
      <c r="N92" s="338">
        <v>7</v>
      </c>
      <c r="O92" s="341"/>
      <c r="P92" s="389">
        <f t="shared" si="58"/>
        <v>300</v>
      </c>
      <c r="Q92" s="411"/>
      <c r="R92" s="338">
        <f t="shared" si="59"/>
        <v>170</v>
      </c>
      <c r="S92" s="339"/>
      <c r="T92" s="343"/>
      <c r="U92" s="337"/>
      <c r="V92" s="339"/>
      <c r="W92" s="337"/>
      <c r="X92" s="339">
        <v>170</v>
      </c>
      <c r="Y92" s="337"/>
      <c r="Z92" s="339"/>
      <c r="AA92" s="345"/>
      <c r="AB92" s="343"/>
      <c r="AC92" s="337"/>
      <c r="AD92" s="339"/>
      <c r="AE92" s="337"/>
      <c r="AF92" s="339"/>
      <c r="AG92" s="345"/>
      <c r="AH92" s="343"/>
      <c r="AI92" s="337"/>
      <c r="AJ92" s="339"/>
      <c r="AK92" s="337"/>
      <c r="AL92" s="339"/>
      <c r="AM92" s="345"/>
      <c r="AN92" s="344"/>
      <c r="AO92" s="337"/>
      <c r="AP92" s="339"/>
      <c r="AQ92" s="337"/>
      <c r="AR92" s="339"/>
      <c r="AS92" s="344"/>
      <c r="AT92" s="343"/>
      <c r="AU92" s="337"/>
      <c r="AV92" s="339"/>
      <c r="AW92" s="337"/>
      <c r="AX92" s="339"/>
      <c r="AY92" s="345"/>
      <c r="AZ92" s="344"/>
      <c r="BA92" s="337"/>
      <c r="BB92" s="339"/>
      <c r="BC92" s="337"/>
      <c r="BD92" s="339"/>
      <c r="BE92" s="344"/>
      <c r="BF92" s="343">
        <v>60</v>
      </c>
      <c r="BG92" s="337"/>
      <c r="BH92" s="339">
        <v>34</v>
      </c>
      <c r="BI92" s="337"/>
      <c r="BJ92" s="339"/>
      <c r="BK92" s="345"/>
      <c r="BL92" s="344">
        <v>140</v>
      </c>
      <c r="BM92" s="337"/>
      <c r="BN92" s="339">
        <v>78</v>
      </c>
      <c r="BO92" s="337"/>
      <c r="BP92" s="418">
        <v>6</v>
      </c>
      <c r="BQ92" s="657"/>
      <c r="BR92" s="343">
        <v>100</v>
      </c>
      <c r="BS92" s="337"/>
      <c r="BT92" s="339">
        <v>58</v>
      </c>
      <c r="BU92" s="337"/>
      <c r="BV92" s="339">
        <v>3</v>
      </c>
      <c r="BW92" s="345"/>
      <c r="BX92" s="247" t="s">
        <v>366</v>
      </c>
      <c r="BY92" s="255"/>
      <c r="CA92" s="84">
        <f t="shared" si="57"/>
        <v>170</v>
      </c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</row>
    <row r="93" spans="1:105" s="84" customFormat="1" ht="34.5" customHeight="1">
      <c r="A93" s="111" t="s">
        <v>234</v>
      </c>
      <c r="B93" s="632" t="s">
        <v>305</v>
      </c>
      <c r="C93" s="632"/>
      <c r="D93" s="632"/>
      <c r="E93" s="632"/>
      <c r="F93" s="632"/>
      <c r="G93" s="632"/>
      <c r="H93" s="632"/>
      <c r="I93" s="632"/>
      <c r="J93" s="632"/>
      <c r="K93" s="632"/>
      <c r="L93" s="340"/>
      <c r="M93" s="338"/>
      <c r="N93" s="338"/>
      <c r="O93" s="341"/>
      <c r="P93" s="389"/>
      <c r="Q93" s="411"/>
      <c r="R93" s="338"/>
      <c r="S93" s="339"/>
      <c r="T93" s="343"/>
      <c r="U93" s="337"/>
      <c r="V93" s="339"/>
      <c r="W93" s="337"/>
      <c r="X93" s="339"/>
      <c r="Y93" s="337"/>
      <c r="Z93" s="339"/>
      <c r="AA93" s="345"/>
      <c r="AB93" s="343"/>
      <c r="AC93" s="337"/>
      <c r="AD93" s="339"/>
      <c r="AE93" s="337"/>
      <c r="AF93" s="339"/>
      <c r="AG93" s="345"/>
      <c r="AH93" s="343"/>
      <c r="AI93" s="337"/>
      <c r="AJ93" s="339"/>
      <c r="AK93" s="337"/>
      <c r="AL93" s="339"/>
      <c r="AM93" s="345"/>
      <c r="AN93" s="344"/>
      <c r="AO93" s="337"/>
      <c r="AP93" s="339"/>
      <c r="AQ93" s="337"/>
      <c r="AR93" s="339"/>
      <c r="AS93" s="344"/>
      <c r="AT93" s="343"/>
      <c r="AU93" s="337"/>
      <c r="AV93" s="339"/>
      <c r="AW93" s="337"/>
      <c r="AX93" s="339"/>
      <c r="AY93" s="345"/>
      <c r="AZ93" s="344"/>
      <c r="BA93" s="337"/>
      <c r="BB93" s="339"/>
      <c r="BC93" s="337"/>
      <c r="BD93" s="339"/>
      <c r="BE93" s="344"/>
      <c r="BF93" s="343"/>
      <c r="BG93" s="337"/>
      <c r="BH93" s="339"/>
      <c r="BI93" s="337"/>
      <c r="BJ93" s="339"/>
      <c r="BK93" s="345"/>
      <c r="BL93" s="344"/>
      <c r="BM93" s="337"/>
      <c r="BN93" s="339"/>
      <c r="BO93" s="337"/>
      <c r="BP93" s="339"/>
      <c r="BQ93" s="344"/>
      <c r="BR93" s="343"/>
      <c r="BS93" s="337"/>
      <c r="BT93" s="339"/>
      <c r="BU93" s="337"/>
      <c r="BV93" s="339"/>
      <c r="BW93" s="345"/>
      <c r="BX93" s="247"/>
      <c r="BY93" s="25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</row>
    <row r="94" spans="1:105" s="84" customFormat="1" ht="34.5" customHeight="1">
      <c r="A94" s="107" t="s">
        <v>235</v>
      </c>
      <c r="B94" s="409" t="s">
        <v>143</v>
      </c>
      <c r="C94" s="409"/>
      <c r="D94" s="409"/>
      <c r="E94" s="409"/>
      <c r="F94" s="409"/>
      <c r="G94" s="409"/>
      <c r="H94" s="409"/>
      <c r="I94" s="409"/>
      <c r="J94" s="409"/>
      <c r="K94" s="409"/>
      <c r="L94" s="343">
        <v>2</v>
      </c>
      <c r="M94" s="337"/>
      <c r="N94" s="339"/>
      <c r="O94" s="345"/>
      <c r="P94" s="389">
        <f t="shared" si="58"/>
        <v>136</v>
      </c>
      <c r="Q94" s="411"/>
      <c r="R94" s="338">
        <f t="shared" si="59"/>
        <v>90</v>
      </c>
      <c r="S94" s="339"/>
      <c r="T94" s="343">
        <v>10</v>
      </c>
      <c r="U94" s="337"/>
      <c r="V94" s="339"/>
      <c r="W94" s="337"/>
      <c r="X94" s="339">
        <v>76</v>
      </c>
      <c r="Y94" s="337"/>
      <c r="Z94" s="339">
        <v>4</v>
      </c>
      <c r="AA94" s="345"/>
      <c r="AB94" s="343">
        <v>76</v>
      </c>
      <c r="AC94" s="337"/>
      <c r="AD94" s="339">
        <v>50</v>
      </c>
      <c r="AE94" s="337"/>
      <c r="AF94" s="339"/>
      <c r="AG94" s="345"/>
      <c r="AH94" s="343">
        <v>60</v>
      </c>
      <c r="AI94" s="337"/>
      <c r="AJ94" s="339">
        <v>40</v>
      </c>
      <c r="AK94" s="337"/>
      <c r="AL94" s="339">
        <v>3</v>
      </c>
      <c r="AM94" s="345"/>
      <c r="AN94" s="344"/>
      <c r="AO94" s="337"/>
      <c r="AP94" s="339"/>
      <c r="AQ94" s="337"/>
      <c r="AR94" s="339"/>
      <c r="AS94" s="344"/>
      <c r="AT94" s="343"/>
      <c r="AU94" s="337"/>
      <c r="AV94" s="339"/>
      <c r="AW94" s="337"/>
      <c r="AX94" s="339"/>
      <c r="AY94" s="345"/>
      <c r="AZ94" s="344"/>
      <c r="BA94" s="337"/>
      <c r="BB94" s="339"/>
      <c r="BC94" s="337"/>
      <c r="BD94" s="339"/>
      <c r="BE94" s="344"/>
      <c r="BF94" s="343"/>
      <c r="BG94" s="337"/>
      <c r="BH94" s="339"/>
      <c r="BI94" s="337"/>
      <c r="BJ94" s="339"/>
      <c r="BK94" s="345"/>
      <c r="BL94" s="344"/>
      <c r="BM94" s="337"/>
      <c r="BN94" s="339"/>
      <c r="BO94" s="337"/>
      <c r="BP94" s="339"/>
      <c r="BQ94" s="344"/>
      <c r="BR94" s="343"/>
      <c r="BS94" s="337"/>
      <c r="BT94" s="339"/>
      <c r="BU94" s="337"/>
      <c r="BV94" s="339"/>
      <c r="BW94" s="345"/>
      <c r="BX94" s="247" t="s">
        <v>212</v>
      </c>
      <c r="BY94" s="255"/>
      <c r="CA94" s="84">
        <f t="shared" si="57"/>
        <v>90</v>
      </c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</row>
    <row r="95" spans="1:105" s="84" customFormat="1" ht="36" customHeight="1">
      <c r="A95" s="107" t="s">
        <v>336</v>
      </c>
      <c r="B95" s="652" t="s">
        <v>339</v>
      </c>
      <c r="C95" s="653"/>
      <c r="D95" s="653"/>
      <c r="E95" s="653"/>
      <c r="F95" s="653"/>
      <c r="G95" s="653"/>
      <c r="H95" s="653"/>
      <c r="I95" s="653"/>
      <c r="J95" s="653"/>
      <c r="K95" s="654"/>
      <c r="L95" s="343"/>
      <c r="M95" s="337"/>
      <c r="N95" s="344">
        <v>7</v>
      </c>
      <c r="O95" s="345"/>
      <c r="P95" s="389">
        <f t="shared" si="58"/>
        <v>90</v>
      </c>
      <c r="Q95" s="411"/>
      <c r="R95" s="338">
        <f t="shared" si="59"/>
        <v>34</v>
      </c>
      <c r="S95" s="339"/>
      <c r="T95" s="343">
        <v>6</v>
      </c>
      <c r="U95" s="337"/>
      <c r="V95" s="344"/>
      <c r="W95" s="344"/>
      <c r="X95" s="339"/>
      <c r="Y95" s="337"/>
      <c r="Z95" s="344">
        <v>28</v>
      </c>
      <c r="AA95" s="345"/>
      <c r="AB95" s="343"/>
      <c r="AC95" s="337"/>
      <c r="AD95" s="339"/>
      <c r="AE95" s="337"/>
      <c r="AF95" s="344"/>
      <c r="AG95" s="345"/>
      <c r="AH95" s="647"/>
      <c r="AI95" s="648"/>
      <c r="AJ95" s="339"/>
      <c r="AK95" s="337"/>
      <c r="AL95" s="344"/>
      <c r="AM95" s="345"/>
      <c r="AN95" s="343"/>
      <c r="AO95" s="337"/>
      <c r="AP95" s="339"/>
      <c r="AQ95" s="337"/>
      <c r="AR95" s="344"/>
      <c r="AS95" s="345"/>
      <c r="AT95" s="343"/>
      <c r="AU95" s="337"/>
      <c r="AV95" s="339"/>
      <c r="AW95" s="337"/>
      <c r="AX95" s="344"/>
      <c r="AY95" s="345"/>
      <c r="AZ95" s="343"/>
      <c r="BA95" s="337"/>
      <c r="BB95" s="339"/>
      <c r="BC95" s="337"/>
      <c r="BD95" s="344"/>
      <c r="BE95" s="345"/>
      <c r="BF95" s="247"/>
      <c r="BG95" s="249"/>
      <c r="BH95" s="254"/>
      <c r="BI95" s="249"/>
      <c r="BJ95" s="248"/>
      <c r="BK95" s="255"/>
      <c r="BL95" s="247">
        <v>90</v>
      </c>
      <c r="BM95" s="249"/>
      <c r="BN95" s="254">
        <v>34</v>
      </c>
      <c r="BO95" s="249"/>
      <c r="BP95" s="248">
        <v>3</v>
      </c>
      <c r="BQ95" s="255"/>
      <c r="BR95" s="247"/>
      <c r="BS95" s="249"/>
      <c r="BT95" s="254"/>
      <c r="BU95" s="249"/>
      <c r="BV95" s="248"/>
      <c r="BW95" s="255"/>
      <c r="BX95" s="247" t="s">
        <v>213</v>
      </c>
      <c r="BY95" s="255"/>
      <c r="CA95" s="84">
        <f t="shared" si="57"/>
        <v>34</v>
      </c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</row>
    <row r="96" spans="1:105" s="84" customFormat="1" ht="35.25" customHeight="1">
      <c r="A96" s="107" t="s">
        <v>236</v>
      </c>
      <c r="B96" s="649" t="s">
        <v>314</v>
      </c>
      <c r="C96" s="650"/>
      <c r="D96" s="650"/>
      <c r="E96" s="650"/>
      <c r="F96" s="650"/>
      <c r="G96" s="650"/>
      <c r="H96" s="650"/>
      <c r="I96" s="650"/>
      <c r="J96" s="650"/>
      <c r="K96" s="651"/>
      <c r="L96" s="397"/>
      <c r="M96" s="396"/>
      <c r="N96" s="394"/>
      <c r="O96" s="395"/>
      <c r="P96" s="389"/>
      <c r="Q96" s="411"/>
      <c r="R96" s="338"/>
      <c r="S96" s="339"/>
      <c r="T96" s="397"/>
      <c r="U96" s="396"/>
      <c r="V96" s="394"/>
      <c r="W96" s="396"/>
      <c r="X96" s="394"/>
      <c r="Y96" s="396"/>
      <c r="Z96" s="394"/>
      <c r="AA96" s="395"/>
      <c r="AB96" s="397"/>
      <c r="AC96" s="396"/>
      <c r="AD96" s="394"/>
      <c r="AE96" s="396"/>
      <c r="AF96" s="394"/>
      <c r="AG96" s="395"/>
      <c r="AH96" s="397"/>
      <c r="AI96" s="396"/>
      <c r="AJ96" s="394"/>
      <c r="AK96" s="396"/>
      <c r="AL96" s="394"/>
      <c r="AM96" s="395"/>
      <c r="AN96" s="397"/>
      <c r="AO96" s="396"/>
      <c r="AP96" s="394"/>
      <c r="AQ96" s="396"/>
      <c r="AR96" s="394"/>
      <c r="AS96" s="395"/>
      <c r="AT96" s="397"/>
      <c r="AU96" s="396"/>
      <c r="AV96" s="394"/>
      <c r="AW96" s="396"/>
      <c r="AX96" s="394"/>
      <c r="AY96" s="395"/>
      <c r="AZ96" s="397"/>
      <c r="BA96" s="396"/>
      <c r="BB96" s="394"/>
      <c r="BC96" s="396"/>
      <c r="BD96" s="394"/>
      <c r="BE96" s="395"/>
      <c r="BF96" s="397"/>
      <c r="BG96" s="396"/>
      <c r="BH96" s="394"/>
      <c r="BI96" s="396"/>
      <c r="BJ96" s="394"/>
      <c r="BK96" s="395"/>
      <c r="BL96" s="397"/>
      <c r="BM96" s="396"/>
      <c r="BN96" s="394"/>
      <c r="BO96" s="396"/>
      <c r="BP96" s="394"/>
      <c r="BQ96" s="395"/>
      <c r="BR96" s="397"/>
      <c r="BS96" s="396"/>
      <c r="BT96" s="394"/>
      <c r="BU96" s="396"/>
      <c r="BV96" s="394"/>
      <c r="BW96" s="395"/>
      <c r="BX96" s="247"/>
      <c r="BY96" s="25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</row>
    <row r="97" spans="1:105" s="103" customFormat="1" ht="47.25" customHeight="1">
      <c r="A97" s="107" t="s">
        <v>237</v>
      </c>
      <c r="B97" s="450" t="s">
        <v>348</v>
      </c>
      <c r="C97" s="451"/>
      <c r="D97" s="451"/>
      <c r="E97" s="451"/>
      <c r="F97" s="451"/>
      <c r="G97" s="451"/>
      <c r="H97" s="451"/>
      <c r="I97" s="451"/>
      <c r="J97" s="451"/>
      <c r="K97" s="452"/>
      <c r="L97" s="453"/>
      <c r="M97" s="376"/>
      <c r="N97" s="339">
        <v>1</v>
      </c>
      <c r="O97" s="345"/>
      <c r="P97" s="389">
        <f t="shared" si="58"/>
        <v>90</v>
      </c>
      <c r="Q97" s="411"/>
      <c r="R97" s="338">
        <f t="shared" si="59"/>
        <v>52</v>
      </c>
      <c r="S97" s="339"/>
      <c r="T97" s="343">
        <v>10</v>
      </c>
      <c r="U97" s="337"/>
      <c r="V97" s="375"/>
      <c r="W97" s="376"/>
      <c r="X97" s="339">
        <v>42</v>
      </c>
      <c r="Y97" s="337"/>
      <c r="Z97" s="375"/>
      <c r="AA97" s="425"/>
      <c r="AB97" s="343">
        <v>90</v>
      </c>
      <c r="AC97" s="337"/>
      <c r="AD97" s="339">
        <v>52</v>
      </c>
      <c r="AE97" s="337"/>
      <c r="AF97" s="339">
        <v>3</v>
      </c>
      <c r="AG97" s="345"/>
      <c r="AH97" s="343"/>
      <c r="AI97" s="337"/>
      <c r="AJ97" s="339"/>
      <c r="AK97" s="337"/>
      <c r="AL97" s="339"/>
      <c r="AM97" s="345"/>
      <c r="AN97" s="343"/>
      <c r="AO97" s="337"/>
      <c r="AP97" s="339"/>
      <c r="AQ97" s="337"/>
      <c r="AR97" s="339"/>
      <c r="AS97" s="345"/>
      <c r="AT97" s="343"/>
      <c r="AU97" s="337"/>
      <c r="AV97" s="339"/>
      <c r="AW97" s="337"/>
      <c r="AX97" s="339"/>
      <c r="AY97" s="345"/>
      <c r="AZ97" s="343"/>
      <c r="BA97" s="337"/>
      <c r="BB97" s="339"/>
      <c r="BC97" s="337"/>
      <c r="BD97" s="339"/>
      <c r="BE97" s="345"/>
      <c r="BF97" s="343"/>
      <c r="BG97" s="337"/>
      <c r="BH97" s="339"/>
      <c r="BI97" s="337"/>
      <c r="BJ97" s="339"/>
      <c r="BK97" s="345"/>
      <c r="BL97" s="343"/>
      <c r="BM97" s="337"/>
      <c r="BN97" s="339"/>
      <c r="BO97" s="337"/>
      <c r="BP97" s="339"/>
      <c r="BQ97" s="345"/>
      <c r="BR97" s="343"/>
      <c r="BS97" s="337"/>
      <c r="BT97" s="339"/>
      <c r="BU97" s="337"/>
      <c r="BV97" s="339"/>
      <c r="BW97" s="345"/>
      <c r="BX97" s="247" t="s">
        <v>214</v>
      </c>
      <c r="BY97" s="255"/>
      <c r="CA97" s="84">
        <f t="shared" si="57"/>
        <v>52</v>
      </c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</row>
    <row r="98" spans="1:105" s="84" customFormat="1" ht="26.25" customHeight="1">
      <c r="A98" s="107" t="s">
        <v>238</v>
      </c>
      <c r="B98" s="408" t="s">
        <v>353</v>
      </c>
      <c r="C98" s="409"/>
      <c r="D98" s="409"/>
      <c r="E98" s="409"/>
      <c r="F98" s="409"/>
      <c r="G98" s="409"/>
      <c r="H98" s="409"/>
      <c r="I98" s="409"/>
      <c r="J98" s="409"/>
      <c r="K98" s="410"/>
      <c r="L98" s="343"/>
      <c r="M98" s="337"/>
      <c r="N98" s="645" t="s">
        <v>376</v>
      </c>
      <c r="O98" s="646"/>
      <c r="P98" s="389">
        <f t="shared" si="58"/>
        <v>314</v>
      </c>
      <c r="Q98" s="411"/>
      <c r="R98" s="338">
        <f t="shared" si="59"/>
        <v>178</v>
      </c>
      <c r="S98" s="339"/>
      <c r="T98" s="343">
        <v>32</v>
      </c>
      <c r="U98" s="337"/>
      <c r="V98" s="339"/>
      <c r="W98" s="337"/>
      <c r="X98" s="339">
        <v>146</v>
      </c>
      <c r="Y98" s="337"/>
      <c r="Z98" s="339"/>
      <c r="AA98" s="345"/>
      <c r="AB98" s="343">
        <v>46</v>
      </c>
      <c r="AC98" s="337"/>
      <c r="AD98" s="339">
        <v>30</v>
      </c>
      <c r="AE98" s="337"/>
      <c r="AF98" s="339"/>
      <c r="AG98" s="345"/>
      <c r="AH98" s="343">
        <v>88</v>
      </c>
      <c r="AI98" s="337"/>
      <c r="AJ98" s="339">
        <v>58</v>
      </c>
      <c r="AK98" s="337"/>
      <c r="AL98" s="339">
        <v>3</v>
      </c>
      <c r="AM98" s="345"/>
      <c r="AN98" s="343">
        <v>90</v>
      </c>
      <c r="AO98" s="337"/>
      <c r="AP98" s="339">
        <v>50</v>
      </c>
      <c r="AQ98" s="337"/>
      <c r="AR98" s="339"/>
      <c r="AS98" s="345"/>
      <c r="AT98" s="343">
        <v>90</v>
      </c>
      <c r="AU98" s="337"/>
      <c r="AV98" s="339">
        <v>40</v>
      </c>
      <c r="AW98" s="337"/>
      <c r="AX98" s="339">
        <v>3</v>
      </c>
      <c r="AY98" s="345"/>
      <c r="AZ98" s="343"/>
      <c r="BA98" s="337"/>
      <c r="BB98" s="339"/>
      <c r="BC98" s="337"/>
      <c r="BD98" s="339"/>
      <c r="BE98" s="345"/>
      <c r="BF98" s="343"/>
      <c r="BG98" s="337"/>
      <c r="BH98" s="339"/>
      <c r="BI98" s="337"/>
      <c r="BJ98" s="339"/>
      <c r="BK98" s="345"/>
      <c r="BL98" s="343"/>
      <c r="BM98" s="337"/>
      <c r="BN98" s="339"/>
      <c r="BO98" s="337"/>
      <c r="BP98" s="339"/>
      <c r="BQ98" s="345"/>
      <c r="BR98" s="343"/>
      <c r="BS98" s="337"/>
      <c r="BT98" s="339"/>
      <c r="BU98" s="337"/>
      <c r="BV98" s="339"/>
      <c r="BW98" s="345"/>
      <c r="BX98" s="247" t="s">
        <v>215</v>
      </c>
      <c r="BY98" s="255"/>
      <c r="CA98" s="84">
        <f t="shared" si="57"/>
        <v>178</v>
      </c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</row>
    <row r="99" spans="1:105" s="84" customFormat="1" ht="27.75" customHeight="1">
      <c r="A99" s="107" t="s">
        <v>239</v>
      </c>
      <c r="B99" s="245" t="s">
        <v>317</v>
      </c>
      <c r="C99" s="246"/>
      <c r="D99" s="246"/>
      <c r="E99" s="246"/>
      <c r="F99" s="246"/>
      <c r="G99" s="246"/>
      <c r="H99" s="246"/>
      <c r="I99" s="246"/>
      <c r="J99" s="246"/>
      <c r="K99" s="342"/>
      <c r="L99" s="343">
        <v>6</v>
      </c>
      <c r="M99" s="337"/>
      <c r="N99" s="339">
        <v>5</v>
      </c>
      <c r="O99" s="345"/>
      <c r="P99" s="389">
        <f t="shared" si="58"/>
        <v>316</v>
      </c>
      <c r="Q99" s="411"/>
      <c r="R99" s="338">
        <f t="shared" si="59"/>
        <v>190</v>
      </c>
      <c r="S99" s="339"/>
      <c r="T99" s="343">
        <v>62</v>
      </c>
      <c r="U99" s="344"/>
      <c r="V99" s="339"/>
      <c r="W99" s="337"/>
      <c r="X99" s="344">
        <v>90</v>
      </c>
      <c r="Y99" s="337"/>
      <c r="Z99" s="344">
        <v>38</v>
      </c>
      <c r="AA99" s="345"/>
      <c r="AB99" s="343">
        <v>90</v>
      </c>
      <c r="AC99" s="344"/>
      <c r="AD99" s="339">
        <v>52</v>
      </c>
      <c r="AE99" s="337"/>
      <c r="AF99" s="344">
        <v>3</v>
      </c>
      <c r="AG99" s="345"/>
      <c r="AH99" s="343"/>
      <c r="AI99" s="344"/>
      <c r="AJ99" s="339"/>
      <c r="AK99" s="337"/>
      <c r="AL99" s="344"/>
      <c r="AM99" s="345"/>
      <c r="AN99" s="343"/>
      <c r="AO99" s="344"/>
      <c r="AP99" s="339"/>
      <c r="AQ99" s="337"/>
      <c r="AR99" s="344"/>
      <c r="AS99" s="345"/>
      <c r="AT99" s="343">
        <v>72</v>
      </c>
      <c r="AU99" s="344"/>
      <c r="AV99" s="339">
        <v>48</v>
      </c>
      <c r="AW99" s="337"/>
      <c r="AX99" s="344"/>
      <c r="AY99" s="345"/>
      <c r="AZ99" s="343">
        <v>64</v>
      </c>
      <c r="BA99" s="344"/>
      <c r="BB99" s="339">
        <v>42</v>
      </c>
      <c r="BC99" s="337"/>
      <c r="BD99" s="344">
        <v>3</v>
      </c>
      <c r="BE99" s="345"/>
      <c r="BF99" s="247">
        <v>90</v>
      </c>
      <c r="BG99" s="248"/>
      <c r="BH99" s="254">
        <v>48</v>
      </c>
      <c r="BI99" s="249"/>
      <c r="BJ99" s="248">
        <v>3</v>
      </c>
      <c r="BK99" s="255"/>
      <c r="BL99" s="247"/>
      <c r="BM99" s="248"/>
      <c r="BN99" s="254"/>
      <c r="BO99" s="249"/>
      <c r="BP99" s="248"/>
      <c r="BQ99" s="255"/>
      <c r="BR99" s="343"/>
      <c r="BS99" s="337"/>
      <c r="BT99" s="339"/>
      <c r="BU99" s="337"/>
      <c r="BV99" s="339"/>
      <c r="BW99" s="345"/>
      <c r="BX99" s="247" t="s">
        <v>216</v>
      </c>
      <c r="BY99" s="255"/>
      <c r="CA99" s="84">
        <f t="shared" si="57"/>
        <v>190</v>
      </c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</row>
    <row r="100" spans="1:105" s="84" customFormat="1" ht="52.5" customHeight="1">
      <c r="A100" s="107" t="s">
        <v>337</v>
      </c>
      <c r="B100" s="819" t="s">
        <v>318</v>
      </c>
      <c r="C100" s="820"/>
      <c r="D100" s="820"/>
      <c r="E100" s="820"/>
      <c r="F100" s="820"/>
      <c r="G100" s="820"/>
      <c r="H100" s="820"/>
      <c r="I100" s="820"/>
      <c r="J100" s="820"/>
      <c r="K100" s="821"/>
      <c r="L100" s="343">
        <v>6</v>
      </c>
      <c r="M100" s="337"/>
      <c r="N100" s="339">
        <v>5</v>
      </c>
      <c r="O100" s="345"/>
      <c r="P100" s="389">
        <f t="shared" si="58"/>
        <v>196</v>
      </c>
      <c r="Q100" s="411"/>
      <c r="R100" s="338">
        <f t="shared" si="59"/>
        <v>104</v>
      </c>
      <c r="S100" s="339"/>
      <c r="T100" s="343">
        <v>40</v>
      </c>
      <c r="U100" s="337"/>
      <c r="V100" s="339"/>
      <c r="W100" s="337"/>
      <c r="X100" s="339">
        <v>42</v>
      </c>
      <c r="Y100" s="337"/>
      <c r="Z100" s="339">
        <v>22</v>
      </c>
      <c r="AA100" s="345"/>
      <c r="AB100" s="343"/>
      <c r="AC100" s="337"/>
      <c r="AD100" s="339"/>
      <c r="AE100" s="337"/>
      <c r="AF100" s="339"/>
      <c r="AG100" s="345"/>
      <c r="AH100" s="343"/>
      <c r="AI100" s="337"/>
      <c r="AJ100" s="339"/>
      <c r="AK100" s="337"/>
      <c r="AL100" s="339"/>
      <c r="AM100" s="345"/>
      <c r="AN100" s="343"/>
      <c r="AO100" s="337"/>
      <c r="AP100" s="339"/>
      <c r="AQ100" s="337"/>
      <c r="AR100" s="339"/>
      <c r="AS100" s="345"/>
      <c r="AT100" s="343"/>
      <c r="AU100" s="337"/>
      <c r="AV100" s="339"/>
      <c r="AW100" s="337"/>
      <c r="AX100" s="339"/>
      <c r="AY100" s="345"/>
      <c r="AZ100" s="343">
        <v>90</v>
      </c>
      <c r="BA100" s="337"/>
      <c r="BB100" s="339">
        <v>34</v>
      </c>
      <c r="BC100" s="337"/>
      <c r="BD100" s="339">
        <v>3</v>
      </c>
      <c r="BE100" s="345"/>
      <c r="BF100" s="343">
        <v>106</v>
      </c>
      <c r="BG100" s="337"/>
      <c r="BH100" s="339">
        <v>70</v>
      </c>
      <c r="BI100" s="337"/>
      <c r="BJ100" s="339">
        <v>3</v>
      </c>
      <c r="BK100" s="345"/>
      <c r="BL100" s="343"/>
      <c r="BM100" s="337"/>
      <c r="BN100" s="339"/>
      <c r="BO100" s="337"/>
      <c r="BP100" s="339"/>
      <c r="BQ100" s="345"/>
      <c r="BR100" s="332"/>
      <c r="BS100" s="683"/>
      <c r="BT100" s="669"/>
      <c r="BU100" s="683"/>
      <c r="BV100" s="669"/>
      <c r="BW100" s="333"/>
      <c r="BX100" s="332" t="s">
        <v>217</v>
      </c>
      <c r="BY100" s="333"/>
      <c r="CA100" s="84">
        <f t="shared" si="57"/>
        <v>104</v>
      </c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</row>
    <row r="101" spans="1:105" s="84" customFormat="1" ht="30" customHeight="1">
      <c r="A101" s="107" t="s">
        <v>340</v>
      </c>
      <c r="B101" s="245" t="s">
        <v>315</v>
      </c>
      <c r="C101" s="246"/>
      <c r="D101" s="246"/>
      <c r="E101" s="246"/>
      <c r="F101" s="246"/>
      <c r="G101" s="246"/>
      <c r="H101" s="246"/>
      <c r="I101" s="246"/>
      <c r="J101" s="246"/>
      <c r="K101" s="342"/>
      <c r="L101" s="343">
        <v>7</v>
      </c>
      <c r="M101" s="337"/>
      <c r="N101" s="339"/>
      <c r="O101" s="345"/>
      <c r="P101" s="389">
        <f t="shared" si="58"/>
        <v>210</v>
      </c>
      <c r="Q101" s="411"/>
      <c r="R101" s="338">
        <f t="shared" si="59"/>
        <v>132</v>
      </c>
      <c r="S101" s="339"/>
      <c r="T101" s="343">
        <v>12</v>
      </c>
      <c r="U101" s="337"/>
      <c r="V101" s="339"/>
      <c r="W101" s="337"/>
      <c r="X101" s="339">
        <v>120</v>
      </c>
      <c r="Y101" s="337"/>
      <c r="Z101" s="339"/>
      <c r="AA101" s="345"/>
      <c r="AB101" s="343">
        <v>30</v>
      </c>
      <c r="AC101" s="337"/>
      <c r="AD101" s="339">
        <v>20</v>
      </c>
      <c r="AE101" s="337"/>
      <c r="AF101" s="339"/>
      <c r="AG101" s="345"/>
      <c r="AH101" s="343">
        <v>42</v>
      </c>
      <c r="AI101" s="337"/>
      <c r="AJ101" s="339">
        <v>28</v>
      </c>
      <c r="AK101" s="337"/>
      <c r="AL101" s="339"/>
      <c r="AM101" s="345"/>
      <c r="AN101" s="343">
        <v>18</v>
      </c>
      <c r="AO101" s="337"/>
      <c r="AP101" s="339">
        <v>12</v>
      </c>
      <c r="AQ101" s="337"/>
      <c r="AR101" s="339"/>
      <c r="AS101" s="345"/>
      <c r="AT101" s="343">
        <v>22</v>
      </c>
      <c r="AU101" s="337"/>
      <c r="AV101" s="339">
        <v>14</v>
      </c>
      <c r="AW101" s="337"/>
      <c r="AX101" s="339"/>
      <c r="AY101" s="345"/>
      <c r="AZ101" s="343">
        <v>18</v>
      </c>
      <c r="BA101" s="337"/>
      <c r="BB101" s="339">
        <v>12</v>
      </c>
      <c r="BC101" s="337"/>
      <c r="BD101" s="339"/>
      <c r="BE101" s="345"/>
      <c r="BF101" s="343">
        <v>18</v>
      </c>
      <c r="BG101" s="337"/>
      <c r="BH101" s="339">
        <v>12</v>
      </c>
      <c r="BI101" s="337"/>
      <c r="BJ101" s="339"/>
      <c r="BK101" s="345"/>
      <c r="BL101" s="343">
        <v>62</v>
      </c>
      <c r="BM101" s="337"/>
      <c r="BN101" s="418">
        <v>34</v>
      </c>
      <c r="BO101" s="420"/>
      <c r="BP101" s="418">
        <v>6</v>
      </c>
      <c r="BQ101" s="419"/>
      <c r="BR101" s="247"/>
      <c r="BS101" s="248"/>
      <c r="BT101" s="254"/>
      <c r="BU101" s="249"/>
      <c r="BV101" s="248"/>
      <c r="BW101" s="255"/>
      <c r="BX101" s="247" t="s">
        <v>218</v>
      </c>
      <c r="BY101" s="255"/>
      <c r="CA101" s="84">
        <f t="shared" si="57"/>
        <v>132</v>
      </c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</row>
    <row r="102" spans="1:105" s="84" customFormat="1" ht="39" customHeight="1">
      <c r="A102" s="107" t="s">
        <v>240</v>
      </c>
      <c r="B102" s="450" t="s">
        <v>400</v>
      </c>
      <c r="C102" s="468"/>
      <c r="D102" s="468"/>
      <c r="E102" s="468"/>
      <c r="F102" s="468"/>
      <c r="G102" s="468"/>
      <c r="H102" s="468"/>
      <c r="I102" s="468"/>
      <c r="J102" s="468"/>
      <c r="K102" s="469"/>
      <c r="L102" s="666"/>
      <c r="M102" s="252"/>
      <c r="N102" s="251"/>
      <c r="O102" s="253"/>
      <c r="P102" s="389"/>
      <c r="Q102" s="411"/>
      <c r="R102" s="338"/>
      <c r="S102" s="339"/>
      <c r="T102" s="247"/>
      <c r="U102" s="249"/>
      <c r="V102" s="248"/>
      <c r="W102" s="248"/>
      <c r="X102" s="254"/>
      <c r="Y102" s="249"/>
      <c r="Z102" s="248"/>
      <c r="AA102" s="255"/>
      <c r="AB102" s="247"/>
      <c r="AC102" s="249"/>
      <c r="AD102" s="254"/>
      <c r="AE102" s="249"/>
      <c r="AF102" s="248"/>
      <c r="AG102" s="255"/>
      <c r="AH102" s="247"/>
      <c r="AI102" s="249"/>
      <c r="AJ102" s="254"/>
      <c r="AK102" s="249"/>
      <c r="AL102" s="248"/>
      <c r="AM102" s="255"/>
      <c r="AN102" s="247"/>
      <c r="AO102" s="249"/>
      <c r="AP102" s="254"/>
      <c r="AQ102" s="249"/>
      <c r="AR102" s="248"/>
      <c r="AS102" s="255"/>
      <c r="AT102" s="247"/>
      <c r="AU102" s="249"/>
      <c r="AV102" s="254"/>
      <c r="AW102" s="249"/>
      <c r="AX102" s="248"/>
      <c r="AY102" s="255"/>
      <c r="AZ102" s="247"/>
      <c r="BA102" s="249"/>
      <c r="BB102" s="254"/>
      <c r="BC102" s="249"/>
      <c r="BD102" s="248"/>
      <c r="BE102" s="255"/>
      <c r="BF102" s="247"/>
      <c r="BG102" s="249"/>
      <c r="BH102" s="254"/>
      <c r="BI102" s="249"/>
      <c r="BJ102" s="248"/>
      <c r="BK102" s="255"/>
      <c r="BL102" s="247"/>
      <c r="BM102" s="249"/>
      <c r="BN102" s="254"/>
      <c r="BO102" s="249"/>
      <c r="BP102" s="248"/>
      <c r="BQ102" s="255"/>
      <c r="BR102" s="247"/>
      <c r="BS102" s="249"/>
      <c r="BT102" s="254"/>
      <c r="BU102" s="249"/>
      <c r="BV102" s="248"/>
      <c r="BW102" s="255"/>
      <c r="BX102" s="247"/>
      <c r="BY102" s="25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</row>
    <row r="103" spans="1:105" s="84" customFormat="1" ht="28.5" customHeight="1">
      <c r="A103" s="105" t="s">
        <v>241</v>
      </c>
      <c r="B103" s="409" t="s">
        <v>319</v>
      </c>
      <c r="C103" s="409"/>
      <c r="D103" s="409"/>
      <c r="E103" s="409"/>
      <c r="F103" s="409"/>
      <c r="G103" s="409"/>
      <c r="H103" s="409"/>
      <c r="I103" s="409"/>
      <c r="J103" s="409"/>
      <c r="K103" s="409"/>
      <c r="L103" s="343">
        <v>1</v>
      </c>
      <c r="M103" s="337"/>
      <c r="N103" s="645"/>
      <c r="O103" s="646"/>
      <c r="P103" s="389">
        <f t="shared" si="58"/>
        <v>90</v>
      </c>
      <c r="Q103" s="411"/>
      <c r="R103" s="338">
        <f t="shared" si="59"/>
        <v>40</v>
      </c>
      <c r="S103" s="339"/>
      <c r="T103" s="247">
        <v>24</v>
      </c>
      <c r="U103" s="249"/>
      <c r="V103" s="254"/>
      <c r="W103" s="249"/>
      <c r="X103" s="254"/>
      <c r="Y103" s="249"/>
      <c r="Z103" s="254">
        <v>16</v>
      </c>
      <c r="AA103" s="255"/>
      <c r="AB103" s="248">
        <v>90</v>
      </c>
      <c r="AC103" s="249"/>
      <c r="AD103" s="254">
        <v>40</v>
      </c>
      <c r="AE103" s="249"/>
      <c r="AF103" s="254">
        <v>3</v>
      </c>
      <c r="AG103" s="248"/>
      <c r="AH103" s="247"/>
      <c r="AI103" s="249"/>
      <c r="AJ103" s="254"/>
      <c r="AK103" s="249"/>
      <c r="AL103" s="254"/>
      <c r="AM103" s="255"/>
      <c r="AN103" s="247"/>
      <c r="AO103" s="249"/>
      <c r="AP103" s="254"/>
      <c r="AQ103" s="249"/>
      <c r="AR103" s="254"/>
      <c r="AS103" s="255"/>
      <c r="AT103" s="248"/>
      <c r="AU103" s="249"/>
      <c r="AV103" s="254"/>
      <c r="AW103" s="249"/>
      <c r="AX103" s="254"/>
      <c r="AY103" s="248"/>
      <c r="AZ103" s="247"/>
      <c r="BA103" s="249"/>
      <c r="BB103" s="254"/>
      <c r="BC103" s="249"/>
      <c r="BD103" s="254"/>
      <c r="BE103" s="255"/>
      <c r="BF103" s="248"/>
      <c r="BG103" s="249"/>
      <c r="BH103" s="254"/>
      <c r="BI103" s="249"/>
      <c r="BJ103" s="254"/>
      <c r="BK103" s="248"/>
      <c r="BL103" s="247"/>
      <c r="BM103" s="249"/>
      <c r="BN103" s="254"/>
      <c r="BO103" s="249"/>
      <c r="BP103" s="254"/>
      <c r="BQ103" s="255"/>
      <c r="BR103" s="247"/>
      <c r="BS103" s="249"/>
      <c r="BT103" s="254"/>
      <c r="BU103" s="249"/>
      <c r="BV103" s="254"/>
      <c r="BW103" s="255"/>
      <c r="BX103" s="667" t="s">
        <v>219</v>
      </c>
      <c r="BY103" s="668"/>
      <c r="CA103" s="84">
        <f t="shared" si="57"/>
        <v>40</v>
      </c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</row>
    <row r="104" spans="1:105" s="84" customFormat="1" ht="39.75" customHeight="1">
      <c r="A104" s="105" t="s">
        <v>242</v>
      </c>
      <c r="B104" s="450" t="s">
        <v>322</v>
      </c>
      <c r="C104" s="468"/>
      <c r="D104" s="468"/>
      <c r="E104" s="468"/>
      <c r="F104" s="468"/>
      <c r="G104" s="468"/>
      <c r="H104" s="468"/>
      <c r="I104" s="468"/>
      <c r="J104" s="468"/>
      <c r="K104" s="469"/>
      <c r="L104" s="343"/>
      <c r="M104" s="337"/>
      <c r="N104" s="655" t="s">
        <v>386</v>
      </c>
      <c r="O104" s="656"/>
      <c r="P104" s="389">
        <f t="shared" si="58"/>
        <v>772</v>
      </c>
      <c r="Q104" s="411"/>
      <c r="R104" s="338">
        <f t="shared" si="59"/>
        <v>400</v>
      </c>
      <c r="S104" s="339"/>
      <c r="T104" s="247">
        <v>10</v>
      </c>
      <c r="U104" s="249"/>
      <c r="V104" s="254"/>
      <c r="W104" s="249"/>
      <c r="X104" s="254">
        <v>390</v>
      </c>
      <c r="Y104" s="249"/>
      <c r="Z104" s="254"/>
      <c r="AA104" s="255"/>
      <c r="AB104" s="247">
        <v>54</v>
      </c>
      <c r="AC104" s="249"/>
      <c r="AD104" s="254">
        <v>36</v>
      </c>
      <c r="AE104" s="249"/>
      <c r="AF104" s="254"/>
      <c r="AG104" s="255"/>
      <c r="AH104" s="247">
        <v>100</v>
      </c>
      <c r="AI104" s="249"/>
      <c r="AJ104" s="254">
        <v>46</v>
      </c>
      <c r="AK104" s="249"/>
      <c r="AL104" s="254">
        <v>3</v>
      </c>
      <c r="AM104" s="255"/>
      <c r="AN104" s="247">
        <v>58</v>
      </c>
      <c r="AO104" s="249"/>
      <c r="AP104" s="254">
        <v>38</v>
      </c>
      <c r="AQ104" s="249"/>
      <c r="AR104" s="254"/>
      <c r="AS104" s="255"/>
      <c r="AT104" s="247">
        <v>76</v>
      </c>
      <c r="AU104" s="249"/>
      <c r="AV104" s="254">
        <v>50</v>
      </c>
      <c r="AW104" s="249"/>
      <c r="AX104" s="254">
        <v>3</v>
      </c>
      <c r="AY104" s="255"/>
      <c r="AZ104" s="247">
        <v>90</v>
      </c>
      <c r="BA104" s="249"/>
      <c r="BB104" s="254">
        <v>34</v>
      </c>
      <c r="BC104" s="249"/>
      <c r="BD104" s="254"/>
      <c r="BE104" s="255"/>
      <c r="BF104" s="247">
        <v>150</v>
      </c>
      <c r="BG104" s="249"/>
      <c r="BH104" s="254">
        <v>72</v>
      </c>
      <c r="BI104" s="249"/>
      <c r="BJ104" s="421">
        <v>5</v>
      </c>
      <c r="BK104" s="423"/>
      <c r="BL104" s="247">
        <v>144</v>
      </c>
      <c r="BM104" s="249"/>
      <c r="BN104" s="254">
        <v>82</v>
      </c>
      <c r="BO104" s="249"/>
      <c r="BP104" s="254">
        <v>3</v>
      </c>
      <c r="BQ104" s="255"/>
      <c r="BR104" s="247">
        <v>100</v>
      </c>
      <c r="BS104" s="249"/>
      <c r="BT104" s="254">
        <v>42</v>
      </c>
      <c r="BU104" s="249"/>
      <c r="BV104" s="421">
        <v>3</v>
      </c>
      <c r="BW104" s="423"/>
      <c r="BX104" s="666" t="s">
        <v>220</v>
      </c>
      <c r="BY104" s="253"/>
      <c r="CA104" s="84">
        <f t="shared" si="57"/>
        <v>400</v>
      </c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</row>
    <row r="105" spans="1:105" s="84" customFormat="1" ht="53.25" customHeight="1">
      <c r="A105" s="105" t="s">
        <v>316</v>
      </c>
      <c r="B105" s="450" t="s">
        <v>321</v>
      </c>
      <c r="C105" s="468"/>
      <c r="D105" s="468"/>
      <c r="E105" s="468"/>
      <c r="F105" s="468"/>
      <c r="G105" s="468"/>
      <c r="H105" s="468"/>
      <c r="I105" s="468"/>
      <c r="J105" s="468"/>
      <c r="K105" s="469"/>
      <c r="L105" s="679">
        <v>8</v>
      </c>
      <c r="M105" s="680"/>
      <c r="N105" s="655" t="s">
        <v>378</v>
      </c>
      <c r="O105" s="656"/>
      <c r="P105" s="389">
        <f t="shared" si="58"/>
        <v>712</v>
      </c>
      <c r="Q105" s="411"/>
      <c r="R105" s="338">
        <f t="shared" si="59"/>
        <v>394</v>
      </c>
      <c r="S105" s="339"/>
      <c r="T105" s="247">
        <v>16</v>
      </c>
      <c r="U105" s="249"/>
      <c r="V105" s="254"/>
      <c r="W105" s="249"/>
      <c r="X105" s="254">
        <v>376</v>
      </c>
      <c r="Y105" s="249"/>
      <c r="Z105" s="254">
        <v>2</v>
      </c>
      <c r="AA105" s="255"/>
      <c r="AB105" s="247">
        <v>90</v>
      </c>
      <c r="AC105" s="249"/>
      <c r="AD105" s="254">
        <v>50</v>
      </c>
      <c r="AE105" s="249"/>
      <c r="AF105" s="254"/>
      <c r="AG105" s="255"/>
      <c r="AH105" s="247">
        <v>76</v>
      </c>
      <c r="AI105" s="249"/>
      <c r="AJ105" s="254">
        <v>46</v>
      </c>
      <c r="AK105" s="249"/>
      <c r="AL105" s="254"/>
      <c r="AM105" s="255"/>
      <c r="AN105" s="247">
        <v>76</v>
      </c>
      <c r="AO105" s="249"/>
      <c r="AP105" s="254">
        <v>50</v>
      </c>
      <c r="AQ105" s="249"/>
      <c r="AR105" s="254">
        <v>6</v>
      </c>
      <c r="AS105" s="255"/>
      <c r="AT105" s="247">
        <v>90</v>
      </c>
      <c r="AU105" s="249"/>
      <c r="AV105" s="254">
        <v>46</v>
      </c>
      <c r="AW105" s="249"/>
      <c r="AX105" s="254"/>
      <c r="AY105" s="255"/>
      <c r="AZ105" s="247">
        <v>90</v>
      </c>
      <c r="BA105" s="249"/>
      <c r="BB105" s="254">
        <v>44</v>
      </c>
      <c r="BC105" s="249"/>
      <c r="BD105" s="254">
        <v>3</v>
      </c>
      <c r="BE105" s="255"/>
      <c r="BF105" s="247">
        <v>90</v>
      </c>
      <c r="BG105" s="249"/>
      <c r="BH105" s="254">
        <v>66</v>
      </c>
      <c r="BI105" s="249"/>
      <c r="BJ105" s="254"/>
      <c r="BK105" s="255"/>
      <c r="BL105" s="247">
        <v>90</v>
      </c>
      <c r="BM105" s="249"/>
      <c r="BN105" s="254">
        <v>40</v>
      </c>
      <c r="BO105" s="249"/>
      <c r="BP105" s="421">
        <v>5</v>
      </c>
      <c r="BQ105" s="423"/>
      <c r="BR105" s="786">
        <v>110</v>
      </c>
      <c r="BS105" s="422"/>
      <c r="BT105" s="421">
        <v>52</v>
      </c>
      <c r="BU105" s="422"/>
      <c r="BV105" s="421">
        <v>3</v>
      </c>
      <c r="BW105" s="423"/>
      <c r="BX105" s="666" t="s">
        <v>221</v>
      </c>
      <c r="BY105" s="253"/>
      <c r="CA105" s="84">
        <f t="shared" si="57"/>
        <v>394</v>
      </c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</row>
    <row r="106" spans="1:105" s="84" customFormat="1" ht="50.25" customHeight="1">
      <c r="A106" s="105" t="s">
        <v>349</v>
      </c>
      <c r="B106" s="409" t="s">
        <v>320</v>
      </c>
      <c r="C106" s="409"/>
      <c r="D106" s="409"/>
      <c r="E106" s="409"/>
      <c r="F106" s="409"/>
      <c r="G106" s="409"/>
      <c r="H106" s="409"/>
      <c r="I106" s="409"/>
      <c r="J106" s="409"/>
      <c r="K106" s="409"/>
      <c r="L106" s="679">
        <v>6.8</v>
      </c>
      <c r="M106" s="680"/>
      <c r="N106" s="339" t="s">
        <v>403</v>
      </c>
      <c r="O106" s="345"/>
      <c r="P106" s="389">
        <f t="shared" si="58"/>
        <v>408</v>
      </c>
      <c r="Q106" s="411"/>
      <c r="R106" s="338">
        <f t="shared" si="59"/>
        <v>186</v>
      </c>
      <c r="S106" s="339"/>
      <c r="T106" s="247">
        <v>56</v>
      </c>
      <c r="U106" s="249"/>
      <c r="V106" s="254"/>
      <c r="W106" s="249"/>
      <c r="X106" s="254">
        <v>90</v>
      </c>
      <c r="Y106" s="249"/>
      <c r="Z106" s="254">
        <v>40</v>
      </c>
      <c r="AA106" s="255"/>
      <c r="AB106" s="248"/>
      <c r="AC106" s="249"/>
      <c r="AD106" s="254"/>
      <c r="AE106" s="249"/>
      <c r="AF106" s="254"/>
      <c r="AG106" s="248"/>
      <c r="AH106" s="247"/>
      <c r="AI106" s="249"/>
      <c r="AJ106" s="254"/>
      <c r="AK106" s="249"/>
      <c r="AL106" s="254"/>
      <c r="AM106" s="255"/>
      <c r="AN106" s="247"/>
      <c r="AO106" s="249"/>
      <c r="AP106" s="254"/>
      <c r="AQ106" s="249"/>
      <c r="AR106" s="254"/>
      <c r="AS106" s="255"/>
      <c r="AT106" s="248"/>
      <c r="AU106" s="249"/>
      <c r="AV106" s="254"/>
      <c r="AW106" s="249"/>
      <c r="AX106" s="254"/>
      <c r="AY106" s="248"/>
      <c r="AZ106" s="247">
        <v>90</v>
      </c>
      <c r="BA106" s="249"/>
      <c r="BB106" s="254">
        <v>40</v>
      </c>
      <c r="BC106" s="249"/>
      <c r="BD106" s="254">
        <v>3</v>
      </c>
      <c r="BE106" s="255"/>
      <c r="BF106" s="248">
        <v>120</v>
      </c>
      <c r="BG106" s="249"/>
      <c r="BH106" s="254">
        <v>60</v>
      </c>
      <c r="BI106" s="249"/>
      <c r="BJ106" s="254">
        <v>3</v>
      </c>
      <c r="BK106" s="248"/>
      <c r="BL106" s="247">
        <v>90</v>
      </c>
      <c r="BM106" s="249"/>
      <c r="BN106" s="254">
        <v>36</v>
      </c>
      <c r="BO106" s="249"/>
      <c r="BP106" s="421">
        <v>3</v>
      </c>
      <c r="BQ106" s="423"/>
      <c r="BR106" s="786">
        <v>108</v>
      </c>
      <c r="BS106" s="422"/>
      <c r="BT106" s="421">
        <v>50</v>
      </c>
      <c r="BU106" s="422"/>
      <c r="BV106" s="421">
        <v>3</v>
      </c>
      <c r="BW106" s="423"/>
      <c r="BX106" s="666" t="s">
        <v>222</v>
      </c>
      <c r="BY106" s="253"/>
      <c r="CA106" s="84">
        <f t="shared" si="57"/>
        <v>186</v>
      </c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</row>
    <row r="107" spans="1:105" s="84" customFormat="1" ht="33.75" customHeight="1" thickBot="1">
      <c r="A107" s="176" t="s">
        <v>338</v>
      </c>
      <c r="B107" s="787" t="s">
        <v>274</v>
      </c>
      <c r="C107" s="788"/>
      <c r="D107" s="788"/>
      <c r="E107" s="788"/>
      <c r="F107" s="788"/>
      <c r="G107" s="788"/>
      <c r="H107" s="788"/>
      <c r="I107" s="788"/>
      <c r="J107" s="788"/>
      <c r="K107" s="789"/>
      <c r="L107" s="343"/>
      <c r="M107" s="337"/>
      <c r="N107" s="339"/>
      <c r="O107" s="345"/>
      <c r="P107" s="251">
        <f>SUM($AB107,$AH107,$AN107,$AT107,$AZ107,$BF107,$BL107,$BR107)</f>
        <v>40</v>
      </c>
      <c r="Q107" s="252"/>
      <c r="R107" s="339"/>
      <c r="S107" s="344"/>
      <c r="T107" s="343"/>
      <c r="U107" s="337"/>
      <c r="V107" s="339"/>
      <c r="W107" s="337"/>
      <c r="X107" s="339"/>
      <c r="Y107" s="337"/>
      <c r="Z107" s="339"/>
      <c r="AA107" s="345"/>
      <c r="AB107" s="344"/>
      <c r="AC107" s="337"/>
      <c r="AD107" s="339"/>
      <c r="AE107" s="337"/>
      <c r="AF107" s="339"/>
      <c r="AG107" s="344"/>
      <c r="AH107" s="343"/>
      <c r="AI107" s="337"/>
      <c r="AJ107" s="339"/>
      <c r="AK107" s="337"/>
      <c r="AL107" s="339"/>
      <c r="AM107" s="345"/>
      <c r="AN107" s="343"/>
      <c r="AO107" s="337"/>
      <c r="AP107" s="339"/>
      <c r="AQ107" s="337"/>
      <c r="AR107" s="339"/>
      <c r="AS107" s="345"/>
      <c r="AT107" s="344"/>
      <c r="AU107" s="337"/>
      <c r="AV107" s="339"/>
      <c r="AW107" s="337"/>
      <c r="AX107" s="339"/>
      <c r="AY107" s="344"/>
      <c r="AZ107" s="343"/>
      <c r="BA107" s="337"/>
      <c r="BB107" s="339"/>
      <c r="BC107" s="337"/>
      <c r="BD107" s="339"/>
      <c r="BE107" s="345"/>
      <c r="BF107" s="344"/>
      <c r="BG107" s="337"/>
      <c r="BH107" s="339"/>
      <c r="BI107" s="337"/>
      <c r="BJ107" s="339"/>
      <c r="BK107" s="344"/>
      <c r="BL107" s="343">
        <v>40</v>
      </c>
      <c r="BM107" s="337"/>
      <c r="BN107" s="339" t="s">
        <v>255</v>
      </c>
      <c r="BO107" s="337"/>
      <c r="BP107" s="418">
        <v>1</v>
      </c>
      <c r="BQ107" s="419"/>
      <c r="BR107" s="814"/>
      <c r="BS107" s="815"/>
      <c r="BT107" s="816"/>
      <c r="BU107" s="815"/>
      <c r="BV107" s="816"/>
      <c r="BW107" s="817"/>
      <c r="BX107" s="667" t="s">
        <v>301</v>
      </c>
      <c r="BY107" s="818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</row>
    <row r="108" spans="1:105" s="84" customFormat="1" ht="32.25" customHeight="1">
      <c r="A108" s="111" t="s">
        <v>243</v>
      </c>
      <c r="B108" s="374" t="s">
        <v>163</v>
      </c>
      <c r="C108" s="374"/>
      <c r="D108" s="374"/>
      <c r="E108" s="374"/>
      <c r="F108" s="374"/>
      <c r="G108" s="374"/>
      <c r="H108" s="374"/>
      <c r="I108" s="374"/>
      <c r="J108" s="374"/>
      <c r="K108" s="374"/>
      <c r="L108" s="412"/>
      <c r="M108" s="413"/>
      <c r="N108" s="414"/>
      <c r="O108" s="415"/>
      <c r="P108" s="416"/>
      <c r="Q108" s="417"/>
      <c r="R108" s="414"/>
      <c r="S108" s="415"/>
      <c r="T108" s="412"/>
      <c r="U108" s="413"/>
      <c r="V108" s="414"/>
      <c r="W108" s="413"/>
      <c r="X108" s="414"/>
      <c r="Y108" s="413"/>
      <c r="Z108" s="414"/>
      <c r="AA108" s="415"/>
      <c r="AB108" s="412"/>
      <c r="AC108" s="413"/>
      <c r="AD108" s="414"/>
      <c r="AE108" s="413"/>
      <c r="AF108" s="414"/>
      <c r="AG108" s="415"/>
      <c r="AH108" s="412"/>
      <c r="AI108" s="413"/>
      <c r="AJ108" s="414"/>
      <c r="AK108" s="413"/>
      <c r="AL108" s="414"/>
      <c r="AM108" s="415"/>
      <c r="AN108" s="412"/>
      <c r="AO108" s="413"/>
      <c r="AP108" s="414"/>
      <c r="AQ108" s="413"/>
      <c r="AR108" s="414"/>
      <c r="AS108" s="415"/>
      <c r="AT108" s="412"/>
      <c r="AU108" s="413"/>
      <c r="AV108" s="414"/>
      <c r="AW108" s="413"/>
      <c r="AX108" s="414"/>
      <c r="AY108" s="415"/>
      <c r="AZ108" s="412"/>
      <c r="BA108" s="413"/>
      <c r="BB108" s="414"/>
      <c r="BC108" s="413"/>
      <c r="BD108" s="414"/>
      <c r="BE108" s="415"/>
      <c r="BF108" s="412"/>
      <c r="BG108" s="413"/>
      <c r="BH108" s="414"/>
      <c r="BI108" s="413"/>
      <c r="BJ108" s="414"/>
      <c r="BK108" s="415"/>
      <c r="BL108" s="412"/>
      <c r="BM108" s="413"/>
      <c r="BN108" s="414"/>
      <c r="BO108" s="413"/>
      <c r="BP108" s="414"/>
      <c r="BQ108" s="415"/>
      <c r="BR108" s="440"/>
      <c r="BS108" s="441"/>
      <c r="BT108" s="643"/>
      <c r="BU108" s="441"/>
      <c r="BV108" s="643"/>
      <c r="BW108" s="644"/>
      <c r="BX108" s="228"/>
      <c r="BY108" s="244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</row>
    <row r="109" spans="1:105" s="84" customFormat="1" ht="47.25" customHeight="1">
      <c r="A109" s="107" t="s">
        <v>244</v>
      </c>
      <c r="B109" s="241" t="s">
        <v>401</v>
      </c>
      <c r="C109" s="242"/>
      <c r="D109" s="242"/>
      <c r="E109" s="242"/>
      <c r="F109" s="242"/>
      <c r="G109" s="242"/>
      <c r="H109" s="242"/>
      <c r="I109" s="242"/>
      <c r="J109" s="202" t="s">
        <v>73</v>
      </c>
      <c r="K109" s="191"/>
      <c r="L109" s="340"/>
      <c r="M109" s="338"/>
      <c r="N109" s="338" t="s">
        <v>402</v>
      </c>
      <c r="O109" s="341"/>
      <c r="P109" s="249" t="s">
        <v>228</v>
      </c>
      <c r="Q109" s="356"/>
      <c r="R109" s="356" t="s">
        <v>227</v>
      </c>
      <c r="S109" s="356"/>
      <c r="T109" s="340"/>
      <c r="U109" s="338"/>
      <c r="V109" s="338"/>
      <c r="W109" s="338"/>
      <c r="X109" s="338"/>
      <c r="Y109" s="338"/>
      <c r="Z109" s="338"/>
      <c r="AA109" s="341"/>
      <c r="AB109" s="337"/>
      <c r="AC109" s="338"/>
      <c r="AD109" s="338"/>
      <c r="AE109" s="338"/>
      <c r="AF109" s="338"/>
      <c r="AG109" s="339"/>
      <c r="AH109" s="340"/>
      <c r="AI109" s="338"/>
      <c r="AJ109" s="379"/>
      <c r="AK109" s="379"/>
      <c r="AL109" s="338"/>
      <c r="AM109" s="341"/>
      <c r="AN109" s="340"/>
      <c r="AO109" s="338"/>
      <c r="AP109" s="338"/>
      <c r="AQ109" s="338"/>
      <c r="AR109" s="338"/>
      <c r="AS109" s="341"/>
      <c r="AT109" s="337"/>
      <c r="AU109" s="338"/>
      <c r="AV109" s="338"/>
      <c r="AW109" s="338"/>
      <c r="AX109" s="338"/>
      <c r="AY109" s="341"/>
      <c r="AZ109" s="249" t="s">
        <v>228</v>
      </c>
      <c r="BA109" s="356"/>
      <c r="BB109" s="356" t="s">
        <v>227</v>
      </c>
      <c r="BC109" s="356"/>
      <c r="BD109" s="338"/>
      <c r="BE109" s="341"/>
      <c r="BF109" s="356"/>
      <c r="BG109" s="356"/>
      <c r="BH109" s="356"/>
      <c r="BI109" s="356"/>
      <c r="BJ109" s="353"/>
      <c r="BK109" s="354"/>
      <c r="BL109" s="355"/>
      <c r="BM109" s="356"/>
      <c r="BN109" s="356"/>
      <c r="BO109" s="356"/>
      <c r="BP109" s="356"/>
      <c r="BQ109" s="357"/>
      <c r="BR109" s="358"/>
      <c r="BS109" s="353"/>
      <c r="BT109" s="353"/>
      <c r="BU109" s="353"/>
      <c r="BV109" s="353"/>
      <c r="BW109" s="359"/>
      <c r="BX109" s="392" t="s">
        <v>223</v>
      </c>
      <c r="BY109" s="393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</row>
    <row r="110" spans="1:105" s="84" customFormat="1" ht="42" customHeight="1">
      <c r="A110" s="107" t="s">
        <v>355</v>
      </c>
      <c r="B110" s="408" t="s">
        <v>164</v>
      </c>
      <c r="C110" s="409"/>
      <c r="D110" s="409"/>
      <c r="E110" s="409"/>
      <c r="F110" s="409"/>
      <c r="G110" s="409"/>
      <c r="H110" s="409"/>
      <c r="I110" s="409"/>
      <c r="J110" s="409"/>
      <c r="K110" s="410"/>
      <c r="L110" s="340"/>
      <c r="M110" s="338"/>
      <c r="N110" s="338"/>
      <c r="O110" s="341"/>
      <c r="P110" s="389" t="s">
        <v>249</v>
      </c>
      <c r="Q110" s="411"/>
      <c r="R110" s="338" t="s">
        <v>249</v>
      </c>
      <c r="S110" s="339"/>
      <c r="T110" s="340"/>
      <c r="U110" s="338"/>
      <c r="V110" s="338"/>
      <c r="W110" s="338"/>
      <c r="X110" s="338" t="s">
        <v>249</v>
      </c>
      <c r="Y110" s="338"/>
      <c r="Z110" s="338"/>
      <c r="AA110" s="341"/>
      <c r="AB110" s="337"/>
      <c r="AC110" s="338"/>
      <c r="AD110" s="338"/>
      <c r="AE110" s="338"/>
      <c r="AF110" s="338"/>
      <c r="AG110" s="339"/>
      <c r="AH110" s="340"/>
      <c r="AI110" s="338"/>
      <c r="AJ110" s="379"/>
      <c r="AK110" s="379"/>
      <c r="AL110" s="338"/>
      <c r="AM110" s="341"/>
      <c r="AN110" s="340"/>
      <c r="AO110" s="338"/>
      <c r="AP110" s="338"/>
      <c r="AQ110" s="338"/>
      <c r="AR110" s="338"/>
      <c r="AS110" s="341"/>
      <c r="AT110" s="337"/>
      <c r="AU110" s="338"/>
      <c r="AV110" s="338"/>
      <c r="AW110" s="338"/>
      <c r="AX110" s="338"/>
      <c r="AY110" s="339"/>
      <c r="AZ110" s="340"/>
      <c r="BA110" s="338"/>
      <c r="BB110" s="338"/>
      <c r="BC110" s="338"/>
      <c r="BD110" s="338"/>
      <c r="BE110" s="341"/>
      <c r="BF110" s="249" t="s">
        <v>272</v>
      </c>
      <c r="BG110" s="356"/>
      <c r="BH110" s="356" t="s">
        <v>272</v>
      </c>
      <c r="BI110" s="356"/>
      <c r="BJ110" s="353"/>
      <c r="BK110" s="354"/>
      <c r="BL110" s="355" t="s">
        <v>273</v>
      </c>
      <c r="BM110" s="356"/>
      <c r="BN110" s="356" t="s">
        <v>273</v>
      </c>
      <c r="BO110" s="356"/>
      <c r="BP110" s="356"/>
      <c r="BQ110" s="357"/>
      <c r="BR110" s="358"/>
      <c r="BS110" s="353"/>
      <c r="BT110" s="353"/>
      <c r="BU110" s="353"/>
      <c r="BV110" s="353"/>
      <c r="BW110" s="359"/>
      <c r="BX110" s="360"/>
      <c r="BY110" s="361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</row>
    <row r="111" spans="1:105" s="84" customFormat="1" ht="27" customHeight="1" thickBot="1">
      <c r="A111" s="129" t="s">
        <v>370</v>
      </c>
      <c r="B111" s="401" t="s">
        <v>331</v>
      </c>
      <c r="C111" s="401"/>
      <c r="D111" s="401"/>
      <c r="E111" s="401"/>
      <c r="F111" s="401"/>
      <c r="G111" s="401"/>
      <c r="H111" s="401"/>
      <c r="I111" s="401"/>
      <c r="J111" s="401"/>
      <c r="K111" s="401"/>
      <c r="L111" s="402"/>
      <c r="M111" s="403"/>
      <c r="N111" s="404"/>
      <c r="O111" s="405"/>
      <c r="P111" s="406" t="s">
        <v>332</v>
      </c>
      <c r="Q111" s="407"/>
      <c r="R111" s="349" t="s">
        <v>332</v>
      </c>
      <c r="S111" s="350"/>
      <c r="T111" s="373"/>
      <c r="U111" s="372"/>
      <c r="V111" s="349"/>
      <c r="W111" s="372"/>
      <c r="X111" s="349" t="s">
        <v>332</v>
      </c>
      <c r="Y111" s="372"/>
      <c r="Z111" s="349"/>
      <c r="AA111" s="350"/>
      <c r="AB111" s="373"/>
      <c r="AC111" s="372"/>
      <c r="AD111" s="349"/>
      <c r="AE111" s="372"/>
      <c r="AF111" s="349"/>
      <c r="AG111" s="350"/>
      <c r="AH111" s="373"/>
      <c r="AI111" s="372"/>
      <c r="AJ111" s="398"/>
      <c r="AK111" s="399"/>
      <c r="AL111" s="398"/>
      <c r="AM111" s="400"/>
      <c r="AN111" s="373"/>
      <c r="AO111" s="372"/>
      <c r="AP111" s="349"/>
      <c r="AQ111" s="372"/>
      <c r="AR111" s="349"/>
      <c r="AS111" s="350"/>
      <c r="AT111" s="373"/>
      <c r="AU111" s="372"/>
      <c r="AV111" s="349"/>
      <c r="AW111" s="372"/>
      <c r="AX111" s="349"/>
      <c r="AY111" s="350"/>
      <c r="AZ111" s="373"/>
      <c r="BA111" s="372"/>
      <c r="BB111" s="349"/>
      <c r="BC111" s="372"/>
      <c r="BD111" s="349"/>
      <c r="BE111" s="350"/>
      <c r="BF111" s="259"/>
      <c r="BG111" s="265"/>
      <c r="BH111" s="390"/>
      <c r="BI111" s="265"/>
      <c r="BJ111" s="390"/>
      <c r="BK111" s="391"/>
      <c r="BL111" s="390"/>
      <c r="BM111" s="265"/>
      <c r="BN111" s="390"/>
      <c r="BO111" s="265"/>
      <c r="BP111" s="390"/>
      <c r="BQ111" s="391"/>
      <c r="BR111" s="259" t="s">
        <v>332</v>
      </c>
      <c r="BS111" s="265"/>
      <c r="BT111" s="390" t="s">
        <v>332</v>
      </c>
      <c r="BU111" s="265"/>
      <c r="BV111" s="390"/>
      <c r="BW111" s="260"/>
      <c r="BX111" s="259"/>
      <c r="BY111" s="391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</row>
    <row r="112" spans="1:105" s="84" customFormat="1" ht="36" customHeight="1">
      <c r="A112" s="90" t="s">
        <v>147</v>
      </c>
      <c r="B112" s="378" t="s">
        <v>148</v>
      </c>
      <c r="C112" s="378"/>
      <c r="D112" s="378"/>
      <c r="E112" s="378"/>
      <c r="F112" s="378"/>
      <c r="G112" s="378"/>
      <c r="H112" s="378"/>
      <c r="I112" s="378"/>
      <c r="J112" s="378"/>
      <c r="K112" s="378"/>
      <c r="L112" s="340"/>
      <c r="M112" s="338"/>
      <c r="N112" s="338"/>
      <c r="O112" s="341"/>
      <c r="P112" s="249"/>
      <c r="Q112" s="356"/>
      <c r="R112" s="338"/>
      <c r="S112" s="339"/>
      <c r="T112" s="340"/>
      <c r="U112" s="338"/>
      <c r="V112" s="338"/>
      <c r="W112" s="338"/>
      <c r="X112" s="338"/>
      <c r="Y112" s="338"/>
      <c r="Z112" s="338"/>
      <c r="AA112" s="341"/>
      <c r="AB112" s="337"/>
      <c r="AC112" s="338"/>
      <c r="AD112" s="338"/>
      <c r="AE112" s="338"/>
      <c r="AF112" s="338"/>
      <c r="AG112" s="339"/>
      <c r="AH112" s="340"/>
      <c r="AI112" s="338"/>
      <c r="AJ112" s="379"/>
      <c r="AK112" s="379"/>
      <c r="AL112" s="338"/>
      <c r="AM112" s="341"/>
      <c r="AN112" s="340"/>
      <c r="AO112" s="338"/>
      <c r="AP112" s="338"/>
      <c r="AQ112" s="338"/>
      <c r="AR112" s="338"/>
      <c r="AS112" s="341"/>
      <c r="AT112" s="337"/>
      <c r="AU112" s="338"/>
      <c r="AV112" s="338"/>
      <c r="AW112" s="338"/>
      <c r="AX112" s="338"/>
      <c r="AY112" s="339"/>
      <c r="AZ112" s="340"/>
      <c r="BA112" s="338"/>
      <c r="BB112" s="338"/>
      <c r="BC112" s="338"/>
      <c r="BD112" s="338"/>
      <c r="BE112" s="341"/>
      <c r="BF112" s="377"/>
      <c r="BG112" s="353"/>
      <c r="BH112" s="353"/>
      <c r="BI112" s="353"/>
      <c r="BJ112" s="353"/>
      <c r="BK112" s="354"/>
      <c r="BL112" s="355"/>
      <c r="BM112" s="356"/>
      <c r="BN112" s="356"/>
      <c r="BO112" s="356"/>
      <c r="BP112" s="356"/>
      <c r="BQ112" s="357"/>
      <c r="BR112" s="358"/>
      <c r="BS112" s="353"/>
      <c r="BT112" s="353"/>
      <c r="BU112" s="353"/>
      <c r="BV112" s="353"/>
      <c r="BW112" s="359"/>
      <c r="BX112" s="360"/>
      <c r="BY112" s="361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</row>
    <row r="113" spans="1:105" s="84" customFormat="1" ht="44.25" customHeight="1">
      <c r="A113" s="90" t="s">
        <v>245</v>
      </c>
      <c r="B113" s="362" t="s">
        <v>229</v>
      </c>
      <c r="C113" s="363"/>
      <c r="D113" s="363"/>
      <c r="E113" s="363"/>
      <c r="F113" s="363"/>
      <c r="G113" s="363"/>
      <c r="H113" s="363"/>
      <c r="I113" s="363"/>
      <c r="J113" s="363"/>
      <c r="K113" s="364"/>
      <c r="L113" s="340"/>
      <c r="M113" s="338"/>
      <c r="N113" s="365" t="s">
        <v>388</v>
      </c>
      <c r="O113" s="366"/>
      <c r="P113" s="367" t="s">
        <v>397</v>
      </c>
      <c r="Q113" s="368"/>
      <c r="R113" s="368" t="s">
        <v>397</v>
      </c>
      <c r="S113" s="369"/>
      <c r="T113" s="370"/>
      <c r="U113" s="368"/>
      <c r="V113" s="368"/>
      <c r="W113" s="368"/>
      <c r="X113" s="368" t="s">
        <v>397</v>
      </c>
      <c r="Y113" s="368"/>
      <c r="Z113" s="368"/>
      <c r="AA113" s="371"/>
      <c r="AB113" s="367" t="s">
        <v>396</v>
      </c>
      <c r="AC113" s="368"/>
      <c r="AD113" s="368" t="s">
        <v>396</v>
      </c>
      <c r="AE113" s="368"/>
      <c r="AF113" s="338"/>
      <c r="AG113" s="339"/>
      <c r="AH113" s="340" t="s">
        <v>327</v>
      </c>
      <c r="AI113" s="338"/>
      <c r="AJ113" s="338" t="s">
        <v>327</v>
      </c>
      <c r="AK113" s="338"/>
      <c r="AL113" s="338"/>
      <c r="AM113" s="341"/>
      <c r="AN113" s="340" t="s">
        <v>326</v>
      </c>
      <c r="AO113" s="338"/>
      <c r="AP113" s="338" t="s">
        <v>326</v>
      </c>
      <c r="AQ113" s="338"/>
      <c r="AR113" s="338"/>
      <c r="AS113" s="341"/>
      <c r="AT113" s="337" t="s">
        <v>390</v>
      </c>
      <c r="AU113" s="338"/>
      <c r="AV113" s="338" t="s">
        <v>390</v>
      </c>
      <c r="AW113" s="338"/>
      <c r="AX113" s="338"/>
      <c r="AY113" s="339"/>
      <c r="AZ113" s="340" t="s">
        <v>391</v>
      </c>
      <c r="BA113" s="338"/>
      <c r="BB113" s="338" t="s">
        <v>391</v>
      </c>
      <c r="BC113" s="338"/>
      <c r="BD113" s="338"/>
      <c r="BE113" s="341"/>
      <c r="BF113" s="337" t="s">
        <v>327</v>
      </c>
      <c r="BG113" s="338"/>
      <c r="BH113" s="338" t="s">
        <v>327</v>
      </c>
      <c r="BI113" s="338"/>
      <c r="BJ113" s="338"/>
      <c r="BK113" s="339"/>
      <c r="BL113" s="340" t="s">
        <v>326</v>
      </c>
      <c r="BM113" s="338"/>
      <c r="BN113" s="338" t="s">
        <v>326</v>
      </c>
      <c r="BO113" s="338"/>
      <c r="BP113" s="338"/>
      <c r="BQ113" s="341"/>
      <c r="BR113" s="340" t="s">
        <v>228</v>
      </c>
      <c r="BS113" s="338"/>
      <c r="BT113" s="338" t="s">
        <v>228</v>
      </c>
      <c r="BU113" s="338"/>
      <c r="BV113" s="338"/>
      <c r="BW113" s="341"/>
      <c r="BX113" s="247" t="s">
        <v>384</v>
      </c>
      <c r="BY113" s="25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</row>
    <row r="114" spans="1:105" s="84" customFormat="1" ht="54" customHeight="1" thickBot="1">
      <c r="A114" s="109" t="s">
        <v>246</v>
      </c>
      <c r="B114" s="245" t="s">
        <v>138</v>
      </c>
      <c r="C114" s="246"/>
      <c r="D114" s="246"/>
      <c r="E114" s="246"/>
      <c r="F114" s="246"/>
      <c r="G114" s="246"/>
      <c r="H114" s="246"/>
      <c r="I114" s="246"/>
      <c r="J114" s="246"/>
      <c r="K114" s="342"/>
      <c r="L114" s="343"/>
      <c r="M114" s="337"/>
      <c r="N114" s="344" t="s">
        <v>253</v>
      </c>
      <c r="O114" s="345"/>
      <c r="P114" s="346" t="s">
        <v>227</v>
      </c>
      <c r="Q114" s="347"/>
      <c r="R114" s="323" t="s">
        <v>227</v>
      </c>
      <c r="S114" s="326"/>
      <c r="T114" s="348"/>
      <c r="U114" s="324"/>
      <c r="V114" s="323"/>
      <c r="W114" s="324"/>
      <c r="X114" s="323" t="s">
        <v>227</v>
      </c>
      <c r="Y114" s="324"/>
      <c r="Z114" s="323"/>
      <c r="AA114" s="325"/>
      <c r="AB114" s="326"/>
      <c r="AC114" s="324"/>
      <c r="AD114" s="323"/>
      <c r="AE114" s="324"/>
      <c r="AF114" s="349"/>
      <c r="AG114" s="350"/>
      <c r="AH114" s="326" t="s">
        <v>227</v>
      </c>
      <c r="AI114" s="324"/>
      <c r="AJ114" s="323" t="s">
        <v>227</v>
      </c>
      <c r="AK114" s="324"/>
      <c r="AL114" s="351"/>
      <c r="AM114" s="352"/>
      <c r="AN114" s="348"/>
      <c r="AO114" s="324"/>
      <c r="AP114" s="323"/>
      <c r="AQ114" s="324"/>
      <c r="AR114" s="323"/>
      <c r="AS114" s="325"/>
      <c r="AT114" s="326"/>
      <c r="AU114" s="324"/>
      <c r="AV114" s="323"/>
      <c r="AW114" s="324"/>
      <c r="AX114" s="323"/>
      <c r="AY114" s="326"/>
      <c r="AZ114" s="348"/>
      <c r="BA114" s="324"/>
      <c r="BB114" s="323"/>
      <c r="BC114" s="324"/>
      <c r="BD114" s="323"/>
      <c r="BE114" s="325"/>
      <c r="BF114" s="326"/>
      <c r="BG114" s="324"/>
      <c r="BH114" s="323"/>
      <c r="BI114" s="324"/>
      <c r="BJ114" s="327"/>
      <c r="BK114" s="328"/>
      <c r="BL114" s="329"/>
      <c r="BM114" s="330"/>
      <c r="BN114" s="327"/>
      <c r="BO114" s="330"/>
      <c r="BP114" s="327"/>
      <c r="BQ114" s="331"/>
      <c r="BR114" s="329"/>
      <c r="BS114" s="330"/>
      <c r="BT114" s="327"/>
      <c r="BU114" s="330"/>
      <c r="BV114" s="327"/>
      <c r="BW114" s="331"/>
      <c r="BX114" s="332" t="s">
        <v>295</v>
      </c>
      <c r="BY114" s="333"/>
      <c r="CA114" s="184"/>
      <c r="CB114" s="184"/>
      <c r="CC114" s="184"/>
      <c r="CD114" s="190" t="s">
        <v>380</v>
      </c>
      <c r="CE114" s="184"/>
      <c r="CF114" s="184"/>
      <c r="CG114" s="184"/>
      <c r="CH114" s="189" t="s">
        <v>392</v>
      </c>
      <c r="CI114" s="184"/>
      <c r="CJ114" s="184" t="s">
        <v>393</v>
      </c>
      <c r="CK114" s="184"/>
      <c r="CL114" s="185" t="s">
        <v>379</v>
      </c>
      <c r="CM114" s="185" t="s">
        <v>381</v>
      </c>
      <c r="CN114" s="185" t="s">
        <v>382</v>
      </c>
      <c r="CO114" s="185"/>
      <c r="CP114" s="186" t="s">
        <v>383</v>
      </c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</row>
    <row r="115" spans="1:105" s="21" customFormat="1" ht="18" customHeight="1" thickBot="1">
      <c r="A115" s="334" t="s">
        <v>113</v>
      </c>
      <c r="B115" s="335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6"/>
      <c r="P115" s="306">
        <v>7442</v>
      </c>
      <c r="Q115" s="307"/>
      <c r="R115" s="306">
        <v>4138</v>
      </c>
      <c r="S115" s="307"/>
      <c r="T115" s="306">
        <v>930</v>
      </c>
      <c r="U115" s="307"/>
      <c r="V115" s="306">
        <v>256</v>
      </c>
      <c r="W115" s="307"/>
      <c r="X115" s="306">
        <v>2524</v>
      </c>
      <c r="Y115" s="307"/>
      <c r="Z115" s="306">
        <v>428</v>
      </c>
      <c r="AA115" s="307"/>
      <c r="AB115" s="306">
        <v>1252</v>
      </c>
      <c r="AC115" s="307"/>
      <c r="AD115" s="306">
        <v>708</v>
      </c>
      <c r="AE115" s="307"/>
      <c r="AF115" s="306">
        <v>29</v>
      </c>
      <c r="AG115" s="307"/>
      <c r="AH115" s="306">
        <v>936</v>
      </c>
      <c r="AI115" s="307"/>
      <c r="AJ115" s="306">
        <v>580</v>
      </c>
      <c r="AK115" s="307"/>
      <c r="AL115" s="306">
        <v>26</v>
      </c>
      <c r="AM115" s="307"/>
      <c r="AN115" s="306">
        <v>994</v>
      </c>
      <c r="AO115" s="307"/>
      <c r="AP115" s="306">
        <v>576</v>
      </c>
      <c r="AQ115" s="307"/>
      <c r="AR115" s="306">
        <v>30</v>
      </c>
      <c r="AS115" s="307"/>
      <c r="AT115" s="306">
        <v>1084</v>
      </c>
      <c r="AU115" s="307"/>
      <c r="AV115" s="306">
        <v>608</v>
      </c>
      <c r="AW115" s="307"/>
      <c r="AX115" s="306">
        <v>27</v>
      </c>
      <c r="AY115" s="307"/>
      <c r="AZ115" s="306">
        <v>764</v>
      </c>
      <c r="BA115" s="307"/>
      <c r="BB115" s="306">
        <v>382</v>
      </c>
      <c r="BC115" s="307"/>
      <c r="BD115" s="306">
        <v>24</v>
      </c>
      <c r="BE115" s="307"/>
      <c r="BF115" s="306">
        <v>926</v>
      </c>
      <c r="BG115" s="307"/>
      <c r="BH115" s="306">
        <v>532</v>
      </c>
      <c r="BI115" s="307"/>
      <c r="BJ115" s="306">
        <v>23</v>
      </c>
      <c r="BK115" s="307"/>
      <c r="BL115" s="306">
        <v>978</v>
      </c>
      <c r="BM115" s="307"/>
      <c r="BN115" s="306">
        <v>516</v>
      </c>
      <c r="BO115" s="307"/>
      <c r="BP115" s="306">
        <v>36</v>
      </c>
      <c r="BQ115" s="307"/>
      <c r="BR115" s="306">
        <v>508</v>
      </c>
      <c r="BS115" s="307"/>
      <c r="BT115" s="306">
        <v>236</v>
      </c>
      <c r="BU115" s="307"/>
      <c r="BV115" s="306">
        <v>15</v>
      </c>
      <c r="BW115" s="307"/>
      <c r="BX115" s="308"/>
      <c r="BY115" s="309"/>
      <c r="BZ115" s="20"/>
      <c r="CA115" s="84">
        <f>AD115+AJ115+AP115+AV115+BB115+BH115+CE113+CG112+BN115+BT115</f>
        <v>4138</v>
      </c>
      <c r="CB115" s="20"/>
      <c r="CC115" s="20"/>
      <c r="CD115" s="180">
        <f>(AB115+124)/CP115</f>
        <v>55.04</v>
      </c>
      <c r="CE115" s="180"/>
      <c r="CF115" s="180"/>
      <c r="CG115" s="180"/>
      <c r="CH115" s="180">
        <f>AB115/CP115</f>
        <v>50.08</v>
      </c>
      <c r="CI115" s="178"/>
      <c r="CJ115" s="178">
        <f>(AB115+124)/CN115</f>
        <v>62.545454545454547</v>
      </c>
      <c r="CK115" s="178"/>
      <c r="CL115" s="177">
        <f>AD115/CN115</f>
        <v>32.18181818181818</v>
      </c>
      <c r="CM115" s="177">
        <f>(AD115+124)/CN115</f>
        <v>37.81818181818182</v>
      </c>
      <c r="CN115" s="182">
        <v>22</v>
      </c>
      <c r="CO115" s="182"/>
      <c r="CP115" s="182">
        <v>25</v>
      </c>
    </row>
    <row r="116" spans="1:105" s="21" customFormat="1" ht="19.5" customHeight="1">
      <c r="A116" s="310" t="s">
        <v>114</v>
      </c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2"/>
      <c r="P116" s="313"/>
      <c r="Q116" s="314"/>
      <c r="R116" s="315"/>
      <c r="S116" s="316"/>
      <c r="T116" s="313"/>
      <c r="U116" s="314"/>
      <c r="V116" s="315"/>
      <c r="W116" s="314"/>
      <c r="X116" s="315"/>
      <c r="Y116" s="314"/>
      <c r="Z116" s="315"/>
      <c r="AA116" s="316"/>
      <c r="AB116" s="313">
        <v>32</v>
      </c>
      <c r="AC116" s="317"/>
      <c r="AD116" s="317"/>
      <c r="AE116" s="317"/>
      <c r="AF116" s="317"/>
      <c r="AG116" s="316"/>
      <c r="AH116" s="313">
        <v>32</v>
      </c>
      <c r="AI116" s="317"/>
      <c r="AJ116" s="317"/>
      <c r="AK116" s="317"/>
      <c r="AL116" s="317"/>
      <c r="AM116" s="316"/>
      <c r="AN116" s="313">
        <v>32</v>
      </c>
      <c r="AO116" s="317"/>
      <c r="AP116" s="317"/>
      <c r="AQ116" s="317"/>
      <c r="AR116" s="317"/>
      <c r="AS116" s="316"/>
      <c r="AT116" s="313">
        <v>32</v>
      </c>
      <c r="AU116" s="317"/>
      <c r="AV116" s="317"/>
      <c r="AW116" s="317"/>
      <c r="AX116" s="317"/>
      <c r="AY116" s="316"/>
      <c r="AZ116" s="318">
        <v>29</v>
      </c>
      <c r="BA116" s="319"/>
      <c r="BB116" s="319"/>
      <c r="BC116" s="319"/>
      <c r="BD116" s="319"/>
      <c r="BE116" s="320"/>
      <c r="BF116" s="313">
        <v>31</v>
      </c>
      <c r="BG116" s="317"/>
      <c r="BH116" s="317"/>
      <c r="BI116" s="317"/>
      <c r="BJ116" s="317"/>
      <c r="BK116" s="316"/>
      <c r="BL116" s="313">
        <v>29</v>
      </c>
      <c r="BM116" s="317"/>
      <c r="BN116" s="317"/>
      <c r="BO116" s="317"/>
      <c r="BP116" s="317"/>
      <c r="BQ116" s="316"/>
      <c r="BR116" s="313">
        <v>26</v>
      </c>
      <c r="BS116" s="317"/>
      <c r="BT116" s="317"/>
      <c r="BU116" s="317"/>
      <c r="BV116" s="317"/>
      <c r="BW116" s="316"/>
      <c r="BX116" s="321"/>
      <c r="BY116" s="322"/>
      <c r="BZ116" s="117"/>
      <c r="CA116" s="20"/>
      <c r="CB116" s="20"/>
      <c r="CC116" s="20"/>
      <c r="CD116" s="180">
        <f>(AH115+136)/CP116</f>
        <v>51.047619047619051</v>
      </c>
      <c r="CE116" s="180"/>
      <c r="CF116" s="180"/>
      <c r="CG116" s="180"/>
      <c r="CH116" s="180">
        <f>(AH115+34)/CP116</f>
        <v>46.19047619047619</v>
      </c>
      <c r="CI116" s="178"/>
      <c r="CJ116" s="178">
        <f>(AH115+136)/CN116</f>
        <v>59.555555555555557</v>
      </c>
      <c r="CK116" s="178"/>
      <c r="CL116" s="177">
        <f>AJ115/CN116</f>
        <v>32.222222222222221</v>
      </c>
      <c r="CM116" s="178">
        <f>(AJ115+136)/CN116</f>
        <v>39.777777777777779</v>
      </c>
      <c r="CN116" s="181">
        <v>18</v>
      </c>
      <c r="CO116" s="181"/>
      <c r="CP116" s="182">
        <v>21</v>
      </c>
    </row>
    <row r="117" spans="1:105" s="21" customFormat="1" ht="18" customHeight="1">
      <c r="A117" s="289" t="s">
        <v>115</v>
      </c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1"/>
      <c r="P117" s="292">
        <v>2</v>
      </c>
      <c r="Q117" s="293"/>
      <c r="R117" s="294"/>
      <c r="S117" s="295"/>
      <c r="T117" s="292"/>
      <c r="U117" s="293"/>
      <c r="V117" s="294"/>
      <c r="W117" s="293"/>
      <c r="X117" s="294"/>
      <c r="Y117" s="293"/>
      <c r="Z117" s="294"/>
      <c r="AA117" s="295"/>
      <c r="AB117" s="292"/>
      <c r="AC117" s="296"/>
      <c r="AD117" s="296"/>
      <c r="AE117" s="296"/>
      <c r="AF117" s="296"/>
      <c r="AG117" s="295"/>
      <c r="AH117" s="292"/>
      <c r="AI117" s="296"/>
      <c r="AJ117" s="296"/>
      <c r="AK117" s="296"/>
      <c r="AL117" s="296"/>
      <c r="AM117" s="295"/>
      <c r="AN117" s="297"/>
      <c r="AO117" s="298"/>
      <c r="AP117" s="298"/>
      <c r="AQ117" s="298"/>
      <c r="AR117" s="298"/>
      <c r="AS117" s="299"/>
      <c r="AT117" s="297">
        <v>1</v>
      </c>
      <c r="AU117" s="298"/>
      <c r="AV117" s="298"/>
      <c r="AW117" s="298"/>
      <c r="AX117" s="298"/>
      <c r="AY117" s="299"/>
      <c r="AZ117" s="297"/>
      <c r="BA117" s="298"/>
      <c r="BB117" s="298"/>
      <c r="BC117" s="298"/>
      <c r="BD117" s="298"/>
      <c r="BE117" s="299"/>
      <c r="BF117" s="297"/>
      <c r="BG117" s="298"/>
      <c r="BH117" s="298"/>
      <c r="BI117" s="298"/>
      <c r="BJ117" s="298"/>
      <c r="BK117" s="299"/>
      <c r="BL117" s="297">
        <v>1</v>
      </c>
      <c r="BM117" s="298"/>
      <c r="BN117" s="298"/>
      <c r="BO117" s="298"/>
      <c r="BP117" s="298"/>
      <c r="BQ117" s="299"/>
      <c r="BR117" s="297"/>
      <c r="BS117" s="298"/>
      <c r="BT117" s="298"/>
      <c r="BU117" s="298"/>
      <c r="BV117" s="298"/>
      <c r="BW117" s="299"/>
      <c r="BX117" s="300"/>
      <c r="BY117" s="301"/>
      <c r="BZ117" s="20"/>
      <c r="CA117" s="20"/>
      <c r="CB117" s="20"/>
      <c r="CC117" s="20"/>
      <c r="CD117" s="180">
        <f>(AN115+108)/CP117</f>
        <v>52.476190476190474</v>
      </c>
      <c r="CE117" s="180"/>
      <c r="CF117" s="180"/>
      <c r="CG117" s="180"/>
      <c r="CH117" s="180">
        <f>AN115/CP117</f>
        <v>47.333333333333336</v>
      </c>
      <c r="CI117" s="178"/>
      <c r="CJ117" s="178">
        <f>(AN115+108)/CN117</f>
        <v>61.222222222222221</v>
      </c>
      <c r="CK117" s="178"/>
      <c r="CL117" s="177">
        <f>AP115/CN117</f>
        <v>32</v>
      </c>
      <c r="CM117" s="177">
        <f>(AP115+108)/CN117</f>
        <v>38</v>
      </c>
      <c r="CN117" s="182">
        <v>18</v>
      </c>
      <c r="CO117" s="182"/>
      <c r="CP117" s="182">
        <v>21</v>
      </c>
    </row>
    <row r="118" spans="1:105" s="21" customFormat="1" ht="18" customHeight="1">
      <c r="A118" s="289" t="s">
        <v>116</v>
      </c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1"/>
      <c r="P118" s="292">
        <v>28</v>
      </c>
      <c r="Q118" s="293"/>
      <c r="R118" s="294"/>
      <c r="S118" s="295"/>
      <c r="T118" s="292"/>
      <c r="U118" s="293"/>
      <c r="V118" s="294"/>
      <c r="W118" s="293"/>
      <c r="X118" s="294"/>
      <c r="Y118" s="293"/>
      <c r="Z118" s="302"/>
      <c r="AA118" s="299"/>
      <c r="AB118" s="292">
        <v>3</v>
      </c>
      <c r="AC118" s="296"/>
      <c r="AD118" s="296"/>
      <c r="AE118" s="296"/>
      <c r="AF118" s="296"/>
      <c r="AG118" s="295"/>
      <c r="AH118" s="292">
        <v>3</v>
      </c>
      <c r="AI118" s="296"/>
      <c r="AJ118" s="296"/>
      <c r="AK118" s="296"/>
      <c r="AL118" s="296"/>
      <c r="AM118" s="295"/>
      <c r="AN118" s="297">
        <v>4</v>
      </c>
      <c r="AO118" s="298"/>
      <c r="AP118" s="298"/>
      <c r="AQ118" s="298"/>
      <c r="AR118" s="298"/>
      <c r="AS118" s="299"/>
      <c r="AT118" s="297">
        <v>4</v>
      </c>
      <c r="AU118" s="298"/>
      <c r="AV118" s="298"/>
      <c r="AW118" s="298"/>
      <c r="AX118" s="298"/>
      <c r="AY118" s="299"/>
      <c r="AZ118" s="297">
        <v>4</v>
      </c>
      <c r="BA118" s="298"/>
      <c r="BB118" s="298"/>
      <c r="BC118" s="298"/>
      <c r="BD118" s="298"/>
      <c r="BE118" s="299"/>
      <c r="BF118" s="297">
        <v>3</v>
      </c>
      <c r="BG118" s="298"/>
      <c r="BH118" s="298"/>
      <c r="BI118" s="298"/>
      <c r="BJ118" s="298"/>
      <c r="BK118" s="299"/>
      <c r="BL118" s="297">
        <v>4</v>
      </c>
      <c r="BM118" s="298"/>
      <c r="BN118" s="298"/>
      <c r="BO118" s="298"/>
      <c r="BP118" s="298"/>
      <c r="BQ118" s="299"/>
      <c r="BR118" s="303">
        <v>3</v>
      </c>
      <c r="BS118" s="304"/>
      <c r="BT118" s="304"/>
      <c r="BU118" s="304"/>
      <c r="BV118" s="304"/>
      <c r="BW118" s="305"/>
      <c r="BX118" s="300"/>
      <c r="BY118" s="301"/>
      <c r="BZ118" s="20"/>
      <c r="CA118" s="91"/>
      <c r="CB118" s="20"/>
      <c r="CC118" s="20"/>
      <c r="CD118" s="180">
        <f>(AT115+114)/CP118</f>
        <v>54.454545454545453</v>
      </c>
      <c r="CE118" s="180"/>
      <c r="CF118" s="180"/>
      <c r="CG118" s="180"/>
      <c r="CH118" s="180">
        <f>AT115/CP118</f>
        <v>49.272727272727273</v>
      </c>
      <c r="CI118" s="178"/>
      <c r="CJ118" s="178">
        <f>(AT115+114)/CN118</f>
        <v>63.05263157894737</v>
      </c>
      <c r="CK118" s="178"/>
      <c r="CL118" s="177">
        <f>AV115/CN118</f>
        <v>32</v>
      </c>
      <c r="CM118" s="177">
        <f>(AV115+114)/CN118</f>
        <v>38</v>
      </c>
      <c r="CN118" s="182">
        <v>19</v>
      </c>
      <c r="CO118" s="182"/>
      <c r="CP118" s="182">
        <v>22</v>
      </c>
    </row>
    <row r="119" spans="1:105" s="21" customFormat="1" ht="18" customHeight="1" thickBot="1">
      <c r="A119" s="266" t="s">
        <v>117</v>
      </c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>
        <v>43</v>
      </c>
      <c r="Q119" s="270"/>
      <c r="R119" s="271"/>
      <c r="S119" s="272"/>
      <c r="T119" s="269"/>
      <c r="U119" s="270"/>
      <c r="V119" s="271"/>
      <c r="W119" s="270"/>
      <c r="X119" s="271"/>
      <c r="Y119" s="270"/>
      <c r="Z119" s="273"/>
      <c r="AA119" s="274"/>
      <c r="AB119" s="269">
        <v>7</v>
      </c>
      <c r="AC119" s="275"/>
      <c r="AD119" s="275"/>
      <c r="AE119" s="275"/>
      <c r="AF119" s="275"/>
      <c r="AG119" s="272"/>
      <c r="AH119" s="269">
        <v>6</v>
      </c>
      <c r="AI119" s="275"/>
      <c r="AJ119" s="275"/>
      <c r="AK119" s="275"/>
      <c r="AL119" s="275"/>
      <c r="AM119" s="272"/>
      <c r="AN119" s="276">
        <v>5</v>
      </c>
      <c r="AO119" s="277"/>
      <c r="AP119" s="277"/>
      <c r="AQ119" s="277"/>
      <c r="AR119" s="277"/>
      <c r="AS119" s="274"/>
      <c r="AT119" s="276">
        <v>6</v>
      </c>
      <c r="AU119" s="277"/>
      <c r="AV119" s="277"/>
      <c r="AW119" s="277"/>
      <c r="AX119" s="277"/>
      <c r="AY119" s="274"/>
      <c r="AZ119" s="276">
        <v>6</v>
      </c>
      <c r="BA119" s="277"/>
      <c r="BB119" s="277"/>
      <c r="BC119" s="277"/>
      <c r="BD119" s="277"/>
      <c r="BE119" s="274"/>
      <c r="BF119" s="276">
        <v>5</v>
      </c>
      <c r="BG119" s="277"/>
      <c r="BH119" s="277"/>
      <c r="BI119" s="277"/>
      <c r="BJ119" s="277"/>
      <c r="BK119" s="274"/>
      <c r="BL119" s="276">
        <v>6</v>
      </c>
      <c r="BM119" s="277"/>
      <c r="BN119" s="277"/>
      <c r="BO119" s="277"/>
      <c r="BP119" s="277"/>
      <c r="BQ119" s="274"/>
      <c r="BR119" s="276">
        <v>3</v>
      </c>
      <c r="BS119" s="277"/>
      <c r="BT119" s="277"/>
      <c r="BU119" s="277"/>
      <c r="BV119" s="277"/>
      <c r="BW119" s="274"/>
      <c r="BX119" s="278"/>
      <c r="BY119" s="279"/>
      <c r="BZ119" s="20"/>
      <c r="CA119" s="20"/>
      <c r="CB119" s="20"/>
      <c r="CC119" s="20"/>
      <c r="CD119" s="180">
        <f>(AZ115+112)/CP119</f>
        <v>54.75</v>
      </c>
      <c r="CE119" s="180"/>
      <c r="CF119" s="180"/>
      <c r="CG119" s="180"/>
      <c r="CH119" s="180">
        <f>AZ115/CP119</f>
        <v>47.75</v>
      </c>
      <c r="CI119" s="178"/>
      <c r="CJ119" s="178">
        <f>(AZ115+112)/CN119</f>
        <v>67.384615384615387</v>
      </c>
      <c r="CK119" s="178"/>
      <c r="CL119" s="177">
        <f>BB115/CN119</f>
        <v>29.384615384615383</v>
      </c>
      <c r="CM119" s="177">
        <f>(BB115+112)/CN119</f>
        <v>38</v>
      </c>
      <c r="CN119" s="182">
        <v>13</v>
      </c>
      <c r="CO119" s="182"/>
      <c r="CP119" s="182">
        <v>16</v>
      </c>
    </row>
    <row r="120" spans="1:105" s="121" customFormat="1" ht="29.25" customHeight="1" thickBot="1">
      <c r="A120" s="280" t="s">
        <v>165</v>
      </c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2"/>
      <c r="T120" s="283" t="s">
        <v>166</v>
      </c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5"/>
      <c r="AP120" s="286" t="s">
        <v>389</v>
      </c>
      <c r="AQ120" s="287"/>
      <c r="AR120" s="287"/>
      <c r="AS120" s="287"/>
      <c r="AT120" s="287"/>
      <c r="AU120" s="287"/>
      <c r="AV120" s="287"/>
      <c r="AW120" s="287"/>
      <c r="AX120" s="287"/>
      <c r="AY120" s="287"/>
      <c r="AZ120" s="287"/>
      <c r="BA120" s="287"/>
      <c r="BB120" s="287"/>
      <c r="BC120" s="287"/>
      <c r="BD120" s="287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7"/>
      <c r="BO120" s="287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8"/>
      <c r="BZ120" s="118"/>
      <c r="CA120" s="119"/>
      <c r="CB120" s="119"/>
      <c r="CC120" s="119"/>
      <c r="CD120" s="180">
        <f>(BF115+138)/CP120</f>
        <v>53.2</v>
      </c>
      <c r="CE120" s="180"/>
      <c r="CF120" s="180"/>
      <c r="CG120" s="180"/>
      <c r="CH120" s="180">
        <f>BF115/CP120</f>
        <v>46.3</v>
      </c>
      <c r="CI120" s="178"/>
      <c r="CJ120" s="178">
        <f>(BF115+138)/CN120</f>
        <v>62.588235294117645</v>
      </c>
      <c r="CK120" s="178"/>
      <c r="CL120" s="177">
        <f>BH115/CN120</f>
        <v>31.294117647058822</v>
      </c>
      <c r="CM120" s="177">
        <f>(BH115+138)/CN120</f>
        <v>39.411764705882355</v>
      </c>
      <c r="CN120" s="182">
        <v>17</v>
      </c>
      <c r="CO120" s="182"/>
      <c r="CP120" s="182">
        <v>20</v>
      </c>
    </row>
    <row r="121" spans="1:105" s="122" customFormat="1" ht="33.75" customHeight="1" thickBot="1">
      <c r="A121" s="203" t="s">
        <v>119</v>
      </c>
      <c r="B121" s="204"/>
      <c r="C121" s="204"/>
      <c r="D121" s="204"/>
      <c r="E121" s="204"/>
      <c r="F121" s="204"/>
      <c r="G121" s="204"/>
      <c r="H121" s="204"/>
      <c r="I121" s="204"/>
      <c r="J121" s="204"/>
      <c r="K121" s="205" t="s">
        <v>118</v>
      </c>
      <c r="L121" s="206"/>
      <c r="M121" s="207"/>
      <c r="N121" s="208" t="s">
        <v>120</v>
      </c>
      <c r="O121" s="208"/>
      <c r="P121" s="209"/>
      <c r="Q121" s="210" t="s">
        <v>109</v>
      </c>
      <c r="R121" s="208"/>
      <c r="S121" s="209"/>
      <c r="T121" s="203" t="s">
        <v>119</v>
      </c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11" t="s">
        <v>118</v>
      </c>
      <c r="AG121" s="212"/>
      <c r="AH121" s="213"/>
      <c r="AI121" s="214" t="s">
        <v>120</v>
      </c>
      <c r="AJ121" s="208"/>
      <c r="AK121" s="215"/>
      <c r="AL121" s="214" t="s">
        <v>109</v>
      </c>
      <c r="AM121" s="208"/>
      <c r="AN121" s="208"/>
      <c r="AO121" s="209"/>
      <c r="AP121" s="216" t="s">
        <v>328</v>
      </c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8"/>
      <c r="BZ121" s="120"/>
      <c r="CB121" s="120"/>
      <c r="CC121" s="120"/>
      <c r="CD121" s="180">
        <f>(BL115+172)/CP121</f>
        <v>54.761904761904759</v>
      </c>
      <c r="CE121" s="180"/>
      <c r="CF121" s="180"/>
      <c r="CG121" s="180"/>
      <c r="CH121" s="180">
        <f>BL115/CP121</f>
        <v>46.571428571428569</v>
      </c>
      <c r="CI121" s="180"/>
      <c r="CJ121" s="180">
        <f>(BL115+172)/CN121</f>
        <v>63.888888888888886</v>
      </c>
      <c r="CK121" s="180"/>
      <c r="CL121" s="179">
        <f>BN115/CN121</f>
        <v>28.666666666666668</v>
      </c>
      <c r="CM121" s="179">
        <f>(BN115+172)/CN121</f>
        <v>38.222222222222221</v>
      </c>
      <c r="CN121" s="183">
        <v>18</v>
      </c>
      <c r="CO121" s="183"/>
      <c r="CP121" s="183">
        <v>21</v>
      </c>
    </row>
    <row r="122" spans="1:105" s="124" customFormat="1" ht="29.25" customHeight="1">
      <c r="A122" s="225" t="s">
        <v>330</v>
      </c>
      <c r="B122" s="226"/>
      <c r="C122" s="226"/>
      <c r="D122" s="226"/>
      <c r="E122" s="226"/>
      <c r="F122" s="226"/>
      <c r="G122" s="226"/>
      <c r="H122" s="226"/>
      <c r="I122" s="226"/>
      <c r="J122" s="227"/>
      <c r="K122" s="228">
        <v>2</v>
      </c>
      <c r="L122" s="229"/>
      <c r="M122" s="230"/>
      <c r="N122" s="231">
        <v>1</v>
      </c>
      <c r="O122" s="232"/>
      <c r="P122" s="233"/>
      <c r="Q122" s="231">
        <v>2</v>
      </c>
      <c r="R122" s="232"/>
      <c r="S122" s="234"/>
      <c r="T122" s="225" t="s">
        <v>311</v>
      </c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8">
        <v>5</v>
      </c>
      <c r="AG122" s="229"/>
      <c r="AH122" s="230"/>
      <c r="AI122" s="231">
        <v>5</v>
      </c>
      <c r="AJ122" s="232"/>
      <c r="AK122" s="233"/>
      <c r="AL122" s="243">
        <v>7</v>
      </c>
      <c r="AM122" s="229"/>
      <c r="AN122" s="229"/>
      <c r="AO122" s="244"/>
      <c r="AP122" s="219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1"/>
      <c r="BZ122" s="123"/>
      <c r="CA122" s="123"/>
      <c r="CB122" s="123"/>
      <c r="CC122" s="123"/>
      <c r="CD122" s="188">
        <f>(BR115+104)/CP122</f>
        <v>55.636363636363633</v>
      </c>
      <c r="CE122" s="180"/>
      <c r="CF122" s="180"/>
      <c r="CG122" s="180"/>
      <c r="CH122" s="180">
        <f>BR115/CP122</f>
        <v>46.18181818181818</v>
      </c>
      <c r="CI122" s="178"/>
      <c r="CJ122" s="187">
        <f>(BR115+104)/CN122</f>
        <v>68</v>
      </c>
      <c r="CK122" s="178"/>
      <c r="CL122" s="177">
        <f>BT115/CN122</f>
        <v>26.222222222222221</v>
      </c>
      <c r="CM122" s="177">
        <f>(BT115+104)/CN122</f>
        <v>37.777777777777779</v>
      </c>
      <c r="CN122" s="182">
        <v>9</v>
      </c>
      <c r="CO122" s="182"/>
      <c r="CP122" s="182">
        <v>11</v>
      </c>
    </row>
    <row r="123" spans="1:105" s="124" customFormat="1" ht="33.75" customHeight="1">
      <c r="A123" s="245" t="s">
        <v>310</v>
      </c>
      <c r="B123" s="246"/>
      <c r="C123" s="246"/>
      <c r="D123" s="246"/>
      <c r="E123" s="246"/>
      <c r="F123" s="246"/>
      <c r="G123" s="246"/>
      <c r="H123" s="246"/>
      <c r="I123" s="246"/>
      <c r="J123" s="246"/>
      <c r="K123" s="247">
        <v>2</v>
      </c>
      <c r="L123" s="248"/>
      <c r="M123" s="249"/>
      <c r="N123" s="250">
        <v>2</v>
      </c>
      <c r="O123" s="251"/>
      <c r="P123" s="252"/>
      <c r="Q123" s="250">
        <v>3</v>
      </c>
      <c r="R123" s="251"/>
      <c r="S123" s="253"/>
      <c r="T123" s="245" t="s">
        <v>415</v>
      </c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7">
        <v>6</v>
      </c>
      <c r="AG123" s="248"/>
      <c r="AH123" s="249"/>
      <c r="AI123" s="250">
        <v>4</v>
      </c>
      <c r="AJ123" s="251"/>
      <c r="AK123" s="252"/>
      <c r="AL123" s="254">
        <v>6</v>
      </c>
      <c r="AM123" s="248"/>
      <c r="AN123" s="248"/>
      <c r="AO123" s="255"/>
      <c r="AP123" s="219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1"/>
      <c r="BZ123" s="123"/>
      <c r="CA123" s="123"/>
      <c r="CB123" s="123"/>
      <c r="CC123" s="123"/>
      <c r="CD123" s="122"/>
      <c r="CE123" s="120"/>
      <c r="CF123" s="120"/>
      <c r="CG123" s="120"/>
      <c r="CH123" s="120"/>
      <c r="CI123" s="123"/>
      <c r="CJ123" s="123"/>
      <c r="CK123" s="123"/>
    </row>
    <row r="124" spans="1:105" s="124" customFormat="1" ht="36" customHeight="1" thickBot="1">
      <c r="A124" s="256" t="s">
        <v>162</v>
      </c>
      <c r="B124" s="257"/>
      <c r="C124" s="257"/>
      <c r="D124" s="257"/>
      <c r="E124" s="257"/>
      <c r="F124" s="257"/>
      <c r="G124" s="257"/>
      <c r="H124" s="257"/>
      <c r="I124" s="257"/>
      <c r="J124" s="258"/>
      <c r="K124" s="259">
        <v>4</v>
      </c>
      <c r="L124" s="260"/>
      <c r="M124" s="260"/>
      <c r="N124" s="261">
        <v>2</v>
      </c>
      <c r="O124" s="262"/>
      <c r="P124" s="263"/>
      <c r="Q124" s="262">
        <v>3</v>
      </c>
      <c r="R124" s="262"/>
      <c r="S124" s="264"/>
      <c r="T124" s="256" t="s">
        <v>312</v>
      </c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9">
        <v>8</v>
      </c>
      <c r="AG124" s="260"/>
      <c r="AH124" s="265"/>
      <c r="AI124" s="261">
        <v>6</v>
      </c>
      <c r="AJ124" s="262"/>
      <c r="AK124" s="263"/>
      <c r="AL124" s="261">
        <v>9</v>
      </c>
      <c r="AM124" s="262"/>
      <c r="AN124" s="262"/>
      <c r="AO124" s="264"/>
      <c r="AP124" s="222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4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</row>
    <row r="125" spans="1:105" s="792" customFormat="1" ht="125.25" customHeight="1">
      <c r="A125" s="792" t="s">
        <v>416</v>
      </c>
    </row>
    <row r="126" spans="1:105" s="84" customFormat="1" ht="21.75" customHeight="1">
      <c r="A126" s="790" t="s">
        <v>341</v>
      </c>
      <c r="B126" s="791"/>
      <c r="C126" s="791"/>
      <c r="D126" s="791"/>
      <c r="E126" s="791"/>
      <c r="F126" s="791"/>
      <c r="G126" s="791"/>
      <c r="H126" s="791"/>
      <c r="I126" s="791"/>
      <c r="J126" s="791"/>
      <c r="K126" s="791"/>
      <c r="L126" s="791"/>
      <c r="M126" s="791"/>
      <c r="N126" s="791"/>
      <c r="O126" s="791"/>
      <c r="P126" s="791"/>
      <c r="Q126" s="791"/>
      <c r="R126" s="791"/>
      <c r="S126" s="791"/>
      <c r="T126" s="791"/>
      <c r="U126" s="791"/>
      <c r="V126" s="791"/>
      <c r="W126" s="791"/>
      <c r="X126" s="791"/>
      <c r="Y126" s="791"/>
      <c r="Z126" s="791"/>
      <c r="AA126" s="791"/>
      <c r="AB126" s="791"/>
      <c r="AC126" s="791"/>
      <c r="AD126" s="791"/>
      <c r="AE126" s="791"/>
      <c r="AF126" s="791"/>
      <c r="AG126" s="791"/>
      <c r="AH126" s="791"/>
      <c r="AI126" s="791"/>
      <c r="AJ126" s="791"/>
      <c r="AK126" s="791"/>
      <c r="AL126" s="791"/>
      <c r="AM126" s="791"/>
      <c r="AN126" s="791"/>
      <c r="AO126" s="791"/>
      <c r="AP126" s="791"/>
      <c r="AQ126" s="791"/>
      <c r="AR126" s="791"/>
      <c r="AS126" s="791"/>
      <c r="AT126" s="791"/>
      <c r="AU126" s="791"/>
      <c r="AV126" s="791"/>
      <c r="AW126" s="791"/>
      <c r="AX126" s="791"/>
      <c r="AY126" s="791"/>
      <c r="AZ126" s="791"/>
      <c r="BA126" s="791"/>
      <c r="BB126" s="791"/>
      <c r="BC126" s="791"/>
      <c r="BD126" s="791"/>
      <c r="BE126" s="791"/>
      <c r="BF126" s="791"/>
      <c r="BG126" s="791"/>
      <c r="BH126" s="791"/>
      <c r="BI126" s="791"/>
      <c r="BJ126" s="791"/>
      <c r="BK126" s="791"/>
      <c r="BL126" s="791"/>
      <c r="BM126" s="791"/>
      <c r="BN126" s="791"/>
      <c r="BO126" s="791"/>
      <c r="BP126" s="791"/>
      <c r="BQ126" s="791"/>
      <c r="BR126" s="791"/>
      <c r="BS126" s="791"/>
      <c r="BT126" s="791"/>
      <c r="BU126" s="791"/>
      <c r="BV126" s="791"/>
      <c r="BW126" s="791"/>
      <c r="BX126" s="791"/>
      <c r="BY126" s="791"/>
      <c r="CA126" s="84">
        <f t="shared" ref="CA126" si="60">AD126+AJ126+AP126+AV126+BB126+BH126+BN126</f>
        <v>0</v>
      </c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</row>
    <row r="127" spans="1:105" s="24" customFormat="1" ht="21" customHeight="1" thickBot="1">
      <c r="A127" s="806" t="s">
        <v>290</v>
      </c>
      <c r="B127" s="807"/>
      <c r="C127" s="807"/>
      <c r="D127" s="807"/>
      <c r="E127" s="807"/>
      <c r="F127" s="807"/>
      <c r="G127" s="807"/>
      <c r="H127" s="807"/>
      <c r="I127" s="807"/>
      <c r="J127" s="807"/>
      <c r="K127" s="807"/>
      <c r="L127" s="807"/>
      <c r="M127" s="807"/>
      <c r="N127" s="807"/>
      <c r="O127" s="807"/>
      <c r="P127" s="807"/>
      <c r="Q127" s="807"/>
      <c r="R127" s="807"/>
      <c r="S127" s="807"/>
      <c r="T127" s="807"/>
      <c r="U127" s="807"/>
      <c r="V127" s="807"/>
      <c r="W127" s="807"/>
      <c r="X127" s="807"/>
      <c r="Y127" s="807"/>
      <c r="Z127" s="807"/>
      <c r="AA127" s="807"/>
      <c r="AB127" s="807"/>
      <c r="AC127" s="807"/>
      <c r="AD127" s="807"/>
      <c r="AE127" s="807"/>
      <c r="AF127" s="807"/>
      <c r="AG127" s="807"/>
      <c r="AH127" s="807"/>
      <c r="AI127" s="807"/>
      <c r="AJ127" s="807"/>
      <c r="AK127" s="807"/>
      <c r="AL127" s="807"/>
      <c r="AM127" s="807"/>
      <c r="AN127" s="807"/>
      <c r="AO127" s="807"/>
      <c r="AP127" s="807"/>
      <c r="AQ127" s="807"/>
      <c r="AR127" s="807"/>
      <c r="AS127" s="807"/>
      <c r="AT127" s="807"/>
      <c r="AU127" s="807"/>
      <c r="AV127" s="807"/>
      <c r="AW127" s="807"/>
      <c r="AX127" s="807"/>
      <c r="AY127" s="807"/>
      <c r="AZ127" s="807"/>
      <c r="BA127" s="807"/>
      <c r="BB127" s="807"/>
      <c r="BC127" s="807"/>
      <c r="BD127" s="807"/>
      <c r="BE127" s="807"/>
      <c r="BF127" s="807"/>
      <c r="BG127" s="807"/>
      <c r="BH127" s="807"/>
      <c r="BI127" s="807"/>
      <c r="BJ127" s="807"/>
      <c r="BK127" s="807"/>
      <c r="BL127" s="807"/>
      <c r="BM127" s="807"/>
      <c r="BN127" s="807"/>
      <c r="BO127" s="807"/>
      <c r="BP127" s="807"/>
      <c r="BQ127" s="807"/>
      <c r="BR127" s="807"/>
      <c r="BS127" s="807"/>
      <c r="BT127" s="807"/>
      <c r="BU127" s="807"/>
      <c r="BV127" s="807"/>
      <c r="BW127" s="807"/>
      <c r="BX127" s="807"/>
      <c r="BY127" s="807"/>
    </row>
    <row r="128" spans="1:105" s="24" customFormat="1" ht="69" customHeight="1" thickBot="1">
      <c r="A128" s="803" t="s">
        <v>193</v>
      </c>
      <c r="B128" s="804"/>
      <c r="C128" s="804"/>
      <c r="D128" s="804"/>
      <c r="E128" s="805"/>
      <c r="F128" s="494" t="s">
        <v>184</v>
      </c>
      <c r="G128" s="494"/>
      <c r="H128" s="494"/>
      <c r="I128" s="494"/>
      <c r="J128" s="494"/>
      <c r="K128" s="494"/>
      <c r="L128" s="494"/>
      <c r="M128" s="494"/>
      <c r="N128" s="494"/>
      <c r="O128" s="494"/>
      <c r="P128" s="494"/>
      <c r="Q128" s="494"/>
      <c r="R128" s="494"/>
      <c r="S128" s="494"/>
      <c r="T128" s="494"/>
      <c r="U128" s="494"/>
      <c r="V128" s="494"/>
      <c r="W128" s="494"/>
      <c r="X128" s="494"/>
      <c r="Y128" s="494"/>
      <c r="Z128" s="494"/>
      <c r="AA128" s="494"/>
      <c r="AB128" s="494"/>
      <c r="AC128" s="494"/>
      <c r="AD128" s="494"/>
      <c r="AE128" s="494"/>
      <c r="AF128" s="494"/>
      <c r="AG128" s="494"/>
      <c r="AH128" s="494"/>
      <c r="AI128" s="494"/>
      <c r="AJ128" s="494"/>
      <c r="AK128" s="494"/>
      <c r="AL128" s="494"/>
      <c r="AM128" s="494"/>
      <c r="AN128" s="494"/>
      <c r="AO128" s="494"/>
      <c r="AP128" s="494"/>
      <c r="AQ128" s="494"/>
      <c r="AR128" s="494"/>
      <c r="AS128" s="494"/>
      <c r="AT128" s="494"/>
      <c r="AU128" s="494"/>
      <c r="AV128" s="494"/>
      <c r="AW128" s="494"/>
      <c r="AX128" s="494"/>
      <c r="AY128" s="494"/>
      <c r="AZ128" s="494"/>
      <c r="BA128" s="494"/>
      <c r="BB128" s="494"/>
      <c r="BC128" s="494"/>
      <c r="BD128" s="494"/>
      <c r="BE128" s="494"/>
      <c r="BF128" s="494"/>
      <c r="BG128" s="494"/>
      <c r="BH128" s="494"/>
      <c r="BI128" s="494"/>
      <c r="BJ128" s="494"/>
      <c r="BK128" s="494"/>
      <c r="BL128" s="494"/>
      <c r="BM128" s="494"/>
      <c r="BN128" s="494"/>
      <c r="BO128" s="494"/>
      <c r="BP128" s="494"/>
      <c r="BQ128" s="494"/>
      <c r="BR128" s="494"/>
      <c r="BS128" s="494"/>
      <c r="BT128" s="494"/>
      <c r="BU128" s="494"/>
      <c r="BV128" s="494"/>
      <c r="BW128" s="494"/>
      <c r="BX128" s="801" t="s">
        <v>291</v>
      </c>
      <c r="BY128" s="802"/>
    </row>
    <row r="129" spans="1:89" s="24" customFormat="1" ht="31.5" customHeight="1">
      <c r="A129" s="798" t="s">
        <v>185</v>
      </c>
      <c r="B129" s="799"/>
      <c r="C129" s="799"/>
      <c r="D129" s="799"/>
      <c r="E129" s="800"/>
      <c r="F129" s="795" t="s">
        <v>267</v>
      </c>
      <c r="G129" s="796"/>
      <c r="H129" s="796"/>
      <c r="I129" s="796"/>
      <c r="J129" s="796"/>
      <c r="K129" s="796"/>
      <c r="L129" s="796"/>
      <c r="M129" s="796"/>
      <c r="N129" s="796"/>
      <c r="O129" s="796"/>
      <c r="P129" s="796"/>
      <c r="Q129" s="796"/>
      <c r="R129" s="796"/>
      <c r="S129" s="796"/>
      <c r="T129" s="796"/>
      <c r="U129" s="796"/>
      <c r="V129" s="796"/>
      <c r="W129" s="796"/>
      <c r="X129" s="796"/>
      <c r="Y129" s="796"/>
      <c r="Z129" s="796"/>
      <c r="AA129" s="796"/>
      <c r="AB129" s="796"/>
      <c r="AC129" s="796"/>
      <c r="AD129" s="796"/>
      <c r="AE129" s="796"/>
      <c r="AF129" s="796"/>
      <c r="AG129" s="796"/>
      <c r="AH129" s="796"/>
      <c r="AI129" s="796"/>
      <c r="AJ129" s="796"/>
      <c r="AK129" s="796"/>
      <c r="AL129" s="796"/>
      <c r="AM129" s="796"/>
      <c r="AN129" s="796"/>
      <c r="AO129" s="796"/>
      <c r="AP129" s="796"/>
      <c r="AQ129" s="796"/>
      <c r="AR129" s="796"/>
      <c r="AS129" s="796"/>
      <c r="AT129" s="796"/>
      <c r="AU129" s="796"/>
      <c r="AV129" s="796"/>
      <c r="AW129" s="796"/>
      <c r="AX129" s="796"/>
      <c r="AY129" s="796"/>
      <c r="AZ129" s="796"/>
      <c r="BA129" s="796"/>
      <c r="BB129" s="796"/>
      <c r="BC129" s="796"/>
      <c r="BD129" s="796"/>
      <c r="BE129" s="796"/>
      <c r="BF129" s="796"/>
      <c r="BG129" s="796"/>
      <c r="BH129" s="796"/>
      <c r="BI129" s="796"/>
      <c r="BJ129" s="796"/>
      <c r="BK129" s="796"/>
      <c r="BL129" s="796"/>
      <c r="BM129" s="796"/>
      <c r="BN129" s="796"/>
      <c r="BO129" s="796"/>
      <c r="BP129" s="796"/>
      <c r="BQ129" s="796"/>
      <c r="BR129" s="796"/>
      <c r="BS129" s="796"/>
      <c r="BT129" s="796"/>
      <c r="BU129" s="796"/>
      <c r="BV129" s="796"/>
      <c r="BW129" s="797"/>
      <c r="BX129" s="793" t="s">
        <v>374</v>
      </c>
      <c r="BY129" s="794"/>
      <c r="CC129" s="86"/>
    </row>
    <row r="130" spans="1:89" s="20" customFormat="1" ht="31.5" customHeight="1">
      <c r="A130" s="437" t="s">
        <v>186</v>
      </c>
      <c r="B130" s="438"/>
      <c r="C130" s="438"/>
      <c r="D130" s="438"/>
      <c r="E130" s="439"/>
      <c r="F130" s="456" t="s">
        <v>270</v>
      </c>
      <c r="G130" s="457"/>
      <c r="H130" s="457"/>
      <c r="I130" s="457"/>
      <c r="J130" s="457"/>
      <c r="K130" s="457"/>
      <c r="L130" s="457"/>
      <c r="M130" s="457"/>
      <c r="N130" s="457"/>
      <c r="O130" s="457"/>
      <c r="P130" s="457"/>
      <c r="Q130" s="457"/>
      <c r="R130" s="457"/>
      <c r="S130" s="457"/>
      <c r="T130" s="457"/>
      <c r="U130" s="457"/>
      <c r="V130" s="457"/>
      <c r="W130" s="457"/>
      <c r="X130" s="457"/>
      <c r="Y130" s="457"/>
      <c r="Z130" s="457"/>
      <c r="AA130" s="457"/>
      <c r="AB130" s="457"/>
      <c r="AC130" s="457"/>
      <c r="AD130" s="457"/>
      <c r="AE130" s="457"/>
      <c r="AF130" s="457"/>
      <c r="AG130" s="457"/>
      <c r="AH130" s="457"/>
      <c r="AI130" s="457"/>
      <c r="AJ130" s="457"/>
      <c r="AK130" s="457"/>
      <c r="AL130" s="457"/>
      <c r="AM130" s="457"/>
      <c r="AN130" s="457"/>
      <c r="AO130" s="457"/>
      <c r="AP130" s="457"/>
      <c r="AQ130" s="457"/>
      <c r="AR130" s="457"/>
      <c r="AS130" s="457"/>
      <c r="AT130" s="457"/>
      <c r="AU130" s="457"/>
      <c r="AV130" s="457"/>
      <c r="AW130" s="457"/>
      <c r="AX130" s="457"/>
      <c r="AY130" s="457"/>
      <c r="AZ130" s="457"/>
      <c r="BA130" s="457"/>
      <c r="BB130" s="457"/>
      <c r="BC130" s="457"/>
      <c r="BD130" s="457"/>
      <c r="BE130" s="457"/>
      <c r="BF130" s="457"/>
      <c r="BG130" s="457"/>
      <c r="BH130" s="457"/>
      <c r="BI130" s="457"/>
      <c r="BJ130" s="457"/>
      <c r="BK130" s="457"/>
      <c r="BL130" s="457"/>
      <c r="BM130" s="457"/>
      <c r="BN130" s="457"/>
      <c r="BO130" s="457"/>
      <c r="BP130" s="457"/>
      <c r="BQ130" s="457"/>
      <c r="BR130" s="457"/>
      <c r="BS130" s="457"/>
      <c r="BT130" s="457"/>
      <c r="BU130" s="457"/>
      <c r="BV130" s="457"/>
      <c r="BW130" s="458"/>
      <c r="BX130" s="443" t="s">
        <v>406</v>
      </c>
      <c r="BY130" s="444"/>
    </row>
    <row r="131" spans="1:89" s="24" customFormat="1" ht="16.5" customHeight="1">
      <c r="A131" s="437" t="s">
        <v>187</v>
      </c>
      <c r="B131" s="438"/>
      <c r="C131" s="438"/>
      <c r="D131" s="438"/>
      <c r="E131" s="439"/>
      <c r="F131" s="434" t="s">
        <v>277</v>
      </c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435"/>
      <c r="AT131" s="435"/>
      <c r="AU131" s="435"/>
      <c r="AV131" s="435"/>
      <c r="AW131" s="435"/>
      <c r="AX131" s="435"/>
      <c r="AY131" s="435"/>
      <c r="AZ131" s="435"/>
      <c r="BA131" s="435"/>
      <c r="BB131" s="435"/>
      <c r="BC131" s="435"/>
      <c r="BD131" s="435"/>
      <c r="BE131" s="435"/>
      <c r="BF131" s="435"/>
      <c r="BG131" s="435"/>
      <c r="BH131" s="435"/>
      <c r="BI131" s="435"/>
      <c r="BJ131" s="435"/>
      <c r="BK131" s="435"/>
      <c r="BL131" s="435"/>
      <c r="BM131" s="435"/>
      <c r="BN131" s="435"/>
      <c r="BO131" s="435"/>
      <c r="BP131" s="435"/>
      <c r="BQ131" s="435"/>
      <c r="BR131" s="435"/>
      <c r="BS131" s="435"/>
      <c r="BT131" s="435"/>
      <c r="BU131" s="435"/>
      <c r="BV131" s="435"/>
      <c r="BW131" s="436"/>
      <c r="BX131" s="443" t="s">
        <v>247</v>
      </c>
      <c r="BY131" s="444"/>
    </row>
    <row r="132" spans="1:89" s="24" customFormat="1" ht="31.5" customHeight="1">
      <c r="A132" s="437" t="s">
        <v>280</v>
      </c>
      <c r="B132" s="438"/>
      <c r="C132" s="438"/>
      <c r="D132" s="438"/>
      <c r="E132" s="439"/>
      <c r="F132" s="434" t="s">
        <v>286</v>
      </c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435"/>
      <c r="AT132" s="435"/>
      <c r="AU132" s="435"/>
      <c r="AV132" s="435"/>
      <c r="AW132" s="435"/>
      <c r="AX132" s="435"/>
      <c r="AY132" s="435"/>
      <c r="AZ132" s="435"/>
      <c r="BA132" s="435"/>
      <c r="BB132" s="435"/>
      <c r="BC132" s="435"/>
      <c r="BD132" s="435"/>
      <c r="BE132" s="435"/>
      <c r="BF132" s="435"/>
      <c r="BG132" s="435"/>
      <c r="BH132" s="435"/>
      <c r="BI132" s="435"/>
      <c r="BJ132" s="435"/>
      <c r="BK132" s="435"/>
      <c r="BL132" s="435"/>
      <c r="BM132" s="435"/>
      <c r="BN132" s="435"/>
      <c r="BO132" s="435"/>
      <c r="BP132" s="435"/>
      <c r="BQ132" s="435"/>
      <c r="BR132" s="435"/>
      <c r="BS132" s="435"/>
      <c r="BT132" s="435"/>
      <c r="BU132" s="435"/>
      <c r="BV132" s="435"/>
      <c r="BW132" s="436"/>
      <c r="BX132" s="443" t="s">
        <v>374</v>
      </c>
      <c r="BY132" s="444"/>
    </row>
    <row r="133" spans="1:89" s="24" customFormat="1" ht="31.5" customHeight="1">
      <c r="A133" s="437" t="s">
        <v>281</v>
      </c>
      <c r="B133" s="438"/>
      <c r="C133" s="438"/>
      <c r="D133" s="438"/>
      <c r="E133" s="439"/>
      <c r="F133" s="434" t="s">
        <v>287</v>
      </c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  <c r="AS133" s="435"/>
      <c r="AT133" s="435"/>
      <c r="AU133" s="435"/>
      <c r="AV133" s="435"/>
      <c r="AW133" s="435"/>
      <c r="AX133" s="435"/>
      <c r="AY133" s="435"/>
      <c r="AZ133" s="435"/>
      <c r="BA133" s="435"/>
      <c r="BB133" s="435"/>
      <c r="BC133" s="435"/>
      <c r="BD133" s="435"/>
      <c r="BE133" s="435"/>
      <c r="BF133" s="435"/>
      <c r="BG133" s="435"/>
      <c r="BH133" s="435"/>
      <c r="BI133" s="435"/>
      <c r="BJ133" s="435"/>
      <c r="BK133" s="435"/>
      <c r="BL133" s="435"/>
      <c r="BM133" s="435"/>
      <c r="BN133" s="435"/>
      <c r="BO133" s="435"/>
      <c r="BP133" s="435"/>
      <c r="BQ133" s="435"/>
      <c r="BR133" s="435"/>
      <c r="BS133" s="435"/>
      <c r="BT133" s="435"/>
      <c r="BU133" s="435"/>
      <c r="BV133" s="435"/>
      <c r="BW133" s="436"/>
      <c r="BX133" s="443" t="s">
        <v>374</v>
      </c>
      <c r="BY133" s="444"/>
    </row>
    <row r="134" spans="1:89" s="24" customFormat="1" ht="31.5" customHeight="1">
      <c r="A134" s="437" t="s">
        <v>282</v>
      </c>
      <c r="B134" s="438"/>
      <c r="C134" s="438"/>
      <c r="D134" s="438"/>
      <c r="E134" s="439"/>
      <c r="F134" s="434" t="s">
        <v>288</v>
      </c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  <c r="AS134" s="435"/>
      <c r="AT134" s="435"/>
      <c r="AU134" s="435"/>
      <c r="AV134" s="435"/>
      <c r="AW134" s="435"/>
      <c r="AX134" s="435"/>
      <c r="AY134" s="435"/>
      <c r="AZ134" s="435"/>
      <c r="BA134" s="435"/>
      <c r="BB134" s="435"/>
      <c r="BC134" s="435"/>
      <c r="BD134" s="435"/>
      <c r="BE134" s="435"/>
      <c r="BF134" s="435"/>
      <c r="BG134" s="435"/>
      <c r="BH134" s="435"/>
      <c r="BI134" s="435"/>
      <c r="BJ134" s="435"/>
      <c r="BK134" s="435"/>
      <c r="BL134" s="435"/>
      <c r="BM134" s="435"/>
      <c r="BN134" s="435"/>
      <c r="BO134" s="435"/>
      <c r="BP134" s="435"/>
      <c r="BQ134" s="435"/>
      <c r="BR134" s="435"/>
      <c r="BS134" s="435"/>
      <c r="BT134" s="435"/>
      <c r="BU134" s="435"/>
      <c r="BV134" s="435"/>
      <c r="BW134" s="436"/>
      <c r="BX134" s="386" t="s">
        <v>374</v>
      </c>
      <c r="BY134" s="387"/>
    </row>
    <row r="135" spans="1:89" s="24" customFormat="1" ht="16.5" customHeight="1">
      <c r="A135" s="437" t="s">
        <v>188</v>
      </c>
      <c r="B135" s="438"/>
      <c r="C135" s="438"/>
      <c r="D135" s="438"/>
      <c r="E135" s="439"/>
      <c r="F135" s="434" t="s">
        <v>271</v>
      </c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  <c r="AW135" s="435"/>
      <c r="AX135" s="435"/>
      <c r="AY135" s="435"/>
      <c r="AZ135" s="435"/>
      <c r="BA135" s="435"/>
      <c r="BB135" s="435"/>
      <c r="BC135" s="435"/>
      <c r="BD135" s="435"/>
      <c r="BE135" s="435"/>
      <c r="BF135" s="435"/>
      <c r="BG135" s="435"/>
      <c r="BH135" s="435"/>
      <c r="BI135" s="435"/>
      <c r="BJ135" s="435"/>
      <c r="BK135" s="435"/>
      <c r="BL135" s="435"/>
      <c r="BM135" s="435"/>
      <c r="BN135" s="435"/>
      <c r="BO135" s="435"/>
      <c r="BP135" s="435"/>
      <c r="BQ135" s="435"/>
      <c r="BR135" s="435"/>
      <c r="BS135" s="435"/>
      <c r="BT135" s="435"/>
      <c r="BU135" s="435"/>
      <c r="BV135" s="435"/>
      <c r="BW135" s="436"/>
      <c r="BX135" s="443" t="s">
        <v>154</v>
      </c>
      <c r="BY135" s="444"/>
    </row>
    <row r="136" spans="1:89" s="24" customFormat="1" ht="16.5" customHeight="1">
      <c r="A136" s="437" t="s">
        <v>189</v>
      </c>
      <c r="B136" s="438"/>
      <c r="C136" s="438"/>
      <c r="D136" s="438"/>
      <c r="E136" s="439"/>
      <c r="F136" s="456" t="s">
        <v>194</v>
      </c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5"/>
      <c r="BO136" s="435"/>
      <c r="BP136" s="435"/>
      <c r="BQ136" s="435"/>
      <c r="BR136" s="435"/>
      <c r="BS136" s="435"/>
      <c r="BT136" s="435"/>
      <c r="BU136" s="435"/>
      <c r="BV136" s="435"/>
      <c r="BW136" s="436"/>
      <c r="BX136" s="443" t="s">
        <v>155</v>
      </c>
      <c r="BY136" s="444"/>
    </row>
    <row r="137" spans="1:89" s="25" customFormat="1" ht="16.5" customHeight="1">
      <c r="A137" s="437" t="s">
        <v>190</v>
      </c>
      <c r="B137" s="438"/>
      <c r="C137" s="438"/>
      <c r="D137" s="438"/>
      <c r="E137" s="439"/>
      <c r="F137" s="431" t="s">
        <v>195</v>
      </c>
      <c r="G137" s="432"/>
      <c r="H137" s="432"/>
      <c r="I137" s="432"/>
      <c r="J137" s="432"/>
      <c r="K137" s="432"/>
      <c r="L137" s="432"/>
      <c r="M137" s="432"/>
      <c r="N137" s="432"/>
      <c r="O137" s="432"/>
      <c r="P137" s="432"/>
      <c r="Q137" s="432"/>
      <c r="R137" s="432"/>
      <c r="S137" s="432"/>
      <c r="T137" s="432"/>
      <c r="U137" s="432"/>
      <c r="V137" s="432"/>
      <c r="W137" s="432"/>
      <c r="X137" s="432"/>
      <c r="Y137" s="432"/>
      <c r="Z137" s="432"/>
      <c r="AA137" s="432"/>
      <c r="AB137" s="432"/>
      <c r="AC137" s="432"/>
      <c r="AD137" s="432"/>
      <c r="AE137" s="432"/>
      <c r="AF137" s="432"/>
      <c r="AG137" s="432"/>
      <c r="AH137" s="432"/>
      <c r="AI137" s="432"/>
      <c r="AJ137" s="432"/>
      <c r="AK137" s="432"/>
      <c r="AL137" s="432"/>
      <c r="AM137" s="432"/>
      <c r="AN137" s="432"/>
      <c r="AO137" s="432"/>
      <c r="AP137" s="432"/>
      <c r="AQ137" s="432"/>
      <c r="AR137" s="432"/>
      <c r="AS137" s="432"/>
      <c r="AT137" s="432"/>
      <c r="AU137" s="432"/>
      <c r="AV137" s="432"/>
      <c r="AW137" s="432"/>
      <c r="AX137" s="432"/>
      <c r="AY137" s="432"/>
      <c r="AZ137" s="432"/>
      <c r="BA137" s="432"/>
      <c r="BB137" s="432"/>
      <c r="BC137" s="432"/>
      <c r="BD137" s="432"/>
      <c r="BE137" s="432"/>
      <c r="BF137" s="432"/>
      <c r="BG137" s="432"/>
      <c r="BH137" s="432"/>
      <c r="BI137" s="432"/>
      <c r="BJ137" s="432"/>
      <c r="BK137" s="432"/>
      <c r="BL137" s="432"/>
      <c r="BM137" s="432"/>
      <c r="BN137" s="432"/>
      <c r="BO137" s="432"/>
      <c r="BP137" s="432"/>
      <c r="BQ137" s="432"/>
      <c r="BR137" s="432"/>
      <c r="BS137" s="432"/>
      <c r="BT137" s="432"/>
      <c r="BU137" s="432"/>
      <c r="BV137" s="432"/>
      <c r="BW137" s="433"/>
      <c r="BX137" s="443" t="s">
        <v>153</v>
      </c>
      <c r="BY137" s="44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</row>
    <row r="138" spans="1:89" s="25" customFormat="1" ht="16.5" customHeight="1">
      <c r="A138" s="380" t="s">
        <v>191</v>
      </c>
      <c r="B138" s="381"/>
      <c r="C138" s="381"/>
      <c r="D138" s="381"/>
      <c r="E138" s="382"/>
      <c r="F138" s="431" t="s">
        <v>268</v>
      </c>
      <c r="G138" s="432"/>
      <c r="H138" s="432"/>
      <c r="I138" s="432"/>
      <c r="J138" s="432"/>
      <c r="K138" s="432"/>
      <c r="L138" s="432"/>
      <c r="M138" s="432"/>
      <c r="N138" s="432"/>
      <c r="O138" s="432"/>
      <c r="P138" s="432"/>
      <c r="Q138" s="432"/>
      <c r="R138" s="432"/>
      <c r="S138" s="432"/>
      <c r="T138" s="432"/>
      <c r="U138" s="432"/>
      <c r="V138" s="432"/>
      <c r="W138" s="432"/>
      <c r="X138" s="432"/>
      <c r="Y138" s="432"/>
      <c r="Z138" s="432"/>
      <c r="AA138" s="432"/>
      <c r="AB138" s="432"/>
      <c r="AC138" s="432"/>
      <c r="AD138" s="432"/>
      <c r="AE138" s="432"/>
      <c r="AF138" s="432"/>
      <c r="AG138" s="432"/>
      <c r="AH138" s="432"/>
      <c r="AI138" s="432"/>
      <c r="AJ138" s="432"/>
      <c r="AK138" s="432"/>
      <c r="AL138" s="432"/>
      <c r="AM138" s="432"/>
      <c r="AN138" s="432"/>
      <c r="AO138" s="432"/>
      <c r="AP138" s="432"/>
      <c r="AQ138" s="432"/>
      <c r="AR138" s="432"/>
      <c r="AS138" s="432"/>
      <c r="AT138" s="432"/>
      <c r="AU138" s="432"/>
      <c r="AV138" s="432"/>
      <c r="AW138" s="432"/>
      <c r="AX138" s="432"/>
      <c r="AY138" s="432"/>
      <c r="AZ138" s="432"/>
      <c r="BA138" s="432"/>
      <c r="BB138" s="432"/>
      <c r="BC138" s="432"/>
      <c r="BD138" s="432"/>
      <c r="BE138" s="432"/>
      <c r="BF138" s="432"/>
      <c r="BG138" s="432"/>
      <c r="BH138" s="432"/>
      <c r="BI138" s="432"/>
      <c r="BJ138" s="432"/>
      <c r="BK138" s="432"/>
      <c r="BL138" s="432"/>
      <c r="BM138" s="432"/>
      <c r="BN138" s="432"/>
      <c r="BO138" s="432"/>
      <c r="BP138" s="432"/>
      <c r="BQ138" s="432"/>
      <c r="BR138" s="432"/>
      <c r="BS138" s="432"/>
      <c r="BT138" s="432"/>
      <c r="BU138" s="432"/>
      <c r="BV138" s="432"/>
      <c r="BW138" s="433"/>
      <c r="BX138" s="443" t="s">
        <v>156</v>
      </c>
      <c r="BY138" s="44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</row>
    <row r="139" spans="1:89" s="25" customFormat="1" ht="16.5" customHeight="1">
      <c r="A139" s="380" t="s">
        <v>295</v>
      </c>
      <c r="B139" s="381"/>
      <c r="C139" s="381"/>
      <c r="D139" s="381"/>
      <c r="E139" s="382"/>
      <c r="F139" s="431" t="s">
        <v>278</v>
      </c>
      <c r="G139" s="466"/>
      <c r="H139" s="466"/>
      <c r="I139" s="466"/>
      <c r="J139" s="466"/>
      <c r="K139" s="466"/>
      <c r="L139" s="466"/>
      <c r="M139" s="466"/>
      <c r="N139" s="466"/>
      <c r="O139" s="466"/>
      <c r="P139" s="466"/>
      <c r="Q139" s="466"/>
      <c r="R139" s="466"/>
      <c r="S139" s="466"/>
      <c r="T139" s="466"/>
      <c r="U139" s="466"/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6"/>
      <c r="AN139" s="466"/>
      <c r="AO139" s="466"/>
      <c r="AP139" s="466"/>
      <c r="AQ139" s="466"/>
      <c r="AR139" s="466"/>
      <c r="AS139" s="466"/>
      <c r="AT139" s="466"/>
      <c r="AU139" s="466"/>
      <c r="AV139" s="466"/>
      <c r="AW139" s="466"/>
      <c r="AX139" s="466"/>
      <c r="AY139" s="466"/>
      <c r="AZ139" s="466"/>
      <c r="BA139" s="466"/>
      <c r="BB139" s="466"/>
      <c r="BC139" s="466"/>
      <c r="BD139" s="466"/>
      <c r="BE139" s="466"/>
      <c r="BF139" s="466"/>
      <c r="BG139" s="466"/>
      <c r="BH139" s="466"/>
      <c r="BI139" s="466"/>
      <c r="BJ139" s="466"/>
      <c r="BK139" s="466"/>
      <c r="BL139" s="466"/>
      <c r="BM139" s="466"/>
      <c r="BN139" s="466"/>
      <c r="BO139" s="466"/>
      <c r="BP139" s="466"/>
      <c r="BQ139" s="466"/>
      <c r="BR139" s="466"/>
      <c r="BS139" s="466"/>
      <c r="BT139" s="466"/>
      <c r="BU139" s="466"/>
      <c r="BV139" s="466"/>
      <c r="BW139" s="467"/>
      <c r="BX139" s="443" t="s">
        <v>246</v>
      </c>
      <c r="BY139" s="44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</row>
    <row r="140" spans="1:89" s="25" customFormat="1" ht="31.5" customHeight="1">
      <c r="A140" s="380" t="s">
        <v>192</v>
      </c>
      <c r="B140" s="381"/>
      <c r="C140" s="381"/>
      <c r="D140" s="381"/>
      <c r="E140" s="382"/>
      <c r="F140" s="442" t="s">
        <v>293</v>
      </c>
      <c r="G140" s="442"/>
      <c r="H140" s="442"/>
      <c r="I140" s="442"/>
      <c r="J140" s="442"/>
      <c r="K140" s="442"/>
      <c r="L140" s="442"/>
      <c r="M140" s="442"/>
      <c r="N140" s="442"/>
      <c r="O140" s="442"/>
      <c r="P140" s="442"/>
      <c r="Q140" s="442"/>
      <c r="R140" s="442"/>
      <c r="S140" s="442"/>
      <c r="T140" s="442"/>
      <c r="U140" s="442"/>
      <c r="V140" s="442"/>
      <c r="W140" s="442"/>
      <c r="X140" s="442"/>
      <c r="Y140" s="442"/>
      <c r="Z140" s="442"/>
      <c r="AA140" s="442"/>
      <c r="AB140" s="442"/>
      <c r="AC140" s="442"/>
      <c r="AD140" s="442"/>
      <c r="AE140" s="442"/>
      <c r="AF140" s="442"/>
      <c r="AG140" s="442"/>
      <c r="AH140" s="442"/>
      <c r="AI140" s="442"/>
      <c r="AJ140" s="442"/>
      <c r="AK140" s="442"/>
      <c r="AL140" s="442"/>
      <c r="AM140" s="442"/>
      <c r="AN140" s="442"/>
      <c r="AO140" s="442"/>
      <c r="AP140" s="442"/>
      <c r="AQ140" s="442"/>
      <c r="AR140" s="442"/>
      <c r="AS140" s="442"/>
      <c r="AT140" s="442"/>
      <c r="AU140" s="442"/>
      <c r="AV140" s="442"/>
      <c r="AW140" s="442"/>
      <c r="AX140" s="442"/>
      <c r="AY140" s="442"/>
      <c r="AZ140" s="442"/>
      <c r="BA140" s="442"/>
      <c r="BB140" s="442"/>
      <c r="BC140" s="442"/>
      <c r="BD140" s="442"/>
      <c r="BE140" s="442"/>
      <c r="BF140" s="442"/>
      <c r="BG140" s="442"/>
      <c r="BH140" s="442"/>
      <c r="BI140" s="442"/>
      <c r="BJ140" s="442"/>
      <c r="BK140" s="442"/>
      <c r="BL140" s="442"/>
      <c r="BM140" s="442"/>
      <c r="BN140" s="442"/>
      <c r="BO140" s="442"/>
      <c r="BP140" s="442"/>
      <c r="BQ140" s="442"/>
      <c r="BR140" s="442"/>
      <c r="BS140" s="442"/>
      <c r="BT140" s="442"/>
      <c r="BU140" s="442"/>
      <c r="BV140" s="442"/>
      <c r="BW140" s="442"/>
      <c r="BX140" s="443" t="s">
        <v>179</v>
      </c>
      <c r="BY140" s="44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</row>
    <row r="141" spans="1:89" s="92" customFormat="1" ht="31.5" customHeight="1">
      <c r="A141" s="437" t="s">
        <v>224</v>
      </c>
      <c r="B141" s="438"/>
      <c r="C141" s="438"/>
      <c r="D141" s="438"/>
      <c r="E141" s="439"/>
      <c r="F141" s="456" t="s">
        <v>411</v>
      </c>
      <c r="G141" s="457"/>
      <c r="H141" s="457"/>
      <c r="I141" s="457"/>
      <c r="J141" s="457"/>
      <c r="K141" s="457"/>
      <c r="L141" s="457"/>
      <c r="M141" s="457"/>
      <c r="N141" s="457"/>
      <c r="O141" s="457"/>
      <c r="P141" s="457"/>
      <c r="Q141" s="457"/>
      <c r="R141" s="457"/>
      <c r="S141" s="457"/>
      <c r="T141" s="457"/>
      <c r="U141" s="457"/>
      <c r="V141" s="457"/>
      <c r="W141" s="457"/>
      <c r="X141" s="457"/>
      <c r="Y141" s="457"/>
      <c r="Z141" s="457"/>
      <c r="AA141" s="457"/>
      <c r="AB141" s="457"/>
      <c r="AC141" s="457"/>
      <c r="AD141" s="457"/>
      <c r="AE141" s="457"/>
      <c r="AF141" s="457"/>
      <c r="AG141" s="457"/>
      <c r="AH141" s="457"/>
      <c r="AI141" s="457"/>
      <c r="AJ141" s="457"/>
      <c r="AK141" s="457"/>
      <c r="AL141" s="457"/>
      <c r="AM141" s="457"/>
      <c r="AN141" s="457"/>
      <c r="AO141" s="457"/>
      <c r="AP141" s="457"/>
      <c r="AQ141" s="457"/>
      <c r="AR141" s="457"/>
      <c r="AS141" s="457"/>
      <c r="AT141" s="457"/>
      <c r="AU141" s="457"/>
      <c r="AV141" s="457"/>
      <c r="AW141" s="457"/>
      <c r="AX141" s="457"/>
      <c r="AY141" s="457"/>
      <c r="AZ141" s="457"/>
      <c r="BA141" s="457"/>
      <c r="BB141" s="457"/>
      <c r="BC141" s="457"/>
      <c r="BD141" s="457"/>
      <c r="BE141" s="457"/>
      <c r="BF141" s="457"/>
      <c r="BG141" s="457"/>
      <c r="BH141" s="457"/>
      <c r="BI141" s="457"/>
      <c r="BJ141" s="457"/>
      <c r="BK141" s="457"/>
      <c r="BL141" s="457"/>
      <c r="BM141" s="457"/>
      <c r="BN141" s="457"/>
      <c r="BO141" s="457"/>
      <c r="BP141" s="457"/>
      <c r="BQ141" s="457"/>
      <c r="BR141" s="457"/>
      <c r="BS141" s="457"/>
      <c r="BT141" s="457"/>
      <c r="BU141" s="457"/>
      <c r="BV141" s="457"/>
      <c r="BW141" s="458"/>
      <c r="BX141" s="443" t="s">
        <v>180</v>
      </c>
      <c r="BY141" s="444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</row>
    <row r="142" spans="1:89" s="92" customFormat="1" ht="16.5" customHeight="1">
      <c r="A142" s="437" t="s">
        <v>257</v>
      </c>
      <c r="B142" s="438"/>
      <c r="C142" s="438"/>
      <c r="D142" s="438"/>
      <c r="E142" s="439"/>
      <c r="F142" s="362" t="s">
        <v>368</v>
      </c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  <c r="S142" s="363"/>
      <c r="T142" s="363"/>
      <c r="U142" s="363"/>
      <c r="V142" s="363"/>
      <c r="W142" s="363"/>
      <c r="X142" s="363"/>
      <c r="Y142" s="363"/>
      <c r="Z142" s="363"/>
      <c r="AA142" s="363"/>
      <c r="AB142" s="363"/>
      <c r="AC142" s="363"/>
      <c r="AD142" s="363"/>
      <c r="AE142" s="363"/>
      <c r="AF142" s="363"/>
      <c r="AG142" s="363"/>
      <c r="AH142" s="363"/>
      <c r="AI142" s="363"/>
      <c r="AJ142" s="363"/>
      <c r="AK142" s="363"/>
      <c r="AL142" s="363"/>
      <c r="AM142" s="363"/>
      <c r="AN142" s="363"/>
      <c r="AO142" s="363"/>
      <c r="AP142" s="363"/>
      <c r="AQ142" s="363"/>
      <c r="AR142" s="363"/>
      <c r="AS142" s="363"/>
      <c r="AT142" s="363"/>
      <c r="AU142" s="363"/>
      <c r="AV142" s="363"/>
      <c r="AW142" s="363"/>
      <c r="AX142" s="363"/>
      <c r="AY142" s="363"/>
      <c r="AZ142" s="363"/>
      <c r="BA142" s="363"/>
      <c r="BB142" s="363"/>
      <c r="BC142" s="363"/>
      <c r="BD142" s="363"/>
      <c r="BE142" s="363"/>
      <c r="BF142" s="363"/>
      <c r="BG142" s="363"/>
      <c r="BH142" s="363"/>
      <c r="BI142" s="363"/>
      <c r="BJ142" s="363"/>
      <c r="BK142" s="363"/>
      <c r="BL142" s="363"/>
      <c r="BM142" s="363"/>
      <c r="BN142" s="363"/>
      <c r="BO142" s="363"/>
      <c r="BP142" s="363"/>
      <c r="BQ142" s="363"/>
      <c r="BR142" s="363"/>
      <c r="BS142" s="363"/>
      <c r="BT142" s="363"/>
      <c r="BU142" s="363"/>
      <c r="BV142" s="363"/>
      <c r="BW142" s="364"/>
      <c r="BX142" s="386" t="s">
        <v>363</v>
      </c>
      <c r="BY142" s="387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</row>
    <row r="143" spans="1:89" s="92" customFormat="1" ht="16.5" customHeight="1">
      <c r="A143" s="437" t="s">
        <v>367</v>
      </c>
      <c r="B143" s="438"/>
      <c r="C143" s="438"/>
      <c r="D143" s="438"/>
      <c r="E143" s="439"/>
      <c r="F143" s="362" t="s">
        <v>369</v>
      </c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  <c r="S143" s="363"/>
      <c r="T143" s="363"/>
      <c r="U143" s="363"/>
      <c r="V143" s="363"/>
      <c r="W143" s="363"/>
      <c r="X143" s="363"/>
      <c r="Y143" s="363"/>
      <c r="Z143" s="363"/>
      <c r="AA143" s="363"/>
      <c r="AB143" s="363"/>
      <c r="AC143" s="363"/>
      <c r="AD143" s="363"/>
      <c r="AE143" s="363"/>
      <c r="AF143" s="363"/>
      <c r="AG143" s="363"/>
      <c r="AH143" s="363"/>
      <c r="AI143" s="363"/>
      <c r="AJ143" s="363"/>
      <c r="AK143" s="363"/>
      <c r="AL143" s="363"/>
      <c r="AM143" s="363"/>
      <c r="AN143" s="363"/>
      <c r="AO143" s="363"/>
      <c r="AP143" s="363"/>
      <c r="AQ143" s="363"/>
      <c r="AR143" s="363"/>
      <c r="AS143" s="363"/>
      <c r="AT143" s="363"/>
      <c r="AU143" s="363"/>
      <c r="AV143" s="363"/>
      <c r="AW143" s="363"/>
      <c r="AX143" s="363"/>
      <c r="AY143" s="363"/>
      <c r="AZ143" s="363"/>
      <c r="BA143" s="363"/>
      <c r="BB143" s="363"/>
      <c r="BC143" s="363"/>
      <c r="BD143" s="363"/>
      <c r="BE143" s="363"/>
      <c r="BF143" s="363"/>
      <c r="BG143" s="363"/>
      <c r="BH143" s="363"/>
      <c r="BI143" s="363"/>
      <c r="BJ143" s="363"/>
      <c r="BK143" s="363"/>
      <c r="BL143" s="363"/>
      <c r="BM143" s="363"/>
      <c r="BN143" s="363"/>
      <c r="BO143" s="363"/>
      <c r="BP143" s="363"/>
      <c r="BQ143" s="363"/>
      <c r="BR143" s="363"/>
      <c r="BS143" s="363"/>
      <c r="BT143" s="363"/>
      <c r="BU143" s="363"/>
      <c r="BV143" s="363"/>
      <c r="BW143" s="364"/>
      <c r="BX143" s="386" t="s">
        <v>363</v>
      </c>
      <c r="BY143" s="387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</row>
    <row r="144" spans="1:89" s="92" customFormat="1" ht="15.6">
      <c r="A144" s="380" t="s">
        <v>366</v>
      </c>
      <c r="B144" s="381"/>
      <c r="C144" s="381"/>
      <c r="D144" s="381"/>
      <c r="E144" s="382"/>
      <c r="F144" s="459" t="s">
        <v>352</v>
      </c>
      <c r="G144" s="442"/>
      <c r="H144" s="442"/>
      <c r="I144" s="442"/>
      <c r="J144" s="442"/>
      <c r="K144" s="442"/>
      <c r="L144" s="442"/>
      <c r="M144" s="442"/>
      <c r="N144" s="442"/>
      <c r="O144" s="442"/>
      <c r="P144" s="442"/>
      <c r="Q144" s="442"/>
      <c r="R144" s="442"/>
      <c r="S144" s="442"/>
      <c r="T144" s="442"/>
      <c r="U144" s="442"/>
      <c r="V144" s="442"/>
      <c r="W144" s="442"/>
      <c r="X144" s="442"/>
      <c r="Y144" s="442"/>
      <c r="Z144" s="442"/>
      <c r="AA144" s="442"/>
      <c r="AB144" s="442"/>
      <c r="AC144" s="442"/>
      <c r="AD144" s="442"/>
      <c r="AE144" s="442"/>
      <c r="AF144" s="442"/>
      <c r="AG144" s="442"/>
      <c r="AH144" s="442"/>
      <c r="AI144" s="442"/>
      <c r="AJ144" s="442"/>
      <c r="AK144" s="442"/>
      <c r="AL144" s="442"/>
      <c r="AM144" s="442"/>
      <c r="AN144" s="442"/>
      <c r="AO144" s="442"/>
      <c r="AP144" s="442"/>
      <c r="AQ144" s="442"/>
      <c r="AR144" s="442"/>
      <c r="AS144" s="442"/>
      <c r="AT144" s="442"/>
      <c r="AU144" s="442"/>
      <c r="AV144" s="442"/>
      <c r="AW144" s="442"/>
      <c r="AX144" s="442"/>
      <c r="AY144" s="442"/>
      <c r="AZ144" s="442"/>
      <c r="BA144" s="442"/>
      <c r="BB144" s="442"/>
      <c r="BC144" s="442"/>
      <c r="BD144" s="442"/>
      <c r="BE144" s="442"/>
      <c r="BF144" s="442"/>
      <c r="BG144" s="442"/>
      <c r="BH144" s="442"/>
      <c r="BI144" s="442"/>
      <c r="BJ144" s="442"/>
      <c r="BK144" s="442"/>
      <c r="BL144" s="442"/>
      <c r="BM144" s="442"/>
      <c r="BN144" s="442"/>
      <c r="BO144" s="442"/>
      <c r="BP144" s="442"/>
      <c r="BQ144" s="442"/>
      <c r="BR144" s="442"/>
      <c r="BS144" s="442"/>
      <c r="BT144" s="442"/>
      <c r="BU144" s="442"/>
      <c r="BV144" s="442"/>
      <c r="BW144" s="460"/>
      <c r="BX144" s="386" t="s">
        <v>405</v>
      </c>
      <c r="BY144" s="387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</row>
    <row r="145" spans="1:89" s="88" customFormat="1" ht="31.5" customHeight="1">
      <c r="A145" s="437" t="s">
        <v>196</v>
      </c>
      <c r="B145" s="438"/>
      <c r="C145" s="438"/>
      <c r="D145" s="438"/>
      <c r="E145" s="439"/>
      <c r="F145" s="456" t="s">
        <v>306</v>
      </c>
      <c r="G145" s="457"/>
      <c r="H145" s="457"/>
      <c r="I145" s="457"/>
      <c r="J145" s="457"/>
      <c r="K145" s="457"/>
      <c r="L145" s="457"/>
      <c r="M145" s="457"/>
      <c r="N145" s="457"/>
      <c r="O145" s="457"/>
      <c r="P145" s="457"/>
      <c r="Q145" s="457"/>
      <c r="R145" s="457"/>
      <c r="S145" s="457"/>
      <c r="T145" s="457"/>
      <c r="U145" s="457"/>
      <c r="V145" s="457"/>
      <c r="W145" s="457"/>
      <c r="X145" s="457"/>
      <c r="Y145" s="457"/>
      <c r="Z145" s="457"/>
      <c r="AA145" s="457"/>
      <c r="AB145" s="457"/>
      <c r="AC145" s="457"/>
      <c r="AD145" s="457"/>
      <c r="AE145" s="457"/>
      <c r="AF145" s="457"/>
      <c r="AG145" s="457"/>
      <c r="AH145" s="457"/>
      <c r="AI145" s="457"/>
      <c r="AJ145" s="457"/>
      <c r="AK145" s="457"/>
      <c r="AL145" s="457"/>
      <c r="AM145" s="457"/>
      <c r="AN145" s="457"/>
      <c r="AO145" s="457"/>
      <c r="AP145" s="457"/>
      <c r="AQ145" s="457"/>
      <c r="AR145" s="457"/>
      <c r="AS145" s="457"/>
      <c r="AT145" s="457"/>
      <c r="AU145" s="457"/>
      <c r="AV145" s="457"/>
      <c r="AW145" s="457"/>
      <c r="AX145" s="457"/>
      <c r="AY145" s="457"/>
      <c r="AZ145" s="457"/>
      <c r="BA145" s="457"/>
      <c r="BB145" s="457"/>
      <c r="BC145" s="457"/>
      <c r="BD145" s="457"/>
      <c r="BE145" s="457"/>
      <c r="BF145" s="457"/>
      <c r="BG145" s="457"/>
      <c r="BH145" s="457"/>
      <c r="BI145" s="457"/>
      <c r="BJ145" s="457"/>
      <c r="BK145" s="457"/>
      <c r="BL145" s="457"/>
      <c r="BM145" s="457"/>
      <c r="BN145" s="457"/>
      <c r="BO145" s="457"/>
      <c r="BP145" s="457"/>
      <c r="BQ145" s="457"/>
      <c r="BR145" s="457"/>
      <c r="BS145" s="457"/>
      <c r="BT145" s="457"/>
      <c r="BU145" s="457"/>
      <c r="BV145" s="457"/>
      <c r="BW145" s="458"/>
      <c r="BX145" s="443" t="s">
        <v>167</v>
      </c>
      <c r="BY145" s="444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</row>
    <row r="146" spans="1:89" s="25" customFormat="1" ht="31.5" customHeight="1">
      <c r="A146" s="380" t="s">
        <v>197</v>
      </c>
      <c r="B146" s="381"/>
      <c r="C146" s="381"/>
      <c r="D146" s="381"/>
      <c r="E146" s="382"/>
      <c r="F146" s="459" t="s">
        <v>302</v>
      </c>
      <c r="G146" s="442"/>
      <c r="H146" s="442"/>
      <c r="I146" s="442"/>
      <c r="J146" s="442"/>
      <c r="K146" s="442"/>
      <c r="L146" s="442"/>
      <c r="M146" s="442"/>
      <c r="N146" s="442"/>
      <c r="O146" s="442"/>
      <c r="P146" s="442"/>
      <c r="Q146" s="442"/>
      <c r="R146" s="442"/>
      <c r="S146" s="442"/>
      <c r="T146" s="442"/>
      <c r="U146" s="442"/>
      <c r="V146" s="442"/>
      <c r="W146" s="442"/>
      <c r="X146" s="442"/>
      <c r="Y146" s="442"/>
      <c r="Z146" s="442"/>
      <c r="AA146" s="442"/>
      <c r="AB146" s="442"/>
      <c r="AC146" s="442"/>
      <c r="AD146" s="442"/>
      <c r="AE146" s="442"/>
      <c r="AF146" s="442"/>
      <c r="AG146" s="442"/>
      <c r="AH146" s="442"/>
      <c r="AI146" s="442"/>
      <c r="AJ146" s="442"/>
      <c r="AK146" s="442"/>
      <c r="AL146" s="442"/>
      <c r="AM146" s="442"/>
      <c r="AN146" s="442"/>
      <c r="AO146" s="442"/>
      <c r="AP146" s="442"/>
      <c r="AQ146" s="442"/>
      <c r="AR146" s="442"/>
      <c r="AS146" s="442"/>
      <c r="AT146" s="442"/>
      <c r="AU146" s="442"/>
      <c r="AV146" s="442"/>
      <c r="AW146" s="442"/>
      <c r="AX146" s="442"/>
      <c r="AY146" s="442"/>
      <c r="AZ146" s="442"/>
      <c r="BA146" s="442"/>
      <c r="BB146" s="442"/>
      <c r="BC146" s="442"/>
      <c r="BD146" s="442"/>
      <c r="BE146" s="442"/>
      <c r="BF146" s="442"/>
      <c r="BG146" s="442"/>
      <c r="BH146" s="442"/>
      <c r="BI146" s="442"/>
      <c r="BJ146" s="442"/>
      <c r="BK146" s="442"/>
      <c r="BL146" s="442"/>
      <c r="BM146" s="442"/>
      <c r="BN146" s="442"/>
      <c r="BO146" s="442"/>
      <c r="BP146" s="442"/>
      <c r="BQ146" s="442"/>
      <c r="BR146" s="442"/>
      <c r="BS146" s="442"/>
      <c r="BT146" s="442"/>
      <c r="BU146" s="442"/>
      <c r="BV146" s="442"/>
      <c r="BW146" s="460"/>
      <c r="BX146" s="386" t="s">
        <v>248</v>
      </c>
      <c r="BY146" s="387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</row>
    <row r="147" spans="1:89" s="21" customFormat="1" ht="16.5" customHeight="1">
      <c r="A147" s="380" t="s">
        <v>198</v>
      </c>
      <c r="B147" s="381"/>
      <c r="C147" s="381"/>
      <c r="D147" s="381"/>
      <c r="E147" s="382"/>
      <c r="F147" s="428" t="s">
        <v>359</v>
      </c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29"/>
      <c r="S147" s="429"/>
      <c r="T147" s="429"/>
      <c r="U147" s="429"/>
      <c r="V147" s="429"/>
      <c r="W147" s="429"/>
      <c r="X147" s="429"/>
      <c r="Y147" s="429"/>
      <c r="Z147" s="429"/>
      <c r="AA147" s="429"/>
      <c r="AB147" s="429"/>
      <c r="AC147" s="429"/>
      <c r="AD147" s="429"/>
      <c r="AE147" s="429"/>
      <c r="AF147" s="429"/>
      <c r="AG147" s="429"/>
      <c r="AH147" s="429"/>
      <c r="AI147" s="429"/>
      <c r="AJ147" s="429"/>
      <c r="AK147" s="429"/>
      <c r="AL147" s="429"/>
      <c r="AM147" s="429"/>
      <c r="AN147" s="429"/>
      <c r="AO147" s="429"/>
      <c r="AP147" s="429"/>
      <c r="AQ147" s="429"/>
      <c r="AR147" s="429"/>
      <c r="AS147" s="429"/>
      <c r="AT147" s="429"/>
      <c r="AU147" s="429"/>
      <c r="AV147" s="429"/>
      <c r="AW147" s="429"/>
      <c r="AX147" s="429"/>
      <c r="AY147" s="429"/>
      <c r="AZ147" s="429"/>
      <c r="BA147" s="429"/>
      <c r="BB147" s="429"/>
      <c r="BC147" s="429"/>
      <c r="BD147" s="429"/>
      <c r="BE147" s="429"/>
      <c r="BF147" s="429"/>
      <c r="BG147" s="429"/>
      <c r="BH147" s="429"/>
      <c r="BI147" s="429"/>
      <c r="BJ147" s="429"/>
      <c r="BK147" s="429"/>
      <c r="BL147" s="429"/>
      <c r="BM147" s="429"/>
      <c r="BN147" s="429"/>
      <c r="BO147" s="429"/>
      <c r="BP147" s="429"/>
      <c r="BQ147" s="429"/>
      <c r="BR147" s="429"/>
      <c r="BS147" s="429"/>
      <c r="BT147" s="429"/>
      <c r="BU147" s="429"/>
      <c r="BV147" s="429"/>
      <c r="BW147" s="430"/>
      <c r="BX147" s="386" t="s">
        <v>169</v>
      </c>
      <c r="BY147" s="387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</row>
    <row r="148" spans="1:89" s="25" customFormat="1" ht="31.5" customHeight="1">
      <c r="A148" s="437" t="s">
        <v>199</v>
      </c>
      <c r="B148" s="438"/>
      <c r="C148" s="438"/>
      <c r="D148" s="438"/>
      <c r="E148" s="439"/>
      <c r="F148" s="456" t="s">
        <v>307</v>
      </c>
      <c r="G148" s="435"/>
      <c r="H148" s="435"/>
      <c r="I148" s="435"/>
      <c r="J148" s="435"/>
      <c r="K148" s="435"/>
      <c r="L148" s="435"/>
      <c r="M148" s="435"/>
      <c r="N148" s="435"/>
      <c r="O148" s="435"/>
      <c r="P148" s="435"/>
      <c r="Q148" s="435"/>
      <c r="R148" s="435"/>
      <c r="S148" s="435"/>
      <c r="T148" s="435"/>
      <c r="U148" s="435"/>
      <c r="V148" s="435"/>
      <c r="W148" s="435"/>
      <c r="X148" s="435"/>
      <c r="Y148" s="435"/>
      <c r="Z148" s="435"/>
      <c r="AA148" s="435"/>
      <c r="AB148" s="435"/>
      <c r="AC148" s="435"/>
      <c r="AD148" s="435"/>
      <c r="AE148" s="435"/>
      <c r="AF148" s="435"/>
      <c r="AG148" s="435"/>
      <c r="AH148" s="435"/>
      <c r="AI148" s="435"/>
      <c r="AJ148" s="435"/>
      <c r="AK148" s="435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  <c r="AW148" s="435"/>
      <c r="AX148" s="435"/>
      <c r="AY148" s="435"/>
      <c r="AZ148" s="435"/>
      <c r="BA148" s="435"/>
      <c r="BB148" s="435"/>
      <c r="BC148" s="435"/>
      <c r="BD148" s="435"/>
      <c r="BE148" s="435"/>
      <c r="BF148" s="435"/>
      <c r="BG148" s="435"/>
      <c r="BH148" s="435"/>
      <c r="BI148" s="435"/>
      <c r="BJ148" s="435"/>
      <c r="BK148" s="435"/>
      <c r="BL148" s="435"/>
      <c r="BM148" s="435"/>
      <c r="BN148" s="435"/>
      <c r="BO148" s="435"/>
      <c r="BP148" s="435"/>
      <c r="BQ148" s="435"/>
      <c r="BR148" s="435"/>
      <c r="BS148" s="435"/>
      <c r="BT148" s="435"/>
      <c r="BU148" s="435"/>
      <c r="BV148" s="435"/>
      <c r="BW148" s="436"/>
      <c r="BX148" s="443" t="s">
        <v>335</v>
      </c>
      <c r="BY148" s="44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</row>
    <row r="149" spans="1:89" s="21" customFormat="1" ht="31.5" customHeight="1">
      <c r="A149" s="437" t="s">
        <v>200</v>
      </c>
      <c r="B149" s="438"/>
      <c r="C149" s="438"/>
      <c r="D149" s="438"/>
      <c r="E149" s="439"/>
      <c r="F149" s="456" t="s">
        <v>303</v>
      </c>
      <c r="G149" s="457"/>
      <c r="H149" s="457"/>
      <c r="I149" s="457"/>
      <c r="J149" s="457"/>
      <c r="K149" s="457"/>
      <c r="L149" s="457"/>
      <c r="M149" s="457"/>
      <c r="N149" s="457"/>
      <c r="O149" s="457"/>
      <c r="P149" s="457"/>
      <c r="Q149" s="457"/>
      <c r="R149" s="457"/>
      <c r="S149" s="457"/>
      <c r="T149" s="457"/>
      <c r="U149" s="457"/>
      <c r="V149" s="457"/>
      <c r="W149" s="457"/>
      <c r="X149" s="457"/>
      <c r="Y149" s="457"/>
      <c r="Z149" s="457"/>
      <c r="AA149" s="457"/>
      <c r="AB149" s="457"/>
      <c r="AC149" s="457"/>
      <c r="AD149" s="457"/>
      <c r="AE149" s="457"/>
      <c r="AF149" s="457"/>
      <c r="AG149" s="457"/>
      <c r="AH149" s="457"/>
      <c r="AI149" s="457"/>
      <c r="AJ149" s="457"/>
      <c r="AK149" s="457"/>
      <c r="AL149" s="457"/>
      <c r="AM149" s="457"/>
      <c r="AN149" s="457"/>
      <c r="AO149" s="457"/>
      <c r="AP149" s="457"/>
      <c r="AQ149" s="457"/>
      <c r="AR149" s="457"/>
      <c r="AS149" s="457"/>
      <c r="AT149" s="457"/>
      <c r="AU149" s="457"/>
      <c r="AV149" s="457"/>
      <c r="AW149" s="457"/>
      <c r="AX149" s="457"/>
      <c r="AY149" s="457"/>
      <c r="AZ149" s="457"/>
      <c r="BA149" s="457"/>
      <c r="BB149" s="457"/>
      <c r="BC149" s="457"/>
      <c r="BD149" s="457"/>
      <c r="BE149" s="457"/>
      <c r="BF149" s="457"/>
      <c r="BG149" s="457"/>
      <c r="BH149" s="457"/>
      <c r="BI149" s="457"/>
      <c r="BJ149" s="457"/>
      <c r="BK149" s="457"/>
      <c r="BL149" s="457"/>
      <c r="BM149" s="457"/>
      <c r="BN149" s="457"/>
      <c r="BO149" s="457"/>
      <c r="BP149" s="457"/>
      <c r="BQ149" s="457"/>
      <c r="BR149" s="457"/>
      <c r="BS149" s="457"/>
      <c r="BT149" s="457"/>
      <c r="BU149" s="457"/>
      <c r="BV149" s="457"/>
      <c r="BW149" s="458"/>
      <c r="BX149" s="443" t="s">
        <v>171</v>
      </c>
      <c r="BY149" s="444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</row>
    <row r="150" spans="1:89" s="21" customFormat="1" ht="31.5" customHeight="1">
      <c r="A150" s="437" t="s">
        <v>201</v>
      </c>
      <c r="B150" s="438"/>
      <c r="C150" s="438"/>
      <c r="D150" s="438"/>
      <c r="E150" s="439"/>
      <c r="F150" s="456" t="s">
        <v>294</v>
      </c>
      <c r="G150" s="457"/>
      <c r="H150" s="457"/>
      <c r="I150" s="457"/>
      <c r="J150" s="457"/>
      <c r="K150" s="457"/>
      <c r="L150" s="457"/>
      <c r="M150" s="457"/>
      <c r="N150" s="457"/>
      <c r="O150" s="457"/>
      <c r="P150" s="457"/>
      <c r="Q150" s="457"/>
      <c r="R150" s="457"/>
      <c r="S150" s="457"/>
      <c r="T150" s="457"/>
      <c r="U150" s="457"/>
      <c r="V150" s="457"/>
      <c r="W150" s="457"/>
      <c r="X150" s="457"/>
      <c r="Y150" s="457"/>
      <c r="Z150" s="457"/>
      <c r="AA150" s="457"/>
      <c r="AB150" s="457"/>
      <c r="AC150" s="457"/>
      <c r="AD150" s="457"/>
      <c r="AE150" s="457"/>
      <c r="AF150" s="457"/>
      <c r="AG150" s="457"/>
      <c r="AH150" s="457"/>
      <c r="AI150" s="457"/>
      <c r="AJ150" s="457"/>
      <c r="AK150" s="457"/>
      <c r="AL150" s="457"/>
      <c r="AM150" s="457"/>
      <c r="AN150" s="457"/>
      <c r="AO150" s="457"/>
      <c r="AP150" s="457"/>
      <c r="AQ150" s="457"/>
      <c r="AR150" s="457"/>
      <c r="AS150" s="457"/>
      <c r="AT150" s="457"/>
      <c r="AU150" s="457"/>
      <c r="AV150" s="457"/>
      <c r="AW150" s="457"/>
      <c r="AX150" s="457"/>
      <c r="AY150" s="457"/>
      <c r="AZ150" s="457"/>
      <c r="BA150" s="457"/>
      <c r="BB150" s="457"/>
      <c r="BC150" s="457"/>
      <c r="BD150" s="457"/>
      <c r="BE150" s="457"/>
      <c r="BF150" s="457"/>
      <c r="BG150" s="457"/>
      <c r="BH150" s="457"/>
      <c r="BI150" s="457"/>
      <c r="BJ150" s="457"/>
      <c r="BK150" s="457"/>
      <c r="BL150" s="457"/>
      <c r="BM150" s="457"/>
      <c r="BN150" s="457"/>
      <c r="BO150" s="457"/>
      <c r="BP150" s="457"/>
      <c r="BQ150" s="457"/>
      <c r="BR150" s="457"/>
      <c r="BS150" s="457"/>
      <c r="BT150" s="457"/>
      <c r="BU150" s="457"/>
      <c r="BV150" s="457"/>
      <c r="BW150" s="458"/>
      <c r="BX150" s="443" t="s">
        <v>172</v>
      </c>
      <c r="BY150" s="444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</row>
    <row r="151" spans="1:89" s="21" customFormat="1" ht="31.5" customHeight="1">
      <c r="A151" s="437" t="s">
        <v>202</v>
      </c>
      <c r="B151" s="438"/>
      <c r="C151" s="438"/>
      <c r="D151" s="438"/>
      <c r="E151" s="439"/>
      <c r="F151" s="456" t="s">
        <v>292</v>
      </c>
      <c r="G151" s="457"/>
      <c r="H151" s="457"/>
      <c r="I151" s="457"/>
      <c r="J151" s="457"/>
      <c r="K151" s="457"/>
      <c r="L151" s="457"/>
      <c r="M151" s="457"/>
      <c r="N151" s="457"/>
      <c r="O151" s="457"/>
      <c r="P151" s="457"/>
      <c r="Q151" s="457"/>
      <c r="R151" s="457"/>
      <c r="S151" s="457"/>
      <c r="T151" s="457"/>
      <c r="U151" s="457"/>
      <c r="V151" s="457"/>
      <c r="W151" s="457"/>
      <c r="X151" s="457"/>
      <c r="Y151" s="457"/>
      <c r="Z151" s="457"/>
      <c r="AA151" s="457"/>
      <c r="AB151" s="457"/>
      <c r="AC151" s="457"/>
      <c r="AD151" s="457"/>
      <c r="AE151" s="457"/>
      <c r="AF151" s="457"/>
      <c r="AG151" s="457"/>
      <c r="AH151" s="457"/>
      <c r="AI151" s="457"/>
      <c r="AJ151" s="457"/>
      <c r="AK151" s="457"/>
      <c r="AL151" s="457"/>
      <c r="AM151" s="457"/>
      <c r="AN151" s="457"/>
      <c r="AO151" s="457"/>
      <c r="AP151" s="457"/>
      <c r="AQ151" s="457"/>
      <c r="AR151" s="457"/>
      <c r="AS151" s="457"/>
      <c r="AT151" s="457"/>
      <c r="AU151" s="457"/>
      <c r="AV151" s="457"/>
      <c r="AW151" s="457"/>
      <c r="AX151" s="457"/>
      <c r="AY151" s="457"/>
      <c r="AZ151" s="457"/>
      <c r="BA151" s="457"/>
      <c r="BB151" s="457"/>
      <c r="BC151" s="457"/>
      <c r="BD151" s="457"/>
      <c r="BE151" s="457"/>
      <c r="BF151" s="457"/>
      <c r="BG151" s="457"/>
      <c r="BH151" s="457"/>
      <c r="BI151" s="457"/>
      <c r="BJ151" s="457"/>
      <c r="BK151" s="457"/>
      <c r="BL151" s="457"/>
      <c r="BM151" s="457"/>
      <c r="BN151" s="457"/>
      <c r="BO151" s="457"/>
      <c r="BP151" s="457"/>
      <c r="BQ151" s="457"/>
      <c r="BR151" s="457"/>
      <c r="BS151" s="457"/>
      <c r="BT151" s="457"/>
      <c r="BU151" s="457"/>
      <c r="BV151" s="457"/>
      <c r="BW151" s="458"/>
      <c r="BX151" s="443" t="s">
        <v>173</v>
      </c>
      <c r="BY151" s="444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</row>
    <row r="152" spans="1:89" s="21" customFormat="1" ht="16.5" customHeight="1">
      <c r="A152" s="437" t="s">
        <v>203</v>
      </c>
      <c r="B152" s="438"/>
      <c r="C152" s="438"/>
      <c r="D152" s="438"/>
      <c r="E152" s="439"/>
      <c r="F152" s="456" t="s">
        <v>413</v>
      </c>
      <c r="G152" s="457"/>
      <c r="H152" s="457"/>
      <c r="I152" s="457"/>
      <c r="J152" s="457"/>
      <c r="K152" s="457"/>
      <c r="L152" s="457"/>
      <c r="M152" s="457"/>
      <c r="N152" s="457"/>
      <c r="O152" s="457"/>
      <c r="P152" s="457"/>
      <c r="Q152" s="457"/>
      <c r="R152" s="457"/>
      <c r="S152" s="457"/>
      <c r="T152" s="457"/>
      <c r="U152" s="457"/>
      <c r="V152" s="457"/>
      <c r="W152" s="457"/>
      <c r="X152" s="457"/>
      <c r="Y152" s="457"/>
      <c r="Z152" s="457"/>
      <c r="AA152" s="457"/>
      <c r="AB152" s="457"/>
      <c r="AC152" s="457"/>
      <c r="AD152" s="457"/>
      <c r="AE152" s="457"/>
      <c r="AF152" s="457"/>
      <c r="AG152" s="457"/>
      <c r="AH152" s="457"/>
      <c r="AI152" s="457"/>
      <c r="AJ152" s="457"/>
      <c r="AK152" s="457"/>
      <c r="AL152" s="457"/>
      <c r="AM152" s="457"/>
      <c r="AN152" s="457"/>
      <c r="AO152" s="457"/>
      <c r="AP152" s="457"/>
      <c r="AQ152" s="457"/>
      <c r="AR152" s="457"/>
      <c r="AS152" s="457"/>
      <c r="AT152" s="457"/>
      <c r="AU152" s="457"/>
      <c r="AV152" s="457"/>
      <c r="AW152" s="457"/>
      <c r="AX152" s="457"/>
      <c r="AY152" s="457"/>
      <c r="AZ152" s="457"/>
      <c r="BA152" s="457"/>
      <c r="BB152" s="457"/>
      <c r="BC152" s="457"/>
      <c r="BD152" s="457"/>
      <c r="BE152" s="457"/>
      <c r="BF152" s="457"/>
      <c r="BG152" s="457"/>
      <c r="BH152" s="457"/>
      <c r="BI152" s="457"/>
      <c r="BJ152" s="457"/>
      <c r="BK152" s="457"/>
      <c r="BL152" s="457"/>
      <c r="BM152" s="457"/>
      <c r="BN152" s="457"/>
      <c r="BO152" s="457"/>
      <c r="BP152" s="457"/>
      <c r="BQ152" s="457"/>
      <c r="BR152" s="457"/>
      <c r="BS152" s="457"/>
      <c r="BT152" s="457"/>
      <c r="BU152" s="457"/>
      <c r="BV152" s="457"/>
      <c r="BW152" s="458"/>
      <c r="BX152" s="443" t="s">
        <v>174</v>
      </c>
      <c r="BY152" s="444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</row>
    <row r="153" spans="1:89" s="21" customFormat="1" ht="16.5" customHeight="1">
      <c r="A153" s="437" t="s">
        <v>204</v>
      </c>
      <c r="B153" s="438"/>
      <c r="C153" s="438"/>
      <c r="D153" s="438"/>
      <c r="E153" s="439"/>
      <c r="F153" s="431" t="s">
        <v>284</v>
      </c>
      <c r="G153" s="432"/>
      <c r="H153" s="432"/>
      <c r="I153" s="432"/>
      <c r="J153" s="432"/>
      <c r="K153" s="432"/>
      <c r="L153" s="432"/>
      <c r="M153" s="432"/>
      <c r="N153" s="432"/>
      <c r="O153" s="432"/>
      <c r="P153" s="432"/>
      <c r="Q153" s="432"/>
      <c r="R153" s="432"/>
      <c r="S153" s="432"/>
      <c r="T153" s="432"/>
      <c r="U153" s="432"/>
      <c r="V153" s="432"/>
      <c r="W153" s="432"/>
      <c r="X153" s="432"/>
      <c r="Y153" s="432"/>
      <c r="Z153" s="432"/>
      <c r="AA153" s="432"/>
      <c r="AB153" s="432"/>
      <c r="AC153" s="432"/>
      <c r="AD153" s="432"/>
      <c r="AE153" s="432"/>
      <c r="AF153" s="432"/>
      <c r="AG153" s="432"/>
      <c r="AH153" s="432"/>
      <c r="AI153" s="432"/>
      <c r="AJ153" s="432"/>
      <c r="AK153" s="432"/>
      <c r="AL153" s="432"/>
      <c r="AM153" s="432"/>
      <c r="AN153" s="432"/>
      <c r="AO153" s="432"/>
      <c r="AP153" s="432"/>
      <c r="AQ153" s="432"/>
      <c r="AR153" s="432"/>
      <c r="AS153" s="432"/>
      <c r="AT153" s="432"/>
      <c r="AU153" s="432"/>
      <c r="AV153" s="432"/>
      <c r="AW153" s="432"/>
      <c r="AX153" s="432"/>
      <c r="AY153" s="432"/>
      <c r="AZ153" s="432"/>
      <c r="BA153" s="432"/>
      <c r="BB153" s="432"/>
      <c r="BC153" s="432"/>
      <c r="BD153" s="432"/>
      <c r="BE153" s="432"/>
      <c r="BF153" s="432"/>
      <c r="BG153" s="432"/>
      <c r="BH153" s="432"/>
      <c r="BI153" s="432"/>
      <c r="BJ153" s="432"/>
      <c r="BK153" s="432"/>
      <c r="BL153" s="432"/>
      <c r="BM153" s="432"/>
      <c r="BN153" s="432"/>
      <c r="BO153" s="432"/>
      <c r="BP153" s="432"/>
      <c r="BQ153" s="432"/>
      <c r="BR153" s="432"/>
      <c r="BS153" s="432"/>
      <c r="BT153" s="432"/>
      <c r="BU153" s="432"/>
      <c r="BV153" s="432"/>
      <c r="BW153" s="433"/>
      <c r="BX153" s="443" t="s">
        <v>175</v>
      </c>
      <c r="BY153" s="444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</row>
    <row r="154" spans="1:89" s="21" customFormat="1" ht="31.5" customHeight="1">
      <c r="A154" s="437" t="s">
        <v>205</v>
      </c>
      <c r="B154" s="438"/>
      <c r="C154" s="438"/>
      <c r="D154" s="438"/>
      <c r="E154" s="439"/>
      <c r="F154" s="456" t="s">
        <v>387</v>
      </c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  <c r="T154" s="435"/>
      <c r="U154" s="435"/>
      <c r="V154" s="435"/>
      <c r="W154" s="435"/>
      <c r="X154" s="435"/>
      <c r="Y154" s="435"/>
      <c r="Z154" s="435"/>
      <c r="AA154" s="435"/>
      <c r="AB154" s="435"/>
      <c r="AC154" s="435"/>
      <c r="AD154" s="435"/>
      <c r="AE154" s="435"/>
      <c r="AF154" s="435"/>
      <c r="AG154" s="435"/>
      <c r="AH154" s="435"/>
      <c r="AI154" s="435"/>
      <c r="AJ154" s="435"/>
      <c r="AK154" s="435"/>
      <c r="AL154" s="435"/>
      <c r="AM154" s="435"/>
      <c r="AN154" s="435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435"/>
      <c r="BK154" s="435"/>
      <c r="BL154" s="435"/>
      <c r="BM154" s="435"/>
      <c r="BN154" s="435"/>
      <c r="BO154" s="435"/>
      <c r="BP154" s="435"/>
      <c r="BQ154" s="435"/>
      <c r="BR154" s="435"/>
      <c r="BS154" s="435"/>
      <c r="BT154" s="435"/>
      <c r="BU154" s="435"/>
      <c r="BV154" s="435"/>
      <c r="BW154" s="436"/>
      <c r="BX154" s="443" t="s">
        <v>176</v>
      </c>
      <c r="BY154" s="444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</row>
    <row r="155" spans="1:89" s="21" customFormat="1" ht="31.5" customHeight="1">
      <c r="A155" s="437" t="s">
        <v>206</v>
      </c>
      <c r="B155" s="438"/>
      <c r="C155" s="438"/>
      <c r="D155" s="438"/>
      <c r="E155" s="439"/>
      <c r="F155" s="456" t="s">
        <v>308</v>
      </c>
      <c r="G155" s="435"/>
      <c r="H155" s="435"/>
      <c r="I155" s="435"/>
      <c r="J155" s="435"/>
      <c r="K155" s="435"/>
      <c r="L155" s="435"/>
      <c r="M155" s="435"/>
      <c r="N155" s="435"/>
      <c r="O155" s="435"/>
      <c r="P155" s="435"/>
      <c r="Q155" s="435"/>
      <c r="R155" s="435"/>
      <c r="S155" s="435"/>
      <c r="T155" s="435"/>
      <c r="U155" s="435"/>
      <c r="V155" s="435"/>
      <c r="W155" s="435"/>
      <c r="X155" s="435"/>
      <c r="Y155" s="435"/>
      <c r="Z155" s="435"/>
      <c r="AA155" s="435"/>
      <c r="AB155" s="435"/>
      <c r="AC155" s="435"/>
      <c r="AD155" s="435"/>
      <c r="AE155" s="435"/>
      <c r="AF155" s="435"/>
      <c r="AG155" s="435"/>
      <c r="AH155" s="435"/>
      <c r="AI155" s="435"/>
      <c r="AJ155" s="435"/>
      <c r="AK155" s="435"/>
      <c r="AL155" s="435"/>
      <c r="AM155" s="435"/>
      <c r="AN155" s="435"/>
      <c r="AO155" s="435"/>
      <c r="AP155" s="435"/>
      <c r="AQ155" s="435"/>
      <c r="AR155" s="435"/>
      <c r="AS155" s="435"/>
      <c r="AT155" s="435"/>
      <c r="AU155" s="435"/>
      <c r="AV155" s="435"/>
      <c r="AW155" s="435"/>
      <c r="AX155" s="435"/>
      <c r="AY155" s="435"/>
      <c r="AZ155" s="435"/>
      <c r="BA155" s="435"/>
      <c r="BB155" s="435"/>
      <c r="BC155" s="435"/>
      <c r="BD155" s="435"/>
      <c r="BE155" s="435"/>
      <c r="BF155" s="435"/>
      <c r="BG155" s="435"/>
      <c r="BH155" s="435"/>
      <c r="BI155" s="435"/>
      <c r="BJ155" s="435"/>
      <c r="BK155" s="435"/>
      <c r="BL155" s="435"/>
      <c r="BM155" s="435"/>
      <c r="BN155" s="435"/>
      <c r="BO155" s="435"/>
      <c r="BP155" s="435"/>
      <c r="BQ155" s="435"/>
      <c r="BR155" s="435"/>
      <c r="BS155" s="435"/>
      <c r="BT155" s="435"/>
      <c r="BU155" s="435"/>
      <c r="BV155" s="435"/>
      <c r="BW155" s="436"/>
      <c r="BX155" s="443" t="s">
        <v>298</v>
      </c>
      <c r="BY155" s="444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</row>
    <row r="156" spans="1:89" s="21" customFormat="1" ht="31.5" customHeight="1">
      <c r="A156" s="437" t="s">
        <v>207</v>
      </c>
      <c r="B156" s="438"/>
      <c r="C156" s="438"/>
      <c r="D156" s="438"/>
      <c r="E156" s="439"/>
      <c r="F156" s="456" t="s">
        <v>309</v>
      </c>
      <c r="G156" s="457"/>
      <c r="H156" s="457"/>
      <c r="I156" s="457"/>
      <c r="J156" s="457"/>
      <c r="K156" s="457"/>
      <c r="L156" s="457"/>
      <c r="M156" s="457"/>
      <c r="N156" s="457"/>
      <c r="O156" s="457"/>
      <c r="P156" s="457"/>
      <c r="Q156" s="457"/>
      <c r="R156" s="457"/>
      <c r="S156" s="457"/>
      <c r="T156" s="457"/>
      <c r="U156" s="457"/>
      <c r="V156" s="457"/>
      <c r="W156" s="457"/>
      <c r="X156" s="457"/>
      <c r="Y156" s="457"/>
      <c r="Z156" s="457"/>
      <c r="AA156" s="457"/>
      <c r="AB156" s="457"/>
      <c r="AC156" s="457"/>
      <c r="AD156" s="457"/>
      <c r="AE156" s="457"/>
      <c r="AF156" s="457"/>
      <c r="AG156" s="457"/>
      <c r="AH156" s="457"/>
      <c r="AI156" s="457"/>
      <c r="AJ156" s="457"/>
      <c r="AK156" s="457"/>
      <c r="AL156" s="457"/>
      <c r="AM156" s="457"/>
      <c r="AN156" s="457"/>
      <c r="AO156" s="457"/>
      <c r="AP156" s="457"/>
      <c r="AQ156" s="457"/>
      <c r="AR156" s="457"/>
      <c r="AS156" s="457"/>
      <c r="AT156" s="457"/>
      <c r="AU156" s="457"/>
      <c r="AV156" s="457"/>
      <c r="AW156" s="457"/>
      <c r="AX156" s="457"/>
      <c r="AY156" s="457"/>
      <c r="AZ156" s="457"/>
      <c r="BA156" s="457"/>
      <c r="BB156" s="457"/>
      <c r="BC156" s="457"/>
      <c r="BD156" s="457"/>
      <c r="BE156" s="457"/>
      <c r="BF156" s="457"/>
      <c r="BG156" s="457"/>
      <c r="BH156" s="457"/>
      <c r="BI156" s="457"/>
      <c r="BJ156" s="457"/>
      <c r="BK156" s="457"/>
      <c r="BL156" s="457"/>
      <c r="BM156" s="457"/>
      <c r="BN156" s="457"/>
      <c r="BO156" s="457"/>
      <c r="BP156" s="457"/>
      <c r="BQ156" s="457"/>
      <c r="BR156" s="457"/>
      <c r="BS156" s="457"/>
      <c r="BT156" s="457"/>
      <c r="BU156" s="457"/>
      <c r="BV156" s="457"/>
      <c r="BW156" s="458"/>
      <c r="BX156" s="443" t="s">
        <v>299</v>
      </c>
      <c r="BY156" s="444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</row>
    <row r="157" spans="1:89" s="21" customFormat="1" ht="16.5" customHeight="1">
      <c r="A157" s="437" t="s">
        <v>296</v>
      </c>
      <c r="B157" s="438"/>
      <c r="C157" s="438"/>
      <c r="D157" s="438"/>
      <c r="E157" s="439"/>
      <c r="F157" s="456" t="s">
        <v>289</v>
      </c>
      <c r="G157" s="457"/>
      <c r="H157" s="457"/>
      <c r="I157" s="457"/>
      <c r="J157" s="457"/>
      <c r="K157" s="457"/>
      <c r="L157" s="457"/>
      <c r="M157" s="457"/>
      <c r="N157" s="457"/>
      <c r="O157" s="457"/>
      <c r="P157" s="457"/>
      <c r="Q157" s="457"/>
      <c r="R157" s="457"/>
      <c r="S157" s="457"/>
      <c r="T157" s="457"/>
      <c r="U157" s="457"/>
      <c r="V157" s="457"/>
      <c r="W157" s="457"/>
      <c r="X157" s="457"/>
      <c r="Y157" s="457"/>
      <c r="Z157" s="457"/>
      <c r="AA157" s="457"/>
      <c r="AB157" s="457"/>
      <c r="AC157" s="457"/>
      <c r="AD157" s="457"/>
      <c r="AE157" s="457"/>
      <c r="AF157" s="457"/>
      <c r="AG157" s="457"/>
      <c r="AH157" s="457"/>
      <c r="AI157" s="457"/>
      <c r="AJ157" s="457"/>
      <c r="AK157" s="457"/>
      <c r="AL157" s="457"/>
      <c r="AM157" s="457"/>
      <c r="AN157" s="457"/>
      <c r="AO157" s="457"/>
      <c r="AP157" s="457"/>
      <c r="AQ157" s="457"/>
      <c r="AR157" s="457"/>
      <c r="AS157" s="457"/>
      <c r="AT157" s="457"/>
      <c r="AU157" s="457"/>
      <c r="AV157" s="457"/>
      <c r="AW157" s="457"/>
      <c r="AX157" s="457"/>
      <c r="AY157" s="457"/>
      <c r="AZ157" s="457"/>
      <c r="BA157" s="457"/>
      <c r="BB157" s="457"/>
      <c r="BC157" s="457"/>
      <c r="BD157" s="457"/>
      <c r="BE157" s="457"/>
      <c r="BF157" s="457"/>
      <c r="BG157" s="457"/>
      <c r="BH157" s="457"/>
      <c r="BI157" s="457"/>
      <c r="BJ157" s="457"/>
      <c r="BK157" s="457"/>
      <c r="BL157" s="457"/>
      <c r="BM157" s="457"/>
      <c r="BN157" s="457"/>
      <c r="BO157" s="457"/>
      <c r="BP157" s="457"/>
      <c r="BQ157" s="457"/>
      <c r="BR157" s="457"/>
      <c r="BS157" s="457"/>
      <c r="BT157" s="457"/>
      <c r="BU157" s="457"/>
      <c r="BV157" s="457"/>
      <c r="BW157" s="458"/>
      <c r="BX157" s="443" t="s">
        <v>300</v>
      </c>
      <c r="BY157" s="444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</row>
    <row r="158" spans="1:89" s="21" customFormat="1" ht="16.5" customHeight="1">
      <c r="A158" s="437" t="s">
        <v>208</v>
      </c>
      <c r="B158" s="438"/>
      <c r="C158" s="438"/>
      <c r="D158" s="438"/>
      <c r="E158" s="439"/>
      <c r="F158" s="456" t="s">
        <v>279</v>
      </c>
      <c r="G158" s="435"/>
      <c r="H158" s="435"/>
      <c r="I158" s="435"/>
      <c r="J158" s="435"/>
      <c r="K158" s="435"/>
      <c r="L158" s="435"/>
      <c r="M158" s="435"/>
      <c r="N158" s="435"/>
      <c r="O158" s="435"/>
      <c r="P158" s="435"/>
      <c r="Q158" s="435"/>
      <c r="R158" s="435"/>
      <c r="S158" s="435"/>
      <c r="T158" s="435"/>
      <c r="U158" s="435"/>
      <c r="V158" s="435"/>
      <c r="W158" s="435"/>
      <c r="X158" s="435"/>
      <c r="Y158" s="435"/>
      <c r="Z158" s="435"/>
      <c r="AA158" s="435"/>
      <c r="AB158" s="435"/>
      <c r="AC158" s="435"/>
      <c r="AD158" s="435"/>
      <c r="AE158" s="435"/>
      <c r="AF158" s="435"/>
      <c r="AG158" s="435"/>
      <c r="AH158" s="435"/>
      <c r="AI158" s="435"/>
      <c r="AJ158" s="435"/>
      <c r="AK158" s="435"/>
      <c r="AL158" s="435"/>
      <c r="AM158" s="435"/>
      <c r="AN158" s="435"/>
      <c r="AO158" s="435"/>
      <c r="AP158" s="435"/>
      <c r="AQ158" s="435"/>
      <c r="AR158" s="435"/>
      <c r="AS158" s="435"/>
      <c r="AT158" s="435"/>
      <c r="AU158" s="435"/>
      <c r="AV158" s="435"/>
      <c r="AW158" s="435"/>
      <c r="AX158" s="435"/>
      <c r="AY158" s="435"/>
      <c r="AZ158" s="435"/>
      <c r="BA158" s="435"/>
      <c r="BB158" s="435"/>
      <c r="BC158" s="435"/>
      <c r="BD158" s="435"/>
      <c r="BE158" s="435"/>
      <c r="BF158" s="435"/>
      <c r="BG158" s="435"/>
      <c r="BH158" s="435"/>
      <c r="BI158" s="435"/>
      <c r="BJ158" s="435"/>
      <c r="BK158" s="435"/>
      <c r="BL158" s="435"/>
      <c r="BM158" s="435"/>
      <c r="BN158" s="435"/>
      <c r="BO158" s="435"/>
      <c r="BP158" s="435"/>
      <c r="BQ158" s="435"/>
      <c r="BR158" s="435"/>
      <c r="BS158" s="435"/>
      <c r="BT158" s="435"/>
      <c r="BU158" s="435"/>
      <c r="BV158" s="435"/>
      <c r="BW158" s="436"/>
      <c r="BX158" s="443" t="s">
        <v>182</v>
      </c>
      <c r="BY158" s="444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</row>
    <row r="159" spans="1:89" s="21" customFormat="1" ht="16.5" customHeight="1">
      <c r="A159" s="437" t="s">
        <v>209</v>
      </c>
      <c r="B159" s="438"/>
      <c r="C159" s="438"/>
      <c r="D159" s="438"/>
      <c r="E159" s="439"/>
      <c r="F159" s="456" t="s">
        <v>285</v>
      </c>
      <c r="G159" s="435"/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  <c r="R159" s="435"/>
      <c r="S159" s="435"/>
      <c r="T159" s="435"/>
      <c r="U159" s="435"/>
      <c r="V159" s="435"/>
      <c r="W159" s="435"/>
      <c r="X159" s="435"/>
      <c r="Y159" s="435"/>
      <c r="Z159" s="435"/>
      <c r="AA159" s="435"/>
      <c r="AB159" s="435"/>
      <c r="AC159" s="435"/>
      <c r="AD159" s="435"/>
      <c r="AE159" s="435"/>
      <c r="AF159" s="435"/>
      <c r="AG159" s="435"/>
      <c r="AH159" s="435"/>
      <c r="AI159" s="435"/>
      <c r="AJ159" s="435"/>
      <c r="AK159" s="435"/>
      <c r="AL159" s="435"/>
      <c r="AM159" s="435"/>
      <c r="AN159" s="435"/>
      <c r="AO159" s="435"/>
      <c r="AP159" s="435"/>
      <c r="AQ159" s="435"/>
      <c r="AR159" s="435"/>
      <c r="AS159" s="435"/>
      <c r="AT159" s="435"/>
      <c r="AU159" s="435"/>
      <c r="AV159" s="435"/>
      <c r="AW159" s="435"/>
      <c r="AX159" s="435"/>
      <c r="AY159" s="435"/>
      <c r="AZ159" s="435"/>
      <c r="BA159" s="435"/>
      <c r="BB159" s="435"/>
      <c r="BC159" s="435"/>
      <c r="BD159" s="435"/>
      <c r="BE159" s="435"/>
      <c r="BF159" s="435"/>
      <c r="BG159" s="435"/>
      <c r="BH159" s="435"/>
      <c r="BI159" s="435"/>
      <c r="BJ159" s="435"/>
      <c r="BK159" s="435"/>
      <c r="BL159" s="435"/>
      <c r="BM159" s="435"/>
      <c r="BN159" s="435"/>
      <c r="BO159" s="435"/>
      <c r="BP159" s="435"/>
      <c r="BQ159" s="435"/>
      <c r="BR159" s="435"/>
      <c r="BS159" s="435"/>
      <c r="BT159" s="435"/>
      <c r="BU159" s="435"/>
      <c r="BV159" s="435"/>
      <c r="BW159" s="436"/>
      <c r="BX159" s="443" t="s">
        <v>230</v>
      </c>
      <c r="BY159" s="444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</row>
    <row r="160" spans="1:89" s="21" customFormat="1" ht="16.5" customHeight="1">
      <c r="A160" s="380" t="s">
        <v>210</v>
      </c>
      <c r="B160" s="381"/>
      <c r="C160" s="381"/>
      <c r="D160" s="381"/>
      <c r="E160" s="382"/>
      <c r="F160" s="459" t="s">
        <v>354</v>
      </c>
      <c r="G160" s="442"/>
      <c r="H160" s="442"/>
      <c r="I160" s="442"/>
      <c r="J160" s="442"/>
      <c r="K160" s="442"/>
      <c r="L160" s="442"/>
      <c r="M160" s="442"/>
      <c r="N160" s="442"/>
      <c r="O160" s="442"/>
      <c r="P160" s="442"/>
      <c r="Q160" s="442"/>
      <c r="R160" s="442"/>
      <c r="S160" s="442"/>
      <c r="T160" s="442"/>
      <c r="U160" s="442"/>
      <c r="V160" s="442"/>
      <c r="W160" s="442"/>
      <c r="X160" s="442"/>
      <c r="Y160" s="442"/>
      <c r="Z160" s="442"/>
      <c r="AA160" s="442"/>
      <c r="AB160" s="442"/>
      <c r="AC160" s="442"/>
      <c r="AD160" s="442"/>
      <c r="AE160" s="442"/>
      <c r="AF160" s="442"/>
      <c r="AG160" s="442"/>
      <c r="AH160" s="442"/>
      <c r="AI160" s="442"/>
      <c r="AJ160" s="442"/>
      <c r="AK160" s="442"/>
      <c r="AL160" s="442"/>
      <c r="AM160" s="442"/>
      <c r="AN160" s="442"/>
      <c r="AO160" s="442"/>
      <c r="AP160" s="442"/>
      <c r="AQ160" s="442"/>
      <c r="AR160" s="442"/>
      <c r="AS160" s="442"/>
      <c r="AT160" s="442"/>
      <c r="AU160" s="442"/>
      <c r="AV160" s="442"/>
      <c r="AW160" s="442"/>
      <c r="AX160" s="442"/>
      <c r="AY160" s="442"/>
      <c r="AZ160" s="442"/>
      <c r="BA160" s="442"/>
      <c r="BB160" s="442"/>
      <c r="BC160" s="442"/>
      <c r="BD160" s="442"/>
      <c r="BE160" s="442"/>
      <c r="BF160" s="442"/>
      <c r="BG160" s="442"/>
      <c r="BH160" s="442"/>
      <c r="BI160" s="442"/>
      <c r="BJ160" s="442"/>
      <c r="BK160" s="442"/>
      <c r="BL160" s="442"/>
      <c r="BM160" s="442"/>
      <c r="BN160" s="442"/>
      <c r="BO160" s="442"/>
      <c r="BP160" s="442"/>
      <c r="BQ160" s="442"/>
      <c r="BR160" s="442"/>
      <c r="BS160" s="442"/>
      <c r="BT160" s="442"/>
      <c r="BU160" s="442"/>
      <c r="BV160" s="442"/>
      <c r="BW160" s="460"/>
      <c r="BX160" s="386" t="s">
        <v>231</v>
      </c>
      <c r="BY160" s="387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</row>
    <row r="161" spans="1:89" s="21" customFormat="1" ht="31.5" customHeight="1">
      <c r="A161" s="380" t="s">
        <v>211</v>
      </c>
      <c r="B161" s="381"/>
      <c r="C161" s="381"/>
      <c r="D161" s="381"/>
      <c r="E161" s="382"/>
      <c r="F161" s="459" t="s">
        <v>412</v>
      </c>
      <c r="G161" s="442"/>
      <c r="H161" s="442"/>
      <c r="I161" s="442"/>
      <c r="J161" s="442"/>
      <c r="K161" s="442"/>
      <c r="L161" s="442"/>
      <c r="M161" s="442"/>
      <c r="N161" s="442"/>
      <c r="O161" s="442"/>
      <c r="P161" s="442"/>
      <c r="Q161" s="442"/>
      <c r="R161" s="442"/>
      <c r="S161" s="442"/>
      <c r="T161" s="442"/>
      <c r="U161" s="442"/>
      <c r="V161" s="442"/>
      <c r="W161" s="442"/>
      <c r="X161" s="442"/>
      <c r="Y161" s="442"/>
      <c r="Z161" s="442"/>
      <c r="AA161" s="442"/>
      <c r="AB161" s="442"/>
      <c r="AC161" s="442"/>
      <c r="AD161" s="442"/>
      <c r="AE161" s="442"/>
      <c r="AF161" s="442"/>
      <c r="AG161" s="442"/>
      <c r="AH161" s="442"/>
      <c r="AI161" s="442"/>
      <c r="AJ161" s="442"/>
      <c r="AK161" s="442"/>
      <c r="AL161" s="442"/>
      <c r="AM161" s="442"/>
      <c r="AN161" s="442"/>
      <c r="AO161" s="442"/>
      <c r="AP161" s="442"/>
      <c r="AQ161" s="442"/>
      <c r="AR161" s="442"/>
      <c r="AS161" s="442"/>
      <c r="AT161" s="442"/>
      <c r="AU161" s="442"/>
      <c r="AV161" s="442"/>
      <c r="AW161" s="442"/>
      <c r="AX161" s="442"/>
      <c r="AY161" s="442"/>
      <c r="AZ161" s="442"/>
      <c r="BA161" s="442"/>
      <c r="BB161" s="442"/>
      <c r="BC161" s="442"/>
      <c r="BD161" s="442"/>
      <c r="BE161" s="442"/>
      <c r="BF161" s="442"/>
      <c r="BG161" s="442"/>
      <c r="BH161" s="442"/>
      <c r="BI161" s="442"/>
      <c r="BJ161" s="442"/>
      <c r="BK161" s="442"/>
      <c r="BL161" s="442"/>
      <c r="BM161" s="442"/>
      <c r="BN161" s="442"/>
      <c r="BO161" s="442"/>
      <c r="BP161" s="442"/>
      <c r="BQ161" s="442"/>
      <c r="BR161" s="442"/>
      <c r="BS161" s="442"/>
      <c r="BT161" s="442"/>
      <c r="BU161" s="442"/>
      <c r="BV161" s="442"/>
      <c r="BW161" s="460"/>
      <c r="BX161" s="386" t="s">
        <v>231</v>
      </c>
      <c r="BY161" s="387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</row>
    <row r="162" spans="1:89" s="21" customFormat="1" ht="32.25" customHeight="1">
      <c r="A162" s="437" t="s">
        <v>212</v>
      </c>
      <c r="B162" s="438"/>
      <c r="C162" s="438"/>
      <c r="D162" s="438"/>
      <c r="E162" s="439"/>
      <c r="F162" s="456" t="s">
        <v>407</v>
      </c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457"/>
      <c r="R162" s="457"/>
      <c r="S162" s="457"/>
      <c r="T162" s="457"/>
      <c r="U162" s="457"/>
      <c r="V162" s="457"/>
      <c r="W162" s="457"/>
      <c r="X162" s="457"/>
      <c r="Y162" s="457"/>
      <c r="Z162" s="457"/>
      <c r="AA162" s="457"/>
      <c r="AB162" s="457"/>
      <c r="AC162" s="457"/>
      <c r="AD162" s="457"/>
      <c r="AE162" s="457"/>
      <c r="AF162" s="457"/>
      <c r="AG162" s="457"/>
      <c r="AH162" s="457"/>
      <c r="AI162" s="457"/>
      <c r="AJ162" s="457"/>
      <c r="AK162" s="457"/>
      <c r="AL162" s="457"/>
      <c r="AM162" s="457"/>
      <c r="AN162" s="457"/>
      <c r="AO162" s="457"/>
      <c r="AP162" s="457"/>
      <c r="AQ162" s="457"/>
      <c r="AR162" s="457"/>
      <c r="AS162" s="457"/>
      <c r="AT162" s="457"/>
      <c r="AU162" s="457"/>
      <c r="AV162" s="457"/>
      <c r="AW162" s="457"/>
      <c r="AX162" s="457"/>
      <c r="AY162" s="457"/>
      <c r="AZ162" s="457"/>
      <c r="BA162" s="457"/>
      <c r="BB162" s="457"/>
      <c r="BC162" s="457"/>
      <c r="BD162" s="457"/>
      <c r="BE162" s="457"/>
      <c r="BF162" s="457"/>
      <c r="BG162" s="457"/>
      <c r="BH162" s="457"/>
      <c r="BI162" s="457"/>
      <c r="BJ162" s="457"/>
      <c r="BK162" s="457"/>
      <c r="BL162" s="457"/>
      <c r="BM162" s="457"/>
      <c r="BN162" s="457"/>
      <c r="BO162" s="457"/>
      <c r="BP162" s="457"/>
      <c r="BQ162" s="457"/>
      <c r="BR162" s="457"/>
      <c r="BS162" s="457"/>
      <c r="BT162" s="457"/>
      <c r="BU162" s="457"/>
      <c r="BV162" s="457"/>
      <c r="BW162" s="458"/>
      <c r="BX162" s="443" t="s">
        <v>235</v>
      </c>
      <c r="BY162" s="444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</row>
    <row r="163" spans="1:89" s="21" customFormat="1" ht="16.5" customHeight="1">
      <c r="A163" s="437" t="s">
        <v>213</v>
      </c>
      <c r="B163" s="438"/>
      <c r="C163" s="438"/>
      <c r="D163" s="438"/>
      <c r="E163" s="439"/>
      <c r="F163" s="456" t="s">
        <v>394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57"/>
      <c r="R163" s="457"/>
      <c r="S163" s="457"/>
      <c r="T163" s="457"/>
      <c r="U163" s="457"/>
      <c r="V163" s="457"/>
      <c r="W163" s="457"/>
      <c r="X163" s="457"/>
      <c r="Y163" s="457"/>
      <c r="Z163" s="457"/>
      <c r="AA163" s="457"/>
      <c r="AB163" s="457"/>
      <c r="AC163" s="457"/>
      <c r="AD163" s="457"/>
      <c r="AE163" s="457"/>
      <c r="AF163" s="457"/>
      <c r="AG163" s="457"/>
      <c r="AH163" s="457"/>
      <c r="AI163" s="457"/>
      <c r="AJ163" s="457"/>
      <c r="AK163" s="457"/>
      <c r="AL163" s="457"/>
      <c r="AM163" s="457"/>
      <c r="AN163" s="457"/>
      <c r="AO163" s="457"/>
      <c r="AP163" s="457"/>
      <c r="AQ163" s="457"/>
      <c r="AR163" s="457"/>
      <c r="AS163" s="457"/>
      <c r="AT163" s="457"/>
      <c r="AU163" s="457"/>
      <c r="AV163" s="457"/>
      <c r="AW163" s="457"/>
      <c r="AX163" s="457"/>
      <c r="AY163" s="457"/>
      <c r="AZ163" s="457"/>
      <c r="BA163" s="457"/>
      <c r="BB163" s="457"/>
      <c r="BC163" s="457"/>
      <c r="BD163" s="457"/>
      <c r="BE163" s="457"/>
      <c r="BF163" s="457"/>
      <c r="BG163" s="457"/>
      <c r="BH163" s="457"/>
      <c r="BI163" s="457"/>
      <c r="BJ163" s="457"/>
      <c r="BK163" s="457"/>
      <c r="BL163" s="457"/>
      <c r="BM163" s="457"/>
      <c r="BN163" s="457"/>
      <c r="BO163" s="457"/>
      <c r="BP163" s="457"/>
      <c r="BQ163" s="457"/>
      <c r="BR163" s="457"/>
      <c r="BS163" s="457"/>
      <c r="BT163" s="457"/>
      <c r="BU163" s="457"/>
      <c r="BV163" s="457"/>
      <c r="BW163" s="458"/>
      <c r="BX163" s="443" t="s">
        <v>336</v>
      </c>
      <c r="BY163" s="444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</row>
    <row r="164" spans="1:89" s="21" customFormat="1" ht="16.5" customHeight="1">
      <c r="A164" s="437" t="s">
        <v>214</v>
      </c>
      <c r="B164" s="438"/>
      <c r="C164" s="438"/>
      <c r="D164" s="438"/>
      <c r="E164" s="439"/>
      <c r="F164" s="636" t="s">
        <v>395</v>
      </c>
      <c r="G164" s="637"/>
      <c r="H164" s="637"/>
      <c r="I164" s="637"/>
      <c r="J164" s="637"/>
      <c r="K164" s="637"/>
      <c r="L164" s="637"/>
      <c r="M164" s="637"/>
      <c r="N164" s="637"/>
      <c r="O164" s="637"/>
      <c r="P164" s="637"/>
      <c r="Q164" s="637"/>
      <c r="R164" s="637"/>
      <c r="S164" s="637"/>
      <c r="T164" s="637"/>
      <c r="U164" s="637"/>
      <c r="V164" s="637"/>
      <c r="W164" s="637"/>
      <c r="X164" s="637"/>
      <c r="Y164" s="637"/>
      <c r="Z164" s="637"/>
      <c r="AA164" s="637"/>
      <c r="AB164" s="637"/>
      <c r="AC164" s="637"/>
      <c r="AD164" s="637"/>
      <c r="AE164" s="637"/>
      <c r="AF164" s="637"/>
      <c r="AG164" s="637"/>
      <c r="AH164" s="637"/>
      <c r="AI164" s="637"/>
      <c r="AJ164" s="637"/>
      <c r="AK164" s="637"/>
      <c r="AL164" s="637"/>
      <c r="AM164" s="637"/>
      <c r="AN164" s="637"/>
      <c r="AO164" s="637"/>
      <c r="AP164" s="637"/>
      <c r="AQ164" s="637"/>
      <c r="AR164" s="637"/>
      <c r="AS164" s="637"/>
      <c r="AT164" s="637"/>
      <c r="AU164" s="637"/>
      <c r="AV164" s="637"/>
      <c r="AW164" s="637"/>
      <c r="AX164" s="637"/>
      <c r="AY164" s="637"/>
      <c r="AZ164" s="637"/>
      <c r="BA164" s="637"/>
      <c r="BB164" s="637"/>
      <c r="BC164" s="637"/>
      <c r="BD164" s="637"/>
      <c r="BE164" s="637"/>
      <c r="BF164" s="637"/>
      <c r="BG164" s="637"/>
      <c r="BH164" s="637"/>
      <c r="BI164" s="637"/>
      <c r="BJ164" s="637"/>
      <c r="BK164" s="637"/>
      <c r="BL164" s="637"/>
      <c r="BM164" s="637"/>
      <c r="BN164" s="637"/>
      <c r="BO164" s="637"/>
      <c r="BP164" s="637"/>
      <c r="BQ164" s="637"/>
      <c r="BR164" s="637"/>
      <c r="BS164" s="637"/>
      <c r="BT164" s="637"/>
      <c r="BU164" s="637"/>
      <c r="BV164" s="637"/>
      <c r="BW164" s="638"/>
      <c r="BX164" s="443" t="s">
        <v>237</v>
      </c>
      <c r="BY164" s="444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</row>
    <row r="165" spans="1:89" s="21" customFormat="1" ht="31.5" customHeight="1">
      <c r="A165" s="437" t="s">
        <v>215</v>
      </c>
      <c r="B165" s="438"/>
      <c r="C165" s="438"/>
      <c r="D165" s="438"/>
      <c r="E165" s="439"/>
      <c r="F165" s="456" t="s">
        <v>362</v>
      </c>
      <c r="G165" s="435"/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  <c r="R165" s="435"/>
      <c r="S165" s="435"/>
      <c r="T165" s="435"/>
      <c r="U165" s="435"/>
      <c r="V165" s="435"/>
      <c r="W165" s="435"/>
      <c r="X165" s="435"/>
      <c r="Y165" s="435"/>
      <c r="Z165" s="435"/>
      <c r="AA165" s="435"/>
      <c r="AB165" s="435"/>
      <c r="AC165" s="435"/>
      <c r="AD165" s="435"/>
      <c r="AE165" s="435"/>
      <c r="AF165" s="435"/>
      <c r="AG165" s="435"/>
      <c r="AH165" s="435"/>
      <c r="AI165" s="435"/>
      <c r="AJ165" s="435"/>
      <c r="AK165" s="435"/>
      <c r="AL165" s="435"/>
      <c r="AM165" s="435"/>
      <c r="AN165" s="435"/>
      <c r="AO165" s="435"/>
      <c r="AP165" s="435"/>
      <c r="AQ165" s="435"/>
      <c r="AR165" s="435"/>
      <c r="AS165" s="435"/>
      <c r="AT165" s="435"/>
      <c r="AU165" s="435"/>
      <c r="AV165" s="435"/>
      <c r="AW165" s="435"/>
      <c r="AX165" s="435"/>
      <c r="AY165" s="435"/>
      <c r="AZ165" s="435"/>
      <c r="BA165" s="435"/>
      <c r="BB165" s="435"/>
      <c r="BC165" s="435"/>
      <c r="BD165" s="435"/>
      <c r="BE165" s="435"/>
      <c r="BF165" s="435"/>
      <c r="BG165" s="435"/>
      <c r="BH165" s="435"/>
      <c r="BI165" s="435"/>
      <c r="BJ165" s="435"/>
      <c r="BK165" s="435"/>
      <c r="BL165" s="435"/>
      <c r="BM165" s="435"/>
      <c r="BN165" s="435"/>
      <c r="BO165" s="435"/>
      <c r="BP165" s="435"/>
      <c r="BQ165" s="435"/>
      <c r="BR165" s="435"/>
      <c r="BS165" s="435"/>
      <c r="BT165" s="435"/>
      <c r="BU165" s="435"/>
      <c r="BV165" s="435"/>
      <c r="BW165" s="436"/>
      <c r="BX165" s="443" t="s">
        <v>238</v>
      </c>
      <c r="BY165" s="444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</row>
    <row r="166" spans="1:89" s="25" customFormat="1" ht="16.5" customHeight="1">
      <c r="A166" s="437" t="s">
        <v>216</v>
      </c>
      <c r="B166" s="438"/>
      <c r="C166" s="438"/>
      <c r="D166" s="438"/>
      <c r="E166" s="439"/>
      <c r="F166" s="456" t="s">
        <v>360</v>
      </c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5"/>
      <c r="U166" s="435"/>
      <c r="V166" s="435"/>
      <c r="W166" s="435"/>
      <c r="X166" s="435"/>
      <c r="Y166" s="435"/>
      <c r="Z166" s="435"/>
      <c r="AA166" s="435"/>
      <c r="AB166" s="435"/>
      <c r="AC166" s="435"/>
      <c r="AD166" s="435"/>
      <c r="AE166" s="435"/>
      <c r="AF166" s="435"/>
      <c r="AG166" s="435"/>
      <c r="AH166" s="435"/>
      <c r="AI166" s="435"/>
      <c r="AJ166" s="435"/>
      <c r="AK166" s="435"/>
      <c r="AL166" s="435"/>
      <c r="AM166" s="435"/>
      <c r="AN166" s="435"/>
      <c r="AO166" s="435"/>
      <c r="AP166" s="435"/>
      <c r="AQ166" s="435"/>
      <c r="AR166" s="435"/>
      <c r="AS166" s="435"/>
      <c r="AT166" s="435"/>
      <c r="AU166" s="435"/>
      <c r="AV166" s="435"/>
      <c r="AW166" s="435"/>
      <c r="AX166" s="435"/>
      <c r="AY166" s="435"/>
      <c r="AZ166" s="435"/>
      <c r="BA166" s="435"/>
      <c r="BB166" s="435"/>
      <c r="BC166" s="435"/>
      <c r="BD166" s="435"/>
      <c r="BE166" s="435"/>
      <c r="BF166" s="435"/>
      <c r="BG166" s="435"/>
      <c r="BH166" s="435"/>
      <c r="BI166" s="435"/>
      <c r="BJ166" s="435"/>
      <c r="BK166" s="435"/>
      <c r="BL166" s="435"/>
      <c r="BM166" s="435"/>
      <c r="BN166" s="435"/>
      <c r="BO166" s="435"/>
      <c r="BP166" s="435"/>
      <c r="BQ166" s="435"/>
      <c r="BR166" s="435"/>
      <c r="BS166" s="435"/>
      <c r="BT166" s="435"/>
      <c r="BU166" s="435"/>
      <c r="BV166" s="435"/>
      <c r="BW166" s="436"/>
      <c r="BX166" s="443" t="s">
        <v>239</v>
      </c>
      <c r="BY166" s="44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</row>
    <row r="167" spans="1:89" s="25" customFormat="1" ht="31.5" customHeight="1">
      <c r="A167" s="437" t="s">
        <v>217</v>
      </c>
      <c r="B167" s="438"/>
      <c r="C167" s="438"/>
      <c r="D167" s="438"/>
      <c r="E167" s="439"/>
      <c r="F167" s="456" t="s">
        <v>358</v>
      </c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435"/>
      <c r="R167" s="435"/>
      <c r="S167" s="435"/>
      <c r="T167" s="435"/>
      <c r="U167" s="435"/>
      <c r="V167" s="435"/>
      <c r="W167" s="435"/>
      <c r="X167" s="435"/>
      <c r="Y167" s="435"/>
      <c r="Z167" s="435"/>
      <c r="AA167" s="435"/>
      <c r="AB167" s="435"/>
      <c r="AC167" s="435"/>
      <c r="AD167" s="435"/>
      <c r="AE167" s="435"/>
      <c r="AF167" s="435"/>
      <c r="AG167" s="435"/>
      <c r="AH167" s="435"/>
      <c r="AI167" s="435"/>
      <c r="AJ167" s="435"/>
      <c r="AK167" s="435"/>
      <c r="AL167" s="435"/>
      <c r="AM167" s="435"/>
      <c r="AN167" s="435"/>
      <c r="AO167" s="435"/>
      <c r="AP167" s="435"/>
      <c r="AQ167" s="435"/>
      <c r="AR167" s="435"/>
      <c r="AS167" s="435"/>
      <c r="AT167" s="435"/>
      <c r="AU167" s="435"/>
      <c r="AV167" s="435"/>
      <c r="AW167" s="435"/>
      <c r="AX167" s="435"/>
      <c r="AY167" s="435"/>
      <c r="AZ167" s="435"/>
      <c r="BA167" s="435"/>
      <c r="BB167" s="435"/>
      <c r="BC167" s="435"/>
      <c r="BD167" s="435"/>
      <c r="BE167" s="435"/>
      <c r="BF167" s="435"/>
      <c r="BG167" s="435"/>
      <c r="BH167" s="435"/>
      <c r="BI167" s="435"/>
      <c r="BJ167" s="435"/>
      <c r="BK167" s="435"/>
      <c r="BL167" s="435"/>
      <c r="BM167" s="435"/>
      <c r="BN167" s="435"/>
      <c r="BO167" s="435"/>
      <c r="BP167" s="435"/>
      <c r="BQ167" s="435"/>
      <c r="BR167" s="435"/>
      <c r="BS167" s="435"/>
      <c r="BT167" s="435"/>
      <c r="BU167" s="435"/>
      <c r="BV167" s="435"/>
      <c r="BW167" s="436"/>
      <c r="BX167" s="443" t="s">
        <v>337</v>
      </c>
      <c r="BY167" s="44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</row>
    <row r="168" spans="1:89" s="25" customFormat="1" ht="31.5" customHeight="1">
      <c r="A168" s="437" t="s">
        <v>218</v>
      </c>
      <c r="B168" s="438"/>
      <c r="C168" s="438"/>
      <c r="D168" s="438"/>
      <c r="E168" s="439"/>
      <c r="F168" s="456" t="s">
        <v>356</v>
      </c>
      <c r="G168" s="435"/>
      <c r="H168" s="435"/>
      <c r="I168" s="435"/>
      <c r="J168" s="435"/>
      <c r="K168" s="435"/>
      <c r="L168" s="435"/>
      <c r="M168" s="435"/>
      <c r="N168" s="435"/>
      <c r="O168" s="435"/>
      <c r="P168" s="435"/>
      <c r="Q168" s="435"/>
      <c r="R168" s="435"/>
      <c r="S168" s="435"/>
      <c r="T168" s="435"/>
      <c r="U168" s="435"/>
      <c r="V168" s="435"/>
      <c r="W168" s="435"/>
      <c r="X168" s="435"/>
      <c r="Y168" s="435"/>
      <c r="Z168" s="435"/>
      <c r="AA168" s="435"/>
      <c r="AB168" s="435"/>
      <c r="AC168" s="435"/>
      <c r="AD168" s="435"/>
      <c r="AE168" s="435"/>
      <c r="AF168" s="435"/>
      <c r="AG168" s="435"/>
      <c r="AH168" s="435"/>
      <c r="AI168" s="435"/>
      <c r="AJ168" s="435"/>
      <c r="AK168" s="435"/>
      <c r="AL168" s="435"/>
      <c r="AM168" s="435"/>
      <c r="AN168" s="435"/>
      <c r="AO168" s="435"/>
      <c r="AP168" s="435"/>
      <c r="AQ168" s="435"/>
      <c r="AR168" s="435"/>
      <c r="AS168" s="435"/>
      <c r="AT168" s="435"/>
      <c r="AU168" s="435"/>
      <c r="AV168" s="435"/>
      <c r="AW168" s="435"/>
      <c r="AX168" s="435"/>
      <c r="AY168" s="435"/>
      <c r="AZ168" s="435"/>
      <c r="BA168" s="435"/>
      <c r="BB168" s="435"/>
      <c r="BC168" s="435"/>
      <c r="BD168" s="435"/>
      <c r="BE168" s="435"/>
      <c r="BF168" s="435"/>
      <c r="BG168" s="435"/>
      <c r="BH168" s="435"/>
      <c r="BI168" s="435"/>
      <c r="BJ168" s="435"/>
      <c r="BK168" s="435"/>
      <c r="BL168" s="435"/>
      <c r="BM168" s="435"/>
      <c r="BN168" s="435"/>
      <c r="BO168" s="435"/>
      <c r="BP168" s="435"/>
      <c r="BQ168" s="435"/>
      <c r="BR168" s="435"/>
      <c r="BS168" s="435"/>
      <c r="BT168" s="435"/>
      <c r="BU168" s="435"/>
      <c r="BV168" s="435"/>
      <c r="BW168" s="436"/>
      <c r="BX168" s="443" t="s">
        <v>340</v>
      </c>
      <c r="BY168" s="44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</row>
    <row r="169" spans="1:89" s="25" customFormat="1" ht="16.5" customHeight="1">
      <c r="A169" s="437" t="s">
        <v>219</v>
      </c>
      <c r="B169" s="438"/>
      <c r="C169" s="438"/>
      <c r="D169" s="438"/>
      <c r="E169" s="439"/>
      <c r="F169" s="459" t="s">
        <v>409</v>
      </c>
      <c r="G169" s="634"/>
      <c r="H169" s="634"/>
      <c r="I169" s="634"/>
      <c r="J169" s="634"/>
      <c r="K169" s="634"/>
      <c r="L169" s="634"/>
      <c r="M169" s="634"/>
      <c r="N169" s="634"/>
      <c r="O169" s="634"/>
      <c r="P169" s="634"/>
      <c r="Q169" s="634"/>
      <c r="R169" s="634"/>
      <c r="S169" s="634"/>
      <c r="T169" s="634"/>
      <c r="U169" s="634"/>
      <c r="V169" s="634"/>
      <c r="W169" s="634"/>
      <c r="X169" s="634"/>
      <c r="Y169" s="634"/>
      <c r="Z169" s="634"/>
      <c r="AA169" s="634"/>
      <c r="AB169" s="634"/>
      <c r="AC169" s="634"/>
      <c r="AD169" s="634"/>
      <c r="AE169" s="634"/>
      <c r="AF169" s="634"/>
      <c r="AG169" s="634"/>
      <c r="AH169" s="634"/>
      <c r="AI169" s="634"/>
      <c r="AJ169" s="634"/>
      <c r="AK169" s="634"/>
      <c r="AL169" s="634"/>
      <c r="AM169" s="634"/>
      <c r="AN169" s="634"/>
      <c r="AO169" s="634"/>
      <c r="AP169" s="634"/>
      <c r="AQ169" s="634"/>
      <c r="AR169" s="634"/>
      <c r="AS169" s="634"/>
      <c r="AT169" s="634"/>
      <c r="AU169" s="634"/>
      <c r="AV169" s="634"/>
      <c r="AW169" s="634"/>
      <c r="AX169" s="634"/>
      <c r="AY169" s="634"/>
      <c r="AZ169" s="634"/>
      <c r="BA169" s="634"/>
      <c r="BB169" s="634"/>
      <c r="BC169" s="634"/>
      <c r="BD169" s="634"/>
      <c r="BE169" s="634"/>
      <c r="BF169" s="634"/>
      <c r="BG169" s="634"/>
      <c r="BH169" s="634"/>
      <c r="BI169" s="634"/>
      <c r="BJ169" s="634"/>
      <c r="BK169" s="634"/>
      <c r="BL169" s="634"/>
      <c r="BM169" s="634"/>
      <c r="BN169" s="634"/>
      <c r="BO169" s="634"/>
      <c r="BP169" s="634"/>
      <c r="BQ169" s="634"/>
      <c r="BR169" s="634"/>
      <c r="BS169" s="634"/>
      <c r="BT169" s="634"/>
      <c r="BU169" s="634"/>
      <c r="BV169" s="634"/>
      <c r="BW169" s="635"/>
      <c r="BX169" s="443" t="s">
        <v>241</v>
      </c>
      <c r="BY169" s="44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</row>
    <row r="170" spans="1:89" s="21" customFormat="1" ht="31.5" customHeight="1">
      <c r="A170" s="437" t="s">
        <v>220</v>
      </c>
      <c r="B170" s="438"/>
      <c r="C170" s="438"/>
      <c r="D170" s="438"/>
      <c r="E170" s="439"/>
      <c r="F170" s="459" t="s">
        <v>350</v>
      </c>
      <c r="G170" s="442"/>
      <c r="H170" s="442"/>
      <c r="I170" s="442"/>
      <c r="J170" s="442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  <c r="AA170" s="442"/>
      <c r="AB170" s="442"/>
      <c r="AC170" s="442"/>
      <c r="AD170" s="442"/>
      <c r="AE170" s="442"/>
      <c r="AF170" s="442"/>
      <c r="AG170" s="442"/>
      <c r="AH170" s="442"/>
      <c r="AI170" s="442"/>
      <c r="AJ170" s="442"/>
      <c r="AK170" s="442"/>
      <c r="AL170" s="442"/>
      <c r="AM170" s="442"/>
      <c r="AN170" s="442"/>
      <c r="AO170" s="442"/>
      <c r="AP170" s="442"/>
      <c r="AQ170" s="442"/>
      <c r="AR170" s="442"/>
      <c r="AS170" s="442"/>
      <c r="AT170" s="442"/>
      <c r="AU170" s="442"/>
      <c r="AV170" s="442"/>
      <c r="AW170" s="442"/>
      <c r="AX170" s="442"/>
      <c r="AY170" s="442"/>
      <c r="AZ170" s="442"/>
      <c r="BA170" s="442"/>
      <c r="BB170" s="442"/>
      <c r="BC170" s="442"/>
      <c r="BD170" s="442"/>
      <c r="BE170" s="442"/>
      <c r="BF170" s="442"/>
      <c r="BG170" s="442"/>
      <c r="BH170" s="442"/>
      <c r="BI170" s="442"/>
      <c r="BJ170" s="442"/>
      <c r="BK170" s="442"/>
      <c r="BL170" s="442"/>
      <c r="BM170" s="442"/>
      <c r="BN170" s="442"/>
      <c r="BO170" s="442"/>
      <c r="BP170" s="442"/>
      <c r="BQ170" s="442"/>
      <c r="BR170" s="442"/>
      <c r="BS170" s="442"/>
      <c r="BT170" s="442"/>
      <c r="BU170" s="442"/>
      <c r="BV170" s="442"/>
      <c r="BW170" s="460"/>
      <c r="BX170" s="443" t="s">
        <v>242</v>
      </c>
      <c r="BY170" s="444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</row>
    <row r="171" spans="1:89" s="21" customFormat="1" ht="31.5" customHeight="1">
      <c r="A171" s="437" t="s">
        <v>221</v>
      </c>
      <c r="B171" s="438"/>
      <c r="C171" s="438"/>
      <c r="D171" s="438"/>
      <c r="E171" s="439"/>
      <c r="F171" s="456" t="s">
        <v>408</v>
      </c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5"/>
      <c r="Y171" s="435"/>
      <c r="Z171" s="435"/>
      <c r="AA171" s="435"/>
      <c r="AB171" s="435"/>
      <c r="AC171" s="435"/>
      <c r="AD171" s="435"/>
      <c r="AE171" s="435"/>
      <c r="AF171" s="435"/>
      <c r="AG171" s="435"/>
      <c r="AH171" s="435"/>
      <c r="AI171" s="435"/>
      <c r="AJ171" s="435"/>
      <c r="AK171" s="435"/>
      <c r="AL171" s="435"/>
      <c r="AM171" s="435"/>
      <c r="AN171" s="435"/>
      <c r="AO171" s="435"/>
      <c r="AP171" s="435"/>
      <c r="AQ171" s="435"/>
      <c r="AR171" s="435"/>
      <c r="AS171" s="435"/>
      <c r="AT171" s="435"/>
      <c r="AU171" s="435"/>
      <c r="AV171" s="435"/>
      <c r="AW171" s="435"/>
      <c r="AX171" s="435"/>
      <c r="AY171" s="435"/>
      <c r="AZ171" s="435"/>
      <c r="BA171" s="435"/>
      <c r="BB171" s="435"/>
      <c r="BC171" s="435"/>
      <c r="BD171" s="435"/>
      <c r="BE171" s="435"/>
      <c r="BF171" s="435"/>
      <c r="BG171" s="435"/>
      <c r="BH171" s="435"/>
      <c r="BI171" s="435"/>
      <c r="BJ171" s="435"/>
      <c r="BK171" s="435"/>
      <c r="BL171" s="435"/>
      <c r="BM171" s="435"/>
      <c r="BN171" s="435"/>
      <c r="BO171" s="435"/>
      <c r="BP171" s="435"/>
      <c r="BQ171" s="435"/>
      <c r="BR171" s="435"/>
      <c r="BS171" s="435"/>
      <c r="BT171" s="435"/>
      <c r="BU171" s="435"/>
      <c r="BV171" s="435"/>
      <c r="BW171" s="436"/>
      <c r="BX171" s="443" t="s">
        <v>316</v>
      </c>
      <c r="BY171" s="444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</row>
    <row r="172" spans="1:89" s="21" customFormat="1" ht="16.5" customHeight="1">
      <c r="A172" s="437" t="s">
        <v>222</v>
      </c>
      <c r="B172" s="438"/>
      <c r="C172" s="438"/>
      <c r="D172" s="438"/>
      <c r="E172" s="439"/>
      <c r="F172" s="456" t="s">
        <v>410</v>
      </c>
      <c r="G172" s="435"/>
      <c r="H172" s="435"/>
      <c r="I172" s="435"/>
      <c r="J172" s="435"/>
      <c r="K172" s="435"/>
      <c r="L172" s="435"/>
      <c r="M172" s="435"/>
      <c r="N172" s="435"/>
      <c r="O172" s="435"/>
      <c r="P172" s="435"/>
      <c r="Q172" s="435"/>
      <c r="R172" s="435"/>
      <c r="S172" s="435"/>
      <c r="T172" s="435"/>
      <c r="U172" s="435"/>
      <c r="V172" s="435"/>
      <c r="W172" s="435"/>
      <c r="X172" s="435"/>
      <c r="Y172" s="435"/>
      <c r="Z172" s="435"/>
      <c r="AA172" s="435"/>
      <c r="AB172" s="435"/>
      <c r="AC172" s="435"/>
      <c r="AD172" s="435"/>
      <c r="AE172" s="435"/>
      <c r="AF172" s="435"/>
      <c r="AG172" s="435"/>
      <c r="AH172" s="435"/>
      <c r="AI172" s="435"/>
      <c r="AJ172" s="435"/>
      <c r="AK172" s="435"/>
      <c r="AL172" s="435"/>
      <c r="AM172" s="435"/>
      <c r="AN172" s="435"/>
      <c r="AO172" s="435"/>
      <c r="AP172" s="435"/>
      <c r="AQ172" s="435"/>
      <c r="AR172" s="435"/>
      <c r="AS172" s="435"/>
      <c r="AT172" s="435"/>
      <c r="AU172" s="435"/>
      <c r="AV172" s="435"/>
      <c r="AW172" s="435"/>
      <c r="AX172" s="435"/>
      <c r="AY172" s="435"/>
      <c r="AZ172" s="435"/>
      <c r="BA172" s="435"/>
      <c r="BB172" s="435"/>
      <c r="BC172" s="435"/>
      <c r="BD172" s="435"/>
      <c r="BE172" s="435"/>
      <c r="BF172" s="435"/>
      <c r="BG172" s="435"/>
      <c r="BH172" s="435"/>
      <c r="BI172" s="435"/>
      <c r="BJ172" s="435"/>
      <c r="BK172" s="435"/>
      <c r="BL172" s="435"/>
      <c r="BM172" s="435"/>
      <c r="BN172" s="435"/>
      <c r="BO172" s="435"/>
      <c r="BP172" s="435"/>
      <c r="BQ172" s="435"/>
      <c r="BR172" s="435"/>
      <c r="BS172" s="435"/>
      <c r="BT172" s="435"/>
      <c r="BU172" s="435"/>
      <c r="BV172" s="435"/>
      <c r="BW172" s="436"/>
      <c r="BX172" s="443" t="s">
        <v>349</v>
      </c>
      <c r="BY172" s="444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</row>
    <row r="173" spans="1:89" s="21" customFormat="1" ht="16.5" customHeight="1">
      <c r="A173" s="380" t="s">
        <v>223</v>
      </c>
      <c r="B173" s="381"/>
      <c r="C173" s="381"/>
      <c r="D173" s="381"/>
      <c r="E173" s="382"/>
      <c r="F173" s="383" t="s">
        <v>385</v>
      </c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4"/>
      <c r="AA173" s="384"/>
      <c r="AB173" s="384"/>
      <c r="AC173" s="384"/>
      <c r="AD173" s="384"/>
      <c r="AE173" s="384"/>
      <c r="AF173" s="384"/>
      <c r="AG173" s="384"/>
      <c r="AH173" s="384"/>
      <c r="AI173" s="384"/>
      <c r="AJ173" s="384"/>
      <c r="AK173" s="384"/>
      <c r="AL173" s="384"/>
      <c r="AM173" s="384"/>
      <c r="AN173" s="384"/>
      <c r="AO173" s="384"/>
      <c r="AP173" s="384"/>
      <c r="AQ173" s="384"/>
      <c r="AR173" s="384"/>
      <c r="AS173" s="384"/>
      <c r="AT173" s="384"/>
      <c r="AU173" s="384"/>
      <c r="AV173" s="384"/>
      <c r="AW173" s="384"/>
      <c r="AX173" s="384"/>
      <c r="AY173" s="384"/>
      <c r="AZ173" s="384"/>
      <c r="BA173" s="384"/>
      <c r="BB173" s="384"/>
      <c r="BC173" s="384"/>
      <c r="BD173" s="384"/>
      <c r="BE173" s="384"/>
      <c r="BF173" s="384"/>
      <c r="BG173" s="384"/>
      <c r="BH173" s="384"/>
      <c r="BI173" s="384"/>
      <c r="BJ173" s="384"/>
      <c r="BK173" s="384"/>
      <c r="BL173" s="384"/>
      <c r="BM173" s="384"/>
      <c r="BN173" s="384"/>
      <c r="BO173" s="384"/>
      <c r="BP173" s="384"/>
      <c r="BQ173" s="384"/>
      <c r="BR173" s="384"/>
      <c r="BS173" s="384"/>
      <c r="BT173" s="384"/>
      <c r="BU173" s="384"/>
      <c r="BV173" s="384"/>
      <c r="BW173" s="385"/>
      <c r="BX173" s="386" t="s">
        <v>244</v>
      </c>
      <c r="BY173" s="387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</row>
    <row r="174" spans="1:89" s="21" customFormat="1" ht="31.5" customHeight="1" thickBot="1">
      <c r="A174" s="628" t="s">
        <v>384</v>
      </c>
      <c r="B174" s="629"/>
      <c r="C174" s="629"/>
      <c r="D174" s="629"/>
      <c r="E174" s="630"/>
      <c r="F174" s="625" t="s">
        <v>357</v>
      </c>
      <c r="G174" s="626"/>
      <c r="H174" s="626"/>
      <c r="I174" s="626"/>
      <c r="J174" s="626"/>
      <c r="K174" s="626"/>
      <c r="L174" s="626"/>
      <c r="M174" s="626"/>
      <c r="N174" s="626"/>
      <c r="O174" s="626"/>
      <c r="P174" s="626"/>
      <c r="Q174" s="626"/>
      <c r="R174" s="626"/>
      <c r="S174" s="626"/>
      <c r="T174" s="626"/>
      <c r="U174" s="626"/>
      <c r="V174" s="626"/>
      <c r="W174" s="626"/>
      <c r="X174" s="626"/>
      <c r="Y174" s="626"/>
      <c r="Z174" s="626"/>
      <c r="AA174" s="626"/>
      <c r="AB174" s="626"/>
      <c r="AC174" s="626"/>
      <c r="AD174" s="626"/>
      <c r="AE174" s="626"/>
      <c r="AF174" s="626"/>
      <c r="AG174" s="626"/>
      <c r="AH174" s="626"/>
      <c r="AI174" s="626"/>
      <c r="AJ174" s="626"/>
      <c r="AK174" s="626"/>
      <c r="AL174" s="626"/>
      <c r="AM174" s="626"/>
      <c r="AN174" s="626"/>
      <c r="AO174" s="626"/>
      <c r="AP174" s="626"/>
      <c r="AQ174" s="626"/>
      <c r="AR174" s="626"/>
      <c r="AS174" s="626"/>
      <c r="AT174" s="626"/>
      <c r="AU174" s="626"/>
      <c r="AV174" s="626"/>
      <c r="AW174" s="626"/>
      <c r="AX174" s="626"/>
      <c r="AY174" s="626"/>
      <c r="AZ174" s="626"/>
      <c r="BA174" s="626"/>
      <c r="BB174" s="626"/>
      <c r="BC174" s="626"/>
      <c r="BD174" s="626"/>
      <c r="BE174" s="626"/>
      <c r="BF174" s="626"/>
      <c r="BG174" s="626"/>
      <c r="BH174" s="626"/>
      <c r="BI174" s="626"/>
      <c r="BJ174" s="626"/>
      <c r="BK174" s="626"/>
      <c r="BL174" s="626"/>
      <c r="BM174" s="626"/>
      <c r="BN174" s="626"/>
      <c r="BO174" s="626"/>
      <c r="BP174" s="626"/>
      <c r="BQ174" s="626"/>
      <c r="BR174" s="626"/>
      <c r="BS174" s="626"/>
      <c r="BT174" s="626"/>
      <c r="BU174" s="626"/>
      <c r="BV174" s="626"/>
      <c r="BW174" s="627"/>
      <c r="BX174" s="623" t="s">
        <v>245</v>
      </c>
      <c r="BY174" s="624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</row>
    <row r="175" spans="1:89" ht="20.399999999999999" customHeight="1">
      <c r="A175" s="622" t="s">
        <v>329</v>
      </c>
      <c r="B175" s="622"/>
      <c r="C175" s="622"/>
      <c r="D175" s="622"/>
      <c r="E175" s="622"/>
      <c r="F175" s="622"/>
      <c r="G175" s="622"/>
      <c r="H175" s="622"/>
      <c r="I175" s="622"/>
      <c r="J175" s="622"/>
      <c r="K175" s="622"/>
      <c r="L175" s="622"/>
      <c r="M175" s="622"/>
      <c r="N175" s="622"/>
      <c r="O175" s="622"/>
      <c r="P175" s="622"/>
      <c r="Q175" s="622"/>
      <c r="R175" s="622"/>
      <c r="S175" s="622"/>
      <c r="T175" s="622"/>
      <c r="U175" s="622"/>
      <c r="V175" s="622"/>
      <c r="W175" s="622"/>
      <c r="X175" s="622"/>
      <c r="Y175" s="622"/>
      <c r="Z175" s="622"/>
      <c r="AA175" s="622"/>
      <c r="AB175" s="622"/>
      <c r="AC175" s="622"/>
      <c r="AD175" s="622"/>
      <c r="AE175" s="622"/>
      <c r="AF175" s="622"/>
      <c r="AG175" s="622"/>
      <c r="AH175" s="622"/>
      <c r="AI175" s="622"/>
      <c r="AJ175" s="622"/>
      <c r="AK175" s="622"/>
      <c r="AL175" s="622"/>
      <c r="AM175" s="622"/>
      <c r="AN175" s="622"/>
      <c r="AO175" s="622"/>
      <c r="AP175" s="622"/>
      <c r="AQ175" s="622"/>
      <c r="AR175" s="622"/>
      <c r="AS175" s="622"/>
      <c r="AT175" s="622"/>
      <c r="AU175" s="622"/>
      <c r="AV175" s="622"/>
      <c r="AW175" s="622"/>
      <c r="AX175" s="622"/>
      <c r="AY175" s="622"/>
      <c r="AZ175" s="622"/>
      <c r="BA175" s="622"/>
      <c r="BB175" s="622"/>
      <c r="BC175" s="622"/>
      <c r="BD175" s="622"/>
      <c r="BE175" s="622"/>
      <c r="BF175" s="622"/>
      <c r="BG175" s="622"/>
      <c r="BH175" s="622"/>
      <c r="BI175" s="622"/>
      <c r="BJ175" s="622"/>
      <c r="BK175" s="622"/>
      <c r="BL175" s="622"/>
      <c r="BM175" s="622"/>
      <c r="BN175" s="622"/>
      <c r="BO175" s="622"/>
      <c r="BP175" s="622"/>
      <c r="BQ175" s="622"/>
      <c r="BR175" s="622"/>
      <c r="BS175" s="622"/>
      <c r="BT175" s="622"/>
      <c r="BU175" s="622"/>
      <c r="BV175" s="622"/>
      <c r="BW175" s="622"/>
      <c r="BX175" s="40"/>
      <c r="BY175" s="40"/>
    </row>
    <row r="176" spans="1:89">
      <c r="A176" s="25"/>
      <c r="B176" s="25"/>
      <c r="C176" s="25"/>
      <c r="D176" s="25"/>
      <c r="E176" s="25"/>
      <c r="F176" s="25"/>
      <c r="G176" s="25"/>
      <c r="H176" s="26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</row>
    <row r="177" spans="1:77">
      <c r="A177" s="25"/>
      <c r="B177" s="25"/>
      <c r="C177" s="25"/>
      <c r="D177" s="25"/>
      <c r="E177" s="25"/>
      <c r="F177" s="25"/>
      <c r="G177" s="25"/>
      <c r="H177" s="26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</row>
    <row r="178" spans="1:77">
      <c r="A178" s="25"/>
      <c r="B178" s="25"/>
      <c r="C178" s="25"/>
      <c r="D178" s="25"/>
      <c r="E178" s="25"/>
      <c r="F178" s="25"/>
      <c r="G178" s="25"/>
      <c r="H178" s="26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</row>
    <row r="179" spans="1:77">
      <c r="A179" s="25"/>
      <c r="B179" s="25"/>
      <c r="C179" s="25"/>
      <c r="D179" s="25"/>
      <c r="E179" s="25"/>
      <c r="F179" s="25"/>
      <c r="G179" s="25"/>
      <c r="H179" s="26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</row>
    <row r="180" spans="1:77">
      <c r="A180" s="25"/>
      <c r="B180" s="25"/>
      <c r="C180" s="25"/>
      <c r="D180" s="25"/>
      <c r="E180" s="25"/>
      <c r="F180" s="25"/>
      <c r="G180" s="25"/>
      <c r="H180" s="26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</row>
    <row r="181" spans="1:77" ht="29.25" customHeight="1">
      <c r="A181" s="25"/>
      <c r="B181" s="25"/>
      <c r="C181" s="25"/>
      <c r="D181" s="25"/>
      <c r="E181" s="25"/>
      <c r="F181" s="25"/>
      <c r="G181" s="25"/>
      <c r="H181" s="26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</row>
    <row r="182" spans="1:77">
      <c r="A182" s="25"/>
      <c r="B182" s="25"/>
      <c r="C182" s="25"/>
      <c r="D182" s="25"/>
      <c r="E182" s="25"/>
      <c r="F182" s="25"/>
      <c r="G182" s="25"/>
      <c r="H182" s="26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</row>
    <row r="183" spans="1:77" ht="18" customHeight="1">
      <c r="A183" s="808" t="s">
        <v>414</v>
      </c>
      <c r="B183" s="809"/>
      <c r="C183" s="809"/>
      <c r="D183" s="809"/>
      <c r="E183" s="809"/>
      <c r="F183" s="809"/>
      <c r="G183" s="809"/>
      <c r="H183" s="809"/>
      <c r="I183" s="809"/>
      <c r="J183" s="809"/>
      <c r="K183" s="809"/>
      <c r="L183" s="809"/>
      <c r="M183" s="809"/>
      <c r="N183" s="809"/>
      <c r="O183" s="809"/>
      <c r="P183" s="809"/>
      <c r="Q183" s="809"/>
      <c r="R183" s="809"/>
      <c r="S183" s="809"/>
      <c r="T183" s="809"/>
      <c r="U183" s="809"/>
      <c r="V183" s="809"/>
      <c r="W183" s="809"/>
      <c r="X183" s="809"/>
      <c r="Y183" s="809"/>
      <c r="Z183" s="809"/>
      <c r="AA183" s="809"/>
      <c r="AB183" s="809"/>
      <c r="AC183" s="809"/>
      <c r="AD183" s="89"/>
      <c r="AE183" s="89"/>
      <c r="AF183" s="810" t="s">
        <v>404</v>
      </c>
      <c r="AG183" s="811"/>
      <c r="AH183" s="811"/>
      <c r="AI183" s="811"/>
      <c r="AJ183" s="811"/>
      <c r="AK183" s="811"/>
      <c r="AL183" s="811"/>
      <c r="AM183" s="811"/>
      <c r="AN183" s="811"/>
      <c r="AO183" s="811"/>
      <c r="AP183" s="811"/>
      <c r="AQ183" s="811"/>
      <c r="AR183" s="811"/>
      <c r="AS183" s="811"/>
      <c r="AT183" s="811"/>
      <c r="AU183" s="811"/>
      <c r="AV183" s="811"/>
      <c r="AW183" s="811"/>
      <c r="AX183" s="811"/>
      <c r="AY183" s="811"/>
      <c r="AZ183" s="811"/>
      <c r="BA183" s="811"/>
      <c r="BB183" s="811"/>
      <c r="BC183" s="811"/>
      <c r="BD183" s="811"/>
      <c r="BE183" s="811"/>
      <c r="BF183" s="811"/>
      <c r="BG183" s="811"/>
      <c r="BH183" s="811"/>
      <c r="BI183" s="811"/>
      <c r="BJ183" s="89"/>
      <c r="BK183" s="89"/>
      <c r="BL183" s="89"/>
      <c r="BM183" s="89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</row>
    <row r="184" spans="1:77" ht="18" customHeight="1">
      <c r="A184" s="809"/>
      <c r="B184" s="809"/>
      <c r="C184" s="809"/>
      <c r="D184" s="809"/>
      <c r="E184" s="809"/>
      <c r="F184" s="809"/>
      <c r="G184" s="809"/>
      <c r="H184" s="809"/>
      <c r="I184" s="809"/>
      <c r="J184" s="809"/>
      <c r="K184" s="809"/>
      <c r="L184" s="809"/>
      <c r="M184" s="809"/>
      <c r="N184" s="809"/>
      <c r="O184" s="809"/>
      <c r="P184" s="809"/>
      <c r="Q184" s="809"/>
      <c r="R184" s="809"/>
      <c r="S184" s="809"/>
      <c r="T184" s="809"/>
      <c r="U184" s="809"/>
      <c r="V184" s="809"/>
      <c r="W184" s="809"/>
      <c r="X184" s="809"/>
      <c r="Y184" s="809"/>
      <c r="Z184" s="809"/>
      <c r="AA184" s="809"/>
      <c r="AB184" s="809"/>
      <c r="AC184" s="809"/>
      <c r="AD184" s="89"/>
      <c r="AE184" s="89"/>
      <c r="AF184" s="811"/>
      <c r="AG184" s="811"/>
      <c r="AH184" s="811"/>
      <c r="AI184" s="811"/>
      <c r="AJ184" s="811"/>
      <c r="AK184" s="811"/>
      <c r="AL184" s="811"/>
      <c r="AM184" s="811"/>
      <c r="AN184" s="811"/>
      <c r="AO184" s="811"/>
      <c r="AP184" s="811"/>
      <c r="AQ184" s="811"/>
      <c r="AR184" s="811"/>
      <c r="AS184" s="811"/>
      <c r="AT184" s="811"/>
      <c r="AU184" s="811"/>
      <c r="AV184" s="811"/>
      <c r="AW184" s="811"/>
      <c r="AX184" s="811"/>
      <c r="AY184" s="811"/>
      <c r="AZ184" s="811"/>
      <c r="BA184" s="811"/>
      <c r="BB184" s="811"/>
      <c r="BC184" s="811"/>
      <c r="BD184" s="811"/>
      <c r="BE184" s="811"/>
      <c r="BF184" s="811"/>
      <c r="BG184" s="811"/>
      <c r="BH184" s="811"/>
      <c r="BI184" s="811"/>
      <c r="BJ184" s="89"/>
      <c r="BK184" s="89"/>
      <c r="BL184" s="89"/>
      <c r="BM184" s="89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</row>
    <row r="185" spans="1:77" ht="18" customHeight="1">
      <c r="A185" s="809"/>
      <c r="B185" s="809"/>
      <c r="C185" s="809"/>
      <c r="D185" s="809"/>
      <c r="E185" s="809"/>
      <c r="F185" s="809"/>
      <c r="G185" s="809"/>
      <c r="H185" s="809"/>
      <c r="I185" s="809"/>
      <c r="J185" s="809"/>
      <c r="K185" s="809"/>
      <c r="L185" s="809"/>
      <c r="M185" s="809"/>
      <c r="N185" s="809"/>
      <c r="O185" s="809"/>
      <c r="P185" s="809"/>
      <c r="Q185" s="809"/>
      <c r="R185" s="809"/>
      <c r="S185" s="809"/>
      <c r="T185" s="809"/>
      <c r="U185" s="809"/>
      <c r="V185" s="809"/>
      <c r="W185" s="809"/>
      <c r="X185" s="809"/>
      <c r="Y185" s="809"/>
      <c r="Z185" s="809"/>
      <c r="AA185" s="809"/>
      <c r="AB185" s="809"/>
      <c r="AC185" s="809"/>
      <c r="AD185" s="89"/>
      <c r="AE185" s="89"/>
      <c r="AF185" s="811"/>
      <c r="AG185" s="811"/>
      <c r="AH185" s="811"/>
      <c r="AI185" s="811"/>
      <c r="AJ185" s="811"/>
      <c r="AK185" s="811"/>
      <c r="AL185" s="811"/>
      <c r="AM185" s="811"/>
      <c r="AN185" s="811"/>
      <c r="AO185" s="811"/>
      <c r="AP185" s="811"/>
      <c r="AQ185" s="811"/>
      <c r="AR185" s="811"/>
      <c r="AS185" s="811"/>
      <c r="AT185" s="811"/>
      <c r="AU185" s="811"/>
      <c r="AV185" s="811"/>
      <c r="AW185" s="811"/>
      <c r="AX185" s="811"/>
      <c r="AY185" s="811"/>
      <c r="AZ185" s="811"/>
      <c r="BA185" s="811"/>
      <c r="BB185" s="811"/>
      <c r="BC185" s="811"/>
      <c r="BD185" s="811"/>
      <c r="BE185" s="811"/>
      <c r="BF185" s="811"/>
      <c r="BG185" s="811"/>
      <c r="BH185" s="811"/>
      <c r="BI185" s="811"/>
      <c r="BJ185" s="89"/>
      <c r="BK185" s="89"/>
      <c r="BL185" s="89"/>
      <c r="BM185" s="89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</row>
    <row r="186" spans="1:77" ht="18" customHeight="1">
      <c r="A186" s="809"/>
      <c r="B186" s="809"/>
      <c r="C186" s="809"/>
      <c r="D186" s="809"/>
      <c r="E186" s="809"/>
      <c r="F186" s="809"/>
      <c r="G186" s="809"/>
      <c r="H186" s="809"/>
      <c r="I186" s="809"/>
      <c r="J186" s="809"/>
      <c r="K186" s="809"/>
      <c r="L186" s="809"/>
      <c r="M186" s="809"/>
      <c r="N186" s="809"/>
      <c r="O186" s="809"/>
      <c r="P186" s="809"/>
      <c r="Q186" s="809"/>
      <c r="R186" s="809"/>
      <c r="S186" s="809"/>
      <c r="T186" s="809"/>
      <c r="U186" s="809"/>
      <c r="V186" s="809"/>
      <c r="W186" s="809"/>
      <c r="X186" s="809"/>
      <c r="Y186" s="809"/>
      <c r="Z186" s="809"/>
      <c r="AA186" s="809"/>
      <c r="AB186" s="809"/>
      <c r="AC186" s="809"/>
      <c r="AD186" s="89"/>
      <c r="AE186" s="89"/>
      <c r="AF186" s="811"/>
      <c r="AG186" s="811"/>
      <c r="AH186" s="811"/>
      <c r="AI186" s="811"/>
      <c r="AJ186" s="811"/>
      <c r="AK186" s="811"/>
      <c r="AL186" s="811"/>
      <c r="AM186" s="811"/>
      <c r="AN186" s="811"/>
      <c r="AO186" s="811"/>
      <c r="AP186" s="811"/>
      <c r="AQ186" s="811"/>
      <c r="AR186" s="811"/>
      <c r="AS186" s="811"/>
      <c r="AT186" s="811"/>
      <c r="AU186" s="811"/>
      <c r="AV186" s="811"/>
      <c r="AW186" s="811"/>
      <c r="AX186" s="811"/>
      <c r="AY186" s="811"/>
      <c r="AZ186" s="811"/>
      <c r="BA186" s="811"/>
      <c r="BB186" s="811"/>
      <c r="BC186" s="811"/>
      <c r="BD186" s="811"/>
      <c r="BE186" s="811"/>
      <c r="BF186" s="811"/>
      <c r="BG186" s="811"/>
      <c r="BH186" s="811"/>
      <c r="BI186" s="811"/>
      <c r="BJ186" s="89"/>
      <c r="BK186" s="89"/>
      <c r="BL186" s="89"/>
      <c r="BM186" s="89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</row>
    <row r="187" spans="1:77" ht="18" customHeight="1">
      <c r="A187" s="809"/>
      <c r="B187" s="809"/>
      <c r="C187" s="809"/>
      <c r="D187" s="809"/>
      <c r="E187" s="809"/>
      <c r="F187" s="809"/>
      <c r="G187" s="809"/>
      <c r="H187" s="809"/>
      <c r="I187" s="809"/>
      <c r="J187" s="809"/>
      <c r="K187" s="809"/>
      <c r="L187" s="809"/>
      <c r="M187" s="809"/>
      <c r="N187" s="809"/>
      <c r="O187" s="809"/>
      <c r="P187" s="809"/>
      <c r="Q187" s="809"/>
      <c r="R187" s="809"/>
      <c r="S187" s="809"/>
      <c r="T187" s="809"/>
      <c r="U187" s="809"/>
      <c r="V187" s="809"/>
      <c r="W187" s="809"/>
      <c r="X187" s="809"/>
      <c r="Y187" s="809"/>
      <c r="Z187" s="809"/>
      <c r="AA187" s="809"/>
      <c r="AB187" s="809"/>
      <c r="AC187" s="809"/>
      <c r="AD187" s="89"/>
      <c r="AE187" s="89"/>
      <c r="AF187" s="811"/>
      <c r="AG187" s="811"/>
      <c r="AH187" s="811"/>
      <c r="AI187" s="811"/>
      <c r="AJ187" s="811"/>
      <c r="AK187" s="811"/>
      <c r="AL187" s="811"/>
      <c r="AM187" s="811"/>
      <c r="AN187" s="811"/>
      <c r="AO187" s="811"/>
      <c r="AP187" s="811"/>
      <c r="AQ187" s="811"/>
      <c r="AR187" s="811"/>
      <c r="AS187" s="811"/>
      <c r="AT187" s="811"/>
      <c r="AU187" s="811"/>
      <c r="AV187" s="811"/>
      <c r="AW187" s="811"/>
      <c r="AX187" s="811"/>
      <c r="AY187" s="811"/>
      <c r="AZ187" s="811"/>
      <c r="BA187" s="811"/>
      <c r="BB187" s="811"/>
      <c r="BC187" s="811"/>
      <c r="BD187" s="811"/>
      <c r="BE187" s="811"/>
      <c r="BF187" s="811"/>
      <c r="BG187" s="811"/>
      <c r="BH187" s="811"/>
      <c r="BI187" s="811"/>
      <c r="BJ187" s="89"/>
      <c r="BK187" s="89"/>
      <c r="BL187" s="89"/>
      <c r="BM187" s="89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</row>
    <row r="188" spans="1:77" ht="18" customHeight="1">
      <c r="A188" s="809"/>
      <c r="B188" s="809"/>
      <c r="C188" s="809"/>
      <c r="D188" s="809"/>
      <c r="E188" s="809"/>
      <c r="F188" s="809"/>
      <c r="G188" s="809"/>
      <c r="H188" s="809"/>
      <c r="I188" s="809"/>
      <c r="J188" s="809"/>
      <c r="K188" s="809"/>
      <c r="L188" s="809"/>
      <c r="M188" s="809"/>
      <c r="N188" s="809"/>
      <c r="O188" s="809"/>
      <c r="P188" s="809"/>
      <c r="Q188" s="809"/>
      <c r="R188" s="809"/>
      <c r="S188" s="809"/>
      <c r="T188" s="809"/>
      <c r="U188" s="809"/>
      <c r="V188" s="809"/>
      <c r="W188" s="809"/>
      <c r="X188" s="809"/>
      <c r="Y188" s="809"/>
      <c r="Z188" s="809"/>
      <c r="AA188" s="809"/>
      <c r="AB188" s="809"/>
      <c r="AC188" s="809"/>
      <c r="AD188" s="89"/>
      <c r="AE188" s="89"/>
      <c r="AF188" s="811"/>
      <c r="AG188" s="811"/>
      <c r="AH188" s="811"/>
      <c r="AI188" s="811"/>
      <c r="AJ188" s="811"/>
      <c r="AK188" s="811"/>
      <c r="AL188" s="811"/>
      <c r="AM188" s="811"/>
      <c r="AN188" s="811"/>
      <c r="AO188" s="811"/>
      <c r="AP188" s="811"/>
      <c r="AQ188" s="811"/>
      <c r="AR188" s="811"/>
      <c r="AS188" s="811"/>
      <c r="AT188" s="811"/>
      <c r="AU188" s="811"/>
      <c r="AV188" s="811"/>
      <c r="AW188" s="811"/>
      <c r="AX188" s="811"/>
      <c r="AY188" s="811"/>
      <c r="AZ188" s="811"/>
      <c r="BA188" s="811"/>
      <c r="BB188" s="811"/>
      <c r="BC188" s="811"/>
      <c r="BD188" s="811"/>
      <c r="BE188" s="811"/>
      <c r="BF188" s="811"/>
      <c r="BG188" s="811"/>
      <c r="BH188" s="811"/>
      <c r="BI188" s="811"/>
      <c r="BJ188" s="89"/>
      <c r="BK188" s="89"/>
      <c r="BL188" s="89"/>
      <c r="BM188" s="89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</row>
    <row r="189" spans="1:77" ht="18" customHeight="1">
      <c r="A189" s="809"/>
      <c r="B189" s="809"/>
      <c r="C189" s="809"/>
      <c r="D189" s="809"/>
      <c r="E189" s="809"/>
      <c r="F189" s="809"/>
      <c r="G189" s="809"/>
      <c r="H189" s="809"/>
      <c r="I189" s="809"/>
      <c r="J189" s="809"/>
      <c r="K189" s="809"/>
      <c r="L189" s="809"/>
      <c r="M189" s="809"/>
      <c r="N189" s="809"/>
      <c r="O189" s="809"/>
      <c r="P189" s="809"/>
      <c r="Q189" s="809"/>
      <c r="R189" s="809"/>
      <c r="S189" s="809"/>
      <c r="T189" s="809"/>
      <c r="U189" s="809"/>
      <c r="V189" s="809"/>
      <c r="W189" s="809"/>
      <c r="X189" s="809"/>
      <c r="Y189" s="809"/>
      <c r="Z189" s="809"/>
      <c r="AA189" s="809"/>
      <c r="AB189" s="809"/>
      <c r="AC189" s="809"/>
      <c r="AD189" s="89"/>
      <c r="AE189" s="89"/>
      <c r="AF189" s="811"/>
      <c r="AG189" s="811"/>
      <c r="AH189" s="811"/>
      <c r="AI189" s="811"/>
      <c r="AJ189" s="811"/>
      <c r="AK189" s="811"/>
      <c r="AL189" s="811"/>
      <c r="AM189" s="811"/>
      <c r="AN189" s="811"/>
      <c r="AO189" s="811"/>
      <c r="AP189" s="811"/>
      <c r="AQ189" s="811"/>
      <c r="AR189" s="811"/>
      <c r="AS189" s="811"/>
      <c r="AT189" s="811"/>
      <c r="AU189" s="811"/>
      <c r="AV189" s="811"/>
      <c r="AW189" s="811"/>
      <c r="AX189" s="811"/>
      <c r="AY189" s="811"/>
      <c r="AZ189" s="811"/>
      <c r="BA189" s="811"/>
      <c r="BB189" s="811"/>
      <c r="BC189" s="811"/>
      <c r="BD189" s="811"/>
      <c r="BE189" s="811"/>
      <c r="BF189" s="811"/>
      <c r="BG189" s="811"/>
      <c r="BH189" s="811"/>
      <c r="BI189" s="811"/>
      <c r="BJ189" s="89"/>
      <c r="BK189" s="89"/>
      <c r="BL189" s="89"/>
      <c r="BM189" s="89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</row>
    <row r="190" spans="1:77" ht="18" customHeight="1">
      <c r="A190" s="809"/>
      <c r="B190" s="809"/>
      <c r="C190" s="809"/>
      <c r="D190" s="809"/>
      <c r="E190" s="809"/>
      <c r="F190" s="809"/>
      <c r="G190" s="809"/>
      <c r="H190" s="809"/>
      <c r="I190" s="809"/>
      <c r="J190" s="809"/>
      <c r="K190" s="809"/>
      <c r="L190" s="809"/>
      <c r="M190" s="809"/>
      <c r="N190" s="809"/>
      <c r="O190" s="809"/>
      <c r="P190" s="809"/>
      <c r="Q190" s="809"/>
      <c r="R190" s="809"/>
      <c r="S190" s="809"/>
      <c r="T190" s="809"/>
      <c r="U190" s="809"/>
      <c r="V190" s="809"/>
      <c r="W190" s="809"/>
      <c r="X190" s="809"/>
      <c r="Y190" s="809"/>
      <c r="Z190" s="809"/>
      <c r="AA190" s="809"/>
      <c r="AB190" s="809"/>
      <c r="AC190" s="809"/>
      <c r="AD190" s="89"/>
      <c r="AE190" s="89"/>
      <c r="AF190" s="811"/>
      <c r="AG190" s="811"/>
      <c r="AH190" s="811"/>
      <c r="AI190" s="811"/>
      <c r="AJ190" s="811"/>
      <c r="AK190" s="811"/>
      <c r="AL190" s="811"/>
      <c r="AM190" s="811"/>
      <c r="AN190" s="811"/>
      <c r="AO190" s="811"/>
      <c r="AP190" s="811"/>
      <c r="AQ190" s="811"/>
      <c r="AR190" s="811"/>
      <c r="AS190" s="811"/>
      <c r="AT190" s="811"/>
      <c r="AU190" s="811"/>
      <c r="AV190" s="811"/>
      <c r="AW190" s="811"/>
      <c r="AX190" s="811"/>
      <c r="AY190" s="811"/>
      <c r="AZ190" s="811"/>
      <c r="BA190" s="811"/>
      <c r="BB190" s="811"/>
      <c r="BC190" s="811"/>
      <c r="BD190" s="811"/>
      <c r="BE190" s="811"/>
      <c r="BF190" s="811"/>
      <c r="BG190" s="811"/>
      <c r="BH190" s="811"/>
      <c r="BI190" s="811"/>
      <c r="BJ190" s="89"/>
      <c r="BK190" s="89"/>
      <c r="BL190" s="89"/>
      <c r="BM190" s="89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</row>
    <row r="191" spans="1:77" ht="18" customHeight="1">
      <c r="A191" s="809"/>
      <c r="B191" s="809"/>
      <c r="C191" s="809"/>
      <c r="D191" s="809"/>
      <c r="E191" s="809"/>
      <c r="F191" s="809"/>
      <c r="G191" s="809"/>
      <c r="H191" s="809"/>
      <c r="I191" s="809"/>
      <c r="J191" s="809"/>
      <c r="K191" s="809"/>
      <c r="L191" s="809"/>
      <c r="M191" s="809"/>
      <c r="N191" s="809"/>
      <c r="O191" s="809"/>
      <c r="P191" s="809"/>
      <c r="Q191" s="809"/>
      <c r="R191" s="809"/>
      <c r="S191" s="809"/>
      <c r="T191" s="809"/>
      <c r="U191" s="809"/>
      <c r="V191" s="809"/>
      <c r="W191" s="809"/>
      <c r="X191" s="809"/>
      <c r="Y191" s="809"/>
      <c r="Z191" s="809"/>
      <c r="AA191" s="809"/>
      <c r="AB191" s="809"/>
      <c r="AC191" s="809"/>
      <c r="AD191" s="89"/>
      <c r="AE191" s="89"/>
      <c r="AF191" s="811"/>
      <c r="AG191" s="811"/>
      <c r="AH191" s="811"/>
      <c r="AI191" s="811"/>
      <c r="AJ191" s="811"/>
      <c r="AK191" s="811"/>
      <c r="AL191" s="811"/>
      <c r="AM191" s="811"/>
      <c r="AN191" s="811"/>
      <c r="AO191" s="811"/>
      <c r="AP191" s="811"/>
      <c r="AQ191" s="811"/>
      <c r="AR191" s="811"/>
      <c r="AS191" s="811"/>
      <c r="AT191" s="811"/>
      <c r="AU191" s="811"/>
      <c r="AV191" s="811"/>
      <c r="AW191" s="811"/>
      <c r="AX191" s="811"/>
      <c r="AY191" s="811"/>
      <c r="AZ191" s="811"/>
      <c r="BA191" s="811"/>
      <c r="BB191" s="811"/>
      <c r="BC191" s="811"/>
      <c r="BD191" s="811"/>
      <c r="BE191" s="811"/>
      <c r="BF191" s="811"/>
      <c r="BG191" s="811"/>
      <c r="BH191" s="811"/>
      <c r="BI191" s="811"/>
      <c r="BJ191" s="89"/>
      <c r="BK191" s="89"/>
      <c r="BL191" s="89"/>
      <c r="BM191" s="89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</row>
    <row r="192" spans="1:77" ht="18" customHeight="1">
      <c r="A192" s="809"/>
      <c r="B192" s="809"/>
      <c r="C192" s="809"/>
      <c r="D192" s="809"/>
      <c r="E192" s="809"/>
      <c r="F192" s="809"/>
      <c r="G192" s="809"/>
      <c r="H192" s="809"/>
      <c r="I192" s="809"/>
      <c r="J192" s="809"/>
      <c r="K192" s="809"/>
      <c r="L192" s="809"/>
      <c r="M192" s="809"/>
      <c r="N192" s="809"/>
      <c r="O192" s="809"/>
      <c r="P192" s="809"/>
      <c r="Q192" s="809"/>
      <c r="R192" s="809"/>
      <c r="S192" s="809"/>
      <c r="T192" s="809"/>
      <c r="U192" s="809"/>
      <c r="V192" s="809"/>
      <c r="W192" s="809"/>
      <c r="X192" s="809"/>
      <c r="Y192" s="809"/>
      <c r="Z192" s="809"/>
      <c r="AA192" s="809"/>
      <c r="AB192" s="809"/>
      <c r="AC192" s="809"/>
      <c r="AD192" s="89"/>
      <c r="AE192" s="89"/>
      <c r="AF192" s="811"/>
      <c r="AG192" s="811"/>
      <c r="AH192" s="811"/>
      <c r="AI192" s="811"/>
      <c r="AJ192" s="811"/>
      <c r="AK192" s="811"/>
      <c r="AL192" s="811"/>
      <c r="AM192" s="811"/>
      <c r="AN192" s="811"/>
      <c r="AO192" s="811"/>
      <c r="AP192" s="811"/>
      <c r="AQ192" s="811"/>
      <c r="AR192" s="811"/>
      <c r="AS192" s="811"/>
      <c r="AT192" s="811"/>
      <c r="AU192" s="811"/>
      <c r="AV192" s="811"/>
      <c r="AW192" s="811"/>
      <c r="AX192" s="811"/>
      <c r="AY192" s="811"/>
      <c r="AZ192" s="811"/>
      <c r="BA192" s="811"/>
      <c r="BB192" s="811"/>
      <c r="BC192" s="811"/>
      <c r="BD192" s="811"/>
      <c r="BE192" s="811"/>
      <c r="BF192" s="811"/>
      <c r="BG192" s="811"/>
      <c r="BH192" s="811"/>
      <c r="BI192" s="811"/>
      <c r="BJ192" s="89"/>
      <c r="BK192" s="89"/>
      <c r="BL192" s="89"/>
      <c r="BM192" s="89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</row>
    <row r="193" spans="1:77" ht="18" customHeight="1">
      <c r="A193" s="809"/>
      <c r="B193" s="809"/>
      <c r="C193" s="809"/>
      <c r="D193" s="809"/>
      <c r="E193" s="809"/>
      <c r="F193" s="809"/>
      <c r="G193" s="809"/>
      <c r="H193" s="809"/>
      <c r="I193" s="809"/>
      <c r="J193" s="809"/>
      <c r="K193" s="809"/>
      <c r="L193" s="809"/>
      <c r="M193" s="809"/>
      <c r="N193" s="809"/>
      <c r="O193" s="809"/>
      <c r="P193" s="809"/>
      <c r="Q193" s="809"/>
      <c r="R193" s="809"/>
      <c r="S193" s="809"/>
      <c r="T193" s="809"/>
      <c r="U193" s="809"/>
      <c r="V193" s="809"/>
      <c r="W193" s="809"/>
      <c r="X193" s="809"/>
      <c r="Y193" s="809"/>
      <c r="Z193" s="809"/>
      <c r="AA193" s="809"/>
      <c r="AB193" s="809"/>
      <c r="AC193" s="809"/>
      <c r="AD193" s="89"/>
      <c r="AE193" s="89"/>
      <c r="AF193" s="811"/>
      <c r="AG193" s="811"/>
      <c r="AH193" s="811"/>
      <c r="AI193" s="811"/>
      <c r="AJ193" s="811"/>
      <c r="AK193" s="811"/>
      <c r="AL193" s="811"/>
      <c r="AM193" s="811"/>
      <c r="AN193" s="811"/>
      <c r="AO193" s="811"/>
      <c r="AP193" s="811"/>
      <c r="AQ193" s="811"/>
      <c r="AR193" s="811"/>
      <c r="AS193" s="811"/>
      <c r="AT193" s="811"/>
      <c r="AU193" s="811"/>
      <c r="AV193" s="811"/>
      <c r="AW193" s="811"/>
      <c r="AX193" s="811"/>
      <c r="AY193" s="811"/>
      <c r="AZ193" s="811"/>
      <c r="BA193" s="811"/>
      <c r="BB193" s="811"/>
      <c r="BC193" s="811"/>
      <c r="BD193" s="811"/>
      <c r="BE193" s="811"/>
      <c r="BF193" s="811"/>
      <c r="BG193" s="811"/>
      <c r="BH193" s="811"/>
      <c r="BI193" s="811"/>
      <c r="BJ193" s="89"/>
      <c r="BK193" s="89"/>
      <c r="BL193" s="89"/>
      <c r="BM193" s="89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</row>
    <row r="194" spans="1:77" ht="18" customHeight="1">
      <c r="A194" s="809"/>
      <c r="B194" s="809"/>
      <c r="C194" s="809"/>
      <c r="D194" s="809"/>
      <c r="E194" s="809"/>
      <c r="F194" s="809"/>
      <c r="G194" s="809"/>
      <c r="H194" s="809"/>
      <c r="I194" s="809"/>
      <c r="J194" s="809"/>
      <c r="K194" s="809"/>
      <c r="L194" s="809"/>
      <c r="M194" s="809"/>
      <c r="N194" s="809"/>
      <c r="O194" s="809"/>
      <c r="P194" s="809"/>
      <c r="Q194" s="809"/>
      <c r="R194" s="809"/>
      <c r="S194" s="809"/>
      <c r="T194" s="809"/>
      <c r="U194" s="809"/>
      <c r="V194" s="809"/>
      <c r="W194" s="809"/>
      <c r="X194" s="809"/>
      <c r="Y194" s="809"/>
      <c r="Z194" s="809"/>
      <c r="AA194" s="809"/>
      <c r="AB194" s="809"/>
      <c r="AC194" s="809"/>
      <c r="AD194" s="89"/>
      <c r="AE194" s="89"/>
      <c r="AF194" s="811"/>
      <c r="AG194" s="811"/>
      <c r="AH194" s="811"/>
      <c r="AI194" s="811"/>
      <c r="AJ194" s="811"/>
      <c r="AK194" s="811"/>
      <c r="AL194" s="811"/>
      <c r="AM194" s="811"/>
      <c r="AN194" s="811"/>
      <c r="AO194" s="811"/>
      <c r="AP194" s="811"/>
      <c r="AQ194" s="811"/>
      <c r="AR194" s="811"/>
      <c r="AS194" s="811"/>
      <c r="AT194" s="811"/>
      <c r="AU194" s="811"/>
      <c r="AV194" s="811"/>
      <c r="AW194" s="811"/>
      <c r="AX194" s="811"/>
      <c r="AY194" s="811"/>
      <c r="AZ194" s="811"/>
      <c r="BA194" s="811"/>
      <c r="BB194" s="811"/>
      <c r="BC194" s="811"/>
      <c r="BD194" s="811"/>
      <c r="BE194" s="811"/>
      <c r="BF194" s="811"/>
      <c r="BG194" s="811"/>
      <c r="BH194" s="811"/>
      <c r="BI194" s="811"/>
      <c r="BJ194" s="89"/>
      <c r="BK194" s="89"/>
      <c r="BL194" s="89"/>
      <c r="BM194" s="89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</row>
    <row r="195" spans="1:77" ht="18" customHeight="1">
      <c r="A195" s="809"/>
      <c r="B195" s="809"/>
      <c r="C195" s="809"/>
      <c r="D195" s="809"/>
      <c r="E195" s="809"/>
      <c r="F195" s="809"/>
      <c r="G195" s="809"/>
      <c r="H195" s="809"/>
      <c r="I195" s="809"/>
      <c r="J195" s="809"/>
      <c r="K195" s="809"/>
      <c r="L195" s="809"/>
      <c r="M195" s="809"/>
      <c r="N195" s="809"/>
      <c r="O195" s="809"/>
      <c r="P195" s="809"/>
      <c r="Q195" s="809"/>
      <c r="R195" s="809"/>
      <c r="S195" s="809"/>
      <c r="T195" s="809"/>
      <c r="U195" s="809"/>
      <c r="V195" s="809"/>
      <c r="W195" s="809"/>
      <c r="X195" s="809"/>
      <c r="Y195" s="809"/>
      <c r="Z195" s="809"/>
      <c r="AA195" s="809"/>
      <c r="AB195" s="809"/>
      <c r="AC195" s="809"/>
      <c r="AD195" s="89"/>
      <c r="AE195" s="89"/>
      <c r="AF195" s="811"/>
      <c r="AG195" s="811"/>
      <c r="AH195" s="811"/>
      <c r="AI195" s="811"/>
      <c r="AJ195" s="811"/>
      <c r="AK195" s="811"/>
      <c r="AL195" s="811"/>
      <c r="AM195" s="811"/>
      <c r="AN195" s="811"/>
      <c r="AO195" s="811"/>
      <c r="AP195" s="811"/>
      <c r="AQ195" s="811"/>
      <c r="AR195" s="811"/>
      <c r="AS195" s="811"/>
      <c r="AT195" s="811"/>
      <c r="AU195" s="811"/>
      <c r="AV195" s="811"/>
      <c r="AW195" s="811"/>
      <c r="AX195" s="811"/>
      <c r="AY195" s="811"/>
      <c r="AZ195" s="811"/>
      <c r="BA195" s="811"/>
      <c r="BB195" s="811"/>
      <c r="BC195" s="811"/>
      <c r="BD195" s="811"/>
      <c r="BE195" s="811"/>
      <c r="BF195" s="811"/>
      <c r="BG195" s="811"/>
      <c r="BH195" s="811"/>
      <c r="BI195" s="811"/>
      <c r="BJ195" s="89"/>
      <c r="BK195" s="89"/>
      <c r="BL195" s="89"/>
      <c r="BM195" s="89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</row>
    <row r="196" spans="1:77" ht="18" customHeight="1">
      <c r="A196" s="809"/>
      <c r="B196" s="809"/>
      <c r="C196" s="809"/>
      <c r="D196" s="809"/>
      <c r="E196" s="809"/>
      <c r="F196" s="809"/>
      <c r="G196" s="809"/>
      <c r="H196" s="809"/>
      <c r="I196" s="809"/>
      <c r="J196" s="809"/>
      <c r="K196" s="809"/>
      <c r="L196" s="809"/>
      <c r="M196" s="809"/>
      <c r="N196" s="809"/>
      <c r="O196" s="809"/>
      <c r="P196" s="809"/>
      <c r="Q196" s="809"/>
      <c r="R196" s="809"/>
      <c r="S196" s="809"/>
      <c r="T196" s="809"/>
      <c r="U196" s="809"/>
      <c r="V196" s="809"/>
      <c r="W196" s="809"/>
      <c r="X196" s="809"/>
      <c r="Y196" s="809"/>
      <c r="Z196" s="809"/>
      <c r="AA196" s="809"/>
      <c r="AB196" s="809"/>
      <c r="AC196" s="809"/>
      <c r="AD196" s="89"/>
      <c r="AE196" s="89"/>
      <c r="AF196" s="811"/>
      <c r="AG196" s="811"/>
      <c r="AH196" s="811"/>
      <c r="AI196" s="811"/>
      <c r="AJ196" s="811"/>
      <c r="AK196" s="811"/>
      <c r="AL196" s="811"/>
      <c r="AM196" s="811"/>
      <c r="AN196" s="811"/>
      <c r="AO196" s="811"/>
      <c r="AP196" s="811"/>
      <c r="AQ196" s="811"/>
      <c r="AR196" s="811"/>
      <c r="AS196" s="811"/>
      <c r="AT196" s="811"/>
      <c r="AU196" s="811"/>
      <c r="AV196" s="811"/>
      <c r="AW196" s="811"/>
      <c r="AX196" s="811"/>
      <c r="AY196" s="811"/>
      <c r="AZ196" s="811"/>
      <c r="BA196" s="811"/>
      <c r="BB196" s="811"/>
      <c r="BC196" s="811"/>
      <c r="BD196" s="811"/>
      <c r="BE196" s="811"/>
      <c r="BF196" s="811"/>
      <c r="BG196" s="811"/>
      <c r="BH196" s="811"/>
      <c r="BI196" s="811"/>
      <c r="BJ196" s="89"/>
      <c r="BK196" s="89"/>
      <c r="BL196" s="89"/>
      <c r="BM196" s="89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</row>
    <row r="197" spans="1:77" ht="18" customHeight="1">
      <c r="A197" s="809"/>
      <c r="B197" s="809"/>
      <c r="C197" s="809"/>
      <c r="D197" s="809"/>
      <c r="E197" s="809"/>
      <c r="F197" s="809"/>
      <c r="G197" s="809"/>
      <c r="H197" s="809"/>
      <c r="I197" s="809"/>
      <c r="J197" s="809"/>
      <c r="K197" s="809"/>
      <c r="L197" s="809"/>
      <c r="M197" s="809"/>
      <c r="N197" s="809"/>
      <c r="O197" s="809"/>
      <c r="P197" s="809"/>
      <c r="Q197" s="809"/>
      <c r="R197" s="809"/>
      <c r="S197" s="809"/>
      <c r="T197" s="809"/>
      <c r="U197" s="809"/>
      <c r="V197" s="809"/>
      <c r="W197" s="809"/>
      <c r="X197" s="809"/>
      <c r="Y197" s="809"/>
      <c r="Z197" s="809"/>
      <c r="AA197" s="809"/>
      <c r="AB197" s="809"/>
      <c r="AC197" s="809"/>
      <c r="AD197" s="89"/>
      <c r="AE197" s="89"/>
      <c r="AF197" s="811"/>
      <c r="AG197" s="811"/>
      <c r="AH197" s="811"/>
      <c r="AI197" s="811"/>
      <c r="AJ197" s="811"/>
      <c r="AK197" s="811"/>
      <c r="AL197" s="811"/>
      <c r="AM197" s="811"/>
      <c r="AN197" s="811"/>
      <c r="AO197" s="811"/>
      <c r="AP197" s="811"/>
      <c r="AQ197" s="811"/>
      <c r="AR197" s="811"/>
      <c r="AS197" s="811"/>
      <c r="AT197" s="811"/>
      <c r="AU197" s="811"/>
      <c r="AV197" s="811"/>
      <c r="AW197" s="811"/>
      <c r="AX197" s="811"/>
      <c r="AY197" s="811"/>
      <c r="AZ197" s="811"/>
      <c r="BA197" s="811"/>
      <c r="BB197" s="811"/>
      <c r="BC197" s="811"/>
      <c r="BD197" s="811"/>
      <c r="BE197" s="811"/>
      <c r="BF197" s="811"/>
      <c r="BG197" s="811"/>
      <c r="BH197" s="811"/>
      <c r="BI197" s="811"/>
      <c r="BJ197" s="89"/>
      <c r="BK197" s="89"/>
      <c r="BL197" s="89"/>
      <c r="BM197" s="89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</row>
    <row r="198" spans="1:77" ht="18" customHeight="1">
      <c r="A198" s="809"/>
      <c r="B198" s="809"/>
      <c r="C198" s="809"/>
      <c r="D198" s="809"/>
      <c r="E198" s="809"/>
      <c r="F198" s="809"/>
      <c r="G198" s="809"/>
      <c r="H198" s="809"/>
      <c r="I198" s="809"/>
      <c r="J198" s="809"/>
      <c r="K198" s="809"/>
      <c r="L198" s="809"/>
      <c r="M198" s="809"/>
      <c r="N198" s="809"/>
      <c r="O198" s="809"/>
      <c r="P198" s="809"/>
      <c r="Q198" s="809"/>
      <c r="R198" s="809"/>
      <c r="S198" s="809"/>
      <c r="T198" s="809"/>
      <c r="U198" s="809"/>
      <c r="V198" s="809"/>
      <c r="W198" s="809"/>
      <c r="X198" s="809"/>
      <c r="Y198" s="809"/>
      <c r="Z198" s="809"/>
      <c r="AA198" s="809"/>
      <c r="AB198" s="809"/>
      <c r="AC198" s="809"/>
      <c r="AD198" s="89"/>
      <c r="AE198" s="89"/>
      <c r="AF198" s="811"/>
      <c r="AG198" s="811"/>
      <c r="AH198" s="811"/>
      <c r="AI198" s="811"/>
      <c r="AJ198" s="811"/>
      <c r="AK198" s="811"/>
      <c r="AL198" s="811"/>
      <c r="AM198" s="811"/>
      <c r="AN198" s="811"/>
      <c r="AO198" s="811"/>
      <c r="AP198" s="811"/>
      <c r="AQ198" s="811"/>
      <c r="AR198" s="811"/>
      <c r="AS198" s="811"/>
      <c r="AT198" s="811"/>
      <c r="AU198" s="811"/>
      <c r="AV198" s="811"/>
      <c r="AW198" s="811"/>
      <c r="AX198" s="811"/>
      <c r="AY198" s="811"/>
      <c r="AZ198" s="811"/>
      <c r="BA198" s="811"/>
      <c r="BB198" s="811"/>
      <c r="BC198" s="811"/>
      <c r="BD198" s="811"/>
      <c r="BE198" s="811"/>
      <c r="BF198" s="811"/>
      <c r="BG198" s="811"/>
      <c r="BH198" s="811"/>
      <c r="BI198" s="811"/>
      <c r="BJ198" s="89"/>
      <c r="BK198" s="89"/>
      <c r="BL198" s="89"/>
      <c r="BM198" s="89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</row>
    <row r="199" spans="1:77" ht="18" customHeight="1">
      <c r="A199" s="809"/>
      <c r="B199" s="809"/>
      <c r="C199" s="809"/>
      <c r="D199" s="809"/>
      <c r="E199" s="809"/>
      <c r="F199" s="809"/>
      <c r="G199" s="809"/>
      <c r="H199" s="809"/>
      <c r="I199" s="809"/>
      <c r="J199" s="809"/>
      <c r="K199" s="809"/>
      <c r="L199" s="809"/>
      <c r="M199" s="809"/>
      <c r="N199" s="809"/>
      <c r="O199" s="809"/>
      <c r="P199" s="809"/>
      <c r="Q199" s="809"/>
      <c r="R199" s="809"/>
      <c r="S199" s="809"/>
      <c r="T199" s="809"/>
      <c r="U199" s="809"/>
      <c r="V199" s="809"/>
      <c r="W199" s="809"/>
      <c r="X199" s="809"/>
      <c r="Y199" s="809"/>
      <c r="Z199" s="809"/>
      <c r="AA199" s="809"/>
      <c r="AB199" s="809"/>
      <c r="AC199" s="809"/>
      <c r="AD199" s="89"/>
      <c r="AE199" s="89"/>
      <c r="AF199" s="811"/>
      <c r="AG199" s="811"/>
      <c r="AH199" s="811"/>
      <c r="AI199" s="811"/>
      <c r="AJ199" s="811"/>
      <c r="AK199" s="811"/>
      <c r="AL199" s="811"/>
      <c r="AM199" s="811"/>
      <c r="AN199" s="811"/>
      <c r="AO199" s="811"/>
      <c r="AP199" s="811"/>
      <c r="AQ199" s="811"/>
      <c r="AR199" s="811"/>
      <c r="AS199" s="811"/>
      <c r="AT199" s="811"/>
      <c r="AU199" s="811"/>
      <c r="AV199" s="811"/>
      <c r="AW199" s="811"/>
      <c r="AX199" s="811"/>
      <c r="AY199" s="811"/>
      <c r="AZ199" s="811"/>
      <c r="BA199" s="811"/>
      <c r="BB199" s="811"/>
      <c r="BC199" s="811"/>
      <c r="BD199" s="811"/>
      <c r="BE199" s="811"/>
      <c r="BF199" s="811"/>
      <c r="BG199" s="811"/>
      <c r="BH199" s="811"/>
      <c r="BI199" s="811"/>
      <c r="BJ199" s="89"/>
      <c r="BK199" s="89"/>
      <c r="BL199" s="89"/>
      <c r="BM199" s="89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</row>
    <row r="200" spans="1:77" ht="18" customHeight="1">
      <c r="A200" s="809"/>
      <c r="B200" s="809"/>
      <c r="C200" s="809"/>
      <c r="D200" s="809"/>
      <c r="E200" s="809"/>
      <c r="F200" s="809"/>
      <c r="G200" s="809"/>
      <c r="H200" s="809"/>
      <c r="I200" s="809"/>
      <c r="J200" s="809"/>
      <c r="K200" s="809"/>
      <c r="L200" s="809"/>
      <c r="M200" s="809"/>
      <c r="N200" s="809"/>
      <c r="O200" s="809"/>
      <c r="P200" s="809"/>
      <c r="Q200" s="809"/>
      <c r="R200" s="809"/>
      <c r="S200" s="809"/>
      <c r="T200" s="809"/>
      <c r="U200" s="809"/>
      <c r="V200" s="809"/>
      <c r="W200" s="809"/>
      <c r="X200" s="809"/>
      <c r="Y200" s="809"/>
      <c r="Z200" s="809"/>
      <c r="AA200" s="809"/>
      <c r="AB200" s="809"/>
      <c r="AC200" s="809"/>
      <c r="AD200" s="89"/>
      <c r="AE200" s="89"/>
      <c r="AF200" s="811"/>
      <c r="AG200" s="811"/>
      <c r="AH200" s="811"/>
      <c r="AI200" s="811"/>
      <c r="AJ200" s="811"/>
      <c r="AK200" s="811"/>
      <c r="AL200" s="811"/>
      <c r="AM200" s="811"/>
      <c r="AN200" s="811"/>
      <c r="AO200" s="811"/>
      <c r="AP200" s="811"/>
      <c r="AQ200" s="811"/>
      <c r="AR200" s="811"/>
      <c r="AS200" s="811"/>
      <c r="AT200" s="811"/>
      <c r="AU200" s="811"/>
      <c r="AV200" s="811"/>
      <c r="AW200" s="811"/>
      <c r="AX200" s="811"/>
      <c r="AY200" s="811"/>
      <c r="AZ200" s="811"/>
      <c r="BA200" s="811"/>
      <c r="BB200" s="811"/>
      <c r="BC200" s="811"/>
      <c r="BD200" s="811"/>
      <c r="BE200" s="811"/>
      <c r="BF200" s="811"/>
      <c r="BG200" s="811"/>
      <c r="BH200" s="811"/>
      <c r="BI200" s="811"/>
      <c r="BJ200" s="89"/>
      <c r="BK200" s="89"/>
      <c r="BL200" s="89"/>
      <c r="BM200" s="89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</row>
    <row r="201" spans="1:77" ht="18" customHeight="1">
      <c r="A201" s="809"/>
      <c r="B201" s="809"/>
      <c r="C201" s="809"/>
      <c r="D201" s="809"/>
      <c r="E201" s="809"/>
      <c r="F201" s="809"/>
      <c r="G201" s="809"/>
      <c r="H201" s="809"/>
      <c r="I201" s="809"/>
      <c r="J201" s="809"/>
      <c r="K201" s="809"/>
      <c r="L201" s="809"/>
      <c r="M201" s="809"/>
      <c r="N201" s="809"/>
      <c r="O201" s="809"/>
      <c r="P201" s="809"/>
      <c r="Q201" s="809"/>
      <c r="R201" s="809"/>
      <c r="S201" s="809"/>
      <c r="T201" s="809"/>
      <c r="U201" s="809"/>
      <c r="V201" s="809"/>
      <c r="W201" s="809"/>
      <c r="X201" s="809"/>
      <c r="Y201" s="809"/>
      <c r="Z201" s="809"/>
      <c r="AA201" s="809"/>
      <c r="AB201" s="809"/>
      <c r="AC201" s="809"/>
      <c r="AD201" s="89"/>
      <c r="AE201" s="89"/>
      <c r="AF201" s="811"/>
      <c r="AG201" s="811"/>
      <c r="AH201" s="811"/>
      <c r="AI201" s="811"/>
      <c r="AJ201" s="811"/>
      <c r="AK201" s="811"/>
      <c r="AL201" s="811"/>
      <c r="AM201" s="811"/>
      <c r="AN201" s="811"/>
      <c r="AO201" s="811"/>
      <c r="AP201" s="811"/>
      <c r="AQ201" s="811"/>
      <c r="AR201" s="811"/>
      <c r="AS201" s="811"/>
      <c r="AT201" s="811"/>
      <c r="AU201" s="811"/>
      <c r="AV201" s="811"/>
      <c r="AW201" s="811"/>
      <c r="AX201" s="811"/>
      <c r="AY201" s="811"/>
      <c r="AZ201" s="811"/>
      <c r="BA201" s="811"/>
      <c r="BB201" s="811"/>
      <c r="BC201" s="811"/>
      <c r="BD201" s="811"/>
      <c r="BE201" s="811"/>
      <c r="BF201" s="811"/>
      <c r="BG201" s="811"/>
      <c r="BH201" s="811"/>
      <c r="BI201" s="811"/>
      <c r="BJ201" s="89"/>
      <c r="BK201" s="89"/>
      <c r="BL201" s="89"/>
      <c r="BM201" s="89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</row>
    <row r="202" spans="1:77" ht="18" customHeight="1">
      <c r="A202" s="809"/>
      <c r="B202" s="809"/>
      <c r="C202" s="809"/>
      <c r="D202" s="809"/>
      <c r="E202" s="809"/>
      <c r="F202" s="809"/>
      <c r="G202" s="809"/>
      <c r="H202" s="809"/>
      <c r="I202" s="809"/>
      <c r="J202" s="809"/>
      <c r="K202" s="809"/>
      <c r="L202" s="809"/>
      <c r="M202" s="809"/>
      <c r="N202" s="809"/>
      <c r="O202" s="809"/>
      <c r="P202" s="809"/>
      <c r="Q202" s="809"/>
      <c r="R202" s="809"/>
      <c r="S202" s="809"/>
      <c r="T202" s="809"/>
      <c r="U202" s="809"/>
      <c r="V202" s="809"/>
      <c r="W202" s="809"/>
      <c r="X202" s="809"/>
      <c r="Y202" s="809"/>
      <c r="Z202" s="809"/>
      <c r="AA202" s="809"/>
      <c r="AB202" s="809"/>
      <c r="AC202" s="809"/>
      <c r="AD202" s="89"/>
      <c r="AE202" s="89"/>
      <c r="AF202" s="811"/>
      <c r="AG202" s="811"/>
      <c r="AH202" s="811"/>
      <c r="AI202" s="811"/>
      <c r="AJ202" s="811"/>
      <c r="AK202" s="811"/>
      <c r="AL202" s="811"/>
      <c r="AM202" s="811"/>
      <c r="AN202" s="811"/>
      <c r="AO202" s="811"/>
      <c r="AP202" s="811"/>
      <c r="AQ202" s="811"/>
      <c r="AR202" s="811"/>
      <c r="AS202" s="811"/>
      <c r="AT202" s="811"/>
      <c r="AU202" s="811"/>
      <c r="AV202" s="811"/>
      <c r="AW202" s="811"/>
      <c r="AX202" s="811"/>
      <c r="AY202" s="811"/>
      <c r="AZ202" s="811"/>
      <c r="BA202" s="811"/>
      <c r="BB202" s="811"/>
      <c r="BC202" s="811"/>
      <c r="BD202" s="811"/>
      <c r="BE202" s="811"/>
      <c r="BF202" s="811"/>
      <c r="BG202" s="811"/>
      <c r="BH202" s="811"/>
      <c r="BI202" s="811"/>
      <c r="BJ202" s="89"/>
      <c r="BK202" s="89"/>
      <c r="BL202" s="89"/>
      <c r="BM202" s="89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</row>
    <row r="203" spans="1:77" ht="18" customHeight="1">
      <c r="A203" s="809"/>
      <c r="B203" s="809"/>
      <c r="C203" s="809"/>
      <c r="D203" s="809"/>
      <c r="E203" s="809"/>
      <c r="F203" s="809"/>
      <c r="G203" s="809"/>
      <c r="H203" s="809"/>
      <c r="I203" s="809"/>
      <c r="J203" s="809"/>
      <c r="K203" s="809"/>
      <c r="L203" s="809"/>
      <c r="M203" s="809"/>
      <c r="N203" s="809"/>
      <c r="O203" s="809"/>
      <c r="P203" s="809"/>
      <c r="Q203" s="809"/>
      <c r="R203" s="809"/>
      <c r="S203" s="809"/>
      <c r="T203" s="809"/>
      <c r="U203" s="809"/>
      <c r="V203" s="809"/>
      <c r="W203" s="809"/>
      <c r="X203" s="809"/>
      <c r="Y203" s="809"/>
      <c r="Z203" s="809"/>
      <c r="AA203" s="809"/>
      <c r="AB203" s="809"/>
      <c r="AC203" s="809"/>
      <c r="AD203" s="89"/>
      <c r="AE203" s="89"/>
      <c r="AF203" s="811"/>
      <c r="AG203" s="811"/>
      <c r="AH203" s="811"/>
      <c r="AI203" s="811"/>
      <c r="AJ203" s="811"/>
      <c r="AK203" s="811"/>
      <c r="AL203" s="811"/>
      <c r="AM203" s="811"/>
      <c r="AN203" s="811"/>
      <c r="AO203" s="811"/>
      <c r="AP203" s="811"/>
      <c r="AQ203" s="811"/>
      <c r="AR203" s="811"/>
      <c r="AS203" s="811"/>
      <c r="AT203" s="811"/>
      <c r="AU203" s="811"/>
      <c r="AV203" s="811"/>
      <c r="AW203" s="811"/>
      <c r="AX203" s="811"/>
      <c r="AY203" s="811"/>
      <c r="AZ203" s="811"/>
      <c r="BA203" s="811"/>
      <c r="BB203" s="811"/>
      <c r="BC203" s="811"/>
      <c r="BD203" s="811"/>
      <c r="BE203" s="811"/>
      <c r="BF203" s="811"/>
      <c r="BG203" s="811"/>
      <c r="BH203" s="811"/>
      <c r="BI203" s="811"/>
      <c r="BJ203" s="89"/>
      <c r="BK203" s="89"/>
      <c r="BL203" s="89"/>
      <c r="BM203" s="89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</row>
    <row r="204" spans="1:77" ht="18" customHeight="1">
      <c r="A204" s="809"/>
      <c r="B204" s="809"/>
      <c r="C204" s="809"/>
      <c r="D204" s="809"/>
      <c r="E204" s="809"/>
      <c r="F204" s="809"/>
      <c r="G204" s="809"/>
      <c r="H204" s="809"/>
      <c r="I204" s="809"/>
      <c r="J204" s="809"/>
      <c r="K204" s="809"/>
      <c r="L204" s="809"/>
      <c r="M204" s="809"/>
      <c r="N204" s="809"/>
      <c r="O204" s="809"/>
      <c r="P204" s="809"/>
      <c r="Q204" s="809"/>
      <c r="R204" s="809"/>
      <c r="S204" s="809"/>
      <c r="T204" s="809"/>
      <c r="U204" s="809"/>
      <c r="V204" s="809"/>
      <c r="W204" s="809"/>
      <c r="X204" s="809"/>
      <c r="Y204" s="809"/>
      <c r="Z204" s="809"/>
      <c r="AA204" s="809"/>
      <c r="AB204" s="809"/>
      <c r="AC204" s="809"/>
      <c r="AD204" s="25"/>
      <c r="AE204" s="25"/>
      <c r="AF204" s="811"/>
      <c r="AG204" s="811"/>
      <c r="AH204" s="811"/>
      <c r="AI204" s="811"/>
      <c r="AJ204" s="811"/>
      <c r="AK204" s="811"/>
      <c r="AL204" s="811"/>
      <c r="AM204" s="811"/>
      <c r="AN204" s="811"/>
      <c r="AO204" s="811"/>
      <c r="AP204" s="811"/>
      <c r="AQ204" s="811"/>
      <c r="AR204" s="811"/>
      <c r="AS204" s="811"/>
      <c r="AT204" s="811"/>
      <c r="AU204" s="811"/>
      <c r="AV204" s="811"/>
      <c r="AW204" s="811"/>
      <c r="AX204" s="811"/>
      <c r="AY204" s="811"/>
      <c r="AZ204" s="811"/>
      <c r="BA204" s="811"/>
      <c r="BB204" s="811"/>
      <c r="BC204" s="811"/>
      <c r="BD204" s="811"/>
      <c r="BE204" s="811"/>
      <c r="BF204" s="811"/>
      <c r="BG204" s="811"/>
      <c r="BH204" s="811"/>
      <c r="BI204" s="811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</row>
    <row r="205" spans="1:77" ht="18" customHeight="1">
      <c r="A205" s="809"/>
      <c r="B205" s="809"/>
      <c r="C205" s="809"/>
      <c r="D205" s="809"/>
      <c r="E205" s="809"/>
      <c r="F205" s="809"/>
      <c r="G205" s="809"/>
      <c r="H205" s="809"/>
      <c r="I205" s="809"/>
      <c r="J205" s="809"/>
      <c r="K205" s="809"/>
      <c r="L205" s="809"/>
      <c r="M205" s="809"/>
      <c r="N205" s="809"/>
      <c r="O205" s="809"/>
      <c r="P205" s="809"/>
      <c r="Q205" s="809"/>
      <c r="R205" s="809"/>
      <c r="S205" s="809"/>
      <c r="T205" s="809"/>
      <c r="U205" s="809"/>
      <c r="V205" s="809"/>
      <c r="W205" s="809"/>
      <c r="X205" s="809"/>
      <c r="Y205" s="809"/>
      <c r="Z205" s="809"/>
      <c r="AA205" s="809"/>
      <c r="AB205" s="809"/>
      <c r="AC205" s="809"/>
      <c r="AD205" s="25"/>
      <c r="AE205" s="25"/>
      <c r="AF205" s="811"/>
      <c r="AG205" s="811"/>
      <c r="AH205" s="811"/>
      <c r="AI205" s="811"/>
      <c r="AJ205" s="811"/>
      <c r="AK205" s="811"/>
      <c r="AL205" s="811"/>
      <c r="AM205" s="811"/>
      <c r="AN205" s="811"/>
      <c r="AO205" s="811"/>
      <c r="AP205" s="811"/>
      <c r="AQ205" s="811"/>
      <c r="AR205" s="811"/>
      <c r="AS205" s="811"/>
      <c r="AT205" s="811"/>
      <c r="AU205" s="811"/>
      <c r="AV205" s="811"/>
      <c r="AW205" s="811"/>
      <c r="AX205" s="811"/>
      <c r="AY205" s="811"/>
      <c r="AZ205" s="811"/>
      <c r="BA205" s="811"/>
      <c r="BB205" s="811"/>
      <c r="BC205" s="811"/>
      <c r="BD205" s="811"/>
      <c r="BE205" s="811"/>
      <c r="BF205" s="811"/>
      <c r="BG205" s="811"/>
      <c r="BH205" s="811"/>
      <c r="BI205" s="811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</row>
    <row r="206" spans="1:77" ht="18" customHeight="1">
      <c r="A206" s="809"/>
      <c r="B206" s="809"/>
      <c r="C206" s="809"/>
      <c r="D206" s="809"/>
      <c r="E206" s="809"/>
      <c r="F206" s="809"/>
      <c r="G206" s="809"/>
      <c r="H206" s="809"/>
      <c r="I206" s="809"/>
      <c r="J206" s="809"/>
      <c r="K206" s="809"/>
      <c r="L206" s="809"/>
      <c r="M206" s="809"/>
      <c r="N206" s="809"/>
      <c r="O206" s="809"/>
      <c r="P206" s="809"/>
      <c r="Q206" s="809"/>
      <c r="R206" s="809"/>
      <c r="S206" s="809"/>
      <c r="T206" s="809"/>
      <c r="U206" s="809"/>
      <c r="V206" s="809"/>
      <c r="W206" s="809"/>
      <c r="X206" s="809"/>
      <c r="Y206" s="809"/>
      <c r="Z206" s="809"/>
      <c r="AA206" s="809"/>
      <c r="AB206" s="809"/>
      <c r="AC206" s="809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</row>
    <row r="207" spans="1:77" ht="0.75" customHeight="1">
      <c r="A207" s="809"/>
      <c r="B207" s="809"/>
      <c r="C207" s="809"/>
      <c r="D207" s="809"/>
      <c r="E207" s="809"/>
      <c r="F207" s="809"/>
      <c r="G207" s="809"/>
      <c r="H207" s="809"/>
      <c r="I207" s="809"/>
      <c r="J207" s="809"/>
      <c r="K207" s="809"/>
      <c r="L207" s="809"/>
      <c r="M207" s="809"/>
      <c r="N207" s="809"/>
      <c r="O207" s="809"/>
      <c r="P207" s="809"/>
      <c r="Q207" s="809"/>
      <c r="R207" s="809"/>
      <c r="S207" s="809"/>
      <c r="T207" s="809"/>
      <c r="U207" s="809"/>
      <c r="V207" s="809"/>
      <c r="W207" s="809"/>
      <c r="X207" s="809"/>
      <c r="Y207" s="809"/>
      <c r="Z207" s="809"/>
      <c r="AA207" s="809"/>
      <c r="AB207" s="809"/>
      <c r="AC207" s="809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</row>
    <row r="208" spans="1:77" ht="18" hidden="1" customHeight="1">
      <c r="A208" s="809"/>
      <c r="B208" s="809"/>
      <c r="C208" s="809"/>
      <c r="D208" s="809"/>
      <c r="E208" s="809"/>
      <c r="F208" s="809"/>
      <c r="G208" s="809"/>
      <c r="H208" s="809"/>
      <c r="I208" s="809"/>
      <c r="J208" s="809"/>
      <c r="K208" s="809"/>
      <c r="L208" s="809"/>
      <c r="M208" s="809"/>
      <c r="N208" s="809"/>
      <c r="O208" s="809"/>
      <c r="P208" s="809"/>
      <c r="Q208" s="809"/>
      <c r="R208" s="809"/>
      <c r="S208" s="809"/>
      <c r="T208" s="809"/>
      <c r="U208" s="809"/>
      <c r="V208" s="809"/>
      <c r="W208" s="809"/>
      <c r="X208" s="809"/>
      <c r="Y208" s="809"/>
      <c r="Z208" s="809"/>
      <c r="AA208" s="809"/>
      <c r="AB208" s="809"/>
      <c r="AC208" s="809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</row>
    <row r="209" spans="1:77" ht="2.25" customHeight="1">
      <c r="A209" s="25"/>
      <c r="B209" s="25"/>
      <c r="C209" s="25"/>
      <c r="D209" s="25"/>
      <c r="E209" s="25"/>
      <c r="F209" s="25"/>
      <c r="G209" s="25"/>
      <c r="H209" s="26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</row>
    <row r="210" spans="1:77" ht="18" hidden="1" customHeight="1">
      <c r="A210" s="25"/>
      <c r="B210" s="25"/>
      <c r="C210" s="25"/>
      <c r="D210" s="25"/>
      <c r="E210" s="25"/>
      <c r="F210" s="25"/>
      <c r="G210" s="25"/>
      <c r="H210" s="26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</row>
    <row r="211" spans="1:77" ht="18" hidden="1" customHeight="1">
      <c r="A211" s="25"/>
      <c r="B211" s="25"/>
      <c r="C211" s="25"/>
      <c r="D211" s="25"/>
      <c r="E211" s="25"/>
      <c r="F211" s="25"/>
      <c r="G211" s="25"/>
      <c r="H211" s="26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</row>
    <row r="212" spans="1:77" ht="18" hidden="1" customHeight="1">
      <c r="A212" s="25"/>
      <c r="B212" s="25"/>
      <c r="C212" s="25"/>
      <c r="D212" s="25"/>
      <c r="E212" s="25"/>
      <c r="F212" s="25"/>
      <c r="G212" s="25"/>
      <c r="H212" s="26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</row>
    <row r="213" spans="1:77">
      <c r="A213" s="25"/>
      <c r="B213" s="25"/>
      <c r="C213" s="25"/>
      <c r="D213" s="25"/>
      <c r="E213" s="25"/>
      <c r="F213" s="25"/>
      <c r="G213" s="25"/>
      <c r="H213" s="26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</row>
    <row r="214" spans="1:77">
      <c r="A214" s="25"/>
      <c r="B214" s="25"/>
      <c r="C214" s="25"/>
      <c r="D214" s="25"/>
      <c r="E214" s="25"/>
      <c r="F214" s="25"/>
      <c r="G214" s="25"/>
      <c r="H214" s="26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</row>
    <row r="215" spans="1:77">
      <c r="A215" s="25"/>
      <c r="B215" s="25"/>
      <c r="C215" s="25"/>
      <c r="D215" s="25"/>
      <c r="E215" s="25"/>
      <c r="F215" s="25"/>
      <c r="G215" s="25"/>
      <c r="H215" s="26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</row>
    <row r="216" spans="1:77">
      <c r="A216" s="25"/>
      <c r="B216" s="25"/>
      <c r="C216" s="25"/>
      <c r="D216" s="25"/>
      <c r="E216" s="25"/>
      <c r="F216" s="25"/>
      <c r="G216" s="25"/>
      <c r="H216" s="26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</row>
    <row r="217" spans="1:77">
      <c r="A217" s="25"/>
      <c r="B217" s="25"/>
      <c r="C217" s="25"/>
      <c r="D217" s="25"/>
      <c r="E217" s="25"/>
      <c r="F217" s="25"/>
      <c r="G217" s="25"/>
      <c r="H217" s="26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</row>
    <row r="218" spans="1:77">
      <c r="A218" s="25"/>
      <c r="B218" s="25"/>
      <c r="C218" s="25"/>
      <c r="D218" s="25"/>
      <c r="E218" s="25"/>
      <c r="F218" s="25"/>
      <c r="G218" s="25"/>
      <c r="H218" s="26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</row>
    <row r="219" spans="1:77">
      <c r="A219" s="25"/>
      <c r="B219" s="25"/>
      <c r="C219" s="25"/>
      <c r="D219" s="25"/>
      <c r="E219" s="25"/>
      <c r="F219" s="25"/>
      <c r="G219" s="25"/>
      <c r="H219" s="26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</row>
    <row r="220" spans="1:77">
      <c r="A220" s="25"/>
      <c r="B220" s="25"/>
      <c r="C220" s="25"/>
      <c r="D220" s="25"/>
      <c r="E220" s="25"/>
      <c r="F220" s="25"/>
      <c r="G220" s="25"/>
      <c r="H220" s="26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</row>
    <row r="221" spans="1:77">
      <c r="A221" s="25"/>
      <c r="B221" s="25"/>
      <c r="C221" s="25"/>
      <c r="D221" s="25"/>
      <c r="E221" s="25"/>
      <c r="F221" s="25"/>
      <c r="G221" s="25"/>
      <c r="H221" s="26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</row>
    <row r="222" spans="1:77">
      <c r="A222" s="25"/>
      <c r="B222" s="25"/>
      <c r="C222" s="25"/>
      <c r="D222" s="25"/>
      <c r="E222" s="25"/>
      <c r="F222" s="25"/>
      <c r="G222" s="25"/>
      <c r="H222" s="26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</row>
    <row r="223" spans="1:77">
      <c r="A223" s="25"/>
      <c r="B223" s="25"/>
      <c r="C223" s="25"/>
      <c r="D223" s="25"/>
      <c r="E223" s="25"/>
      <c r="F223" s="25"/>
      <c r="G223" s="25"/>
      <c r="H223" s="26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</row>
    <row r="224" spans="1:77">
      <c r="A224" s="25"/>
      <c r="B224" s="25"/>
      <c r="C224" s="25"/>
      <c r="D224" s="25"/>
      <c r="E224" s="25"/>
      <c r="F224" s="25"/>
      <c r="G224" s="25"/>
      <c r="H224" s="26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</row>
    <row r="225" spans="1:77">
      <c r="A225" s="25"/>
      <c r="B225" s="25"/>
      <c r="C225" s="25"/>
      <c r="D225" s="25"/>
      <c r="E225" s="25"/>
      <c r="F225" s="25"/>
      <c r="G225" s="25"/>
      <c r="H225" s="26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</row>
    <row r="226" spans="1:77">
      <c r="A226" s="25"/>
      <c r="B226" s="25"/>
      <c r="C226" s="25"/>
      <c r="D226" s="25"/>
      <c r="E226" s="25"/>
      <c r="F226" s="25"/>
      <c r="G226" s="25"/>
      <c r="H226" s="26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</row>
    <row r="227" spans="1:77">
      <c r="A227" s="25"/>
      <c r="B227" s="25"/>
      <c r="C227" s="25"/>
      <c r="D227" s="25"/>
      <c r="E227" s="25"/>
      <c r="F227" s="25"/>
      <c r="G227" s="25"/>
      <c r="H227" s="26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</row>
    <row r="228" spans="1:77">
      <c r="A228" s="25"/>
      <c r="B228" s="25"/>
      <c r="C228" s="25"/>
      <c r="D228" s="25"/>
      <c r="E228" s="25"/>
      <c r="F228" s="25"/>
      <c r="G228" s="25"/>
      <c r="H228" s="26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</row>
    <row r="229" spans="1:77">
      <c r="A229" s="25"/>
      <c r="B229" s="25"/>
      <c r="C229" s="25"/>
      <c r="D229" s="25"/>
      <c r="E229" s="25"/>
      <c r="F229" s="25"/>
      <c r="G229" s="25"/>
      <c r="H229" s="26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</row>
    <row r="230" spans="1:77">
      <c r="A230" s="25"/>
      <c r="B230" s="25"/>
      <c r="C230" s="25"/>
      <c r="D230" s="25"/>
      <c r="E230" s="25"/>
      <c r="F230" s="25"/>
      <c r="G230" s="25"/>
      <c r="H230" s="26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</row>
    <row r="231" spans="1:77">
      <c r="A231" s="25"/>
      <c r="B231" s="25"/>
      <c r="C231" s="25"/>
      <c r="D231" s="25"/>
      <c r="E231" s="25"/>
      <c r="F231" s="25"/>
      <c r="G231" s="25"/>
      <c r="H231" s="26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</row>
    <row r="232" spans="1:77">
      <c r="A232" s="25"/>
      <c r="B232" s="25"/>
      <c r="C232" s="25"/>
      <c r="D232" s="25"/>
      <c r="E232" s="25"/>
      <c r="F232" s="25"/>
      <c r="G232" s="25"/>
      <c r="H232" s="26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</row>
    <row r="233" spans="1:77">
      <c r="A233" s="25"/>
      <c r="B233" s="25"/>
      <c r="C233" s="25"/>
      <c r="D233" s="25"/>
      <c r="E233" s="25"/>
      <c r="F233" s="25"/>
      <c r="G233" s="25"/>
      <c r="H233" s="26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</row>
    <row r="234" spans="1:77">
      <c r="A234" s="25"/>
      <c r="B234" s="25"/>
      <c r="C234" s="25"/>
      <c r="D234" s="25"/>
      <c r="E234" s="25"/>
      <c r="F234" s="25"/>
      <c r="G234" s="25"/>
      <c r="H234" s="26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</row>
    <row r="235" spans="1:77">
      <c r="A235" s="25"/>
      <c r="B235" s="25"/>
      <c r="C235" s="25"/>
      <c r="D235" s="25"/>
      <c r="E235" s="25"/>
      <c r="F235" s="25"/>
      <c r="G235" s="25"/>
      <c r="H235" s="26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</row>
    <row r="236" spans="1:77">
      <c r="A236" s="25"/>
      <c r="B236" s="25"/>
      <c r="C236" s="25"/>
      <c r="D236" s="25"/>
      <c r="E236" s="25"/>
      <c r="F236" s="25"/>
      <c r="G236" s="25"/>
      <c r="H236" s="26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</row>
    <row r="237" spans="1:77">
      <c r="A237" s="25"/>
      <c r="B237" s="25"/>
      <c r="C237" s="25"/>
      <c r="D237" s="25"/>
      <c r="E237" s="25"/>
      <c r="F237" s="25"/>
      <c r="G237" s="25"/>
      <c r="H237" s="26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</row>
    <row r="238" spans="1:77">
      <c r="A238" s="25"/>
      <c r="B238" s="25"/>
      <c r="C238" s="25"/>
      <c r="D238" s="25"/>
      <c r="E238" s="25"/>
      <c r="F238" s="25"/>
      <c r="G238" s="25"/>
      <c r="H238" s="26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</row>
    <row r="239" spans="1:77">
      <c r="A239" s="25"/>
      <c r="B239" s="25"/>
      <c r="C239" s="25"/>
      <c r="D239" s="25"/>
      <c r="E239" s="25"/>
      <c r="F239" s="25"/>
      <c r="G239" s="25"/>
      <c r="H239" s="26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</row>
    <row r="240" spans="1:77">
      <c r="A240" s="25"/>
      <c r="B240" s="25"/>
      <c r="C240" s="25"/>
      <c r="D240" s="25"/>
      <c r="E240" s="25"/>
      <c r="F240" s="25"/>
      <c r="G240" s="25"/>
      <c r="H240" s="26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</row>
    <row r="241" spans="1:77">
      <c r="A241" s="25"/>
      <c r="B241" s="25"/>
      <c r="C241" s="25"/>
      <c r="D241" s="25"/>
      <c r="E241" s="25"/>
      <c r="F241" s="25"/>
      <c r="G241" s="25"/>
      <c r="H241" s="26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</row>
    <row r="242" spans="1:77">
      <c r="A242" s="25"/>
      <c r="B242" s="25"/>
      <c r="C242" s="25"/>
      <c r="D242" s="25"/>
      <c r="E242" s="25"/>
      <c r="F242" s="25"/>
      <c r="G242" s="25"/>
      <c r="H242" s="26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</row>
    <row r="243" spans="1:77">
      <c r="A243" s="25"/>
      <c r="B243" s="25"/>
      <c r="C243" s="25"/>
      <c r="D243" s="25"/>
      <c r="E243" s="25"/>
      <c r="F243" s="25"/>
      <c r="G243" s="25"/>
      <c r="H243" s="26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</row>
    <row r="244" spans="1:77">
      <c r="A244" s="25"/>
      <c r="B244" s="25"/>
      <c r="C244" s="25"/>
      <c r="D244" s="25"/>
      <c r="E244" s="25"/>
      <c r="F244" s="25"/>
      <c r="G244" s="25"/>
      <c r="H244" s="26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</row>
    <row r="245" spans="1:77">
      <c r="A245" s="25"/>
      <c r="B245" s="25"/>
      <c r="C245" s="25"/>
      <c r="D245" s="25"/>
      <c r="E245" s="25"/>
      <c r="F245" s="25"/>
      <c r="G245" s="25"/>
      <c r="H245" s="26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</row>
    <row r="246" spans="1:77">
      <c r="A246" s="25"/>
      <c r="B246" s="25"/>
      <c r="C246" s="25"/>
      <c r="D246" s="25"/>
      <c r="E246" s="25"/>
      <c r="F246" s="25"/>
      <c r="G246" s="25"/>
      <c r="H246" s="26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</row>
    <row r="247" spans="1:77">
      <c r="A247" s="25"/>
      <c r="B247" s="25"/>
      <c r="C247" s="25"/>
      <c r="D247" s="25"/>
      <c r="E247" s="25"/>
      <c r="F247" s="25"/>
      <c r="G247" s="25"/>
      <c r="H247" s="26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</row>
    <row r="248" spans="1:77">
      <c r="A248" s="25"/>
      <c r="B248" s="25"/>
      <c r="C248" s="25"/>
      <c r="D248" s="25"/>
      <c r="E248" s="25"/>
      <c r="F248" s="25"/>
      <c r="G248" s="25"/>
      <c r="H248" s="26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</row>
    <row r="249" spans="1:77">
      <c r="A249" s="25"/>
      <c r="B249" s="25"/>
      <c r="C249" s="25"/>
      <c r="D249" s="25"/>
      <c r="E249" s="25"/>
      <c r="F249" s="25"/>
      <c r="G249" s="25"/>
      <c r="H249" s="26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</row>
  </sheetData>
  <mergeCells count="2526">
    <mergeCell ref="AV20:BU20"/>
    <mergeCell ref="BP97:BQ97"/>
    <mergeCell ref="BR97:BS97"/>
    <mergeCell ref="BT97:BU97"/>
    <mergeCell ref="BV97:BW97"/>
    <mergeCell ref="B86:K86"/>
    <mergeCell ref="L86:M86"/>
    <mergeCell ref="N86:O86"/>
    <mergeCell ref="P86:Q86"/>
    <mergeCell ref="F143:BW143"/>
    <mergeCell ref="BD97:BE97"/>
    <mergeCell ref="BF97:BG97"/>
    <mergeCell ref="BH97:BI97"/>
    <mergeCell ref="BJ97:BK97"/>
    <mergeCell ref="BL97:BM97"/>
    <mergeCell ref="BN97:BO97"/>
    <mergeCell ref="BL100:BM100"/>
    <mergeCell ref="BN100:BO100"/>
    <mergeCell ref="BP100:BQ100"/>
    <mergeCell ref="R86:S86"/>
    <mergeCell ref="AT100:AU100"/>
    <mergeCell ref="AV100:AW100"/>
    <mergeCell ref="AX100:AY100"/>
    <mergeCell ref="AZ100:BA100"/>
    <mergeCell ref="BB100:BC100"/>
    <mergeCell ref="BD100:BE100"/>
    <mergeCell ref="BF100:BG100"/>
    <mergeCell ref="BH100:BI100"/>
    <mergeCell ref="BJ100:BK100"/>
    <mergeCell ref="BR100:BS100"/>
    <mergeCell ref="T86:U86"/>
    <mergeCell ref="F142:BW142"/>
    <mergeCell ref="BL56:BM56"/>
    <mergeCell ref="BN56:BO56"/>
    <mergeCell ref="BP56:BQ56"/>
    <mergeCell ref="BR56:BS56"/>
    <mergeCell ref="B100:K100"/>
    <mergeCell ref="L100:M100"/>
    <mergeCell ref="N100:O100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AL100:AM100"/>
    <mergeCell ref="AN100:AO100"/>
    <mergeCell ref="AP100:AQ100"/>
    <mergeCell ref="AR100:AS100"/>
    <mergeCell ref="V57:W57"/>
    <mergeCell ref="T57:U57"/>
    <mergeCell ref="R57:S57"/>
    <mergeCell ref="P57:Q57"/>
    <mergeCell ref="N57:O57"/>
    <mergeCell ref="L57:M57"/>
    <mergeCell ref="B57:K57"/>
    <mergeCell ref="P58:Q58"/>
    <mergeCell ref="N58:O58"/>
    <mergeCell ref="L58:M58"/>
    <mergeCell ref="AT107:AU107"/>
    <mergeCell ref="AV107:AW107"/>
    <mergeCell ref="AV56:AW56"/>
    <mergeCell ref="AX56:AY56"/>
    <mergeCell ref="AZ56:BA56"/>
    <mergeCell ref="BB56:BC56"/>
    <mergeCell ref="BD56:BE56"/>
    <mergeCell ref="BF56:BG56"/>
    <mergeCell ref="BT56:BU56"/>
    <mergeCell ref="BV56:BW56"/>
    <mergeCell ref="BX56:BY56"/>
    <mergeCell ref="BH56:BI56"/>
    <mergeCell ref="BJ56:BK56"/>
    <mergeCell ref="AR107:AS107"/>
    <mergeCell ref="V86:W86"/>
    <mergeCell ref="X86:Y86"/>
    <mergeCell ref="Z86:AA86"/>
    <mergeCell ref="AB86:AC86"/>
    <mergeCell ref="AD86:AE86"/>
    <mergeCell ref="AF86:AG86"/>
    <mergeCell ref="BL107:BM107"/>
    <mergeCell ref="BN107:BO107"/>
    <mergeCell ref="BP107:BQ107"/>
    <mergeCell ref="BR107:BS107"/>
    <mergeCell ref="BT107:BU107"/>
    <mergeCell ref="BB107:BC107"/>
    <mergeCell ref="BD107:BE107"/>
    <mergeCell ref="BF107:BG107"/>
    <mergeCell ref="BH107:BI107"/>
    <mergeCell ref="AZ107:BA107"/>
    <mergeCell ref="BV107:BW107"/>
    <mergeCell ref="BX107:BY107"/>
    <mergeCell ref="A128:E128"/>
    <mergeCell ref="A127:BY127"/>
    <mergeCell ref="A183:AC208"/>
    <mergeCell ref="AF183:BI205"/>
    <mergeCell ref="A167:E167"/>
    <mergeCell ref="F167:BW167"/>
    <mergeCell ref="BX167:BY167"/>
    <mergeCell ref="B63:K63"/>
    <mergeCell ref="B66:K66"/>
    <mergeCell ref="AH86:AI86"/>
    <mergeCell ref="AJ86:AK86"/>
    <mergeCell ref="AL86:AM86"/>
    <mergeCell ref="BP105:BQ105"/>
    <mergeCell ref="BR105:BS105"/>
    <mergeCell ref="AX107:AY107"/>
    <mergeCell ref="B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BT106:BU106"/>
    <mergeCell ref="BV106:BW106"/>
    <mergeCell ref="A168:E168"/>
    <mergeCell ref="F168:BW168"/>
    <mergeCell ref="BX168:BY168"/>
    <mergeCell ref="BJ107:BK107"/>
    <mergeCell ref="B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N107:AO107"/>
    <mergeCell ref="AP107:AQ107"/>
    <mergeCell ref="A126:BY126"/>
    <mergeCell ref="A125:XFD125"/>
    <mergeCell ref="F130:BW130"/>
    <mergeCell ref="A130:E130"/>
    <mergeCell ref="BX129:BY129"/>
    <mergeCell ref="F129:BW129"/>
    <mergeCell ref="A129:E129"/>
    <mergeCell ref="BX128:BY128"/>
    <mergeCell ref="F128:BW128"/>
    <mergeCell ref="BX106:BY106"/>
    <mergeCell ref="B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R106:AS106"/>
    <mergeCell ref="AP106:AQ106"/>
    <mergeCell ref="AT106:AU106"/>
    <mergeCell ref="AV106:AW106"/>
    <mergeCell ref="AX106:AY106"/>
    <mergeCell ref="AZ106:BA106"/>
    <mergeCell ref="BB106:BC106"/>
    <mergeCell ref="BD106:BE106"/>
    <mergeCell ref="BF106:BG106"/>
    <mergeCell ref="BH106:BI106"/>
    <mergeCell ref="BJ106:BK106"/>
    <mergeCell ref="BL106:BM106"/>
    <mergeCell ref="BN106:BO106"/>
    <mergeCell ref="BP106:BQ106"/>
    <mergeCell ref="BR106:BS106"/>
    <mergeCell ref="AH103:AI103"/>
    <mergeCell ref="AJ103:AK103"/>
    <mergeCell ref="AL103:AM103"/>
    <mergeCell ref="AN103:AO103"/>
    <mergeCell ref="AP103:AQ103"/>
    <mergeCell ref="AR103:AS103"/>
    <mergeCell ref="AT103:AU103"/>
    <mergeCell ref="AV103:AW103"/>
    <mergeCell ref="AX103:AY103"/>
    <mergeCell ref="AZ103:BA103"/>
    <mergeCell ref="BB103:BC103"/>
    <mergeCell ref="BD103:BE103"/>
    <mergeCell ref="BF103:BG103"/>
    <mergeCell ref="BH103:BI103"/>
    <mergeCell ref="BJ103:BK103"/>
    <mergeCell ref="BL103:BM103"/>
    <mergeCell ref="BN103:BO103"/>
    <mergeCell ref="B102:K102"/>
    <mergeCell ref="L102:M102"/>
    <mergeCell ref="N102:O102"/>
    <mergeCell ref="P102:Q102"/>
    <mergeCell ref="R102:S102"/>
    <mergeCell ref="T102:U102"/>
    <mergeCell ref="V102:W102"/>
    <mergeCell ref="X102:Y102"/>
    <mergeCell ref="AD102:AE102"/>
    <mergeCell ref="AF102:AG102"/>
    <mergeCell ref="AH102:AI102"/>
    <mergeCell ref="AJ102:AK102"/>
    <mergeCell ref="AL102:AM102"/>
    <mergeCell ref="AN102:AO102"/>
    <mergeCell ref="AP102:AQ102"/>
    <mergeCell ref="AR102:AS102"/>
    <mergeCell ref="AT102:AU102"/>
    <mergeCell ref="AV102:AW102"/>
    <mergeCell ref="AX102:AY102"/>
    <mergeCell ref="AZ102:BA102"/>
    <mergeCell ref="BB102:BC102"/>
    <mergeCell ref="BD102:BE102"/>
    <mergeCell ref="BF102:BG102"/>
    <mergeCell ref="BH102:BI102"/>
    <mergeCell ref="BJ102:BK102"/>
    <mergeCell ref="BL102:BM102"/>
    <mergeCell ref="BP102:BQ102"/>
    <mergeCell ref="BR102:BS102"/>
    <mergeCell ref="BT102:BU102"/>
    <mergeCell ref="BV102:BW102"/>
    <mergeCell ref="AD54:AE54"/>
    <mergeCell ref="AB54:AC54"/>
    <mergeCell ref="Z54:AA54"/>
    <mergeCell ref="X54:Y54"/>
    <mergeCell ref="AD55:AE55"/>
    <mergeCell ref="AB55:AC55"/>
    <mergeCell ref="Z55:AA55"/>
    <mergeCell ref="X55:Y55"/>
    <mergeCell ref="AD57:AE57"/>
    <mergeCell ref="AB57:AC57"/>
    <mergeCell ref="Z57:AA57"/>
    <mergeCell ref="X57:Y57"/>
    <mergeCell ref="BP55:BQ55"/>
    <mergeCell ref="BN55:BO55"/>
    <mergeCell ref="BL55:BM55"/>
    <mergeCell ref="BJ55:BK55"/>
    <mergeCell ref="BH55:BI55"/>
    <mergeCell ref="BF55:BG55"/>
    <mergeCell ref="BD55:BE55"/>
    <mergeCell ref="P54:Q54"/>
    <mergeCell ref="N54:O54"/>
    <mergeCell ref="L54:M54"/>
    <mergeCell ref="B54:K54"/>
    <mergeCell ref="BX53:BY53"/>
    <mergeCell ref="BV53:BW53"/>
    <mergeCell ref="BT53:BU53"/>
    <mergeCell ref="BR53:BS53"/>
    <mergeCell ref="BP53:BQ53"/>
    <mergeCell ref="BN53:BO53"/>
    <mergeCell ref="BL53:BM53"/>
    <mergeCell ref="BJ53:BK53"/>
    <mergeCell ref="BH53:BI53"/>
    <mergeCell ref="BF53:BG53"/>
    <mergeCell ref="BD53:BE53"/>
    <mergeCell ref="BB53:BC53"/>
    <mergeCell ref="AZ53:BA53"/>
    <mergeCell ref="AX53:AY53"/>
    <mergeCell ref="AV53:AW53"/>
    <mergeCell ref="AT53:AU53"/>
    <mergeCell ref="AR53:AS53"/>
    <mergeCell ref="AP53:AQ53"/>
    <mergeCell ref="AN53:AO53"/>
    <mergeCell ref="AL53:AM53"/>
    <mergeCell ref="B53:K53"/>
    <mergeCell ref="AF54:AG54"/>
    <mergeCell ref="P55:Q55"/>
    <mergeCell ref="N55:O55"/>
    <mergeCell ref="L55:M55"/>
    <mergeCell ref="B55:K55"/>
    <mergeCell ref="BX54:BY54"/>
    <mergeCell ref="BV54:BW54"/>
    <mergeCell ref="BT54:BU54"/>
    <mergeCell ref="BR54:BS54"/>
    <mergeCell ref="BP54:BQ54"/>
    <mergeCell ref="BN54:BO54"/>
    <mergeCell ref="BL54:BM54"/>
    <mergeCell ref="BJ54:BK54"/>
    <mergeCell ref="BH54:BI54"/>
    <mergeCell ref="BF54:BG54"/>
    <mergeCell ref="BD54:BE54"/>
    <mergeCell ref="BB54:BC54"/>
    <mergeCell ref="AZ54:BA54"/>
    <mergeCell ref="AX54:AY54"/>
    <mergeCell ref="AV54:AW54"/>
    <mergeCell ref="AT54:AU54"/>
    <mergeCell ref="AR54:AS54"/>
    <mergeCell ref="AP54:AQ54"/>
    <mergeCell ref="AN54:AO54"/>
    <mergeCell ref="AL54:AM54"/>
    <mergeCell ref="AJ54:AK54"/>
    <mergeCell ref="BX55:BY55"/>
    <mergeCell ref="BV55:BW55"/>
    <mergeCell ref="BT55:BU55"/>
    <mergeCell ref="BR55:BS55"/>
    <mergeCell ref="V54:W54"/>
    <mergeCell ref="T54:U54"/>
    <mergeCell ref="R54:S54"/>
    <mergeCell ref="BB55:BC55"/>
    <mergeCell ref="AZ55:BA55"/>
    <mergeCell ref="AX55:AY55"/>
    <mergeCell ref="AV55:AW55"/>
    <mergeCell ref="AT55:AU55"/>
    <mergeCell ref="AR55:AS55"/>
    <mergeCell ref="AP55:AQ55"/>
    <mergeCell ref="AN55:AO55"/>
    <mergeCell ref="AL55:AM55"/>
    <mergeCell ref="AJ55:AK55"/>
    <mergeCell ref="AD58:AE58"/>
    <mergeCell ref="AB58:AC58"/>
    <mergeCell ref="Z58:AA58"/>
    <mergeCell ref="X58:Y58"/>
    <mergeCell ref="V58:W58"/>
    <mergeCell ref="T58:U58"/>
    <mergeCell ref="R58:S58"/>
    <mergeCell ref="V55:W55"/>
    <mergeCell ref="T55:U55"/>
    <mergeCell ref="R55:S55"/>
    <mergeCell ref="AR56:AS56"/>
    <mergeCell ref="AT56:AU56"/>
    <mergeCell ref="B58:K58"/>
    <mergeCell ref="BX57:BY57"/>
    <mergeCell ref="BV57:BW57"/>
    <mergeCell ref="BT57:BU57"/>
    <mergeCell ref="BR57:BS57"/>
    <mergeCell ref="BP57:BQ57"/>
    <mergeCell ref="BN57:BO57"/>
    <mergeCell ref="BL57:BM57"/>
    <mergeCell ref="BJ57:BK57"/>
    <mergeCell ref="BH57:BI57"/>
    <mergeCell ref="BF57:BG57"/>
    <mergeCell ref="BD57:BE57"/>
    <mergeCell ref="BB57:BC57"/>
    <mergeCell ref="AZ57:BA57"/>
    <mergeCell ref="AX57:AY57"/>
    <mergeCell ref="AV57:AW57"/>
    <mergeCell ref="AT57:AU57"/>
    <mergeCell ref="AR57:AS57"/>
    <mergeCell ref="AP57:AQ57"/>
    <mergeCell ref="AN57:AO57"/>
    <mergeCell ref="AL57:AM57"/>
    <mergeCell ref="AJ57:AK57"/>
    <mergeCell ref="AD59:AE59"/>
    <mergeCell ref="AB59:AC59"/>
    <mergeCell ref="Z59:AA59"/>
    <mergeCell ref="X59:Y59"/>
    <mergeCell ref="V59:W59"/>
    <mergeCell ref="T59:U59"/>
    <mergeCell ref="R59:S59"/>
    <mergeCell ref="P59:Q59"/>
    <mergeCell ref="N59:O59"/>
    <mergeCell ref="L59:M59"/>
    <mergeCell ref="B59:K59"/>
    <mergeCell ref="BX58:BY58"/>
    <mergeCell ref="BV58:BW58"/>
    <mergeCell ref="BT58:BU58"/>
    <mergeCell ref="BR58:BS58"/>
    <mergeCell ref="BP58:BQ58"/>
    <mergeCell ref="BN58:BO58"/>
    <mergeCell ref="BL58:BM58"/>
    <mergeCell ref="BJ58:BK58"/>
    <mergeCell ref="BH58:BI58"/>
    <mergeCell ref="BF58:BG58"/>
    <mergeCell ref="BD58:BE58"/>
    <mergeCell ref="BB58:BC58"/>
    <mergeCell ref="AZ58:BA58"/>
    <mergeCell ref="AX58:AY58"/>
    <mergeCell ref="AV58:AW58"/>
    <mergeCell ref="AT58:AU58"/>
    <mergeCell ref="AR58:AS58"/>
    <mergeCell ref="AP58:AQ58"/>
    <mergeCell ref="AN58:AO58"/>
    <mergeCell ref="AL58:AM58"/>
    <mergeCell ref="AJ58:AK58"/>
    <mergeCell ref="AD60:AE60"/>
    <mergeCell ref="AB60:AC60"/>
    <mergeCell ref="Z60:AA60"/>
    <mergeCell ref="X60:Y60"/>
    <mergeCell ref="V60:W60"/>
    <mergeCell ref="T60:U60"/>
    <mergeCell ref="R60:S60"/>
    <mergeCell ref="P60:Q60"/>
    <mergeCell ref="N60:O60"/>
    <mergeCell ref="L60:M60"/>
    <mergeCell ref="B60:K60"/>
    <mergeCell ref="BX59:BY59"/>
    <mergeCell ref="BV59:BW59"/>
    <mergeCell ref="BT59:BU59"/>
    <mergeCell ref="BR59:BS59"/>
    <mergeCell ref="BP59:BQ59"/>
    <mergeCell ref="BN59:BO59"/>
    <mergeCell ref="BL59:BM59"/>
    <mergeCell ref="BJ59:BK59"/>
    <mergeCell ref="BH59:BI59"/>
    <mergeCell ref="BF59:BG59"/>
    <mergeCell ref="BD59:BE59"/>
    <mergeCell ref="BB59:BC59"/>
    <mergeCell ref="AZ59:BA59"/>
    <mergeCell ref="AX59:AY59"/>
    <mergeCell ref="AV59:AW59"/>
    <mergeCell ref="AT59:AU59"/>
    <mergeCell ref="AR59:AS59"/>
    <mergeCell ref="AP59:AQ59"/>
    <mergeCell ref="AN59:AO59"/>
    <mergeCell ref="AL59:AM59"/>
    <mergeCell ref="AJ59:AK59"/>
    <mergeCell ref="AJ62:AK62"/>
    <mergeCell ref="AH62:AI62"/>
    <mergeCell ref="AF62:AG62"/>
    <mergeCell ref="AD62:AE62"/>
    <mergeCell ref="AB62:AC62"/>
    <mergeCell ref="Z62:AA62"/>
    <mergeCell ref="X62:Y62"/>
    <mergeCell ref="V62:W62"/>
    <mergeCell ref="T62:U62"/>
    <mergeCell ref="R62:S62"/>
    <mergeCell ref="P62:Q62"/>
    <mergeCell ref="N62:O62"/>
    <mergeCell ref="L62:M62"/>
    <mergeCell ref="B62:K62"/>
    <mergeCell ref="BX60:BY60"/>
    <mergeCell ref="BV60:BW60"/>
    <mergeCell ref="BT60:BU60"/>
    <mergeCell ref="BR60:BS60"/>
    <mergeCell ref="BP60:BQ60"/>
    <mergeCell ref="BN60:BO60"/>
    <mergeCell ref="BL60:BM60"/>
    <mergeCell ref="BJ60:BK60"/>
    <mergeCell ref="BH60:BI60"/>
    <mergeCell ref="BF60:BG60"/>
    <mergeCell ref="BD60:BE60"/>
    <mergeCell ref="BB60:BC60"/>
    <mergeCell ref="AZ60:BA60"/>
    <mergeCell ref="AX60:AY60"/>
    <mergeCell ref="AV60:AW60"/>
    <mergeCell ref="AT60:AU60"/>
    <mergeCell ref="AR60:AS60"/>
    <mergeCell ref="AP60:AQ60"/>
    <mergeCell ref="V63:W63"/>
    <mergeCell ref="T63:U63"/>
    <mergeCell ref="R63:S63"/>
    <mergeCell ref="P63:Q63"/>
    <mergeCell ref="N63:O63"/>
    <mergeCell ref="AJ63:AK63"/>
    <mergeCell ref="AH63:AI63"/>
    <mergeCell ref="AF63:AG63"/>
    <mergeCell ref="AD63:AE63"/>
    <mergeCell ref="AB63:AC63"/>
    <mergeCell ref="L63:M63"/>
    <mergeCell ref="BX62:BY62"/>
    <mergeCell ref="BV62:BW62"/>
    <mergeCell ref="BT62:BU62"/>
    <mergeCell ref="BR62:BS62"/>
    <mergeCell ref="BP62:BQ62"/>
    <mergeCell ref="BN62:BO62"/>
    <mergeCell ref="BL62:BM62"/>
    <mergeCell ref="BJ62:BK62"/>
    <mergeCell ref="X63:Y63"/>
    <mergeCell ref="BH62:BI62"/>
    <mergeCell ref="BF62:BG62"/>
    <mergeCell ref="BD62:BE62"/>
    <mergeCell ref="BB62:BC62"/>
    <mergeCell ref="AZ62:BA62"/>
    <mergeCell ref="AX62:AY62"/>
    <mergeCell ref="AV62:AW62"/>
    <mergeCell ref="AT62:AU62"/>
    <mergeCell ref="AR62:AS62"/>
    <mergeCell ref="AP62:AQ62"/>
    <mergeCell ref="AN62:AO62"/>
    <mergeCell ref="AL62:AM62"/>
    <mergeCell ref="AD64:AE64"/>
    <mergeCell ref="AB64:AC64"/>
    <mergeCell ref="Z64:AA64"/>
    <mergeCell ref="X64:Y64"/>
    <mergeCell ref="V64:W64"/>
    <mergeCell ref="T64:U64"/>
    <mergeCell ref="R64:S64"/>
    <mergeCell ref="P64:Q64"/>
    <mergeCell ref="N64:O64"/>
    <mergeCell ref="L64:M64"/>
    <mergeCell ref="B64:K64"/>
    <mergeCell ref="BX63:BY63"/>
    <mergeCell ref="BV63:BW63"/>
    <mergeCell ref="BT63:BU63"/>
    <mergeCell ref="BR63:BS63"/>
    <mergeCell ref="BP63:BQ63"/>
    <mergeCell ref="BN63:BO63"/>
    <mergeCell ref="BL63:BM63"/>
    <mergeCell ref="BJ63:BK63"/>
    <mergeCell ref="BH63:BI63"/>
    <mergeCell ref="BF63:BG63"/>
    <mergeCell ref="BD63:BE63"/>
    <mergeCell ref="BB63:BC63"/>
    <mergeCell ref="AZ63:BA63"/>
    <mergeCell ref="AX63:AY63"/>
    <mergeCell ref="Z63:AA63"/>
    <mergeCell ref="AV63:AW63"/>
    <mergeCell ref="AT63:AU63"/>
    <mergeCell ref="AR63:AS63"/>
    <mergeCell ref="AP63:AQ63"/>
    <mergeCell ref="AN63:AO63"/>
    <mergeCell ref="AL63:AM63"/>
    <mergeCell ref="Z65:AA65"/>
    <mergeCell ref="X65:Y65"/>
    <mergeCell ref="V65:W65"/>
    <mergeCell ref="T65:U65"/>
    <mergeCell ref="R65:S65"/>
    <mergeCell ref="P65:Q65"/>
    <mergeCell ref="N65:O65"/>
    <mergeCell ref="L65:M65"/>
    <mergeCell ref="B65:K65"/>
    <mergeCell ref="BX64:BY64"/>
    <mergeCell ref="BV64:BW64"/>
    <mergeCell ref="BT64:BU64"/>
    <mergeCell ref="BR64:BS64"/>
    <mergeCell ref="BP64:BQ64"/>
    <mergeCell ref="BN64:BO64"/>
    <mergeCell ref="BL64:BM64"/>
    <mergeCell ref="BJ64:BK64"/>
    <mergeCell ref="BH64:BI64"/>
    <mergeCell ref="BF64:BG64"/>
    <mergeCell ref="BD64:BE64"/>
    <mergeCell ref="BB64:BC64"/>
    <mergeCell ref="AZ64:BA64"/>
    <mergeCell ref="AX64:AY64"/>
    <mergeCell ref="AV64:AW64"/>
    <mergeCell ref="AT64:AU64"/>
    <mergeCell ref="AR64:AS64"/>
    <mergeCell ref="AP64:AQ64"/>
    <mergeCell ref="AN64:AO64"/>
    <mergeCell ref="AL64:AM64"/>
    <mergeCell ref="AJ64:AK64"/>
    <mergeCell ref="AH64:AI64"/>
    <mergeCell ref="AF64:AG64"/>
    <mergeCell ref="V67:W67"/>
    <mergeCell ref="T67:U67"/>
    <mergeCell ref="R67:S67"/>
    <mergeCell ref="P67:Q67"/>
    <mergeCell ref="N67:O67"/>
    <mergeCell ref="L67:M67"/>
    <mergeCell ref="B67:K67"/>
    <mergeCell ref="BX65:BY65"/>
    <mergeCell ref="BV65:BW65"/>
    <mergeCell ref="BT65:BU65"/>
    <mergeCell ref="BR65:BS65"/>
    <mergeCell ref="BP65:BQ65"/>
    <mergeCell ref="BN65:BO65"/>
    <mergeCell ref="BL65:BM65"/>
    <mergeCell ref="BJ65:BK65"/>
    <mergeCell ref="BH65:BI65"/>
    <mergeCell ref="BF65:BG65"/>
    <mergeCell ref="BD65:BE65"/>
    <mergeCell ref="BB65:BC65"/>
    <mergeCell ref="AZ65:BA65"/>
    <mergeCell ref="AX65:AY65"/>
    <mergeCell ref="AV65:AW65"/>
    <mergeCell ref="AT65:AU65"/>
    <mergeCell ref="AR65:AS65"/>
    <mergeCell ref="AP65:AQ65"/>
    <mergeCell ref="AN65:AO65"/>
    <mergeCell ref="AL65:AM65"/>
    <mergeCell ref="AJ65:AK65"/>
    <mergeCell ref="AH65:AI65"/>
    <mergeCell ref="AF65:AG65"/>
    <mergeCell ref="AD65:AE65"/>
    <mergeCell ref="AB65:AC65"/>
    <mergeCell ref="R68:S68"/>
    <mergeCell ref="P68:Q68"/>
    <mergeCell ref="N68:O68"/>
    <mergeCell ref="L68:M68"/>
    <mergeCell ref="B68:K68"/>
    <mergeCell ref="BX67:BY67"/>
    <mergeCell ref="BV67:BW67"/>
    <mergeCell ref="BT67:BU67"/>
    <mergeCell ref="BR67:BS67"/>
    <mergeCell ref="BP67:BQ67"/>
    <mergeCell ref="BN67:BO67"/>
    <mergeCell ref="BL67:BM67"/>
    <mergeCell ref="BJ67:BK67"/>
    <mergeCell ref="BH67:BI67"/>
    <mergeCell ref="BF67:BG67"/>
    <mergeCell ref="BD67:BE67"/>
    <mergeCell ref="BB67:BC67"/>
    <mergeCell ref="AZ67:BA67"/>
    <mergeCell ref="AX67:AY67"/>
    <mergeCell ref="AV67:AW67"/>
    <mergeCell ref="AT67:AU67"/>
    <mergeCell ref="AR67:AS67"/>
    <mergeCell ref="AP67:AQ67"/>
    <mergeCell ref="AN67:AO67"/>
    <mergeCell ref="AL67:AM67"/>
    <mergeCell ref="AJ67:AK67"/>
    <mergeCell ref="AH67:AI67"/>
    <mergeCell ref="AF67:AG67"/>
    <mergeCell ref="AD67:AE67"/>
    <mergeCell ref="AB67:AC67"/>
    <mergeCell ref="Z67:AA67"/>
    <mergeCell ref="X67:Y67"/>
    <mergeCell ref="N69:O69"/>
    <mergeCell ref="L69:M69"/>
    <mergeCell ref="B69:K69"/>
    <mergeCell ref="BX68:BY68"/>
    <mergeCell ref="BV68:BW68"/>
    <mergeCell ref="BT68:BU68"/>
    <mergeCell ref="BR68:BS68"/>
    <mergeCell ref="BP68:BQ68"/>
    <mergeCell ref="BN68:BO68"/>
    <mergeCell ref="BL68:BM68"/>
    <mergeCell ref="BJ68:BK68"/>
    <mergeCell ref="BH68:BI68"/>
    <mergeCell ref="BF68:BG68"/>
    <mergeCell ref="BD68:BE68"/>
    <mergeCell ref="BB68:BC68"/>
    <mergeCell ref="AZ68:BA68"/>
    <mergeCell ref="AX68:AY68"/>
    <mergeCell ref="AV68:AW68"/>
    <mergeCell ref="AT68:AU68"/>
    <mergeCell ref="AR68:AS68"/>
    <mergeCell ref="AP68:AQ68"/>
    <mergeCell ref="AN68:AO68"/>
    <mergeCell ref="AL68:AM68"/>
    <mergeCell ref="AJ68:AK68"/>
    <mergeCell ref="AH68:AI68"/>
    <mergeCell ref="AF68:AG68"/>
    <mergeCell ref="AD68:AE68"/>
    <mergeCell ref="AB68:AC68"/>
    <mergeCell ref="Z68:AA68"/>
    <mergeCell ref="X68:Y68"/>
    <mergeCell ref="V68:W68"/>
    <mergeCell ref="T68:U68"/>
    <mergeCell ref="A74:A80"/>
    <mergeCell ref="BX69:BY69"/>
    <mergeCell ref="BV69:BW69"/>
    <mergeCell ref="BT69:BU69"/>
    <mergeCell ref="BR69:BS69"/>
    <mergeCell ref="BP69:BQ69"/>
    <mergeCell ref="BN69:BO69"/>
    <mergeCell ref="BL69:BM69"/>
    <mergeCell ref="BJ69:BK69"/>
    <mergeCell ref="BH69:BI69"/>
    <mergeCell ref="BF69:BG69"/>
    <mergeCell ref="BD69:BE69"/>
    <mergeCell ref="BB69:BC69"/>
    <mergeCell ref="AZ69:BA69"/>
    <mergeCell ref="AX69:AY69"/>
    <mergeCell ref="AV69:AW69"/>
    <mergeCell ref="AT69:AU69"/>
    <mergeCell ref="AR69:AS69"/>
    <mergeCell ref="AP69:AQ69"/>
    <mergeCell ref="AN69:AO69"/>
    <mergeCell ref="AL69:AM69"/>
    <mergeCell ref="AJ69:AK69"/>
    <mergeCell ref="AH69:AI69"/>
    <mergeCell ref="AF69:AG69"/>
    <mergeCell ref="AD69:AE69"/>
    <mergeCell ref="AB69:AC69"/>
    <mergeCell ref="Z69:AA69"/>
    <mergeCell ref="X69:Y69"/>
    <mergeCell ref="V69:W69"/>
    <mergeCell ref="T69:U69"/>
    <mergeCell ref="R69:S69"/>
    <mergeCell ref="P69:Q69"/>
    <mergeCell ref="BF76:BK79"/>
    <mergeCell ref="AZ76:BE79"/>
    <mergeCell ref="AT76:AY79"/>
    <mergeCell ref="AN76:AS79"/>
    <mergeCell ref="V76:W80"/>
    <mergeCell ref="T76:U80"/>
    <mergeCell ref="AX80:AY80"/>
    <mergeCell ref="AV80:AW80"/>
    <mergeCell ref="AD80:AE80"/>
    <mergeCell ref="AB80:AC80"/>
    <mergeCell ref="BX74:BY80"/>
    <mergeCell ref="AB74:BW74"/>
    <mergeCell ref="P74:AA74"/>
    <mergeCell ref="AT80:AU80"/>
    <mergeCell ref="AR80:AS80"/>
    <mergeCell ref="T75:AA75"/>
    <mergeCell ref="R75:S80"/>
    <mergeCell ref="AH76:AM79"/>
    <mergeCell ref="AB76:AG79"/>
    <mergeCell ref="Z76:AA80"/>
    <mergeCell ref="BL75:BW75"/>
    <mergeCell ref="AZ75:BK75"/>
    <mergeCell ref="AN75:AY75"/>
    <mergeCell ref="AB75:AM75"/>
    <mergeCell ref="AH80:AI80"/>
    <mergeCell ref="AF80:AG80"/>
    <mergeCell ref="P75:Q80"/>
    <mergeCell ref="X76:Y80"/>
    <mergeCell ref="AD81:AE81"/>
    <mergeCell ref="AB81:AC81"/>
    <mergeCell ref="Z81:AA81"/>
    <mergeCell ref="X81:Y81"/>
    <mergeCell ref="V81:W81"/>
    <mergeCell ref="T81:U81"/>
    <mergeCell ref="R81:S81"/>
    <mergeCell ref="P81:Q81"/>
    <mergeCell ref="N81:O81"/>
    <mergeCell ref="L81:M81"/>
    <mergeCell ref="B81:K81"/>
    <mergeCell ref="BV80:BW80"/>
    <mergeCell ref="BT80:BU80"/>
    <mergeCell ref="BR80:BS80"/>
    <mergeCell ref="BP80:BQ80"/>
    <mergeCell ref="BN80:BO80"/>
    <mergeCell ref="BL80:BM80"/>
    <mergeCell ref="BJ80:BK80"/>
    <mergeCell ref="BH80:BI80"/>
    <mergeCell ref="AP80:AQ80"/>
    <mergeCell ref="AN80:AO80"/>
    <mergeCell ref="AL80:AM80"/>
    <mergeCell ref="AJ80:AK80"/>
    <mergeCell ref="BF80:BG80"/>
    <mergeCell ref="BD80:BE80"/>
    <mergeCell ref="BB80:BC80"/>
    <mergeCell ref="AZ80:BA80"/>
    <mergeCell ref="N74:O80"/>
    <mergeCell ref="L74:M80"/>
    <mergeCell ref="B74:K80"/>
    <mergeCell ref="BR76:BW79"/>
    <mergeCell ref="BL76:BQ79"/>
    <mergeCell ref="Z82:AA82"/>
    <mergeCell ref="X82:Y82"/>
    <mergeCell ref="V82:W82"/>
    <mergeCell ref="T82:U82"/>
    <mergeCell ref="R82:S82"/>
    <mergeCell ref="P82:Q82"/>
    <mergeCell ref="N82:O82"/>
    <mergeCell ref="L82:M82"/>
    <mergeCell ref="B82:K82"/>
    <mergeCell ref="BX81:BY81"/>
    <mergeCell ref="BV81:BW81"/>
    <mergeCell ref="BT81:BU81"/>
    <mergeCell ref="BR81:BS81"/>
    <mergeCell ref="BP81:BQ81"/>
    <mergeCell ref="BN81:BO81"/>
    <mergeCell ref="BL81:BM81"/>
    <mergeCell ref="BJ81:BK81"/>
    <mergeCell ref="BH81:BI81"/>
    <mergeCell ref="BF81:BG81"/>
    <mergeCell ref="BD81:BE81"/>
    <mergeCell ref="BB81:BC81"/>
    <mergeCell ref="AZ81:BA81"/>
    <mergeCell ref="AX81:AY81"/>
    <mergeCell ref="AV81:AW81"/>
    <mergeCell ref="AT81:AU81"/>
    <mergeCell ref="AR81:AS81"/>
    <mergeCell ref="AP81:AQ81"/>
    <mergeCell ref="AN81:AO81"/>
    <mergeCell ref="AL81:AM81"/>
    <mergeCell ref="AJ81:AK81"/>
    <mergeCell ref="AH81:AI81"/>
    <mergeCell ref="AF81:AG81"/>
    <mergeCell ref="V83:W83"/>
    <mergeCell ref="T83:U83"/>
    <mergeCell ref="R83:S83"/>
    <mergeCell ref="P83:Q83"/>
    <mergeCell ref="N83:O83"/>
    <mergeCell ref="L83:M83"/>
    <mergeCell ref="B83:K83"/>
    <mergeCell ref="BX82:BY82"/>
    <mergeCell ref="BV82:BW82"/>
    <mergeCell ref="BT82:BU82"/>
    <mergeCell ref="BR82:BS82"/>
    <mergeCell ref="BP82:BQ82"/>
    <mergeCell ref="BN82:BO82"/>
    <mergeCell ref="BL82:BM82"/>
    <mergeCell ref="BJ82:BK82"/>
    <mergeCell ref="BH82:BI82"/>
    <mergeCell ref="BF82:BG82"/>
    <mergeCell ref="BD82:BE82"/>
    <mergeCell ref="BB82:BC82"/>
    <mergeCell ref="AZ82:BA82"/>
    <mergeCell ref="AX82:AY82"/>
    <mergeCell ref="AV82:AW82"/>
    <mergeCell ref="AT82:AU82"/>
    <mergeCell ref="AR82:AS82"/>
    <mergeCell ref="AP82:AQ82"/>
    <mergeCell ref="AN82:AO82"/>
    <mergeCell ref="AL82:AM82"/>
    <mergeCell ref="AJ82:AK82"/>
    <mergeCell ref="AH82:AI82"/>
    <mergeCell ref="AF82:AG82"/>
    <mergeCell ref="AD82:AE82"/>
    <mergeCell ref="AB82:AC82"/>
    <mergeCell ref="R84:S84"/>
    <mergeCell ref="P84:Q84"/>
    <mergeCell ref="N84:O84"/>
    <mergeCell ref="L84:M84"/>
    <mergeCell ref="B84:K84"/>
    <mergeCell ref="BX83:BY83"/>
    <mergeCell ref="BV83:BW83"/>
    <mergeCell ref="BT83:BU83"/>
    <mergeCell ref="BR83:BS83"/>
    <mergeCell ref="BP83:BQ83"/>
    <mergeCell ref="BN83:BO83"/>
    <mergeCell ref="BL83:BM83"/>
    <mergeCell ref="BJ83:BK83"/>
    <mergeCell ref="BH83:BI83"/>
    <mergeCell ref="BF83:BG83"/>
    <mergeCell ref="BD83:BE83"/>
    <mergeCell ref="BB83:BC83"/>
    <mergeCell ref="AZ83:BA83"/>
    <mergeCell ref="AX83:AY83"/>
    <mergeCell ref="AV83:AW83"/>
    <mergeCell ref="AT83:AU83"/>
    <mergeCell ref="AR83:AS83"/>
    <mergeCell ref="AP83:AQ83"/>
    <mergeCell ref="AN83:AO83"/>
    <mergeCell ref="AL83:AM83"/>
    <mergeCell ref="AJ83:AK83"/>
    <mergeCell ref="AH83:AI83"/>
    <mergeCell ref="AF83:AG83"/>
    <mergeCell ref="AD83:AE83"/>
    <mergeCell ref="AB83:AC83"/>
    <mergeCell ref="Z83:AA83"/>
    <mergeCell ref="X83:Y83"/>
    <mergeCell ref="N85:O85"/>
    <mergeCell ref="L85:M85"/>
    <mergeCell ref="B85:K85"/>
    <mergeCell ref="BX84:BY84"/>
    <mergeCell ref="BV84:BW84"/>
    <mergeCell ref="BT84:BU84"/>
    <mergeCell ref="BR84:BS84"/>
    <mergeCell ref="BP84:BQ84"/>
    <mergeCell ref="BN84:BO84"/>
    <mergeCell ref="BL84:BM84"/>
    <mergeCell ref="BJ84:BK84"/>
    <mergeCell ref="BH84:BI84"/>
    <mergeCell ref="BF84:BG84"/>
    <mergeCell ref="BD84:BE84"/>
    <mergeCell ref="BB84:BC84"/>
    <mergeCell ref="AZ84:BA84"/>
    <mergeCell ref="AX84:AY84"/>
    <mergeCell ref="AV84:AW84"/>
    <mergeCell ref="AT84:AU84"/>
    <mergeCell ref="AR84:AS84"/>
    <mergeCell ref="AP84:AQ84"/>
    <mergeCell ref="AN84:AO84"/>
    <mergeCell ref="AL84:AM84"/>
    <mergeCell ref="AJ84:AK84"/>
    <mergeCell ref="AH84:AI84"/>
    <mergeCell ref="AF84:AG84"/>
    <mergeCell ref="AD84:AE84"/>
    <mergeCell ref="AB84:AC84"/>
    <mergeCell ref="Z84:AA84"/>
    <mergeCell ref="X84:Y84"/>
    <mergeCell ref="V84:W84"/>
    <mergeCell ref="T84:U84"/>
    <mergeCell ref="AV85:AW85"/>
    <mergeCell ref="AT85:AU85"/>
    <mergeCell ref="AR85:AS85"/>
    <mergeCell ref="AP85:AQ85"/>
    <mergeCell ref="AN85:AO85"/>
    <mergeCell ref="AL85:AM85"/>
    <mergeCell ref="AJ85:AK85"/>
    <mergeCell ref="AH85:AI85"/>
    <mergeCell ref="AF85:AG85"/>
    <mergeCell ref="AD85:AE85"/>
    <mergeCell ref="AB85:AC85"/>
    <mergeCell ref="Z85:AA85"/>
    <mergeCell ref="X85:Y85"/>
    <mergeCell ref="V85:W85"/>
    <mergeCell ref="T85:U85"/>
    <mergeCell ref="R85:S85"/>
    <mergeCell ref="P85:Q85"/>
    <mergeCell ref="BL105:BM105"/>
    <mergeCell ref="BN105:BO105"/>
    <mergeCell ref="BX85:BY85"/>
    <mergeCell ref="BV85:BW85"/>
    <mergeCell ref="BT85:BU85"/>
    <mergeCell ref="BR85:BS85"/>
    <mergeCell ref="BP85:BQ85"/>
    <mergeCell ref="BN85:BO85"/>
    <mergeCell ref="BL85:BM85"/>
    <mergeCell ref="BN102:BO102"/>
    <mergeCell ref="BJ85:BK85"/>
    <mergeCell ref="BH85:BI85"/>
    <mergeCell ref="BF85:BG85"/>
    <mergeCell ref="BD85:BE85"/>
    <mergeCell ref="BB85:BC85"/>
    <mergeCell ref="AZ85:BA85"/>
    <mergeCell ref="AX85:AY85"/>
    <mergeCell ref="BX102:BY102"/>
    <mergeCell ref="BP103:BQ103"/>
    <mergeCell ref="BR103:BS103"/>
    <mergeCell ref="BT100:BU100"/>
    <mergeCell ref="BR99:BS99"/>
    <mergeCell ref="BT99:BU99"/>
    <mergeCell ref="BL99:BM99"/>
    <mergeCell ref="BN99:BO99"/>
    <mergeCell ref="BJ90:BK90"/>
    <mergeCell ref="BH90:BI90"/>
    <mergeCell ref="BP99:BQ99"/>
    <mergeCell ref="BX99:BY99"/>
    <mergeCell ref="BV94:BW94"/>
    <mergeCell ref="BT94:BU94"/>
    <mergeCell ref="BR94:BS94"/>
    <mergeCell ref="R87:S87"/>
    <mergeCell ref="P87:Q87"/>
    <mergeCell ref="N87:O87"/>
    <mergeCell ref="L87:M87"/>
    <mergeCell ref="B87:K87"/>
    <mergeCell ref="BX105:BY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R105:AS105"/>
    <mergeCell ref="AT105:AU105"/>
    <mergeCell ref="AV105:AW105"/>
    <mergeCell ref="AX105:AY105"/>
    <mergeCell ref="AZ105:BA105"/>
    <mergeCell ref="BB105:BC105"/>
    <mergeCell ref="BD105:BE105"/>
    <mergeCell ref="BF105:BG105"/>
    <mergeCell ref="BH105:BI105"/>
    <mergeCell ref="BJ105:BK105"/>
    <mergeCell ref="N88:O88"/>
    <mergeCell ref="L88:M88"/>
    <mergeCell ref="B88:K88"/>
    <mergeCell ref="BX87:BY87"/>
    <mergeCell ref="BV87:BW87"/>
    <mergeCell ref="BT87:BU87"/>
    <mergeCell ref="BR87:BS87"/>
    <mergeCell ref="BP87:BQ87"/>
    <mergeCell ref="BN87:BO87"/>
    <mergeCell ref="BL87:BM87"/>
    <mergeCell ref="BJ87:BK87"/>
    <mergeCell ref="BH87:BI87"/>
    <mergeCell ref="BF87:BG87"/>
    <mergeCell ref="BD87:BE87"/>
    <mergeCell ref="BB87:BC87"/>
    <mergeCell ref="AZ87:BA87"/>
    <mergeCell ref="AX87:AY87"/>
    <mergeCell ref="AV87:AW87"/>
    <mergeCell ref="AT87:AU87"/>
    <mergeCell ref="AR87:AS87"/>
    <mergeCell ref="AP87:AQ87"/>
    <mergeCell ref="AN87:AO87"/>
    <mergeCell ref="AL87:AM87"/>
    <mergeCell ref="AJ87:AK87"/>
    <mergeCell ref="AH87:AI87"/>
    <mergeCell ref="AF87:AG87"/>
    <mergeCell ref="AD87:AE87"/>
    <mergeCell ref="AB87:AC87"/>
    <mergeCell ref="Z87:AA87"/>
    <mergeCell ref="X87:Y87"/>
    <mergeCell ref="V87:W87"/>
    <mergeCell ref="T87:U87"/>
    <mergeCell ref="B90:K90"/>
    <mergeCell ref="BX88:BY88"/>
    <mergeCell ref="BV88:BW88"/>
    <mergeCell ref="BT88:BU88"/>
    <mergeCell ref="BR88:BS88"/>
    <mergeCell ref="BP88:BQ88"/>
    <mergeCell ref="BN88:BO88"/>
    <mergeCell ref="BL88:BM88"/>
    <mergeCell ref="BJ88:BK88"/>
    <mergeCell ref="BH88:BI88"/>
    <mergeCell ref="BF88:BG88"/>
    <mergeCell ref="BD88:BE88"/>
    <mergeCell ref="BB88:BC88"/>
    <mergeCell ref="AZ88:BA88"/>
    <mergeCell ref="AX88:AY88"/>
    <mergeCell ref="AV88:AW88"/>
    <mergeCell ref="AT88:AU88"/>
    <mergeCell ref="AR88:AS88"/>
    <mergeCell ref="AP88:AQ88"/>
    <mergeCell ref="AN88:AO88"/>
    <mergeCell ref="AL88:AM88"/>
    <mergeCell ref="AJ88:AK88"/>
    <mergeCell ref="AH88:AI88"/>
    <mergeCell ref="AF88:AG88"/>
    <mergeCell ref="AD88:AE88"/>
    <mergeCell ref="AB88:AC88"/>
    <mergeCell ref="Z88:AA88"/>
    <mergeCell ref="X88:Y88"/>
    <mergeCell ref="V88:W88"/>
    <mergeCell ref="T88:U88"/>
    <mergeCell ref="R88:S88"/>
    <mergeCell ref="P88:Q88"/>
    <mergeCell ref="AR90:AS90"/>
    <mergeCell ref="AP90:AQ90"/>
    <mergeCell ref="AN90:AO90"/>
    <mergeCell ref="AL90:AM90"/>
    <mergeCell ref="AJ90:AK90"/>
    <mergeCell ref="AH90:AI90"/>
    <mergeCell ref="AF90:AG90"/>
    <mergeCell ref="AD90:AE90"/>
    <mergeCell ref="AB90:AC90"/>
    <mergeCell ref="Z90:AA90"/>
    <mergeCell ref="X90:Y90"/>
    <mergeCell ref="V90:W90"/>
    <mergeCell ref="T90:U90"/>
    <mergeCell ref="R90:S90"/>
    <mergeCell ref="P90:Q90"/>
    <mergeCell ref="N90:O90"/>
    <mergeCell ref="L90:M90"/>
    <mergeCell ref="BP94:BQ94"/>
    <mergeCell ref="BN94:BO94"/>
    <mergeCell ref="BL94:BM94"/>
    <mergeCell ref="BF90:BG90"/>
    <mergeCell ref="BD90:BE90"/>
    <mergeCell ref="BB90:BC90"/>
    <mergeCell ref="AZ90:BA90"/>
    <mergeCell ref="AX90:AY90"/>
    <mergeCell ref="AV90:AW90"/>
    <mergeCell ref="AT90:AU90"/>
    <mergeCell ref="BL104:BM104"/>
    <mergeCell ref="BN104:BO104"/>
    <mergeCell ref="BP104:BQ104"/>
    <mergeCell ref="BR104:BS104"/>
    <mergeCell ref="BT104:BU104"/>
    <mergeCell ref="BV104:BW104"/>
    <mergeCell ref="BX104:BY104"/>
    <mergeCell ref="BX90:BY90"/>
    <mergeCell ref="BV90:BW90"/>
    <mergeCell ref="BT90:BU90"/>
    <mergeCell ref="BT103:BU103"/>
    <mergeCell ref="BV103:BW103"/>
    <mergeCell ref="BX103:BY103"/>
    <mergeCell ref="BX100:BY100"/>
    <mergeCell ref="BT98:BU98"/>
    <mergeCell ref="BV100:BW100"/>
    <mergeCell ref="BV99:BW99"/>
    <mergeCell ref="BR90:BS90"/>
    <mergeCell ref="BP90:BQ90"/>
    <mergeCell ref="BN90:BO90"/>
    <mergeCell ref="BL90:BM90"/>
    <mergeCell ref="AV94:AW94"/>
    <mergeCell ref="AN91:AO91"/>
    <mergeCell ref="AL91:AM91"/>
    <mergeCell ref="AJ91:AK91"/>
    <mergeCell ref="AH91:AI91"/>
    <mergeCell ref="AF91:AG91"/>
    <mergeCell ref="AD91:AE91"/>
    <mergeCell ref="AB91:AC91"/>
    <mergeCell ref="Z91:AA91"/>
    <mergeCell ref="X91:Y91"/>
    <mergeCell ref="V91:W91"/>
    <mergeCell ref="T91:U91"/>
    <mergeCell ref="R91:S91"/>
    <mergeCell ref="P91:Q91"/>
    <mergeCell ref="N91:O91"/>
    <mergeCell ref="L91:M91"/>
    <mergeCell ref="B91:K91"/>
    <mergeCell ref="Z104:AA104"/>
    <mergeCell ref="AB104:AC104"/>
    <mergeCell ref="Z102:AA102"/>
    <mergeCell ref="AB102:AC102"/>
    <mergeCell ref="B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J92:AK92"/>
    <mergeCell ref="AH92:AI92"/>
    <mergeCell ref="AF92:AG92"/>
    <mergeCell ref="AD92:AE92"/>
    <mergeCell ref="AB92:AC92"/>
    <mergeCell ref="Z92:AA92"/>
    <mergeCell ref="X92:Y92"/>
    <mergeCell ref="V92:W92"/>
    <mergeCell ref="T92:U92"/>
    <mergeCell ref="R92:S92"/>
    <mergeCell ref="P92:Q92"/>
    <mergeCell ref="N92:O92"/>
    <mergeCell ref="L92:M92"/>
    <mergeCell ref="B92:K92"/>
    <mergeCell ref="BX91:BY91"/>
    <mergeCell ref="BV91:BW91"/>
    <mergeCell ref="BT91:BU91"/>
    <mergeCell ref="BR91:BS91"/>
    <mergeCell ref="BP91:BQ91"/>
    <mergeCell ref="BN91:BO91"/>
    <mergeCell ref="BL91:BM91"/>
    <mergeCell ref="BJ91:BK91"/>
    <mergeCell ref="BH91:BI91"/>
    <mergeCell ref="BF91:BG91"/>
    <mergeCell ref="BD91:BE91"/>
    <mergeCell ref="BB91:BC91"/>
    <mergeCell ref="AZ91:BA91"/>
    <mergeCell ref="AX91:AY91"/>
    <mergeCell ref="AV91:AW91"/>
    <mergeCell ref="AT91:AU91"/>
    <mergeCell ref="AR91:AS91"/>
    <mergeCell ref="AP91:AQ91"/>
    <mergeCell ref="AF93:AG93"/>
    <mergeCell ref="AD93:AE93"/>
    <mergeCell ref="AB93:AC93"/>
    <mergeCell ref="Z93:AA93"/>
    <mergeCell ref="X93:Y93"/>
    <mergeCell ref="V93:W93"/>
    <mergeCell ref="T93:U93"/>
    <mergeCell ref="R93:S93"/>
    <mergeCell ref="P93:Q93"/>
    <mergeCell ref="N93:O93"/>
    <mergeCell ref="L93:M93"/>
    <mergeCell ref="B93:K93"/>
    <mergeCell ref="BX92:BY92"/>
    <mergeCell ref="BV92:BW92"/>
    <mergeCell ref="BT92:BU92"/>
    <mergeCell ref="BR92:BS92"/>
    <mergeCell ref="BP92:BQ92"/>
    <mergeCell ref="BN92:BO92"/>
    <mergeCell ref="BL92:BM92"/>
    <mergeCell ref="BJ92:BK92"/>
    <mergeCell ref="BH92:BI92"/>
    <mergeCell ref="BF92:BG92"/>
    <mergeCell ref="BD92:BE92"/>
    <mergeCell ref="BB92:BC92"/>
    <mergeCell ref="AZ92:BA92"/>
    <mergeCell ref="AX92:AY92"/>
    <mergeCell ref="AV92:AW92"/>
    <mergeCell ref="AT92:AU92"/>
    <mergeCell ref="AR92:AS92"/>
    <mergeCell ref="AP92:AQ92"/>
    <mergeCell ref="AN92:AO92"/>
    <mergeCell ref="AL92:AM92"/>
    <mergeCell ref="N104:O104"/>
    <mergeCell ref="P104:Q104"/>
    <mergeCell ref="R104:S104"/>
    <mergeCell ref="T104:U104"/>
    <mergeCell ref="V104:W104"/>
    <mergeCell ref="X104:Y104"/>
    <mergeCell ref="BD99:BE99"/>
    <mergeCell ref="BF99:BG99"/>
    <mergeCell ref="BH99:BI99"/>
    <mergeCell ref="BX93:BY93"/>
    <mergeCell ref="BV93:BW93"/>
    <mergeCell ref="BT93:BU93"/>
    <mergeCell ref="BR93:BS93"/>
    <mergeCell ref="BP93:BQ93"/>
    <mergeCell ref="BN93:BO93"/>
    <mergeCell ref="BL93:BM93"/>
    <mergeCell ref="BJ93:BK93"/>
    <mergeCell ref="BH93:BI93"/>
    <mergeCell ref="BF93:BG93"/>
    <mergeCell ref="BD93:BE93"/>
    <mergeCell ref="BB93:BC93"/>
    <mergeCell ref="AZ93:BA93"/>
    <mergeCell ref="AX93:AY93"/>
    <mergeCell ref="AV93:AW93"/>
    <mergeCell ref="AT93:AU93"/>
    <mergeCell ref="AR93:AS93"/>
    <mergeCell ref="AP93:AQ93"/>
    <mergeCell ref="AN93:AO93"/>
    <mergeCell ref="AL93:AM93"/>
    <mergeCell ref="AJ93:AK93"/>
    <mergeCell ref="AH93:AI93"/>
    <mergeCell ref="BX94:BY94"/>
    <mergeCell ref="L94:M94"/>
    <mergeCell ref="B94:K94"/>
    <mergeCell ref="AB99:AC99"/>
    <mergeCell ref="AD99:AE99"/>
    <mergeCell ref="AB94:AC94"/>
    <mergeCell ref="Z94:AA94"/>
    <mergeCell ref="X94:Y94"/>
    <mergeCell ref="V94:W94"/>
    <mergeCell ref="AF99:AG99"/>
    <mergeCell ref="AH99:AI99"/>
    <mergeCell ref="AJ99:AK99"/>
    <mergeCell ref="AL99:AM99"/>
    <mergeCell ref="AN99:AO99"/>
    <mergeCell ref="AP99:AQ99"/>
    <mergeCell ref="BJ99:BK99"/>
    <mergeCell ref="AR99:AS99"/>
    <mergeCell ref="AT99:AU99"/>
    <mergeCell ref="AV99:AW99"/>
    <mergeCell ref="AX99:AY99"/>
    <mergeCell ref="AZ99:BA99"/>
    <mergeCell ref="BB99:BC99"/>
    <mergeCell ref="P95:Q95"/>
    <mergeCell ref="N95:O95"/>
    <mergeCell ref="L95:M95"/>
    <mergeCell ref="B95:K95"/>
    <mergeCell ref="BJ94:BK94"/>
    <mergeCell ref="BH94:BI94"/>
    <mergeCell ref="BF94:BG94"/>
    <mergeCell ref="BD94:BE94"/>
    <mergeCell ref="BB94:BC94"/>
    <mergeCell ref="AZ94:BA94"/>
    <mergeCell ref="AX94:AY94"/>
    <mergeCell ref="AT94:AU94"/>
    <mergeCell ref="AR94:AS94"/>
    <mergeCell ref="AP94:AQ94"/>
    <mergeCell ref="T94:U94"/>
    <mergeCell ref="R94:S94"/>
    <mergeCell ref="AN94:AO94"/>
    <mergeCell ref="AL94:AM94"/>
    <mergeCell ref="AJ94:AK94"/>
    <mergeCell ref="AH94:AI94"/>
    <mergeCell ref="AF94:AG94"/>
    <mergeCell ref="AD94:AE94"/>
    <mergeCell ref="P94:Q94"/>
    <mergeCell ref="N94:O94"/>
    <mergeCell ref="L96:M96"/>
    <mergeCell ref="B96:K96"/>
    <mergeCell ref="BX95:BY95"/>
    <mergeCell ref="BV95:BW95"/>
    <mergeCell ref="BT95:BU95"/>
    <mergeCell ref="BR95:BS95"/>
    <mergeCell ref="BP95:BQ95"/>
    <mergeCell ref="BN95:BO95"/>
    <mergeCell ref="BL95:BM95"/>
    <mergeCell ref="BJ95:BK95"/>
    <mergeCell ref="BH95:BI95"/>
    <mergeCell ref="BF95:BG95"/>
    <mergeCell ref="BD95:BE95"/>
    <mergeCell ref="BB95:BC95"/>
    <mergeCell ref="AZ95:BA95"/>
    <mergeCell ref="AX95:AY95"/>
    <mergeCell ref="AV95:AW95"/>
    <mergeCell ref="AT95:AU95"/>
    <mergeCell ref="AR95:AS95"/>
    <mergeCell ref="AF95:AG95"/>
    <mergeCell ref="AD95:AE95"/>
    <mergeCell ref="AB95:AC95"/>
    <mergeCell ref="Z95:AA95"/>
    <mergeCell ref="X95:Y95"/>
    <mergeCell ref="V95:W95"/>
    <mergeCell ref="T95:U95"/>
    <mergeCell ref="R95:S95"/>
    <mergeCell ref="AT96:AU96"/>
    <mergeCell ref="AR96:AS96"/>
    <mergeCell ref="AP96:AQ96"/>
    <mergeCell ref="AN96:AO96"/>
    <mergeCell ref="AL96:AM96"/>
    <mergeCell ref="AJ96:AK96"/>
    <mergeCell ref="AH96:AI96"/>
    <mergeCell ref="AF96:AG96"/>
    <mergeCell ref="AD96:AE96"/>
    <mergeCell ref="AB96:AC96"/>
    <mergeCell ref="Z96:AA96"/>
    <mergeCell ref="X96:Y96"/>
    <mergeCell ref="V96:W96"/>
    <mergeCell ref="T96:U96"/>
    <mergeCell ref="R96:S96"/>
    <mergeCell ref="BR98:BS98"/>
    <mergeCell ref="BX97:BY97"/>
    <mergeCell ref="BP96:BQ96"/>
    <mergeCell ref="BN96:BO96"/>
    <mergeCell ref="BL96:BM96"/>
    <mergeCell ref="BJ96:BK96"/>
    <mergeCell ref="BH96:BI96"/>
    <mergeCell ref="BF96:BG96"/>
    <mergeCell ref="BD96:BE96"/>
    <mergeCell ref="BB96:BC96"/>
    <mergeCell ref="AZ96:BA96"/>
    <mergeCell ref="AV96:AW96"/>
    <mergeCell ref="AP95:AQ95"/>
    <mergeCell ref="AN95:AO95"/>
    <mergeCell ref="AL95:AM95"/>
    <mergeCell ref="AJ95:AK95"/>
    <mergeCell ref="AH95:AI95"/>
    <mergeCell ref="R101:S101"/>
    <mergeCell ref="P101:Q101"/>
    <mergeCell ref="N101:O101"/>
    <mergeCell ref="L101:M101"/>
    <mergeCell ref="B101:K101"/>
    <mergeCell ref="AD104:AE104"/>
    <mergeCell ref="AF104:AG104"/>
    <mergeCell ref="AH104:AI104"/>
    <mergeCell ref="BX161:BY161"/>
    <mergeCell ref="BX157:BY157"/>
    <mergeCell ref="BX158:BY158"/>
    <mergeCell ref="BX159:BY159"/>
    <mergeCell ref="AJ104:AK104"/>
    <mergeCell ref="AL104:AM104"/>
    <mergeCell ref="AN104:AO104"/>
    <mergeCell ref="B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Z101:AA101"/>
    <mergeCell ref="BX130:BY130"/>
    <mergeCell ref="X101:Y101"/>
    <mergeCell ref="V101:W101"/>
    <mergeCell ref="AL108:AM108"/>
    <mergeCell ref="AN108:AO108"/>
    <mergeCell ref="AP108:AQ108"/>
    <mergeCell ref="AR108:AS108"/>
    <mergeCell ref="V108:W108"/>
    <mergeCell ref="X108:Y108"/>
    <mergeCell ref="Z108:AA108"/>
    <mergeCell ref="AB108:AC108"/>
    <mergeCell ref="AD108:AE108"/>
    <mergeCell ref="AF108:AG108"/>
    <mergeCell ref="BT108:BU108"/>
    <mergeCell ref="BV108:BW108"/>
    <mergeCell ref="AN98:AO98"/>
    <mergeCell ref="AP98:AQ98"/>
    <mergeCell ref="V99:W99"/>
    <mergeCell ref="X99:Y99"/>
    <mergeCell ref="Z99:AA99"/>
    <mergeCell ref="AT101:AU101"/>
    <mergeCell ref="AR101:AS101"/>
    <mergeCell ref="AP101:AQ101"/>
    <mergeCell ref="AN101:AO101"/>
    <mergeCell ref="AL101:AM101"/>
    <mergeCell ref="AJ101:AK101"/>
    <mergeCell ref="AH101:AI101"/>
    <mergeCell ref="AF101:AG101"/>
    <mergeCell ref="AD101:AE101"/>
    <mergeCell ref="AB101:AC101"/>
    <mergeCell ref="AR98:AS98"/>
    <mergeCell ref="AT98:AU98"/>
    <mergeCell ref="AV98:AW98"/>
    <mergeCell ref="A142:E142"/>
    <mergeCell ref="A143:E143"/>
    <mergeCell ref="BX142:BY142"/>
    <mergeCell ref="BX143:BY143"/>
    <mergeCell ref="BL86:BM86"/>
    <mergeCell ref="BN86:BO86"/>
    <mergeCell ref="BP86:BQ86"/>
    <mergeCell ref="BR86:BS86"/>
    <mergeCell ref="BT86:BU86"/>
    <mergeCell ref="BV86:BW86"/>
    <mergeCell ref="AZ86:BA86"/>
    <mergeCell ref="BB86:BC86"/>
    <mergeCell ref="BD86:BE86"/>
    <mergeCell ref="BF86:BG86"/>
    <mergeCell ref="BH86:BI86"/>
    <mergeCell ref="BJ86:BK86"/>
    <mergeCell ref="AN86:AO86"/>
    <mergeCell ref="AP86:AQ86"/>
    <mergeCell ref="AR86:AS86"/>
    <mergeCell ref="AT86:AU86"/>
    <mergeCell ref="AV86:AW86"/>
    <mergeCell ref="AX86:AY86"/>
    <mergeCell ref="BX139:BY139"/>
    <mergeCell ref="L99:M99"/>
    <mergeCell ref="F134:BW134"/>
    <mergeCell ref="BX132:BY132"/>
    <mergeCell ref="BX133:BY133"/>
    <mergeCell ref="BX134:BY134"/>
    <mergeCell ref="BX138:BY138"/>
    <mergeCell ref="BH101:BI101"/>
    <mergeCell ref="BJ104:BK104"/>
    <mergeCell ref="BX108:BY108"/>
    <mergeCell ref="BX144:BY144"/>
    <mergeCell ref="B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BX141:BY141"/>
    <mergeCell ref="F141:BW141"/>
    <mergeCell ref="BX137:BY137"/>
    <mergeCell ref="F137:BW137"/>
    <mergeCell ref="A137:E137"/>
    <mergeCell ref="BX135:BY135"/>
    <mergeCell ref="F135:BW135"/>
    <mergeCell ref="A135:E135"/>
    <mergeCell ref="A136:E136"/>
    <mergeCell ref="F136:BW136"/>
    <mergeCell ref="BX136:BY136"/>
    <mergeCell ref="BX131:BY131"/>
    <mergeCell ref="F131:BW131"/>
    <mergeCell ref="A131:E131"/>
    <mergeCell ref="A132:E132"/>
    <mergeCell ref="A133:E133"/>
    <mergeCell ref="A134:E134"/>
    <mergeCell ref="F157:BW157"/>
    <mergeCell ref="F158:BW158"/>
    <mergeCell ref="A158:E158"/>
    <mergeCell ref="A157:E157"/>
    <mergeCell ref="A153:E153"/>
    <mergeCell ref="BX152:BY152"/>
    <mergeCell ref="F152:BW152"/>
    <mergeCell ref="A152:E152"/>
    <mergeCell ref="F151:BW151"/>
    <mergeCell ref="BX155:BY155"/>
    <mergeCell ref="F155:BW155"/>
    <mergeCell ref="A155:E155"/>
    <mergeCell ref="BX154:BY154"/>
    <mergeCell ref="F154:BW154"/>
    <mergeCell ref="BX150:BY150"/>
    <mergeCell ref="F150:BW150"/>
    <mergeCell ref="A150:E150"/>
    <mergeCell ref="BX151:BY151"/>
    <mergeCell ref="A151:E151"/>
    <mergeCell ref="BX153:BY153"/>
    <mergeCell ref="F153:BW153"/>
    <mergeCell ref="BX156:BY156"/>
    <mergeCell ref="F156:BW156"/>
    <mergeCell ref="A156:E156"/>
    <mergeCell ref="A154:E154"/>
    <mergeCell ref="A170:E170"/>
    <mergeCell ref="A172:E172"/>
    <mergeCell ref="F172:BW172"/>
    <mergeCell ref="BX172:BY172"/>
    <mergeCell ref="A166:E166"/>
    <mergeCell ref="A169:E169"/>
    <mergeCell ref="F169:BW169"/>
    <mergeCell ref="BX165:BY165"/>
    <mergeCell ref="F165:BW165"/>
    <mergeCell ref="A165:E165"/>
    <mergeCell ref="BX169:BY169"/>
    <mergeCell ref="A159:E159"/>
    <mergeCell ref="BX164:BY164"/>
    <mergeCell ref="F164:BW164"/>
    <mergeCell ref="A164:E164"/>
    <mergeCell ref="BX162:BY162"/>
    <mergeCell ref="F162:BW162"/>
    <mergeCell ref="A162:E162"/>
    <mergeCell ref="F161:BW161"/>
    <mergeCell ref="A161:E161"/>
    <mergeCell ref="F160:BW160"/>
    <mergeCell ref="BX166:BY166"/>
    <mergeCell ref="F166:BW166"/>
    <mergeCell ref="A160:E160"/>
    <mergeCell ref="BX160:BY160"/>
    <mergeCell ref="F159:BW159"/>
    <mergeCell ref="A163:E163"/>
    <mergeCell ref="F163:BW163"/>
    <mergeCell ref="BX163:BY163"/>
    <mergeCell ref="BX52:BY52"/>
    <mergeCell ref="BV52:BW52"/>
    <mergeCell ref="BT52:BU52"/>
    <mergeCell ref="BR52:BS52"/>
    <mergeCell ref="BP52:BQ52"/>
    <mergeCell ref="BN52:BO52"/>
    <mergeCell ref="BL52:BM52"/>
    <mergeCell ref="BJ52:BK52"/>
    <mergeCell ref="BH52:BI52"/>
    <mergeCell ref="V53:W53"/>
    <mergeCell ref="T53:U53"/>
    <mergeCell ref="R53:S53"/>
    <mergeCell ref="P53:Q53"/>
    <mergeCell ref="N53:O53"/>
    <mergeCell ref="L53:M53"/>
    <mergeCell ref="A175:BW175"/>
    <mergeCell ref="BX174:BY174"/>
    <mergeCell ref="F174:BW174"/>
    <mergeCell ref="AJ53:AK53"/>
    <mergeCell ref="AH53:AI53"/>
    <mergeCell ref="AF53:AG53"/>
    <mergeCell ref="AD53:AE53"/>
    <mergeCell ref="AB53:AC53"/>
    <mergeCell ref="Z53:AA53"/>
    <mergeCell ref="X53:Y53"/>
    <mergeCell ref="A174:E174"/>
    <mergeCell ref="BX171:BY171"/>
    <mergeCell ref="F171:BW171"/>
    <mergeCell ref="A171:E171"/>
    <mergeCell ref="BX170:BY170"/>
    <mergeCell ref="F170:BW170"/>
    <mergeCell ref="B52:K52"/>
    <mergeCell ref="AZ51:BA51"/>
    <mergeCell ref="BX51:BY51"/>
    <mergeCell ref="BV51:BW51"/>
    <mergeCell ref="BT51:BU51"/>
    <mergeCell ref="BR51:BS51"/>
    <mergeCell ref="BP51:BQ51"/>
    <mergeCell ref="BN51:BO51"/>
    <mergeCell ref="BL51:BM51"/>
    <mergeCell ref="BJ51:BK51"/>
    <mergeCell ref="BH51:BI51"/>
    <mergeCell ref="V52:W52"/>
    <mergeCell ref="T52:U52"/>
    <mergeCell ref="R52:S52"/>
    <mergeCell ref="P52:Q52"/>
    <mergeCell ref="N52:O52"/>
    <mergeCell ref="L52:M52"/>
    <mergeCell ref="AH52:AI52"/>
    <mergeCell ref="AF52:AG52"/>
    <mergeCell ref="AD52:AE52"/>
    <mergeCell ref="AB52:AC52"/>
    <mergeCell ref="Z52:AA52"/>
    <mergeCell ref="X52:Y52"/>
    <mergeCell ref="AT52:AU52"/>
    <mergeCell ref="AR52:AS52"/>
    <mergeCell ref="AP52:AQ52"/>
    <mergeCell ref="AN52:AO52"/>
    <mergeCell ref="AL52:AM52"/>
    <mergeCell ref="AJ52:AK52"/>
    <mergeCell ref="BF52:BG52"/>
    <mergeCell ref="BD52:BE52"/>
    <mergeCell ref="BB52:BC52"/>
    <mergeCell ref="AZ52:BA52"/>
    <mergeCell ref="L49:M49"/>
    <mergeCell ref="B51:K51"/>
    <mergeCell ref="BX50:BY50"/>
    <mergeCell ref="BV50:BW50"/>
    <mergeCell ref="BT50:BU50"/>
    <mergeCell ref="BR50:BS50"/>
    <mergeCell ref="BP50:BQ50"/>
    <mergeCell ref="BN50:BO50"/>
    <mergeCell ref="BH50:BI50"/>
    <mergeCell ref="BF50:BG50"/>
    <mergeCell ref="BD50:BE50"/>
    <mergeCell ref="V51:W51"/>
    <mergeCell ref="T51:U51"/>
    <mergeCell ref="R51:S51"/>
    <mergeCell ref="P51:Q51"/>
    <mergeCell ref="N51:O51"/>
    <mergeCell ref="L51:M51"/>
    <mergeCell ref="AH51:AI51"/>
    <mergeCell ref="AF51:AG51"/>
    <mergeCell ref="AD51:AE51"/>
    <mergeCell ref="AB51:AC51"/>
    <mergeCell ref="Z51:AA51"/>
    <mergeCell ref="X51:Y51"/>
    <mergeCell ref="AT51:AU51"/>
    <mergeCell ref="AR51:AS51"/>
    <mergeCell ref="AP51:AQ51"/>
    <mergeCell ref="AN51:AO51"/>
    <mergeCell ref="AL51:AM51"/>
    <mergeCell ref="AJ51:AK51"/>
    <mergeCell ref="BF51:BG51"/>
    <mergeCell ref="BD51:BE51"/>
    <mergeCell ref="BB51:BC51"/>
    <mergeCell ref="BH49:BI49"/>
    <mergeCell ref="R50:S50"/>
    <mergeCell ref="P50:Q50"/>
    <mergeCell ref="N50:O50"/>
    <mergeCell ref="L50:M50"/>
    <mergeCell ref="B50:K50"/>
    <mergeCell ref="BX49:BY49"/>
    <mergeCell ref="BV49:BW49"/>
    <mergeCell ref="BT49:BU49"/>
    <mergeCell ref="BR49:BS49"/>
    <mergeCell ref="BP49:BQ49"/>
    <mergeCell ref="AD50:AE50"/>
    <mergeCell ref="AB50:AC50"/>
    <mergeCell ref="Z50:AA50"/>
    <mergeCell ref="X50:Y50"/>
    <mergeCell ref="V50:W50"/>
    <mergeCell ref="T50:U50"/>
    <mergeCell ref="AP50:AQ50"/>
    <mergeCell ref="AN50:AO50"/>
    <mergeCell ref="AL50:AM50"/>
    <mergeCell ref="AJ50:AK50"/>
    <mergeCell ref="AH50:AI50"/>
    <mergeCell ref="AF50:AG50"/>
    <mergeCell ref="BB50:BC50"/>
    <mergeCell ref="AZ50:BA50"/>
    <mergeCell ref="AX50:AY50"/>
    <mergeCell ref="AV50:AW50"/>
    <mergeCell ref="AT50:AU50"/>
    <mergeCell ref="AR50:AS50"/>
    <mergeCell ref="R49:S49"/>
    <mergeCell ref="P49:Q49"/>
    <mergeCell ref="N49:O49"/>
    <mergeCell ref="BB48:BC48"/>
    <mergeCell ref="AZ48:BA48"/>
    <mergeCell ref="AX48:AY48"/>
    <mergeCell ref="AV48:AW48"/>
    <mergeCell ref="AT48:AU48"/>
    <mergeCell ref="AR48:AS48"/>
    <mergeCell ref="BX48:BY48"/>
    <mergeCell ref="BV48:BW48"/>
    <mergeCell ref="BT48:BU48"/>
    <mergeCell ref="BR48:BS48"/>
    <mergeCell ref="BP48:BQ48"/>
    <mergeCell ref="AD49:AE49"/>
    <mergeCell ref="AB49:AC49"/>
    <mergeCell ref="Z49:AA49"/>
    <mergeCell ref="X49:Y49"/>
    <mergeCell ref="V49:W49"/>
    <mergeCell ref="T49:U49"/>
    <mergeCell ref="AP49:AQ49"/>
    <mergeCell ref="AN49:AO49"/>
    <mergeCell ref="AL49:AM49"/>
    <mergeCell ref="AJ49:AK49"/>
    <mergeCell ref="AH49:AI49"/>
    <mergeCell ref="AF49:AG49"/>
    <mergeCell ref="BB49:BC49"/>
    <mergeCell ref="AZ49:BA49"/>
    <mergeCell ref="AX49:AY49"/>
    <mergeCell ref="AV49:AW49"/>
    <mergeCell ref="AT49:AU49"/>
    <mergeCell ref="AR49:AS49"/>
    <mergeCell ref="BN49:BO49"/>
    <mergeCell ref="BL49:BM49"/>
    <mergeCell ref="BJ49:BK49"/>
    <mergeCell ref="AX45:AY45"/>
    <mergeCell ref="AV45:AW45"/>
    <mergeCell ref="AT45:AU45"/>
    <mergeCell ref="AR45:AS45"/>
    <mergeCell ref="BN45:BO45"/>
    <mergeCell ref="BL45:BM45"/>
    <mergeCell ref="BJ45:BK45"/>
    <mergeCell ref="BH45:BI45"/>
    <mergeCell ref="BF45:BG45"/>
    <mergeCell ref="BD45:BE45"/>
    <mergeCell ref="R48:S48"/>
    <mergeCell ref="P48:Q48"/>
    <mergeCell ref="N48:O48"/>
    <mergeCell ref="L48:M48"/>
    <mergeCell ref="B48:K48"/>
    <mergeCell ref="BX45:BY45"/>
    <mergeCell ref="BV45:BW45"/>
    <mergeCell ref="BT45:BU45"/>
    <mergeCell ref="BR45:BS45"/>
    <mergeCell ref="BP45:BQ45"/>
    <mergeCell ref="AD48:AE48"/>
    <mergeCell ref="AB48:AC48"/>
    <mergeCell ref="Z48:AA48"/>
    <mergeCell ref="X48:Y48"/>
    <mergeCell ref="V48:W48"/>
    <mergeCell ref="T48:U48"/>
    <mergeCell ref="AP48:AQ48"/>
    <mergeCell ref="AN48:AO48"/>
    <mergeCell ref="AL48:AM48"/>
    <mergeCell ref="AJ48:AK48"/>
    <mergeCell ref="AH48:AI48"/>
    <mergeCell ref="AF48:AG48"/>
    <mergeCell ref="AR44:AS44"/>
    <mergeCell ref="AP44:AQ44"/>
    <mergeCell ref="BL44:BM44"/>
    <mergeCell ref="BJ44:BK44"/>
    <mergeCell ref="BH44:BI44"/>
    <mergeCell ref="BF44:BG44"/>
    <mergeCell ref="BD44:BE44"/>
    <mergeCell ref="BB44:BC44"/>
    <mergeCell ref="R45:S45"/>
    <mergeCell ref="P45:Q45"/>
    <mergeCell ref="N45:O45"/>
    <mergeCell ref="L45:M45"/>
    <mergeCell ref="B45:K45"/>
    <mergeCell ref="BV44:BW44"/>
    <mergeCell ref="BT44:BU44"/>
    <mergeCell ref="BR44:BS44"/>
    <mergeCell ref="BP44:BQ44"/>
    <mergeCell ref="BN44:BO44"/>
    <mergeCell ref="AD45:AE45"/>
    <mergeCell ref="AB45:AC45"/>
    <mergeCell ref="Z45:AA45"/>
    <mergeCell ref="X45:Y45"/>
    <mergeCell ref="V45:W45"/>
    <mergeCell ref="T45:U45"/>
    <mergeCell ref="AP45:AQ45"/>
    <mergeCell ref="AN45:AO45"/>
    <mergeCell ref="AL45:AM45"/>
    <mergeCell ref="AJ45:AK45"/>
    <mergeCell ref="AH45:AI45"/>
    <mergeCell ref="AF45:AG45"/>
    <mergeCell ref="BB45:BC45"/>
    <mergeCell ref="AZ45:BA45"/>
    <mergeCell ref="BJ43:BK43"/>
    <mergeCell ref="BH43:BI43"/>
    <mergeCell ref="BF43:BG43"/>
    <mergeCell ref="BD43:BE43"/>
    <mergeCell ref="BB43:BC43"/>
    <mergeCell ref="T38:U42"/>
    <mergeCell ref="P44:Q44"/>
    <mergeCell ref="N44:O44"/>
    <mergeCell ref="L44:M44"/>
    <mergeCell ref="B44:K44"/>
    <mergeCell ref="BX43:BY43"/>
    <mergeCell ref="BV43:BW43"/>
    <mergeCell ref="BT43:BU43"/>
    <mergeCell ref="BR43:BS43"/>
    <mergeCell ref="BP43:BQ43"/>
    <mergeCell ref="BN43:BO43"/>
    <mergeCell ref="AB44:AC44"/>
    <mergeCell ref="Z44:AA44"/>
    <mergeCell ref="X44:Y44"/>
    <mergeCell ref="V44:W44"/>
    <mergeCell ref="T44:U44"/>
    <mergeCell ref="R44:S44"/>
    <mergeCell ref="AN44:AO44"/>
    <mergeCell ref="AL44:AM44"/>
    <mergeCell ref="AJ44:AK44"/>
    <mergeCell ref="AH44:AI44"/>
    <mergeCell ref="AF44:AG44"/>
    <mergeCell ref="AD44:AE44"/>
    <mergeCell ref="AZ44:BA44"/>
    <mergeCell ref="AX44:AY44"/>
    <mergeCell ref="AV44:AW44"/>
    <mergeCell ref="AT44:AU44"/>
    <mergeCell ref="P43:Q43"/>
    <mergeCell ref="N43:O43"/>
    <mergeCell ref="X43:Y43"/>
    <mergeCell ref="V43:W43"/>
    <mergeCell ref="T43:U43"/>
    <mergeCell ref="R43:S43"/>
    <mergeCell ref="BN42:BO42"/>
    <mergeCell ref="BR42:BS42"/>
    <mergeCell ref="BT42:BU42"/>
    <mergeCell ref="L43:M43"/>
    <mergeCell ref="B43:K43"/>
    <mergeCell ref="BV42:BW42"/>
    <mergeCell ref="BP42:BQ42"/>
    <mergeCell ref="AX42:AY42"/>
    <mergeCell ref="AR42:AS42"/>
    <mergeCell ref="AL42:AM42"/>
    <mergeCell ref="AF42:AG42"/>
    <mergeCell ref="AB43:AC43"/>
    <mergeCell ref="Z43:AA43"/>
    <mergeCell ref="AN43:AO43"/>
    <mergeCell ref="AL43:AM43"/>
    <mergeCell ref="AJ43:AK43"/>
    <mergeCell ref="AH43:AI43"/>
    <mergeCell ref="AF43:AG43"/>
    <mergeCell ref="AD43:AE43"/>
    <mergeCell ref="AZ43:BA43"/>
    <mergeCell ref="AX43:AY43"/>
    <mergeCell ref="AV43:AW43"/>
    <mergeCell ref="AT43:AU43"/>
    <mergeCell ref="AR43:AS43"/>
    <mergeCell ref="AP43:AQ43"/>
    <mergeCell ref="BL43:BM43"/>
    <mergeCell ref="AL28:AX28"/>
    <mergeCell ref="BL37:BW37"/>
    <mergeCell ref="AZ37:BK37"/>
    <mergeCell ref="AN37:AY37"/>
    <mergeCell ref="BX36:BY42"/>
    <mergeCell ref="AB36:BW36"/>
    <mergeCell ref="P36:AA36"/>
    <mergeCell ref="P37:Q42"/>
    <mergeCell ref="BR38:BW41"/>
    <mergeCell ref="BL38:BQ41"/>
    <mergeCell ref="BF38:BK41"/>
    <mergeCell ref="AZ38:BE41"/>
    <mergeCell ref="AT38:AY41"/>
    <mergeCell ref="AN38:AS41"/>
    <mergeCell ref="R37:S42"/>
    <mergeCell ref="AH38:AM41"/>
    <mergeCell ref="AB38:AG41"/>
    <mergeCell ref="V38:W42"/>
    <mergeCell ref="AL30:AT30"/>
    <mergeCell ref="AV30:BA30"/>
    <mergeCell ref="BF24:BG24"/>
    <mergeCell ref="BT25:BU25"/>
    <mergeCell ref="BR25:BS25"/>
    <mergeCell ref="BL25:BM25"/>
    <mergeCell ref="BJ25:BK25"/>
    <mergeCell ref="BH27:BI27"/>
    <mergeCell ref="BF27:BG27"/>
    <mergeCell ref="BT26:BU26"/>
    <mergeCell ref="BR26:BS26"/>
    <mergeCell ref="BL26:BM26"/>
    <mergeCell ref="BJ26:BK26"/>
    <mergeCell ref="BH26:BI26"/>
    <mergeCell ref="BF26:BG26"/>
    <mergeCell ref="BT27:BU27"/>
    <mergeCell ref="BR27:BS27"/>
    <mergeCell ref="BL27:BM27"/>
    <mergeCell ref="BJ27:BK27"/>
    <mergeCell ref="BN27:BQ27"/>
    <mergeCell ref="BH25:BI25"/>
    <mergeCell ref="BF25:BG25"/>
    <mergeCell ref="BT24:BU24"/>
    <mergeCell ref="BR24:BS24"/>
    <mergeCell ref="BL24:BM24"/>
    <mergeCell ref="BJ24:BK24"/>
    <mergeCell ref="BH24:BI24"/>
    <mergeCell ref="BN24:BQ24"/>
    <mergeCell ref="BN25:BQ25"/>
    <mergeCell ref="BN26:BQ26"/>
    <mergeCell ref="AN21:AN22"/>
    <mergeCell ref="AK21:AM21"/>
    <mergeCell ref="AJ21:AJ22"/>
    <mergeCell ref="AF21:AI21"/>
    <mergeCell ref="AE21:AE22"/>
    <mergeCell ref="AB21:AD21"/>
    <mergeCell ref="BB21:BE21"/>
    <mergeCell ref="BA21:BA22"/>
    <mergeCell ref="AX21:AZ21"/>
    <mergeCell ref="AW21:AW22"/>
    <mergeCell ref="AS21:AV21"/>
    <mergeCell ref="AO21:AR21"/>
    <mergeCell ref="BH23:BI23"/>
    <mergeCell ref="BF23:BG23"/>
    <mergeCell ref="BT21:BU22"/>
    <mergeCell ref="BR21:BS22"/>
    <mergeCell ref="BL21:BM22"/>
    <mergeCell ref="BJ21:BK22"/>
    <mergeCell ref="BH21:BI22"/>
    <mergeCell ref="BF21:BG22"/>
    <mergeCell ref="BT23:BU23"/>
    <mergeCell ref="BR23:BS23"/>
    <mergeCell ref="BL23:BM23"/>
    <mergeCell ref="BJ23:BK23"/>
    <mergeCell ref="BN21:BQ22"/>
    <mergeCell ref="BN23:BQ23"/>
    <mergeCell ref="AB46:AC46"/>
    <mergeCell ref="AD46:AE46"/>
    <mergeCell ref="AF46:AG46"/>
    <mergeCell ref="B46:K46"/>
    <mergeCell ref="L46:M46"/>
    <mergeCell ref="N46:O46"/>
    <mergeCell ref="P46:Q46"/>
    <mergeCell ref="R46:S46"/>
    <mergeCell ref="T46:U46"/>
    <mergeCell ref="K21:M21"/>
    <mergeCell ref="J21:J22"/>
    <mergeCell ref="F21:I21"/>
    <mergeCell ref="A21:A22"/>
    <mergeCell ref="AA21:AA22"/>
    <mergeCell ref="X21:Z21"/>
    <mergeCell ref="W21:W22"/>
    <mergeCell ref="S21:V21"/>
    <mergeCell ref="O21:R21"/>
    <mergeCell ref="N21:N22"/>
    <mergeCell ref="A36:A42"/>
    <mergeCell ref="Z30:AJ30"/>
    <mergeCell ref="N30:X30"/>
    <mergeCell ref="Z28:AH28"/>
    <mergeCell ref="N28:X28"/>
    <mergeCell ref="D28:K28"/>
    <mergeCell ref="T37:AA37"/>
    <mergeCell ref="N36:O42"/>
    <mergeCell ref="L36:M42"/>
    <mergeCell ref="B36:K42"/>
    <mergeCell ref="AB37:AM37"/>
    <mergeCell ref="Z38:AA42"/>
    <mergeCell ref="X38:Y42"/>
    <mergeCell ref="B49:K49"/>
    <mergeCell ref="BR46:BS46"/>
    <mergeCell ref="BT46:BU46"/>
    <mergeCell ref="BV46:BW46"/>
    <mergeCell ref="BX46:BY46"/>
    <mergeCell ref="B47:K47"/>
    <mergeCell ref="L47:M47"/>
    <mergeCell ref="N47:O47"/>
    <mergeCell ref="P47:Q47"/>
    <mergeCell ref="R47:S47"/>
    <mergeCell ref="T47:U47"/>
    <mergeCell ref="BF46:BG46"/>
    <mergeCell ref="BH46:BI46"/>
    <mergeCell ref="BJ46:BK46"/>
    <mergeCell ref="BL46:BM46"/>
    <mergeCell ref="BN46:BO46"/>
    <mergeCell ref="BP46:BQ46"/>
    <mergeCell ref="AT46:AU46"/>
    <mergeCell ref="AV46:AW46"/>
    <mergeCell ref="AX46:AY46"/>
    <mergeCell ref="AZ46:BA46"/>
    <mergeCell ref="BB46:BC46"/>
    <mergeCell ref="BD46:BE46"/>
    <mergeCell ref="AH46:AI46"/>
    <mergeCell ref="AJ46:AK46"/>
    <mergeCell ref="AL46:AM46"/>
    <mergeCell ref="AN46:AO46"/>
    <mergeCell ref="AP46:AQ46"/>
    <mergeCell ref="AR46:AS46"/>
    <mergeCell ref="V46:W46"/>
    <mergeCell ref="X46:Y46"/>
    <mergeCell ref="Z46:AA46"/>
    <mergeCell ref="BL50:BM50"/>
    <mergeCell ref="BV47:BW47"/>
    <mergeCell ref="BX47:BY47"/>
    <mergeCell ref="B61:K61"/>
    <mergeCell ref="L61:M61"/>
    <mergeCell ref="N61:O61"/>
    <mergeCell ref="P61:Q61"/>
    <mergeCell ref="R61:S61"/>
    <mergeCell ref="T61:U61"/>
    <mergeCell ref="BF47:BG47"/>
    <mergeCell ref="BH47:BI47"/>
    <mergeCell ref="BJ47:BK47"/>
    <mergeCell ref="BL47:BM47"/>
    <mergeCell ref="BN47:BO47"/>
    <mergeCell ref="BP47:BQ47"/>
    <mergeCell ref="AT47:AU47"/>
    <mergeCell ref="AV47:AW47"/>
    <mergeCell ref="AX47:AY47"/>
    <mergeCell ref="AZ47:BA47"/>
    <mergeCell ref="BB47:BC47"/>
    <mergeCell ref="BD47:BE47"/>
    <mergeCell ref="AH47:AI47"/>
    <mergeCell ref="AJ47:AK47"/>
    <mergeCell ref="AL47:AM47"/>
    <mergeCell ref="AN47:AO47"/>
    <mergeCell ref="AP47:AQ47"/>
    <mergeCell ref="AR47:AS47"/>
    <mergeCell ref="V47:W47"/>
    <mergeCell ref="X47:Y47"/>
    <mergeCell ref="Z47:AA47"/>
    <mergeCell ref="AB47:AC47"/>
    <mergeCell ref="AD47:AE47"/>
    <mergeCell ref="A145:E145"/>
    <mergeCell ref="A140:E140"/>
    <mergeCell ref="BR47:BS47"/>
    <mergeCell ref="AF47:AG47"/>
    <mergeCell ref="BN48:BO48"/>
    <mergeCell ref="BL48:BM48"/>
    <mergeCell ref="BJ48:BK48"/>
    <mergeCell ref="BH48:BI48"/>
    <mergeCell ref="BF48:BG48"/>
    <mergeCell ref="BD48:BE48"/>
    <mergeCell ref="BF49:BG49"/>
    <mergeCell ref="BD49:BE49"/>
    <mergeCell ref="AX51:AY51"/>
    <mergeCell ref="AV51:AW51"/>
    <mergeCell ref="AX52:AY52"/>
    <mergeCell ref="AV52:AW52"/>
    <mergeCell ref="AN60:AO60"/>
    <mergeCell ref="AL60:AM60"/>
    <mergeCell ref="AR89:AS89"/>
    <mergeCell ref="AT89:AU89"/>
    <mergeCell ref="AV89:AW89"/>
    <mergeCell ref="AH108:AI108"/>
    <mergeCell ref="AJ108:AK108"/>
    <mergeCell ref="F139:BW139"/>
    <mergeCell ref="F132:BW132"/>
    <mergeCell ref="T99:U99"/>
    <mergeCell ref="L104:M104"/>
    <mergeCell ref="B105:K105"/>
    <mergeCell ref="B104:K104"/>
    <mergeCell ref="T101:U101"/>
    <mergeCell ref="AX96:AY96"/>
    <mergeCell ref="B99:K99"/>
    <mergeCell ref="BT47:BU47"/>
    <mergeCell ref="AJ60:AK60"/>
    <mergeCell ref="AH60:AI60"/>
    <mergeCell ref="AF60:AG60"/>
    <mergeCell ref="AH59:AI59"/>
    <mergeCell ref="AF59:AG59"/>
    <mergeCell ref="AH58:AI58"/>
    <mergeCell ref="AF58:AG58"/>
    <mergeCell ref="AH57:AI57"/>
    <mergeCell ref="AF57:AG57"/>
    <mergeCell ref="AH55:AI55"/>
    <mergeCell ref="AF55:AG55"/>
    <mergeCell ref="AH54:AI54"/>
    <mergeCell ref="A139:E139"/>
    <mergeCell ref="AX61:AY61"/>
    <mergeCell ref="AZ61:BA61"/>
    <mergeCell ref="BB61:BC61"/>
    <mergeCell ref="BD61:BE61"/>
    <mergeCell ref="AH61:AI61"/>
    <mergeCell ref="AJ61:AK61"/>
    <mergeCell ref="AL61:AM61"/>
    <mergeCell ref="AN61:AO61"/>
    <mergeCell ref="AP61:AQ61"/>
    <mergeCell ref="AR61:AS61"/>
    <mergeCell ref="V61:W61"/>
    <mergeCell ref="X61:Y61"/>
    <mergeCell ref="Z61:AA61"/>
    <mergeCell ref="AB61:AC61"/>
    <mergeCell ref="AD61:AE61"/>
    <mergeCell ref="AF61:AG61"/>
    <mergeCell ref="AN89:AO89"/>
    <mergeCell ref="AP89:AQ89"/>
    <mergeCell ref="BX149:BY149"/>
    <mergeCell ref="F149:BW149"/>
    <mergeCell ref="A149:E149"/>
    <mergeCell ref="BX146:BY146"/>
    <mergeCell ref="F146:BW146"/>
    <mergeCell ref="A146:E146"/>
    <mergeCell ref="BX148:BY148"/>
    <mergeCell ref="F148:BW148"/>
    <mergeCell ref="A148:E148"/>
    <mergeCell ref="A144:E144"/>
    <mergeCell ref="F144:BW144"/>
    <mergeCell ref="AT61:AU61"/>
    <mergeCell ref="AV61:AW61"/>
    <mergeCell ref="R97:S97"/>
    <mergeCell ref="T97:U97"/>
    <mergeCell ref="F145:BW145"/>
    <mergeCell ref="BX145:BY145"/>
    <mergeCell ref="BV89:BW89"/>
    <mergeCell ref="BX89:BY89"/>
    <mergeCell ref="AZ89:BA89"/>
    <mergeCell ref="BB89:BC89"/>
    <mergeCell ref="BD89:BE89"/>
    <mergeCell ref="BJ89:BK89"/>
    <mergeCell ref="BL89:BM89"/>
    <mergeCell ref="BN89:BO89"/>
    <mergeCell ref="BP89:BQ89"/>
    <mergeCell ref="BR89:BS89"/>
    <mergeCell ref="BT89:BU89"/>
    <mergeCell ref="AX89:AY89"/>
    <mergeCell ref="BF89:BG89"/>
    <mergeCell ref="BH89:BI89"/>
    <mergeCell ref="AL89:AM89"/>
    <mergeCell ref="BR61:BS61"/>
    <mergeCell ref="BT61:BU61"/>
    <mergeCell ref="BV61:BW61"/>
    <mergeCell ref="BX61:BY61"/>
    <mergeCell ref="BF61:BG61"/>
    <mergeCell ref="BH61:BI61"/>
    <mergeCell ref="BJ61:BK61"/>
    <mergeCell ref="BL61:BM61"/>
    <mergeCell ref="BN61:BO61"/>
    <mergeCell ref="BP61:BQ61"/>
    <mergeCell ref="B97:K97"/>
    <mergeCell ref="L97:M97"/>
    <mergeCell ref="N97:O97"/>
    <mergeCell ref="P97:Q97"/>
    <mergeCell ref="N99:O99"/>
    <mergeCell ref="P99:Q99"/>
    <mergeCell ref="R99:S99"/>
    <mergeCell ref="P96:Q96"/>
    <mergeCell ref="BX86:BY86"/>
    <mergeCell ref="N96:O96"/>
    <mergeCell ref="AX98:AY98"/>
    <mergeCell ref="AZ98:BA98"/>
    <mergeCell ref="BB98:BC98"/>
    <mergeCell ref="BD98:BE98"/>
    <mergeCell ref="BF98:BG98"/>
    <mergeCell ref="BH98:BI98"/>
    <mergeCell ref="BJ98:BK98"/>
    <mergeCell ref="BL98:BM98"/>
    <mergeCell ref="BN98:BO98"/>
    <mergeCell ref="BP98:BQ98"/>
    <mergeCell ref="BV98:BW98"/>
    <mergeCell ref="BX98:BY98"/>
    <mergeCell ref="BJ50:BK50"/>
    <mergeCell ref="X97:Y97"/>
    <mergeCell ref="Z97:AA97"/>
    <mergeCell ref="AB97:AC97"/>
    <mergeCell ref="AD97:AE97"/>
    <mergeCell ref="AF97:AG97"/>
    <mergeCell ref="BR66:BS66"/>
    <mergeCell ref="BT66:BU66"/>
    <mergeCell ref="BV66:BW66"/>
    <mergeCell ref="BX66:BY66"/>
    <mergeCell ref="BD101:BE101"/>
    <mergeCell ref="BB101:BC101"/>
    <mergeCell ref="AZ101:BA101"/>
    <mergeCell ref="AX101:AY101"/>
    <mergeCell ref="AV101:AW101"/>
    <mergeCell ref="A147:E147"/>
    <mergeCell ref="F147:BW147"/>
    <mergeCell ref="A138:E138"/>
    <mergeCell ref="F138:BW138"/>
    <mergeCell ref="F133:BW133"/>
    <mergeCell ref="A141:E141"/>
    <mergeCell ref="AB109:AC109"/>
    <mergeCell ref="AD109:AE109"/>
    <mergeCell ref="AF109:AG109"/>
    <mergeCell ref="BR108:BS108"/>
    <mergeCell ref="AP110:AQ110"/>
    <mergeCell ref="AR110:AS110"/>
    <mergeCell ref="V110:W110"/>
    <mergeCell ref="X110:Y110"/>
    <mergeCell ref="Z110:AA110"/>
    <mergeCell ref="F140:BW140"/>
    <mergeCell ref="BX140:BY140"/>
    <mergeCell ref="BX147:BY147"/>
    <mergeCell ref="BP101:BQ101"/>
    <mergeCell ref="BN101:BO101"/>
    <mergeCell ref="BT105:BU105"/>
    <mergeCell ref="BV105:BW105"/>
    <mergeCell ref="AT97:AU97"/>
    <mergeCell ref="AV97:AW97"/>
    <mergeCell ref="AX97:AY97"/>
    <mergeCell ref="AZ97:BA97"/>
    <mergeCell ref="BB97:BC97"/>
    <mergeCell ref="BX101:BY101"/>
    <mergeCell ref="BV101:BW101"/>
    <mergeCell ref="BT101:BU101"/>
    <mergeCell ref="BR101:BS101"/>
    <mergeCell ref="BL101:BM101"/>
    <mergeCell ref="BJ101:BK101"/>
    <mergeCell ref="AH97:AI97"/>
    <mergeCell ref="AJ97:AK97"/>
    <mergeCell ref="AL97:AM97"/>
    <mergeCell ref="AN97:AO97"/>
    <mergeCell ref="AP97:AQ97"/>
    <mergeCell ref="AR97:AS97"/>
    <mergeCell ref="AP104:AQ104"/>
    <mergeCell ref="AR104:AS104"/>
    <mergeCell ref="AT104:AU104"/>
    <mergeCell ref="AV104:AW104"/>
    <mergeCell ref="AX104:AY104"/>
    <mergeCell ref="AZ104:BA104"/>
    <mergeCell ref="BB104:BC104"/>
    <mergeCell ref="BD104:BE104"/>
    <mergeCell ref="BF104:BG104"/>
    <mergeCell ref="BH104:BI104"/>
    <mergeCell ref="L109:M109"/>
    <mergeCell ref="N109:O109"/>
    <mergeCell ref="P109:Q109"/>
    <mergeCell ref="R109:S109"/>
    <mergeCell ref="T109:U109"/>
    <mergeCell ref="BF108:BG108"/>
    <mergeCell ref="BH108:BI108"/>
    <mergeCell ref="BJ108:BK108"/>
    <mergeCell ref="BL108:BM108"/>
    <mergeCell ref="BN108:BO108"/>
    <mergeCell ref="BP108:BQ108"/>
    <mergeCell ref="AT108:AU108"/>
    <mergeCell ref="AV108:AW108"/>
    <mergeCell ref="AX108:AY108"/>
    <mergeCell ref="AZ108:BA108"/>
    <mergeCell ref="BB108:BC108"/>
    <mergeCell ref="BD108:BE108"/>
    <mergeCell ref="L108:M108"/>
    <mergeCell ref="N108:O108"/>
    <mergeCell ref="P108:Q108"/>
    <mergeCell ref="R108:S108"/>
    <mergeCell ref="T108:U108"/>
    <mergeCell ref="AL109:AM109"/>
    <mergeCell ref="AN109:AO109"/>
    <mergeCell ref="AP109:AQ109"/>
    <mergeCell ref="AR109:AS109"/>
    <mergeCell ref="V109:W109"/>
    <mergeCell ref="X109:Y109"/>
    <mergeCell ref="Z109:AA109"/>
    <mergeCell ref="N110:O110"/>
    <mergeCell ref="P110:Q110"/>
    <mergeCell ref="R110:S110"/>
    <mergeCell ref="T110:U110"/>
    <mergeCell ref="BF109:BG109"/>
    <mergeCell ref="BH109:BI109"/>
    <mergeCell ref="BJ109:BK109"/>
    <mergeCell ref="BL109:BM109"/>
    <mergeCell ref="BN109:BO109"/>
    <mergeCell ref="BP109:BQ109"/>
    <mergeCell ref="AT109:AU109"/>
    <mergeCell ref="AV109:AW109"/>
    <mergeCell ref="AX109:AY109"/>
    <mergeCell ref="AZ109:BA109"/>
    <mergeCell ref="BB109:BC109"/>
    <mergeCell ref="BD109:BE109"/>
    <mergeCell ref="AH109:AI109"/>
    <mergeCell ref="AJ109:AK109"/>
    <mergeCell ref="AH111:AI111"/>
    <mergeCell ref="AJ111:AK111"/>
    <mergeCell ref="AL111:AM111"/>
    <mergeCell ref="AN111:AO111"/>
    <mergeCell ref="AP111:AQ111"/>
    <mergeCell ref="AR111:AS111"/>
    <mergeCell ref="B111:K111"/>
    <mergeCell ref="L111:M111"/>
    <mergeCell ref="N111:O111"/>
    <mergeCell ref="P111:Q111"/>
    <mergeCell ref="R111:S111"/>
    <mergeCell ref="T111:U111"/>
    <mergeCell ref="BF110:BG110"/>
    <mergeCell ref="BH110:BI110"/>
    <mergeCell ref="BJ110:BK110"/>
    <mergeCell ref="BL110:BM110"/>
    <mergeCell ref="BN110:BO110"/>
    <mergeCell ref="AT110:AU110"/>
    <mergeCell ref="AV110:AW110"/>
    <mergeCell ref="AX110:AY110"/>
    <mergeCell ref="AZ110:BA110"/>
    <mergeCell ref="BB110:BC110"/>
    <mergeCell ref="BD110:BE110"/>
    <mergeCell ref="AH110:AI110"/>
    <mergeCell ref="AJ110:AK110"/>
    <mergeCell ref="AL110:AM110"/>
    <mergeCell ref="AN110:AO110"/>
    <mergeCell ref="AB110:AC110"/>
    <mergeCell ref="AD110:AE110"/>
    <mergeCell ref="AF110:AG110"/>
    <mergeCell ref="B110:K110"/>
    <mergeCell ref="L110:M110"/>
    <mergeCell ref="BN66:BO66"/>
    <mergeCell ref="BP66:BQ66"/>
    <mergeCell ref="BR111:BS111"/>
    <mergeCell ref="BT111:BU111"/>
    <mergeCell ref="BV111:BW111"/>
    <mergeCell ref="BX111:BY111"/>
    <mergeCell ref="BF111:BG111"/>
    <mergeCell ref="BH111:BI111"/>
    <mergeCell ref="BJ111:BK111"/>
    <mergeCell ref="BL111:BM111"/>
    <mergeCell ref="BN111:BO111"/>
    <mergeCell ref="BP111:BQ111"/>
    <mergeCell ref="AT111:AU111"/>
    <mergeCell ref="AV111:AW111"/>
    <mergeCell ref="AX111:AY111"/>
    <mergeCell ref="AZ111:BA111"/>
    <mergeCell ref="BB111:BC111"/>
    <mergeCell ref="BD111:BE111"/>
    <mergeCell ref="BP110:BQ110"/>
    <mergeCell ref="BR109:BS109"/>
    <mergeCell ref="BT109:BU109"/>
    <mergeCell ref="BV109:BW109"/>
    <mergeCell ref="BX109:BY109"/>
    <mergeCell ref="BR110:BS110"/>
    <mergeCell ref="BT110:BU110"/>
    <mergeCell ref="BV110:BW110"/>
    <mergeCell ref="BX110:BY110"/>
    <mergeCell ref="BF101:BG101"/>
    <mergeCell ref="BX96:BY96"/>
    <mergeCell ref="BV96:BW96"/>
    <mergeCell ref="BT96:BU96"/>
    <mergeCell ref="BR96:BS96"/>
    <mergeCell ref="AN112:AO112"/>
    <mergeCell ref="AP112:AQ112"/>
    <mergeCell ref="A173:E173"/>
    <mergeCell ref="F173:BW173"/>
    <mergeCell ref="BX173:BY173"/>
    <mergeCell ref="L66:M66"/>
    <mergeCell ref="N66:O66"/>
    <mergeCell ref="P66:Q66"/>
    <mergeCell ref="R66:S66"/>
    <mergeCell ref="V66:W66"/>
    <mergeCell ref="T66:U66"/>
    <mergeCell ref="X66:Y66"/>
    <mergeCell ref="Z66:AA66"/>
    <mergeCell ref="AB66:AC66"/>
    <mergeCell ref="AD66:AE66"/>
    <mergeCell ref="AH66:AI66"/>
    <mergeCell ref="AF66:AG66"/>
    <mergeCell ref="AJ66:AK66"/>
    <mergeCell ref="AL66:AM66"/>
    <mergeCell ref="AN66:AO66"/>
    <mergeCell ref="AP66:AQ66"/>
    <mergeCell ref="AR66:AS66"/>
    <mergeCell ref="AT66:AU66"/>
    <mergeCell ref="AV66:AW66"/>
    <mergeCell ref="AX66:AY66"/>
    <mergeCell ref="AZ66:BA66"/>
    <mergeCell ref="BB66:BC66"/>
    <mergeCell ref="BF66:BG66"/>
    <mergeCell ref="BD66:BE66"/>
    <mergeCell ref="BH66:BI66"/>
    <mergeCell ref="BJ66:BK66"/>
    <mergeCell ref="BL66:BM66"/>
    <mergeCell ref="AR112:AS112"/>
    <mergeCell ref="AT112:AU112"/>
    <mergeCell ref="AV112:AW112"/>
    <mergeCell ref="AX112:AY112"/>
    <mergeCell ref="AZ112:BA112"/>
    <mergeCell ref="V111:W111"/>
    <mergeCell ref="X111:Y111"/>
    <mergeCell ref="Z111:AA111"/>
    <mergeCell ref="AB111:AC111"/>
    <mergeCell ref="AD111:AE111"/>
    <mergeCell ref="AF111:AG111"/>
    <mergeCell ref="B108:K108"/>
    <mergeCell ref="V97:W97"/>
    <mergeCell ref="BB112:BC112"/>
    <mergeCell ref="BD112:BE112"/>
    <mergeCell ref="BF112:BG112"/>
    <mergeCell ref="BH112:BI112"/>
    <mergeCell ref="B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F112:AG112"/>
    <mergeCell ref="AH112:AI112"/>
    <mergeCell ref="AJ112:AK112"/>
    <mergeCell ref="AL112:AM112"/>
    <mergeCell ref="BJ112:BK112"/>
    <mergeCell ref="BL112:BM112"/>
    <mergeCell ref="BN112:BO112"/>
    <mergeCell ref="BP112:BQ112"/>
    <mergeCell ref="BR112:BS112"/>
    <mergeCell ref="BT112:BU112"/>
    <mergeCell ref="BV112:BW112"/>
    <mergeCell ref="BX112:BY112"/>
    <mergeCell ref="B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R113:AS113"/>
    <mergeCell ref="AT113:AU113"/>
    <mergeCell ref="AV113:AW113"/>
    <mergeCell ref="AX113:AY113"/>
    <mergeCell ref="AZ113:BA113"/>
    <mergeCell ref="BB113:BC113"/>
    <mergeCell ref="BD113:BE113"/>
    <mergeCell ref="BF113:BG113"/>
    <mergeCell ref="BH113:BI113"/>
    <mergeCell ref="BJ113:BK113"/>
    <mergeCell ref="BL113:BM113"/>
    <mergeCell ref="BN113:BO113"/>
    <mergeCell ref="BP113:BQ113"/>
    <mergeCell ref="BR113:BS113"/>
    <mergeCell ref="BT113:BU113"/>
    <mergeCell ref="BV113:BW113"/>
    <mergeCell ref="BX113:BY113"/>
    <mergeCell ref="B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P114:AQ114"/>
    <mergeCell ref="AR114:AS114"/>
    <mergeCell ref="AT114:AU114"/>
    <mergeCell ref="AV114:AW114"/>
    <mergeCell ref="AX114:AY114"/>
    <mergeCell ref="AZ114:BA114"/>
    <mergeCell ref="BB114:BC114"/>
    <mergeCell ref="BD114:BE114"/>
    <mergeCell ref="BF114:BG114"/>
    <mergeCell ref="BH114:BI114"/>
    <mergeCell ref="BJ114:BK114"/>
    <mergeCell ref="BL114:BM114"/>
    <mergeCell ref="BN114:BO114"/>
    <mergeCell ref="BP114:BQ114"/>
    <mergeCell ref="BR114:BS114"/>
    <mergeCell ref="BT114:BU114"/>
    <mergeCell ref="BV114:BW114"/>
    <mergeCell ref="BX114:BY114"/>
    <mergeCell ref="A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N115:AO115"/>
    <mergeCell ref="AP115:AQ115"/>
    <mergeCell ref="AR115:AS115"/>
    <mergeCell ref="AT115:AU115"/>
    <mergeCell ref="AV115:AW115"/>
    <mergeCell ref="AX115:AY115"/>
    <mergeCell ref="AZ115:BA115"/>
    <mergeCell ref="BB115:BC115"/>
    <mergeCell ref="BD115:BE115"/>
    <mergeCell ref="BF115:BG115"/>
    <mergeCell ref="BH115:BI115"/>
    <mergeCell ref="BJ115:BK115"/>
    <mergeCell ref="BL115:BM115"/>
    <mergeCell ref="BN115:BO115"/>
    <mergeCell ref="BP115:BQ115"/>
    <mergeCell ref="BR115:BS115"/>
    <mergeCell ref="BT115:BU115"/>
    <mergeCell ref="BV115:BW115"/>
    <mergeCell ref="BX115:BY115"/>
    <mergeCell ref="A116:O116"/>
    <mergeCell ref="P116:Q116"/>
    <mergeCell ref="R116:S116"/>
    <mergeCell ref="T116:U116"/>
    <mergeCell ref="V116:W116"/>
    <mergeCell ref="X116:Y116"/>
    <mergeCell ref="Z116:AA116"/>
    <mergeCell ref="AB116:AG116"/>
    <mergeCell ref="AH116:AM116"/>
    <mergeCell ref="AN116:AS116"/>
    <mergeCell ref="AT116:AY116"/>
    <mergeCell ref="AZ116:BE116"/>
    <mergeCell ref="BF116:BK116"/>
    <mergeCell ref="BL116:BQ116"/>
    <mergeCell ref="BR116:BW116"/>
    <mergeCell ref="BX116:BY116"/>
    <mergeCell ref="A117:O117"/>
    <mergeCell ref="P117:Q117"/>
    <mergeCell ref="R117:S117"/>
    <mergeCell ref="T117:U117"/>
    <mergeCell ref="V117:W117"/>
    <mergeCell ref="X117:Y117"/>
    <mergeCell ref="Z117:AA117"/>
    <mergeCell ref="AB117:AG117"/>
    <mergeCell ref="AH117:AM117"/>
    <mergeCell ref="AN117:AS117"/>
    <mergeCell ref="AT117:AY117"/>
    <mergeCell ref="AZ117:BE117"/>
    <mergeCell ref="BF117:BK117"/>
    <mergeCell ref="BL117:BQ117"/>
    <mergeCell ref="BR117:BW117"/>
    <mergeCell ref="BX117:BY117"/>
    <mergeCell ref="A118:O118"/>
    <mergeCell ref="P118:Q118"/>
    <mergeCell ref="R118:S118"/>
    <mergeCell ref="T118:U118"/>
    <mergeCell ref="V118:W118"/>
    <mergeCell ref="X118:Y118"/>
    <mergeCell ref="Z118:AA118"/>
    <mergeCell ref="AB118:AG118"/>
    <mergeCell ref="AH118:AM118"/>
    <mergeCell ref="AN118:AS118"/>
    <mergeCell ref="AT118:AY118"/>
    <mergeCell ref="AZ118:BE118"/>
    <mergeCell ref="BF118:BK118"/>
    <mergeCell ref="BL118:BQ118"/>
    <mergeCell ref="BR118:BW118"/>
    <mergeCell ref="BX118:BY118"/>
    <mergeCell ref="A119:O119"/>
    <mergeCell ref="P119:Q119"/>
    <mergeCell ref="R119:S119"/>
    <mergeCell ref="T119:U119"/>
    <mergeCell ref="V119:W119"/>
    <mergeCell ref="X119:Y119"/>
    <mergeCell ref="Z119:AA119"/>
    <mergeCell ref="AB119:AG119"/>
    <mergeCell ref="AH119:AM119"/>
    <mergeCell ref="AN119:AS119"/>
    <mergeCell ref="AT119:AY119"/>
    <mergeCell ref="AZ119:BE119"/>
    <mergeCell ref="BF119:BK119"/>
    <mergeCell ref="BL119:BQ119"/>
    <mergeCell ref="BR119:BW119"/>
    <mergeCell ref="BX119:BY119"/>
    <mergeCell ref="A120:S120"/>
    <mergeCell ref="T120:AO120"/>
    <mergeCell ref="AP120:BY120"/>
    <mergeCell ref="AI122:AK122"/>
    <mergeCell ref="AL122:AO122"/>
    <mergeCell ref="A123:J123"/>
    <mergeCell ref="K123:M123"/>
    <mergeCell ref="N123:P123"/>
    <mergeCell ref="Q123:S123"/>
    <mergeCell ref="T123:AE123"/>
    <mergeCell ref="AF123:AH123"/>
    <mergeCell ref="AI123:AK123"/>
    <mergeCell ref="AL123:AO123"/>
    <mergeCell ref="A124:J124"/>
    <mergeCell ref="K124:M124"/>
    <mergeCell ref="N124:P124"/>
    <mergeCell ref="Q124:S124"/>
    <mergeCell ref="T124:AE124"/>
    <mergeCell ref="AF124:AH124"/>
    <mergeCell ref="AI124:AK124"/>
    <mergeCell ref="AL124:AO124"/>
    <mergeCell ref="A121:J121"/>
    <mergeCell ref="K121:M121"/>
    <mergeCell ref="N121:P121"/>
    <mergeCell ref="Q121:S121"/>
    <mergeCell ref="T121:AE121"/>
    <mergeCell ref="AF121:AH121"/>
    <mergeCell ref="AI121:AK121"/>
    <mergeCell ref="AL121:AO121"/>
    <mergeCell ref="AP121:BY124"/>
    <mergeCell ref="A122:J122"/>
    <mergeCell ref="K122:M122"/>
    <mergeCell ref="N122:P122"/>
    <mergeCell ref="Q122:S122"/>
    <mergeCell ref="T122:AE122"/>
    <mergeCell ref="B21:D21"/>
    <mergeCell ref="AD42:AE42"/>
    <mergeCell ref="AB42:AC42"/>
    <mergeCell ref="AH42:AI42"/>
    <mergeCell ref="AJ42:AK42"/>
    <mergeCell ref="AN42:AO42"/>
    <mergeCell ref="AP42:AQ42"/>
    <mergeCell ref="AT42:AU42"/>
    <mergeCell ref="AV42:AW42"/>
    <mergeCell ref="AZ42:BA42"/>
    <mergeCell ref="BB42:BC42"/>
    <mergeCell ref="BD42:BE42"/>
    <mergeCell ref="BF42:BG42"/>
    <mergeCell ref="BH42:BI42"/>
    <mergeCell ref="BJ42:BK42"/>
    <mergeCell ref="BL42:BM42"/>
    <mergeCell ref="B109:I109"/>
    <mergeCell ref="AF122:AH122"/>
  </mergeCells>
  <phoneticPr fontId="6" type="noConversion"/>
  <pageMargins left="0.15748031496062992" right="0.15748031496062992" top="0.39370078740157483" bottom="0.39370078740157483" header="0.51181102362204722" footer="0.51181102362204722"/>
  <pageSetup paperSize="8" scale="64" fitToHeight="0" orientation="portrait" r:id="rId1"/>
  <rowBreaks count="2" manualBreakCount="2">
    <brk id="73" max="76" man="1"/>
    <brk id="125" max="76" man="1"/>
  </rowBreaks>
  <colBreaks count="1" manualBreakCount="1">
    <brk id="7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уч план (Тр.р.)</vt:lpstr>
      <vt:lpstr>'уч план (Тр.р.)'!OLE_LINK1</vt:lpstr>
      <vt:lpstr>'уч план (Тр.р.)'!Область_печати</vt:lpstr>
    </vt:vector>
  </TitlesOfParts>
  <Company>NIISport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Михайлова Инна Николаевна</cp:lastModifiedBy>
  <cp:lastPrinted>2021-05-19T08:41:49Z</cp:lastPrinted>
  <dcterms:created xsi:type="dcterms:W3CDTF">2012-11-29T06:53:11Z</dcterms:created>
  <dcterms:modified xsi:type="dcterms:W3CDTF">2021-05-19T08:42:07Z</dcterms:modified>
</cp:coreProperties>
</file>