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у-м документация\I ст во\4  года\ТУП 2021\РИВШ\"/>
    </mc:Choice>
  </mc:AlternateContent>
  <bookViews>
    <workbookView xWindow="0" yWindow="0" windowWidth="28800" windowHeight="12435" tabRatio="584"/>
  </bookViews>
  <sheets>
    <sheet name="Примерный учебный план" sheetId="25" r:id="rId1"/>
  </sheets>
  <calcPr calcId="152511"/>
</workbook>
</file>

<file path=xl/calcChain.xml><?xml version="1.0" encoding="utf-8"?>
<calcChain xmlns="http://schemas.openxmlformats.org/spreadsheetml/2006/main">
  <c r="AP70" i="25" l="1"/>
  <c r="BJ56" i="25" l="1"/>
  <c r="BJ57" i="25"/>
  <c r="BJ58" i="25"/>
  <c r="BJ59" i="25"/>
  <c r="BJ60" i="25"/>
  <c r="BJ61" i="25"/>
  <c r="BJ62" i="25"/>
  <c r="BJ63" i="25"/>
  <c r="BJ64" i="25"/>
  <c r="BJ65" i="25"/>
  <c r="BJ66" i="25"/>
  <c r="BJ67" i="25"/>
  <c r="BJ68" i="25"/>
  <c r="BJ69" i="25"/>
  <c r="BJ78" i="25"/>
  <c r="BJ79" i="25"/>
  <c r="BJ94" i="25"/>
  <c r="BJ95" i="25"/>
  <c r="BJ96" i="25"/>
  <c r="BJ98" i="25"/>
  <c r="BJ99" i="25"/>
  <c r="BJ100" i="25"/>
  <c r="AG70" i="25" l="1"/>
  <c r="AH70" i="25"/>
  <c r="AI70" i="25"/>
  <c r="AJ70" i="25"/>
  <c r="AK70" i="25"/>
  <c r="AL70" i="25"/>
  <c r="AM70" i="25"/>
  <c r="AN70" i="25"/>
  <c r="AO70" i="25"/>
  <c r="AQ70" i="25"/>
  <c r="AF70" i="25"/>
  <c r="X70" i="25"/>
  <c r="Z70" i="25"/>
  <c r="AB70" i="25"/>
  <c r="AD70" i="25"/>
  <c r="V45" i="25"/>
  <c r="V46" i="25"/>
  <c r="V47" i="25"/>
  <c r="V48" i="25"/>
  <c r="V55" i="25"/>
  <c r="V56" i="25"/>
  <c r="V58" i="25"/>
  <c r="V59" i="25"/>
  <c r="V60" i="25"/>
  <c r="V61" i="25"/>
  <c r="V62" i="25"/>
  <c r="V63" i="25"/>
  <c r="V64" i="25"/>
  <c r="V65" i="25"/>
  <c r="V66" i="25"/>
  <c r="V67" i="25"/>
  <c r="V68" i="25"/>
  <c r="V69" i="25"/>
  <c r="V44" i="25"/>
  <c r="T45" i="25"/>
  <c r="T46" i="25"/>
  <c r="T47" i="25"/>
  <c r="T48" i="25"/>
  <c r="T55" i="25"/>
  <c r="T56" i="25"/>
  <c r="T58" i="25"/>
  <c r="T59" i="25"/>
  <c r="T60" i="25"/>
  <c r="T61" i="25"/>
  <c r="T62" i="25"/>
  <c r="T63" i="25"/>
  <c r="T64" i="25"/>
  <c r="T65" i="25"/>
  <c r="T66" i="25"/>
  <c r="T67" i="25"/>
  <c r="T68" i="25"/>
  <c r="T69" i="25"/>
  <c r="T44" i="25"/>
  <c r="AF31" i="25"/>
  <c r="V34" i="25"/>
  <c r="V35" i="25"/>
  <c r="V36" i="25"/>
  <c r="V38" i="25"/>
  <c r="V39" i="25"/>
  <c r="V41" i="25"/>
  <c r="V42" i="25"/>
  <c r="V33" i="25"/>
  <c r="T34" i="25"/>
  <c r="T35" i="25"/>
  <c r="T36" i="25"/>
  <c r="T38" i="25"/>
  <c r="T39" i="25"/>
  <c r="T41" i="25"/>
  <c r="T42" i="25"/>
  <c r="X31" i="25"/>
  <c r="Z31" i="25"/>
  <c r="AB31" i="25"/>
  <c r="AG31" i="25" l="1"/>
  <c r="AH31" i="25"/>
  <c r="AI31" i="25"/>
  <c r="AJ31" i="25"/>
  <c r="AK31" i="25"/>
  <c r="AL31" i="25"/>
  <c r="AM31" i="25"/>
  <c r="AN31" i="25"/>
  <c r="AO31" i="25"/>
  <c r="BD62" i="25" l="1"/>
  <c r="BD60" i="25" l="1"/>
  <c r="BD61" i="25"/>
  <c r="BD79" i="25"/>
  <c r="T79" i="25"/>
  <c r="BD78" i="25"/>
  <c r="V78" i="25"/>
  <c r="T78" i="25"/>
  <c r="BD76" i="25"/>
  <c r="V76" i="25"/>
  <c r="T76" i="25"/>
  <c r="BD46" i="25"/>
  <c r="BD45" i="25"/>
  <c r="BD44" i="25"/>
  <c r="BD98" i="25"/>
  <c r="AZ96" i="25"/>
  <c r="AY96" i="25"/>
  <c r="AX96" i="25"/>
  <c r="AW96" i="25"/>
  <c r="V98" i="25"/>
  <c r="T98" i="25"/>
  <c r="BD100" i="25" l="1"/>
  <c r="BD99" i="25"/>
  <c r="V100" i="25"/>
  <c r="T100" i="25"/>
  <c r="AZ32" i="25"/>
  <c r="AY32" i="25"/>
  <c r="AX32" i="25"/>
  <c r="AF130" i="25"/>
  <c r="AO131" i="25"/>
  <c r="AI130" i="25"/>
  <c r="AL130" i="25"/>
  <c r="AO130" i="25"/>
  <c r="AR130" i="25"/>
  <c r="AU130" i="25"/>
  <c r="AR131" i="25"/>
  <c r="AL131" i="25"/>
  <c r="AI131" i="25"/>
  <c r="AX131" i="25"/>
  <c r="AU131" i="25"/>
  <c r="AF131" i="25"/>
  <c r="V99" i="25"/>
  <c r="T99" i="25"/>
  <c r="V95" i="25"/>
  <c r="T95" i="25"/>
  <c r="BD68" i="25" l="1"/>
  <c r="BD69" i="25"/>
  <c r="V117" i="25"/>
  <c r="T117" i="25"/>
  <c r="BD117" i="25"/>
  <c r="BD67" i="25" l="1"/>
  <c r="BD65" i="25" l="1"/>
  <c r="BD66" i="25"/>
  <c r="T110" i="25"/>
  <c r="V110" i="25"/>
  <c r="BD110" i="25"/>
  <c r="BJ110" i="25"/>
  <c r="BJ117" i="25"/>
  <c r="T33" i="25" l="1"/>
  <c r="BD72" i="25"/>
  <c r="V72" i="25"/>
  <c r="T72" i="25"/>
  <c r="AP40" i="25"/>
  <c r="AQ40" i="25"/>
  <c r="AR40" i="25"/>
  <c r="AS40" i="25"/>
  <c r="AT40" i="25"/>
  <c r="AU40" i="25"/>
  <c r="AV40" i="25"/>
  <c r="AW40" i="25"/>
  <c r="AX40" i="25"/>
  <c r="AY40" i="25"/>
  <c r="AZ40" i="25"/>
  <c r="BD41" i="25"/>
  <c r="T40" i="25" l="1"/>
  <c r="V40" i="25"/>
  <c r="BD40" i="25"/>
  <c r="AD43" i="25" l="1"/>
  <c r="AD31" i="25" s="1"/>
  <c r="AX130" i="25"/>
  <c r="BD120" i="25"/>
  <c r="BD119" i="25"/>
  <c r="BD118" i="25"/>
  <c r="BD109" i="25"/>
  <c r="BD107" i="25"/>
  <c r="BD106" i="25"/>
  <c r="BD104" i="25"/>
  <c r="BD103" i="25"/>
  <c r="BD101" i="25"/>
  <c r="BD97" i="25"/>
  <c r="V120" i="25"/>
  <c r="V119" i="25"/>
  <c r="V118" i="25"/>
  <c r="V109" i="25"/>
  <c r="V107" i="25"/>
  <c r="V106" i="25"/>
  <c r="V104" i="25"/>
  <c r="V103" i="25"/>
  <c r="V101" i="25"/>
  <c r="V97" i="25"/>
  <c r="T120" i="25"/>
  <c r="T119" i="25"/>
  <c r="T118" i="25"/>
  <c r="T109" i="25"/>
  <c r="T107" i="25"/>
  <c r="T106" i="25"/>
  <c r="T104" i="25"/>
  <c r="T103" i="25"/>
  <c r="T101" i="25"/>
  <c r="T97" i="25"/>
  <c r="BD64" i="25"/>
  <c r="BD58" i="25"/>
  <c r="BD59" i="25"/>
  <c r="BC57" i="25"/>
  <c r="BB57" i="25"/>
  <c r="BA57" i="25"/>
  <c r="AZ57" i="25"/>
  <c r="AY57" i="25"/>
  <c r="AX57" i="25"/>
  <c r="AW57" i="25"/>
  <c r="AV57" i="25"/>
  <c r="AU57" i="25"/>
  <c r="AT57" i="25"/>
  <c r="AS57" i="25"/>
  <c r="T57" i="25" l="1"/>
  <c r="V57" i="25"/>
  <c r="BD116" i="25"/>
  <c r="BD96" i="25"/>
  <c r="BD102" i="25"/>
  <c r="BD105" i="25"/>
  <c r="BD108" i="25"/>
  <c r="BD57" i="25"/>
  <c r="V74" i="25" l="1"/>
  <c r="T74" i="25"/>
  <c r="AV71" i="25"/>
  <c r="AW71" i="25"/>
  <c r="AX71" i="25"/>
  <c r="AY71" i="25"/>
  <c r="AZ71" i="25"/>
  <c r="BA71" i="25"/>
  <c r="BB71" i="25"/>
  <c r="BC71" i="25"/>
  <c r="BJ120" i="25" l="1"/>
  <c r="BJ119" i="25"/>
  <c r="BJ118" i="25"/>
  <c r="BJ116" i="25"/>
  <c r="BJ107" i="25"/>
  <c r="BJ106" i="25"/>
  <c r="BJ105" i="25"/>
  <c r="T129" i="25"/>
  <c r="T130" i="25"/>
  <c r="T131" i="25"/>
  <c r="T128" i="25"/>
  <c r="BJ32" i="25"/>
  <c r="BJ35" i="25"/>
  <c r="BJ36" i="25"/>
  <c r="BJ33" i="25"/>
  <c r="BJ34" i="25"/>
  <c r="BJ37" i="25"/>
  <c r="BJ38" i="25"/>
  <c r="BJ39" i="25"/>
  <c r="BJ42" i="25"/>
  <c r="BJ43" i="25"/>
  <c r="BJ44" i="25"/>
  <c r="BJ46" i="25"/>
  <c r="BJ47" i="25"/>
  <c r="BJ48" i="25"/>
  <c r="BJ71" i="25"/>
  <c r="BJ73" i="25"/>
  <c r="BJ74" i="25"/>
  <c r="BJ75" i="25"/>
  <c r="BJ77" i="25"/>
  <c r="BJ55" i="25"/>
  <c r="BJ97" i="25"/>
  <c r="BJ101" i="25"/>
  <c r="BJ102" i="25"/>
  <c r="BJ103" i="25"/>
  <c r="BJ104" i="25"/>
  <c r="BJ108" i="25"/>
  <c r="BJ109" i="25"/>
  <c r="BJ121" i="25"/>
  <c r="BJ122" i="25"/>
  <c r="BJ123" i="25"/>
  <c r="BJ124" i="25"/>
  <c r="BJ125" i="25"/>
  <c r="BJ70" i="25" l="1"/>
  <c r="BJ31" i="25"/>
  <c r="N135" i="25"/>
  <c r="BD36" i="25" l="1"/>
  <c r="AP135" i="25" l="1"/>
  <c r="AC135" i="25"/>
  <c r="AQ37" i="25" l="1"/>
  <c r="AR37" i="25"/>
  <c r="AS37" i="25"/>
  <c r="AT37" i="25"/>
  <c r="AU37" i="25"/>
  <c r="AV37" i="25"/>
  <c r="AW37" i="25"/>
  <c r="AX37" i="25"/>
  <c r="AY37" i="25"/>
  <c r="AZ37" i="25"/>
  <c r="BA37" i="25"/>
  <c r="BB37" i="25"/>
  <c r="BC37" i="25"/>
  <c r="BA32" i="25"/>
  <c r="BB32" i="25"/>
  <c r="BC32" i="25"/>
  <c r="V77" i="25"/>
  <c r="T77" i="25"/>
  <c r="BD48" i="25"/>
  <c r="T37" i="25" l="1"/>
  <c r="V37" i="25"/>
  <c r="BD94" i="25"/>
  <c r="BD95" i="25"/>
  <c r="BC19" i="25"/>
  <c r="BD19" i="25"/>
  <c r="BE19" i="25"/>
  <c r="BF19" i="25"/>
  <c r="BG19" i="25"/>
  <c r="BH19" i="25"/>
  <c r="BB16" i="25"/>
  <c r="BI16" i="25" s="1"/>
  <c r="BB17" i="25"/>
  <c r="BI17" i="25" s="1"/>
  <c r="BB18" i="25"/>
  <c r="BI18" i="25" s="1"/>
  <c r="BB15" i="25"/>
  <c r="BI15" i="25" s="1"/>
  <c r="BD35" i="25"/>
  <c r="BD34" i="25"/>
  <c r="BD33" i="25"/>
  <c r="BD38" i="25"/>
  <c r="BD39" i="25"/>
  <c r="BD42" i="25"/>
  <c r="BD73" i="25"/>
  <c r="BD74" i="25"/>
  <c r="BD56" i="25"/>
  <c r="BD77" i="25"/>
  <c r="BD55" i="25"/>
  <c r="BD47" i="25"/>
  <c r="BB19" i="25" l="1"/>
  <c r="BI19" i="25"/>
  <c r="X126" i="25"/>
  <c r="Z126" i="25"/>
  <c r="AB126" i="25"/>
  <c r="AD126" i="25"/>
  <c r="V73" i="25"/>
  <c r="V70" i="25" s="1"/>
  <c r="T73" i="25"/>
  <c r="T70" i="25" s="1"/>
  <c r="BJ126" i="25" l="1"/>
  <c r="AR75" i="25"/>
  <c r="AR70" i="25" s="1"/>
  <c r="AS75" i="25"/>
  <c r="AS70" i="25" s="1"/>
  <c r="AT75" i="25"/>
  <c r="AT70" i="25" s="1"/>
  <c r="AU75" i="25"/>
  <c r="AU70" i="25" s="1"/>
  <c r="AV75" i="25"/>
  <c r="AV70" i="25" s="1"/>
  <c r="AW75" i="25"/>
  <c r="AW70" i="25" s="1"/>
  <c r="AX75" i="25"/>
  <c r="AX70" i="25" s="1"/>
  <c r="AY75" i="25"/>
  <c r="AY70" i="25" s="1"/>
  <c r="AZ75" i="25"/>
  <c r="AZ70" i="25" s="1"/>
  <c r="BA75" i="25"/>
  <c r="BB75" i="25"/>
  <c r="BC75" i="25"/>
  <c r="AP43" i="25"/>
  <c r="AQ43" i="25"/>
  <c r="AQ31" i="25" s="1"/>
  <c r="AR43" i="25"/>
  <c r="AS43" i="25"/>
  <c r="AS31" i="25" s="1"/>
  <c r="AT43" i="25"/>
  <c r="AT31" i="25" s="1"/>
  <c r="AU43" i="25"/>
  <c r="AU31" i="25" s="1"/>
  <c r="AV43" i="25"/>
  <c r="AV31" i="25" s="1"/>
  <c r="AW43" i="25"/>
  <c r="AW31" i="25" s="1"/>
  <c r="AX43" i="25"/>
  <c r="AX31" i="25" s="1"/>
  <c r="AY43" i="25"/>
  <c r="AY31" i="25" s="1"/>
  <c r="AZ43" i="25"/>
  <c r="AZ31" i="25" s="1"/>
  <c r="BA43" i="25"/>
  <c r="BA31" i="25" s="1"/>
  <c r="BB43" i="25"/>
  <c r="BB31" i="25" s="1"/>
  <c r="BC43" i="25"/>
  <c r="BC31" i="25" s="1"/>
  <c r="T43" i="25" l="1"/>
  <c r="T31" i="25" s="1"/>
  <c r="AR31" i="25"/>
  <c r="BK31" i="25" s="1"/>
  <c r="V43" i="25"/>
  <c r="V31" i="25" s="1"/>
  <c r="AP31" i="25"/>
  <c r="AP126" i="25" s="1"/>
  <c r="AO127" i="25" s="1"/>
  <c r="BD70" i="25"/>
  <c r="BD31" i="25"/>
  <c r="AJ126" i="25"/>
  <c r="AI127" i="25" s="1"/>
  <c r="BK70" i="25"/>
  <c r="AK126" i="25"/>
  <c r="BL70" i="25"/>
  <c r="AG126" i="25"/>
  <c r="AF127" i="25" s="1"/>
  <c r="BM31" i="25"/>
  <c r="AH126" i="25"/>
  <c r="AV126" i="25"/>
  <c r="AU127" i="25" s="1"/>
  <c r="AX126" i="25"/>
  <c r="AW126" i="25"/>
  <c r="AZ126" i="25"/>
  <c r="AY126" i="25"/>
  <c r="AX127" i="25" s="1"/>
  <c r="AU126" i="25"/>
  <c r="BD32" i="25"/>
  <c r="BD43" i="25"/>
  <c r="BD71" i="25"/>
  <c r="AL126" i="25"/>
  <c r="AS126" i="25"/>
  <c r="AR127" i="25" s="1"/>
  <c r="AO126" i="25"/>
  <c r="AT126" i="25"/>
  <c r="BD75" i="25"/>
  <c r="AI126" i="25"/>
  <c r="AM126" i="25"/>
  <c r="AL127" i="25" s="1"/>
  <c r="AN126" i="25"/>
  <c r="AR126" i="25" l="1"/>
  <c r="BL31" i="25"/>
  <c r="T126" i="25"/>
  <c r="AQ126" i="25"/>
  <c r="BM126" i="25" s="1"/>
  <c r="BM70" i="25"/>
  <c r="AF126" i="25"/>
  <c r="V126" i="25"/>
  <c r="BL126" i="25"/>
  <c r="BK126" i="25" l="1"/>
  <c r="BD126" i="25"/>
  <c r="BF70" i="25"/>
  <c r="BF31" i="25"/>
  <c r="BK20" i="25" l="1"/>
</calcChain>
</file>

<file path=xl/sharedStrings.xml><?xml version="1.0" encoding="utf-8"?>
<sst xmlns="http://schemas.openxmlformats.org/spreadsheetml/2006/main" count="881" uniqueCount="442">
  <si>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</si>
  <si>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</si>
  <si>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</si>
  <si>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</si>
  <si>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</si>
  <si>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</si>
  <si>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</si>
  <si>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</si>
  <si>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</si>
  <si>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</si>
  <si>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</si>
  <si>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</si>
  <si>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</si>
  <si>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</si>
  <si>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</si>
  <si>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</si>
  <si>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</si>
  <si>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</si>
  <si>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</si>
  <si>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</si>
  <si>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</si>
  <si>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</si>
  <si>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</si>
  <si>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</si>
  <si>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</si>
  <si>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</si>
  <si>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</si>
  <si>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</si>
  <si>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</si>
  <si>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</si>
  <si>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</si>
  <si>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</si>
  <si>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</si>
  <si>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</si>
  <si>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</si>
  <si>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</si>
  <si>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</si>
  <si>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</si>
  <si>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</si>
  <si>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</si>
  <si>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</si>
  <si>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</si>
  <si>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</si>
  <si>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</si>
  <si>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</si>
  <si>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</si>
  <si>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</si>
  <si>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</si>
  <si>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</si>
  <si>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</si>
  <si>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</si>
  <si>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</si>
  <si>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</si>
  <si>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</si>
  <si>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</si>
  <si>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</si>
  <si>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</si>
  <si>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</si>
  <si>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</si>
  <si>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</si>
  <si>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</si>
  <si>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</si>
  <si>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</si>
  <si>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</si>
  <si>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</si>
  <si>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</si>
  <si>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</si>
  <si>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</si>
  <si>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</si>
  <si>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</si>
  <si>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</si>
  <si>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</si>
  <si>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</si>
  <si>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</si>
  <si>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</si>
  <si>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</si>
  <si>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</si>
  <si>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</si>
  <si>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</si>
  <si>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</si>
  <si>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</si>
  <si>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</si>
  <si>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</si>
  <si>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</si>
  <si>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</si>
  <si>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</si>
  <si>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</si>
  <si>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</si>
  <si>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</si>
  <si>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</si>
  <si>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</si>
  <si>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</si>
  <si>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</si>
  <si>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</si>
  <si>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</si>
  <si>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</si>
  <si>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</si>
  <si>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</si>
  <si>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</si>
  <si>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</si>
  <si>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</si>
  <si>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</si>
  <si>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</si>
  <si>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</si>
  <si>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</si>
  <si>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</si>
  <si>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</si>
  <si>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</si>
  <si>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</si>
  <si>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</si>
  <si>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</si>
  <si>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</si>
  <si>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</si>
  <si>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</si>
  <si>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</si>
  <si>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</si>
  <si>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</si>
  <si>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</si>
  <si>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</si>
  <si>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</si>
  <si>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</si>
  <si>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</si>
  <si>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</si>
  <si>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</si>
  <si>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</si>
  <si>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</si>
  <si>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</si>
  <si>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</si>
  <si>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</si>
  <si>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</si>
  <si>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</si>
  <si>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</si>
  <si>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</si>
  <si>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</si>
  <si>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</si>
  <si>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</si>
  <si>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</si>
  <si>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</si>
  <si>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</si>
  <si>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</si>
  <si>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</si>
  <si>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</si>
  <si>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</si>
  <si>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</si>
  <si>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</si>
  <si>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</si>
  <si>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</si>
  <si>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</si>
  <si>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</si>
  <si>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</si>
  <si>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</si>
  <si>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</si>
  <si>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</si>
  <si>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</si>
  <si>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</si>
  <si>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</si>
  <si>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</si>
  <si>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</si>
  <si>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</si>
  <si>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</si>
  <si>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</si>
  <si>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</si>
  <si>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</si>
  <si>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</si>
  <si>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</si>
  <si>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</si>
  <si>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</si>
  <si>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</si>
  <si>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</si>
  <si>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</si>
  <si>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</si>
  <si>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</si>
  <si>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</si>
  <si>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</si>
  <si>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</si>
  <si>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</si>
  <si>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</si>
  <si>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</si>
  <si>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Основы бизнеса и права в сфере инфокоммуникационных технологий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</si>
  <si>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</si>
  <si>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</si>
  <si>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</si>
  <si>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</si>
  <si>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</si>
  <si>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</si>
  <si>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</si>
  <si>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</si>
  <si>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</si>
  <si>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</si>
  <si>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</si>
  <si>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</si>
  <si>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</si>
  <si>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</si>
  <si>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</si>
  <si>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</si>
  <si>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Протокол № ____ от _________ 2021</t>
  </si>
  <si>
    <t>Квалификация:</t>
  </si>
  <si>
    <t>Основы информационной безопасности</t>
  </si>
  <si>
    <t>Логика</t>
  </si>
  <si>
    <t>2.3</t>
  </si>
  <si>
    <t>1-40 03 01 Искусственный интеллект</t>
  </si>
  <si>
    <t>1.8</t>
  </si>
  <si>
    <t>1.9</t>
  </si>
  <si>
    <t>1.10</t>
  </si>
  <si>
    <t>Математические основы интеллектуальных систем</t>
  </si>
  <si>
    <t>Общая теория интеллектуальных систем</t>
  </si>
  <si>
    <t>Аппаратное обеспечение интеллектуальных систем</t>
  </si>
  <si>
    <t>1.11</t>
  </si>
  <si>
    <t>1.11.1</t>
  </si>
  <si>
    <t>Проектирование баз знаний</t>
  </si>
  <si>
    <t>1.12</t>
  </si>
  <si>
    <t>1.12.1</t>
  </si>
  <si>
    <t>Логические основы интеллектуальных систем</t>
  </si>
  <si>
    <t>1.12.2</t>
  </si>
  <si>
    <t>Модели решения задач в интеллектуальных системах</t>
  </si>
  <si>
    <t>Графический интерфейс интеллектуальных систем</t>
  </si>
  <si>
    <t>Операционные системы</t>
  </si>
  <si>
    <t>Аппаратное и программное обеспечение сетей</t>
  </si>
  <si>
    <t>2.4</t>
  </si>
  <si>
    <t>2.4.1</t>
  </si>
  <si>
    <t>Статистические основы индуктивного вывода</t>
  </si>
  <si>
    <t>2.4.2</t>
  </si>
  <si>
    <t>Интеллектуальный анализ данных</t>
  </si>
  <si>
    <t>2.5</t>
  </si>
  <si>
    <t>2.5.1</t>
  </si>
  <si>
    <t>2.5.2</t>
  </si>
  <si>
    <t>Обработка изображений в интеллектуальных системах</t>
  </si>
  <si>
    <t>2.6</t>
  </si>
  <si>
    <t>2.6.1</t>
  </si>
  <si>
    <t>Средства и методы защиты информации в интеллектуальных системах</t>
  </si>
  <si>
    <t>2.6.2</t>
  </si>
  <si>
    <t>2.7</t>
  </si>
  <si>
    <t>Языковые процессоры интеллектуальных систем</t>
  </si>
  <si>
    <t>2.8</t>
  </si>
  <si>
    <t>Модуль «Дополнительные главы математики»</t>
  </si>
  <si>
    <t>Теоретико-множественные основы интеллектуальных систем</t>
  </si>
  <si>
    <t>СК-9</t>
  </si>
  <si>
    <t>СК-10</t>
  </si>
  <si>
    <t>СК-11</t>
  </si>
  <si>
    <t>СК-12</t>
  </si>
  <si>
    <t>СК-15</t>
  </si>
  <si>
    <t>СК-16</t>
  </si>
  <si>
    <t>СК-13</t>
  </si>
  <si>
    <t>СК-14</t>
  </si>
  <si>
    <t>Разработан в качестве примера реализации образовательного стандарта по специальности 1-40 03 01 «Искусственный интеллект».</t>
  </si>
  <si>
    <t>СК-17</t>
  </si>
  <si>
    <t>СК-18</t>
  </si>
  <si>
    <t>И.А. Старовойтова</t>
  </si>
  <si>
    <t>инженер-системотехник</t>
  </si>
  <si>
    <t xml:space="preserve">Линейная алгебра и аналитическая геометрия </t>
  </si>
  <si>
    <t>Модуль «Математика»</t>
  </si>
  <si>
    <t>1.3.1</t>
  </si>
  <si>
    <t>1.3.2</t>
  </si>
  <si>
    <t>УК-7</t>
  </si>
  <si>
    <t>Математический анализ</t>
  </si>
  <si>
    <t>Белорусский язык (профессиональная лексика)</t>
  </si>
  <si>
    <t>УК-8</t>
  </si>
  <si>
    <t>УК-9</t>
  </si>
  <si>
    <t>УК-10</t>
  </si>
  <si>
    <t>УК-11</t>
  </si>
  <si>
    <t>УК-12</t>
  </si>
  <si>
    <t>2.1.3</t>
  </si>
  <si>
    <t>Модуль «Социально-гуманитарные дисциплины 1»</t>
  </si>
  <si>
    <t>УК-13</t>
  </si>
  <si>
    <t>УК-14</t>
  </si>
  <si>
    <t>УК-15</t>
  </si>
  <si>
    <t>СК-19</t>
  </si>
  <si>
    <t>СК-20</t>
  </si>
  <si>
    <t>СК-21</t>
  </si>
  <si>
    <t>СК-22</t>
  </si>
  <si>
    <t>3.2</t>
  </si>
  <si>
    <t>Коррупция и ее общественная опасность</t>
  </si>
  <si>
    <t>Модуль «Фундаментальные основы интеллектуальных систем»</t>
  </si>
  <si>
    <t>Модуль «Решатели задач интеллектуальных систем»</t>
  </si>
  <si>
    <t>Модуль «Аппаратное и программное обеспечение интеллектуальных систем»</t>
  </si>
  <si>
    <t>Модуль «Интеллектуальные геоинформационные системы и технологии»</t>
  </si>
  <si>
    <t>Модуль «Защита информации в интеллектуальных системах»</t>
  </si>
  <si>
    <t>Модуль «Технологии проектирования интеллектуальных систем»</t>
  </si>
  <si>
    <t>Модуль «Интерфейсы интеллектуальных систем»</t>
  </si>
  <si>
    <t>/1-6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</si>
  <si>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</si>
  <si>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</si>
  <si>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</si>
  <si>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</si>
  <si>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</si>
  <si>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</si>
  <si>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</si>
  <si>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</si>
  <si>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</si>
  <si>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r>
      <rPr>
        <sz val="24"/>
        <color indexed="8"/>
        <rFont val="Times New Roman"/>
        <family val="1"/>
        <charset val="204"/>
      </rPr>
      <t>Зачетных
единиц</t>
    </r>
  </si>
  <si>
    <t xml:space="preserve">  М.П.                     </t>
  </si>
  <si>
    <t xml:space="preserve">               </t>
  </si>
  <si>
    <t>Курсовой проект по учебной дисциплине «Математические основы интеллектуальных систем»</t>
  </si>
  <si>
    <t>Продолжение типового учебного плана по специальности 1-40 03 01 «Искусственный интеллект».</t>
  </si>
  <si>
    <t>БПК-7</t>
  </si>
  <si>
    <t>В.А.Прытков</t>
  </si>
  <si>
    <t>Работать в команде, толерантно воспринимать социальные, этнические, конфессиональные, культурные и иные различия</t>
  </si>
  <si>
    <t xml:space="preserve">Выявлять факторы и механизмы исторического развития, определять общественное значение исторических событий 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</si>
  <si>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</si>
  <si>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</si>
  <si>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УК-16</t>
  </si>
  <si>
    <t>Обладать навыками 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</si>
  <si>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</si>
  <si>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Обеспечивать безопасность информации с учетом способов ее представления и модели нарушителя</t>
  </si>
  <si>
    <t>Оформлять  объекты интеллектуальной собственности, вводить их в гражданский оборот</t>
  </si>
  <si>
    <t>Обрабатывать информацию в интеллектуальных системах с использованием основных статистических моделей, методов и средств</t>
  </si>
  <si>
    <t>Применять современные средства и методы защиты информации в интеллектуальных системах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</si>
  <si>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</si>
  <si>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Проектировать естественно-языковые интерфейсы интеллектуальных систем</t>
  </si>
  <si>
    <t>Представление и обработка информации в интеллектуальных системах</t>
  </si>
  <si>
    <t>Технологии и инструментальные средства  проектирования интеллектуальных систем</t>
  </si>
  <si>
    <t>Курсовая работа по учебной дисциплине «Технологии и инструментальные средства  проектирования интеллектуальных систем»</t>
  </si>
  <si>
    <t>Численные методы</t>
  </si>
  <si>
    <t>Курсовой проект по учебной дисциплине «Модели решения задач в интеллектуальных системах»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</si>
  <si>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</si>
  <si>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Использовать формы, приемы, методы и законы интеллектуальной познавательной деятельности в профессиональной сфере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</si>
  <si>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</si>
  <si>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Ознакомительная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</si>
  <si>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</si>
  <si>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</si>
  <si>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Компонент учреждения высшего образования</t>
  </si>
  <si>
    <t>БПК-8</t>
  </si>
  <si>
    <t>БПК-9</t>
  </si>
  <si>
    <t>УК-4,7</t>
  </si>
  <si>
    <t>УК-4,9,11</t>
  </si>
  <si>
    <t>Естественно-языковой интерфейс интеллектуальных систем</t>
  </si>
  <si>
    <t>Интеллектуализация прикладных систем/ Семантические технологии в интернете</t>
  </si>
  <si>
    <t>Объектное моделирование интеллектуальных систем</t>
  </si>
  <si>
    <t>1.9.1</t>
  </si>
  <si>
    <t>Модуль «Основы интеллектуальных информационных технологий»</t>
  </si>
  <si>
    <t>Модуль «Анализ данных и знаний»</t>
  </si>
  <si>
    <t>2.3.1</t>
  </si>
  <si>
    <t>2.4.3</t>
  </si>
  <si>
    <t>2.4.4</t>
  </si>
  <si>
    <t>2.7.1</t>
  </si>
  <si>
    <t>2.7.2</t>
  </si>
  <si>
    <t>СК-7</t>
  </si>
  <si>
    <t>Проектирование защищенных интеллектуальных информационных систем/ Криптографические методы защиты информации интеллектуальных информационных систем</t>
  </si>
  <si>
    <t>УК-12, БПК-1</t>
  </si>
  <si>
    <t>УК-12, БПК-2</t>
  </si>
  <si>
    <t>УК-12, БПК-3</t>
  </si>
  <si>
    <t>УК-12, БПК-4</t>
  </si>
  <si>
    <t>УК-12, БПК-5</t>
  </si>
  <si>
    <t>УК-2, БПК-6</t>
  </si>
  <si>
    <t>1.1.1, 2.1.3</t>
  </si>
  <si>
    <t>1.1.2, 2.1.2</t>
  </si>
  <si>
    <t>Применять основные  методы алгоритмизации, способы и средства получения, хранения, обработки информации при решении профессиональных задач</t>
  </si>
  <si>
    <t>1.9.2</t>
  </si>
  <si>
    <t>1.11.2</t>
  </si>
  <si>
    <t>БПК-10</t>
  </si>
  <si>
    <t>БПК-11</t>
  </si>
  <si>
    <t>БПК-12</t>
  </si>
  <si>
    <t>БПК-13</t>
  </si>
  <si>
    <t>Применять фундаментальные математические, общесистемные и аппаратные принципы организации интеллектуальных систем при их проектировании, реализации и внедрении</t>
  </si>
  <si>
    <t>БПК-14</t>
  </si>
  <si>
    <t>СК-8</t>
  </si>
  <si>
    <t>2.4.5</t>
  </si>
  <si>
    <t>Применять объектное моделирование при проектировании интеллектуальных систем</t>
  </si>
  <si>
    <t>Интеллектуальные геоинформационные системы и технологии</t>
  </si>
  <si>
    <t>Применять основные модели, методы и средства анализа данных в интеллектуальных системах</t>
  </si>
  <si>
    <t>Проектировать защищенные интеллектуальные информационные системы</t>
  </si>
  <si>
    <t>Применять математический аппарат криптографии в задачах обеспечения информационной безопасности интеллектуальных систем</t>
  </si>
  <si>
    <t>Курсовой проект по учебной дисциплине «Проектирование баз знаний»</t>
  </si>
  <si>
    <t>Основы компьютерной графики</t>
  </si>
  <si>
    <t>Политология</t>
  </si>
  <si>
    <t>История</t>
  </si>
  <si>
    <t>Философия</t>
  </si>
  <si>
    <t>Экономика</t>
  </si>
  <si>
    <t>Метрология, стандартизация и сертификация (в информационных технология)</t>
  </si>
  <si>
    <t>1.3.1, 1.3.2, 1.4.1, 1.4.2, 1.4.3</t>
  </si>
  <si>
    <t>Проектирование программного обеспечения интеллектуальных систем</t>
  </si>
  <si>
    <t>Применять принципы построения и функционирования графических интерфейсов интеллектуальных систем, методы и  средства визуализации графической информации в интеллектуальных системах</t>
  </si>
  <si>
    <t>1.2.1, 1.2.2</t>
  </si>
  <si>
    <t>1.9.1, 1.9.2</t>
  </si>
  <si>
    <t>1.11.1, 1.11.2</t>
  </si>
  <si>
    <t>Безопасность жизнедеятельности человека</t>
  </si>
  <si>
    <t>УК-1,5,6</t>
  </si>
  <si>
    <t xml:space="preserve">УК-4,14/                              УК-4,9,15       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</si>
  <si>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</si>
  <si>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</si>
  <si>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</si>
  <si>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>Проектировать программы в области интеллектуальных информационных систем с использованием современных языков программирования и средств разработки программ, применять навыки выбора парадигмы и языка программирования при решении конкретных задач</t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</si>
  <si>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1</t>
    </r>
  </si>
  <si>
    <t>Модуль «Социально-гуманитарные              дисциплины 2»</t>
  </si>
  <si>
    <t>УК-4,8</t>
  </si>
  <si>
    <t>УК-4,10</t>
  </si>
  <si>
    <t>/26</t>
  </si>
  <si>
    <t>/54</t>
  </si>
  <si>
    <t xml:space="preserve"> 4.1</t>
  </si>
  <si>
    <t>Строить базы знаний интеллектуальных систем и программные модели информационных систем, языки, методики и инструментальные средства разработки баз знаний</t>
  </si>
  <si>
    <t>СК-2</t>
  </si>
  <si>
    <t>УК-17</t>
  </si>
  <si>
    <t>Анализировать влияние развития философской мысли на современную науку и технику</t>
  </si>
  <si>
    <t>Маркетинг программного продукта и услуг / Политические  институты и процессы в информационном обществе</t>
  </si>
  <si>
    <t>УК-4,СК-1/                       УК-4,7,17</t>
  </si>
  <si>
    <t xml:space="preserve">Выбирать эффективные алгоритмы вычислительной математики для решения поставленной профессиональной задачи, интерпретировать и анализировать результаты ее решения </t>
  </si>
  <si>
    <t xml:space="preserve">Применять основные понятия и законы физики для изучения физических явлений и процессов </t>
  </si>
  <si>
    <t>Применять инструментальные средства построения интеллектуальных решателей задач и их компонентов,  модели решения задач в интеллектуальных системах, в том числе алгоритмические, параллельные, логические и нейросетевые</t>
  </si>
  <si>
    <t>Применять методы и способы контроля параметров, стандартизации и сертификации программных средств и компьютерных систем</t>
  </si>
  <si>
    <t xml:space="preserve">Проектировать аппаратную часть компьютерных систем  в зависимости от заданных параметров, разрабатывать современное программное обеспечение для компьютерных сетей </t>
  </si>
  <si>
    <t>2.6.1, 2.6.2</t>
  </si>
  <si>
    <t>СК-17/СК-18</t>
  </si>
  <si>
    <t>СК-21/СК-22</t>
  </si>
  <si>
    <t>Разрабатывать модели, алгоритмы и программное обеспечение для повышения интеллектуализации систем с учетом ее назначения</t>
  </si>
  <si>
    <t>Выбирать технологии и инструментарий для проектирования интеллектуальных систем</t>
  </si>
  <si>
    <t>Применять семантические языки, методы и средства представления и обработки  информации и метаинформации в сети Интернет</t>
  </si>
  <si>
    <t>/118</t>
  </si>
  <si>
    <t>/90</t>
  </si>
  <si>
    <t>/1</t>
  </si>
  <si>
    <t>Обладать навыками творческого аналитического мышления</t>
  </si>
  <si>
    <t>Защита дипломного проекта (дипломной работы) в ГЭК</t>
  </si>
  <si>
    <t>2.8.1</t>
  </si>
  <si>
    <t>2.8.2</t>
  </si>
  <si>
    <t>2.8.3</t>
  </si>
  <si>
    <r>
      <t xml:space="preserve">
</t>
    </r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(специализации) 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</si>
  <si>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1.1.1, 1.1.2, 1.1.3, 1.1.4, 2.1.2, 2.1.3</t>
  </si>
  <si>
    <t>Название модуля, 
учебной дисциплины,                                                       курсового проекта (курсовой работы)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</si>
  <si>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</si>
  <si>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</si>
  <si>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1.9.2, 1.10, 1.11.2, 2.8.2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</si>
  <si>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</si>
  <si>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</si>
  <si>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 xml:space="preserve">Применять основные принципы организации интеллектуальных технологий, представления и обработки информации </t>
  </si>
  <si>
    <t>Проектировать современное программное обеспечение для компьютерных сетей с учетом принципов функционирования аппаратного обеспечения компьютерных сетей</t>
  </si>
  <si>
    <t>Разрабатывать автоматизированные системы сбора, хранения, обработки, интеграции, анализа и графической интерпретации пространственно-временных данных, атрибутивной информации о представленных в геоинформационных системах объектах</t>
  </si>
  <si>
    <t>Первый заместитель Министра промышленности Республики Беларусь</t>
  </si>
  <si>
    <t>И.Н.Михайлова</t>
  </si>
  <si>
    <t>Начальник Главного управления профессионального образования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</si>
  <si>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        «Республиканский институт высшей школы»</t>
  </si>
  <si>
    <t>Проректор по научно-методической работе Государственного учреждения образования                        «Республиканский институт высшей школы»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</si>
  <si>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</si>
  <si>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 xml:space="preserve">Формализовать и решать прикладные задачи в сфере интеллектуальных технологий с помощью методов дискретной математики и кибернетики </t>
  </si>
  <si>
    <t>Проводить основные экономические и финансовые расчеты, определять цели и пути развития бизнеса и организаций сферы инфокоммуникационных технологий в соответствии с  нормативными правовыми актами Республики Беларусь, регулирующими экономическую и хозяйственную деятельность</t>
  </si>
  <si>
    <t>Применять  методы защиты производственного персонала и населения от воздействия 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</si>
  <si>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Определять оптимальный комплекс программ для управления ресурсами компьютера и организации взаимодействия с пользователем с учетом принципов  организации и функционирования современных операционных систем</t>
  </si>
  <si>
    <t>Применять  принципы построения языковых процессоров интеллектуальных систем, способы и средства описания формальных языков и средств автоматизации процессов построения языковых процессоров</t>
  </si>
  <si>
    <t>Проректор по научно-методической работе Государственного учреждения образования                                                   «Республиканский институт высшей школы»</t>
  </si>
  <si>
    <t>Начальник Главного управления профессионального образования                                                                                 Министерства образования Республики Беларусь</t>
  </si>
  <si>
    <t>Председатель НМС по разработке программного обеспечения                                                                              и информационно-коммуникационным технологиям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</si>
  <si>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</si>
  <si>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>С.М.Гунько</t>
  </si>
  <si>
    <t>Философские аспекты развития науки и техники / Великая Отечественная война советского народа (в контексте Второй мировой войны)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</si>
</sst>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color theme="0"/>
      <name val="Arial Cyr"/>
      <family val="2"/>
      <charset val="204"/>
    </font>
    <font>
      <sz val="28"/>
      <name val="Arial Cyr"/>
      <family val="2"/>
      <charset val="204"/>
    </font>
    <font>
      <sz val="24"/>
      <name val="Arial Cyr"/>
      <family val="2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family val="2"/>
      <charset val="204"/>
    </font>
    <font>
      <b/>
      <sz val="16"/>
      <color rgb="FF0000FF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22"/>
      <color theme="0"/>
      <name val="Arial Cyr"/>
      <family val="2"/>
      <charset val="204"/>
    </font>
    <font>
      <b/>
      <sz val="24"/>
      <color theme="0"/>
      <name val="Arial Cyr"/>
      <family val="2"/>
      <charset val="204"/>
    </font>
    <font>
      <sz val="16"/>
      <color rgb="FF0000FF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b/>
      <sz val="19"/>
      <color rgb="FF0000FF"/>
      <name val="Times New Roman"/>
      <family val="1"/>
      <charset val="204"/>
    </font>
    <font>
      <sz val="24"/>
      <color rgb="FF0000FF"/>
      <name val="Arial Cyr"/>
      <family val="2"/>
      <charset val="204"/>
    </font>
    <font>
      <sz val="28"/>
      <color rgb="FF0000FF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30"/>
      <name val="Arial Cyr"/>
      <family val="2"/>
      <charset val="204"/>
    </font>
    <font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30"/>
      <color theme="0"/>
      <name val="Arial Cyr"/>
      <family val="2"/>
      <charset val="204"/>
    </font>
    <font>
      <b/>
      <i/>
      <sz val="2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808">
    <xf numFmtId="0" fontId="0" fillId="0" borderId="0" xfId="0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0" xfId="0" applyFont="1" applyFill="1"/>
    <xf numFmtId="0" fontId="5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7" fillId="3" borderId="0" xfId="0" applyFont="1" applyFill="1"/>
    <xf numFmtId="0" fontId="7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7" fillId="0" borderId="0" xfId="0" applyFont="1" applyFill="1"/>
    <xf numFmtId="0" fontId="2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0" fillId="0" borderId="0" xfId="0" applyFont="1" applyFill="1" applyBorder="1"/>
    <xf numFmtId="0" fontId="28" fillId="0" borderId="0" xfId="0" applyFont="1" applyFill="1"/>
    <xf numFmtId="0" fontId="28" fillId="0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/>
    </xf>
    <xf numFmtId="0" fontId="31" fillId="0" borderId="0" xfId="0" applyFont="1" applyFill="1"/>
    <xf numFmtId="0" fontId="29" fillId="0" borderId="0" xfId="0" applyFont="1" applyFill="1"/>
    <xf numFmtId="0" fontId="32" fillId="0" borderId="0" xfId="0" applyFont="1" applyFill="1" applyBorder="1" applyAlignment="1">
      <alignment horizontal="center" vertical="center" textRotation="90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36" fillId="0" borderId="0" xfId="0" applyFont="1" applyFill="1" applyBorder="1"/>
    <xf numFmtId="0" fontId="29" fillId="0" borderId="0" xfId="0" applyFont="1" applyFill="1" applyAlignment="1">
      <alignment horizontal="left" vertical="top"/>
    </xf>
    <xf numFmtId="0" fontId="37" fillId="0" borderId="0" xfId="0" applyFont="1" applyFill="1"/>
    <xf numFmtId="0" fontId="30" fillId="0" borderId="0" xfId="0" applyFont="1" applyFill="1" applyBorder="1" applyAlignment="1">
      <alignment horizontal="left"/>
    </xf>
    <xf numFmtId="0" fontId="30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38" fillId="0" borderId="0" xfId="0" applyFont="1" applyFill="1"/>
    <xf numFmtId="0" fontId="38" fillId="0" borderId="0" xfId="0" applyFont="1" applyFill="1" applyAlignment="1">
      <alignment horizontal="center"/>
    </xf>
    <xf numFmtId="0" fontId="16" fillId="0" borderId="0" xfId="0" applyFont="1" applyFill="1" applyAlignment="1"/>
    <xf numFmtId="0" fontId="38" fillId="0" borderId="0" xfId="0" applyFont="1" applyFill="1" applyAlignment="1">
      <alignment horizontal="left"/>
    </xf>
    <xf numFmtId="0" fontId="38" fillId="0" borderId="0" xfId="0" applyFont="1" applyFill="1" applyAlignment="1"/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/>
    <xf numFmtId="0" fontId="39" fillId="0" borderId="0" xfId="0" applyFont="1" applyFill="1" applyAlignment="1">
      <alignment horizontal="right"/>
    </xf>
    <xf numFmtId="0" fontId="6" fillId="0" borderId="0" xfId="1" applyFont="1" applyFill="1" applyBorder="1"/>
    <xf numFmtId="0" fontId="6" fillId="0" borderId="0" xfId="0" applyFont="1" applyFill="1"/>
    <xf numFmtId="0" fontId="5" fillId="0" borderId="31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top"/>
    </xf>
    <xf numFmtId="0" fontId="5" fillId="0" borderId="17" xfId="0" applyFont="1" applyFill="1" applyBorder="1"/>
    <xf numFmtId="0" fontId="5" fillId="0" borderId="14" xfId="0" applyFont="1" applyFill="1" applyBorder="1"/>
    <xf numFmtId="49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vertical="top"/>
    </xf>
    <xf numFmtId="0" fontId="5" fillId="0" borderId="16" xfId="0" applyFont="1" applyFill="1" applyBorder="1"/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top"/>
    </xf>
    <xf numFmtId="0" fontId="5" fillId="0" borderId="35" xfId="0" applyFont="1" applyFill="1" applyBorder="1"/>
    <xf numFmtId="0" fontId="5" fillId="0" borderId="11" xfId="0" applyFont="1" applyFill="1" applyBorder="1"/>
    <xf numFmtId="49" fontId="5" fillId="0" borderId="11" xfId="0" applyNumberFormat="1" applyFont="1" applyFill="1" applyBorder="1" applyAlignment="1">
      <alignment horizont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5" fillId="0" borderId="51" xfId="0" applyFont="1" applyFill="1" applyBorder="1" applyAlignment="1">
      <alignment horizontal="center" vertical="center" textRotation="90"/>
    </xf>
    <xf numFmtId="0" fontId="5" fillId="0" borderId="65" xfId="0" applyFont="1" applyFill="1" applyBorder="1" applyAlignment="1">
      <alignment horizontal="center" vertical="center" textRotation="90"/>
    </xf>
    <xf numFmtId="0" fontId="5" fillId="0" borderId="48" xfId="0" applyFont="1" applyFill="1" applyBorder="1" applyAlignment="1">
      <alignment horizontal="center" vertical="center" textRotation="90"/>
    </xf>
    <xf numFmtId="0" fontId="5" fillId="0" borderId="64" xfId="0" applyFont="1" applyFill="1" applyBorder="1" applyAlignment="1">
      <alignment horizontal="center" vertical="center" textRotation="90"/>
    </xf>
    <xf numFmtId="0" fontId="5" fillId="0" borderId="66" xfId="0" applyFont="1" applyFill="1" applyBorder="1" applyAlignment="1">
      <alignment horizontal="center" vertical="center" textRotation="90"/>
    </xf>
    <xf numFmtId="49" fontId="5" fillId="0" borderId="33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1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vertical="top" wrapText="1"/>
    </xf>
    <xf numFmtId="0" fontId="45" fillId="0" borderId="0" xfId="0" applyFont="1" applyFill="1"/>
    <xf numFmtId="0" fontId="46" fillId="0" borderId="0" xfId="0" applyFont="1" applyFill="1"/>
    <xf numFmtId="0" fontId="45" fillId="0" borderId="0" xfId="0" applyFont="1" applyFill="1" applyAlignment="1">
      <alignment horizontal="center"/>
    </xf>
    <xf numFmtId="0" fontId="47" fillId="0" borderId="0" xfId="0" applyFont="1" applyFill="1"/>
    <xf numFmtId="0" fontId="45" fillId="0" borderId="0" xfId="0" applyFont="1" applyFill="1" applyAlignment="1">
      <alignment horizontal="left"/>
    </xf>
    <xf numFmtId="0" fontId="48" fillId="0" borderId="0" xfId="0" applyFont="1" applyFill="1"/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15" fillId="0" borderId="0" xfId="0" applyFont="1" applyFill="1" applyBorder="1" applyAlignment="1"/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5" fillId="0" borderId="60" xfId="0" applyNumberFormat="1" applyFont="1" applyFill="1" applyBorder="1" applyAlignment="1">
      <alignment horizontal="left" vertical="center"/>
    </xf>
    <xf numFmtId="49" fontId="5" fillId="0" borderId="57" xfId="0" applyNumberFormat="1" applyFont="1" applyFill="1" applyBorder="1" applyAlignment="1">
      <alignment horizontal="left" vertical="center"/>
    </xf>
    <xf numFmtId="0" fontId="7" fillId="0" borderId="75" xfId="0" applyFont="1" applyFill="1" applyBorder="1"/>
    <xf numFmtId="0" fontId="35" fillId="0" borderId="75" xfId="0" applyFont="1" applyFill="1" applyBorder="1" applyAlignment="1">
      <alignment horizontal="center" vertical="center" wrapText="1"/>
    </xf>
    <xf numFmtId="0" fontId="15" fillId="0" borderId="75" xfId="0" applyFont="1" applyFill="1" applyBorder="1"/>
    <xf numFmtId="0" fontId="51" fillId="0" borderId="1" xfId="0" applyFont="1" applyFill="1" applyBorder="1" applyAlignment="1">
      <alignment horizontal="center" vertical="top"/>
    </xf>
    <xf numFmtId="0" fontId="51" fillId="0" borderId="2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0" fillId="0" borderId="55" xfId="0" applyFont="1" applyFill="1" applyBorder="1"/>
    <xf numFmtId="0" fontId="0" fillId="0" borderId="1" xfId="0" applyFont="1" applyFill="1" applyBorder="1"/>
    <xf numFmtId="0" fontId="0" fillId="0" borderId="37" xfId="0" applyFont="1" applyFill="1" applyBorder="1"/>
    <xf numFmtId="0" fontId="0" fillId="0" borderId="38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0" fontId="51" fillId="0" borderId="1" xfId="0" applyFont="1" applyFill="1" applyBorder="1" applyAlignment="1">
      <alignment horizontal="center" vertical="center"/>
    </xf>
    <xf numFmtId="49" fontId="5" fillId="0" borderId="77" xfId="0" applyNumberFormat="1" applyFont="1" applyFill="1" applyBorder="1" applyAlignment="1">
      <alignment horizontal="left" vertical="center"/>
    </xf>
    <xf numFmtId="49" fontId="10" fillId="0" borderId="30" xfId="0" applyNumberFormat="1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center" vertical="center"/>
    </xf>
    <xf numFmtId="0" fontId="7" fillId="0" borderId="26" xfId="0" applyFont="1" applyFill="1" applyBorder="1"/>
    <xf numFmtId="49" fontId="10" fillId="0" borderId="78" xfId="0" applyNumberFormat="1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center" vertical="center" textRotation="90"/>
    </xf>
    <xf numFmtId="0" fontId="5" fillId="0" borderId="68" xfId="0" applyFont="1" applyFill="1" applyBorder="1" applyAlignment="1">
      <alignment horizontal="center" vertical="center" textRotation="90"/>
    </xf>
    <xf numFmtId="0" fontId="5" fillId="0" borderId="69" xfId="0" applyFont="1" applyFill="1" applyBorder="1" applyAlignment="1">
      <alignment horizontal="center" vertical="center" textRotation="90"/>
    </xf>
    <xf numFmtId="0" fontId="5" fillId="0" borderId="50" xfId="0" applyFont="1" applyFill="1" applyBorder="1" applyAlignment="1">
      <alignment horizontal="center" vertical="center" textRotation="90"/>
    </xf>
    <xf numFmtId="0" fontId="5" fillId="0" borderId="70" xfId="0" applyFont="1" applyFill="1" applyBorder="1" applyAlignment="1">
      <alignment horizontal="center" vertical="center" textRotation="90"/>
    </xf>
    <xf numFmtId="0" fontId="5" fillId="0" borderId="47" xfId="0" applyFont="1" applyFill="1" applyBorder="1" applyAlignment="1">
      <alignment horizontal="center" vertical="center" textRotation="90"/>
    </xf>
    <xf numFmtId="0" fontId="24" fillId="0" borderId="4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 vertical="center" textRotation="90"/>
    </xf>
    <xf numFmtId="0" fontId="10" fillId="0" borderId="3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9" fillId="0" borderId="0" xfId="0" applyFont="1" applyFill="1"/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49" fontId="38" fillId="0" borderId="0" xfId="0" applyNumberFormat="1" applyFont="1" applyFill="1"/>
    <xf numFmtId="49" fontId="10" fillId="0" borderId="21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wrapText="1"/>
    </xf>
    <xf numFmtId="0" fontId="18" fillId="0" borderId="0" xfId="0" applyFont="1" applyFill="1" applyBorder="1"/>
    <xf numFmtId="49" fontId="17" fillId="0" borderId="0" xfId="0" applyNumberFormat="1" applyFont="1" applyFill="1" applyBorder="1" applyAlignment="1">
      <alignment wrapText="1"/>
    </xf>
    <xf numFmtId="0" fontId="19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/>
    <xf numFmtId="0" fontId="16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Border="1"/>
    <xf numFmtId="0" fontId="2" fillId="0" borderId="14" xfId="0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left" vertical="top"/>
    </xf>
    <xf numFmtId="49" fontId="10" fillId="0" borderId="59" xfId="0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49" fontId="10" fillId="0" borderId="77" xfId="0" applyNumberFormat="1" applyFont="1" applyFill="1" applyBorder="1" applyAlignment="1">
      <alignment horizontal="left" vertical="center"/>
    </xf>
    <xf numFmtId="49" fontId="10" fillId="0" borderId="39" xfId="0" applyNumberFormat="1" applyFont="1" applyFill="1" applyBorder="1" applyAlignment="1">
      <alignment horizontal="left" vertical="top"/>
    </xf>
    <xf numFmtId="0" fontId="5" fillId="0" borderId="7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27" fillId="0" borderId="75" xfId="0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left" vertical="center"/>
    </xf>
    <xf numFmtId="49" fontId="5" fillId="0" borderId="33" xfId="0" applyNumberFormat="1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49" fontId="10" fillId="0" borderId="21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vertical="center"/>
    </xf>
    <xf numFmtId="0" fontId="35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0" fillId="0" borderId="2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6" fillId="0" borderId="24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49" fontId="10" fillId="0" borderId="60" xfId="0" applyNumberFormat="1" applyFont="1" applyFill="1" applyBorder="1" applyAlignment="1">
      <alignment vertical="center"/>
    </xf>
    <xf numFmtId="49" fontId="10" fillId="0" borderId="58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top" wrapText="1"/>
    </xf>
    <xf numFmtId="0" fontId="5" fillId="0" borderId="75" xfId="0" applyFont="1" applyFill="1" applyBorder="1" applyAlignment="1">
      <alignment horizontal="center" vertical="top" wrapText="1"/>
    </xf>
    <xf numFmtId="0" fontId="5" fillId="0" borderId="7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 textRotation="90"/>
    </xf>
    <xf numFmtId="0" fontId="5" fillId="0" borderId="62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62" xfId="0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0" fontId="4" fillId="0" borderId="23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top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64" xfId="0" applyFont="1" applyFill="1" applyBorder="1" applyAlignment="1">
      <alignment horizontal="center" vertical="top" wrapText="1"/>
    </xf>
    <xf numFmtId="0" fontId="5" fillId="0" borderId="65" xfId="0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40" fillId="0" borderId="6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vertical="top"/>
    </xf>
    <xf numFmtId="49" fontId="5" fillId="0" borderId="60" xfId="0" applyNumberFormat="1" applyFont="1" applyFill="1" applyBorder="1" applyAlignment="1">
      <alignment vertical="center"/>
    </xf>
    <xf numFmtId="49" fontId="5" fillId="0" borderId="79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10" fillId="0" borderId="54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16" fillId="0" borderId="0" xfId="0" applyFont="1" applyFill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10" fillId="0" borderId="5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5" fillId="0" borderId="3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35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textRotation="90"/>
    </xf>
    <xf numFmtId="0" fontId="5" fillId="0" borderId="61" xfId="0" applyFont="1" applyFill="1" applyBorder="1" applyAlignment="1">
      <alignment horizontal="center" vertical="center" textRotation="90"/>
    </xf>
    <xf numFmtId="0" fontId="5" fillId="0" borderId="6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54" xfId="0" applyFont="1" applyFill="1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 vertical="center" textRotation="90"/>
    </xf>
    <xf numFmtId="0" fontId="5" fillId="0" borderId="55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textRotation="90"/>
    </xf>
    <xf numFmtId="0" fontId="5" fillId="0" borderId="9" xfId="0" applyFont="1" applyFill="1" applyBorder="1" applyAlignment="1">
      <alignment horizontal="center" textRotation="90"/>
    </xf>
    <xf numFmtId="0" fontId="5" fillId="0" borderId="43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top" wrapText="1"/>
    </xf>
    <xf numFmtId="0" fontId="10" fillId="0" borderId="62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textRotation="90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43" fillId="0" borderId="27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vertical="center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vertical="justify" wrapText="1"/>
    </xf>
    <xf numFmtId="0" fontId="10" fillId="0" borderId="29" xfId="0" applyFont="1" applyFill="1" applyBorder="1" applyAlignment="1">
      <alignment vertical="justify" wrapText="1"/>
    </xf>
    <xf numFmtId="0" fontId="5" fillId="0" borderId="3" xfId="0" applyFont="1" applyFill="1" applyBorder="1" applyAlignment="1">
      <alignment vertical="justify" wrapText="1"/>
    </xf>
    <xf numFmtId="0" fontId="5" fillId="0" borderId="4" xfId="0" applyFont="1" applyFill="1" applyBorder="1" applyAlignment="1">
      <alignment vertical="justify" wrapText="1"/>
    </xf>
    <xf numFmtId="0" fontId="5" fillId="0" borderId="5" xfId="0" applyFont="1" applyFill="1" applyBorder="1" applyAlignment="1">
      <alignment vertical="justify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distributed" wrapText="1"/>
    </xf>
    <xf numFmtId="0" fontId="5" fillId="0" borderId="62" xfId="0" applyFont="1" applyFill="1" applyBorder="1" applyAlignment="1">
      <alignment horizontal="center" vertical="distributed" wrapText="1"/>
    </xf>
    <xf numFmtId="0" fontId="5" fillId="0" borderId="43" xfId="0" applyFont="1" applyFill="1" applyBorder="1" applyAlignment="1">
      <alignment horizontal="center" vertical="distributed" wrapText="1"/>
    </xf>
    <xf numFmtId="0" fontId="5" fillId="0" borderId="39" xfId="0" applyFont="1" applyFill="1" applyBorder="1" applyAlignment="1">
      <alignment horizontal="left" vertical="distributed"/>
    </xf>
    <xf numFmtId="0" fontId="5" fillId="0" borderId="73" xfId="0" applyFont="1" applyFill="1" applyBorder="1" applyAlignment="1">
      <alignment horizontal="left" vertical="distributed"/>
    </xf>
    <xf numFmtId="0" fontId="5" fillId="0" borderId="74" xfId="0" applyFont="1" applyFill="1" applyBorder="1" applyAlignment="1">
      <alignment horizontal="left" vertical="distributed"/>
    </xf>
    <xf numFmtId="49" fontId="5" fillId="0" borderId="19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distributed" wrapText="1"/>
    </xf>
    <xf numFmtId="0" fontId="5" fillId="0" borderId="55" xfId="0" applyFont="1" applyFill="1" applyBorder="1" applyAlignment="1">
      <alignment horizontal="center" vertical="distributed" wrapText="1"/>
    </xf>
    <xf numFmtId="0" fontId="5" fillId="0" borderId="41" xfId="0" applyFont="1" applyFill="1" applyBorder="1" applyAlignment="1">
      <alignment horizontal="center" vertical="distributed" wrapText="1"/>
    </xf>
    <xf numFmtId="0" fontId="5" fillId="0" borderId="77" xfId="0" applyFont="1" applyFill="1" applyBorder="1" applyAlignment="1">
      <alignment horizontal="left" vertical="distributed"/>
    </xf>
    <xf numFmtId="0" fontId="5" fillId="0" borderId="75" xfId="0" applyFont="1" applyFill="1" applyBorder="1" applyAlignment="1">
      <alignment horizontal="left" vertical="distributed"/>
    </xf>
    <xf numFmtId="0" fontId="5" fillId="0" borderId="76" xfId="0" applyFont="1" applyFill="1" applyBorder="1" applyAlignment="1">
      <alignment horizontal="left" vertical="distributed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justify" wrapText="1"/>
    </xf>
    <xf numFmtId="0" fontId="5" fillId="0" borderId="65" xfId="0" applyFont="1" applyFill="1" applyBorder="1" applyAlignment="1">
      <alignment horizontal="center" vertical="justify" wrapText="1"/>
    </xf>
    <xf numFmtId="0" fontId="5" fillId="0" borderId="66" xfId="0" applyFont="1" applyFill="1" applyBorder="1" applyAlignment="1">
      <alignment horizontal="center" vertical="justify" wrapText="1"/>
    </xf>
    <xf numFmtId="0" fontId="16" fillId="0" borderId="0" xfId="0" applyFont="1" applyFill="1" applyBorder="1" applyAlignment="1">
      <alignment horizontal="left" wrapText="1"/>
    </xf>
    <xf numFmtId="0" fontId="50" fillId="0" borderId="23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distributed" wrapText="1"/>
    </xf>
    <xf numFmtId="0" fontId="5" fillId="0" borderId="1" xfId="0" applyFont="1" applyFill="1" applyBorder="1" applyAlignment="1">
      <alignment horizontal="center" vertical="distributed" wrapText="1"/>
    </xf>
    <xf numFmtId="0" fontId="5" fillId="0" borderId="8" xfId="0" applyFont="1" applyFill="1" applyBorder="1" applyAlignment="1">
      <alignment horizontal="center" vertical="distributed" wrapText="1"/>
    </xf>
    <xf numFmtId="0" fontId="54" fillId="0" borderId="16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4" fillId="0" borderId="2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distributed" wrapText="1"/>
    </xf>
    <xf numFmtId="0" fontId="16" fillId="0" borderId="0" xfId="0" applyFont="1" applyFill="1" applyAlignment="1">
      <alignment horizontal="left" vertical="top" wrapText="1"/>
    </xf>
    <xf numFmtId="0" fontId="50" fillId="0" borderId="23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77" xfId="0" applyFont="1" applyFill="1" applyBorder="1" applyAlignment="1">
      <alignment horizontal="center" vertical="distributed" wrapText="1"/>
    </xf>
    <xf numFmtId="0" fontId="5" fillId="0" borderId="75" xfId="0" applyFont="1" applyFill="1" applyBorder="1" applyAlignment="1">
      <alignment horizontal="center" vertical="distributed" wrapText="1"/>
    </xf>
    <xf numFmtId="0" fontId="5" fillId="0" borderId="76" xfId="0" applyFont="1" applyFill="1" applyBorder="1" applyAlignment="1">
      <alignment horizontal="center" vertical="distributed" wrapText="1"/>
    </xf>
    <xf numFmtId="0" fontId="54" fillId="0" borderId="77" xfId="0" applyFont="1" applyFill="1" applyBorder="1" applyAlignment="1">
      <alignment horizontal="left" vertical="center" wrapText="1"/>
    </xf>
    <xf numFmtId="0" fontId="54" fillId="0" borderId="75" xfId="0" applyFont="1" applyFill="1" applyBorder="1" applyAlignment="1">
      <alignment horizontal="left" vertical="center" wrapText="1"/>
    </xf>
    <xf numFmtId="0" fontId="54" fillId="0" borderId="76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horizontal="center" vertical="distributed" wrapText="1"/>
    </xf>
    <xf numFmtId="0" fontId="40" fillId="0" borderId="1" xfId="0" applyFont="1" applyFill="1" applyBorder="1" applyAlignment="1">
      <alignment horizontal="center" vertical="distributed" wrapText="1"/>
    </xf>
    <xf numFmtId="0" fontId="40" fillId="0" borderId="8" xfId="0" applyFont="1" applyFill="1" applyBorder="1" applyAlignment="1">
      <alignment horizontal="center" vertical="distributed" wrapText="1"/>
    </xf>
    <xf numFmtId="0" fontId="5" fillId="0" borderId="21" xfId="0" applyFont="1" applyFill="1" applyBorder="1" applyAlignment="1">
      <alignment horizontal="left" vertical="distributed"/>
    </xf>
    <xf numFmtId="0" fontId="5" fillId="0" borderId="23" xfId="0" applyFont="1" applyFill="1" applyBorder="1" applyAlignment="1">
      <alignment horizontal="left" vertical="distributed"/>
    </xf>
    <xf numFmtId="0" fontId="5" fillId="0" borderId="22" xfId="0" applyFont="1" applyFill="1" applyBorder="1" applyAlignment="1">
      <alignment horizontal="left" vertical="distributed"/>
    </xf>
    <xf numFmtId="0" fontId="10" fillId="0" borderId="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distributed" wrapText="1"/>
    </xf>
    <xf numFmtId="49" fontId="5" fillId="0" borderId="1" xfId="0" applyNumberFormat="1" applyFont="1" applyFill="1" applyBorder="1" applyAlignment="1">
      <alignment horizontal="center" vertical="distributed" wrapText="1"/>
    </xf>
    <xf numFmtId="49" fontId="5" fillId="0" borderId="8" xfId="0" applyNumberFormat="1" applyFont="1" applyFill="1" applyBorder="1" applyAlignment="1">
      <alignment horizontal="center" vertical="distributed" wrapText="1"/>
    </xf>
    <xf numFmtId="0" fontId="10" fillId="0" borderId="29" xfId="0" applyFont="1" applyFill="1" applyBorder="1" applyAlignment="1">
      <alignment horizontal="center" vertical="center"/>
    </xf>
    <xf numFmtId="16" fontId="5" fillId="0" borderId="65" xfId="0" applyNumberFormat="1" applyFont="1" applyFill="1" applyBorder="1" applyAlignment="1">
      <alignment horizontal="center" vertical="center" wrapText="1"/>
    </xf>
    <xf numFmtId="16" fontId="5" fillId="0" borderId="4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center" vertical="distributed" wrapText="1"/>
    </xf>
    <xf numFmtId="49" fontId="5" fillId="0" borderId="55" xfId="0" applyNumberFormat="1" applyFont="1" applyFill="1" applyBorder="1" applyAlignment="1">
      <alignment horizontal="center" vertical="distributed" wrapText="1"/>
    </xf>
    <xf numFmtId="49" fontId="5" fillId="0" borderId="56" xfId="0" applyNumberFormat="1" applyFont="1" applyFill="1" applyBorder="1" applyAlignment="1">
      <alignment horizontal="center" vertical="distributed" wrapText="1"/>
    </xf>
    <xf numFmtId="0" fontId="5" fillId="0" borderId="77" xfId="0" applyFont="1" applyFill="1" applyBorder="1" applyAlignment="1">
      <alignment vertical="center" wrapText="1"/>
    </xf>
    <xf numFmtId="0" fontId="5" fillId="0" borderId="75" xfId="0" applyFont="1" applyFill="1" applyBorder="1" applyAlignment="1">
      <alignment vertical="center" wrapText="1"/>
    </xf>
    <xf numFmtId="0" fontId="5" fillId="0" borderId="76" xfId="0" applyFont="1" applyFill="1" applyBorder="1" applyAlignment="1">
      <alignment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0" fontId="5" fillId="0" borderId="8" xfId="0" applyFont="1" applyFill="1" applyBorder="1" applyAlignment="1">
      <alignment horizontal="center" vertical="distributed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49" fontId="40" fillId="0" borderId="16" xfId="0" applyNumberFormat="1" applyFont="1" applyFill="1" applyBorder="1" applyAlignment="1">
      <alignment horizontal="center" vertical="distributed" wrapText="1"/>
    </xf>
    <xf numFmtId="49" fontId="40" fillId="0" borderId="1" xfId="0" applyNumberFormat="1" applyFont="1" applyFill="1" applyBorder="1" applyAlignment="1">
      <alignment horizontal="center" vertical="distributed" wrapText="1"/>
    </xf>
    <xf numFmtId="49" fontId="40" fillId="0" borderId="8" xfId="0" applyNumberFormat="1" applyFont="1" applyFill="1" applyBorder="1" applyAlignment="1">
      <alignment horizontal="center" vertical="distributed" wrapText="1"/>
    </xf>
    <xf numFmtId="49" fontId="5" fillId="0" borderId="40" xfId="0" applyNumberFormat="1" applyFont="1" applyFill="1" applyBorder="1" applyAlignment="1">
      <alignment horizontal="center" vertical="distributed" wrapText="1"/>
    </xf>
    <xf numFmtId="49" fontId="5" fillId="0" borderId="62" xfId="0" applyNumberFormat="1" applyFont="1" applyFill="1" applyBorder="1" applyAlignment="1">
      <alignment horizontal="center" vertical="distributed" wrapText="1"/>
    </xf>
    <xf numFmtId="49" fontId="5" fillId="0" borderId="20" xfId="0" applyNumberFormat="1" applyFont="1" applyFill="1" applyBorder="1" applyAlignment="1">
      <alignment horizontal="center" vertical="distributed" wrapText="1"/>
    </xf>
    <xf numFmtId="0" fontId="5" fillId="0" borderId="2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distributed" wrapText="1"/>
    </xf>
    <xf numFmtId="49" fontId="40" fillId="0" borderId="42" xfId="0" applyNumberFormat="1" applyFont="1" applyFill="1" applyBorder="1" applyAlignment="1">
      <alignment horizontal="center" vertical="distributed" wrapText="1"/>
    </xf>
    <xf numFmtId="49" fontId="40" fillId="0" borderId="55" xfId="0" applyNumberFormat="1" applyFont="1" applyFill="1" applyBorder="1" applyAlignment="1">
      <alignment horizontal="center" vertical="distributed" wrapText="1"/>
    </xf>
    <xf numFmtId="49" fontId="40" fillId="0" borderId="56" xfId="0" applyNumberFormat="1" applyFont="1" applyFill="1" applyBorder="1" applyAlignment="1">
      <alignment horizontal="center" vertical="distributed" wrapText="1"/>
    </xf>
    <xf numFmtId="49" fontId="40" fillId="0" borderId="7" xfId="0" applyNumberFormat="1" applyFont="1" applyFill="1" applyBorder="1" applyAlignment="1">
      <alignment horizontal="center" vertical="distributed" wrapText="1"/>
    </xf>
    <xf numFmtId="0" fontId="5" fillId="0" borderId="2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distributed" wrapText="1"/>
    </xf>
    <xf numFmtId="0" fontId="5" fillId="0" borderId="11" xfId="0" applyFont="1" applyFill="1" applyBorder="1" applyAlignment="1">
      <alignment horizontal="center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34" xfId="0" applyFont="1" applyFill="1" applyBorder="1" applyAlignment="1">
      <alignment horizontal="left" vertical="distributed"/>
    </xf>
    <xf numFmtId="49" fontId="5" fillId="0" borderId="9" xfId="0" applyNumberFormat="1" applyFont="1" applyFill="1" applyBorder="1" applyAlignment="1">
      <alignment horizontal="center" vertical="distributed" wrapText="1"/>
    </xf>
    <xf numFmtId="49" fontId="5" fillId="0" borderId="77" xfId="0" applyNumberFormat="1" applyFont="1" applyFill="1" applyBorder="1" applyAlignment="1">
      <alignment horizontal="center" vertical="distributed" wrapText="1"/>
    </xf>
    <xf numFmtId="49" fontId="5" fillId="0" borderId="75" xfId="0" applyNumberFormat="1" applyFont="1" applyFill="1" applyBorder="1" applyAlignment="1">
      <alignment horizontal="center" vertical="distributed" wrapText="1"/>
    </xf>
    <xf numFmtId="49" fontId="5" fillId="0" borderId="76" xfId="0" applyNumberFormat="1" applyFont="1" applyFill="1" applyBorder="1" applyAlignment="1">
      <alignment horizontal="center" vertical="distributed" wrapText="1"/>
    </xf>
    <xf numFmtId="49" fontId="5" fillId="0" borderId="71" xfId="0" applyNumberFormat="1" applyFont="1" applyFill="1" applyBorder="1" applyAlignment="1">
      <alignment horizontal="center" vertical="distributed" wrapText="1"/>
    </xf>
    <xf numFmtId="0" fontId="5" fillId="0" borderId="70" xfId="0" applyFont="1" applyFill="1" applyBorder="1" applyAlignment="1">
      <alignment horizontal="center" vertical="distributed" wrapText="1"/>
    </xf>
    <xf numFmtId="0" fontId="5" fillId="0" borderId="72" xfId="0" applyFont="1" applyFill="1" applyBorder="1" applyAlignment="1">
      <alignment horizontal="center" vertical="distributed" wrapText="1"/>
    </xf>
    <xf numFmtId="49" fontId="5" fillId="0" borderId="16" xfId="0" applyNumberFormat="1" applyFont="1" applyFill="1" applyBorder="1" applyAlignment="1">
      <alignment horizontal="center" vertical="distributed" wrapText="1"/>
    </xf>
    <xf numFmtId="0" fontId="5" fillId="0" borderId="4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49" fontId="5" fillId="0" borderId="54" xfId="0" applyNumberFormat="1" applyFont="1" applyFill="1" applyBorder="1" applyAlignment="1">
      <alignment horizontal="center" vertical="distributed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distributed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left" vertical="distributed"/>
    </xf>
    <xf numFmtId="0" fontId="5" fillId="0" borderId="36" xfId="0" applyFont="1" applyFill="1" applyBorder="1" applyAlignment="1">
      <alignment horizontal="left" vertical="distributed"/>
    </xf>
    <xf numFmtId="0" fontId="5" fillId="0" borderId="21" xfId="0" applyFont="1" applyFill="1" applyBorder="1" applyAlignment="1">
      <alignment horizontal="left" vertical="distributed" wrapText="1"/>
    </xf>
    <xf numFmtId="0" fontId="40" fillId="0" borderId="54" xfId="0" applyFont="1" applyFill="1" applyBorder="1" applyAlignment="1">
      <alignment horizontal="center" vertical="distributed" wrapText="1"/>
    </xf>
    <xf numFmtId="0" fontId="40" fillId="0" borderId="55" xfId="0" applyFont="1" applyFill="1" applyBorder="1" applyAlignment="1">
      <alignment horizontal="center" vertical="distributed" wrapText="1"/>
    </xf>
    <xf numFmtId="0" fontId="40" fillId="0" borderId="56" xfId="0" applyFont="1" applyFill="1" applyBorder="1" applyAlignment="1">
      <alignment horizontal="center" vertical="distributed" wrapText="1"/>
    </xf>
    <xf numFmtId="0" fontId="16" fillId="0" borderId="24" xfId="0" applyFont="1" applyFill="1" applyBorder="1"/>
    <xf numFmtId="0" fontId="50" fillId="0" borderId="0" xfId="0" applyFont="1" applyFill="1" applyAlignment="1">
      <alignment vertical="top"/>
    </xf>
    <xf numFmtId="0" fontId="5" fillId="0" borderId="3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75"/>
  <sheetViews>
    <sheetView showZeros="0" tabSelected="1" view="pageBreakPreview" zoomScale="40" zoomScaleNormal="50" zoomScaleSheetLayoutView="40" zoomScalePageLayoutView="10" workbookViewId="0">
      <selection activeCell="P9" sqref="P9"/>
    </sheetView>
  </sheetViews>
  <sheetFormatPr defaultColWidth="1.28515625" defaultRowHeight="12.75" x14ac:dyDescent="0.2"/>
  <cols>
    <col min="1" max="1" width="12.42578125" style="3" customWidth="1"/>
    <col min="2" max="17" width="7.7109375" style="3" customWidth="1"/>
    <col min="18" max="18" width="7.7109375" style="5" customWidth="1"/>
    <col min="19" max="19" width="7.140625" style="5" customWidth="1"/>
    <col min="20" max="20" width="7.5703125" style="14" customWidth="1"/>
    <col min="21" max="21" width="7.140625" style="14" customWidth="1"/>
    <col min="22" max="23" width="7.42578125" style="14" customWidth="1"/>
    <col min="24" max="31" width="7.7109375" style="3" customWidth="1"/>
    <col min="32" max="32" width="11.7109375" style="3" customWidth="1"/>
    <col min="33" max="33" width="9.42578125" style="3" customWidth="1"/>
    <col min="34" max="34" width="8.28515625" style="3" customWidth="1"/>
    <col min="35" max="35" width="11.7109375" style="3" customWidth="1"/>
    <col min="36" max="36" width="10.42578125" style="3" customWidth="1"/>
    <col min="37" max="37" width="7.42578125" style="3" customWidth="1"/>
    <col min="38" max="38" width="11.7109375" style="3" customWidth="1"/>
    <col min="39" max="39" width="10.28515625" style="3" customWidth="1"/>
    <col min="40" max="40" width="7" style="3" customWidth="1"/>
    <col min="41" max="41" width="11.7109375" style="3" customWidth="1"/>
    <col min="42" max="42" width="9.42578125" style="3" customWidth="1"/>
    <col min="43" max="43" width="8.28515625" style="3" customWidth="1"/>
    <col min="44" max="44" width="11.7109375" style="3" customWidth="1"/>
    <col min="45" max="45" width="12.28515625" style="3" customWidth="1"/>
    <col min="46" max="46" width="7.5703125" style="3" customWidth="1"/>
    <col min="47" max="47" width="11.7109375" style="3" customWidth="1"/>
    <col min="48" max="48" width="11" style="3" customWidth="1"/>
    <col min="49" max="49" width="7.85546875" style="3" customWidth="1"/>
    <col min="50" max="50" width="11.7109375" style="3" customWidth="1"/>
    <col min="51" max="51" width="10.140625" style="3" customWidth="1"/>
    <col min="52" max="52" width="7.5703125" style="3" customWidth="1"/>
    <col min="53" max="53" width="8.42578125" style="3" customWidth="1"/>
    <col min="54" max="54" width="9.42578125" style="3" customWidth="1"/>
    <col min="55" max="55" width="8.85546875" style="3" customWidth="1"/>
    <col min="56" max="56" width="6.7109375" style="14" customWidth="1"/>
    <col min="57" max="57" width="7.7109375" style="14" customWidth="1"/>
    <col min="58" max="59" width="7.7109375" style="6" customWidth="1"/>
    <col min="60" max="60" width="8.7109375" style="6" customWidth="1"/>
    <col min="61" max="61" width="12.7109375" style="6" customWidth="1"/>
    <col min="62" max="62" width="12" style="41" customWidth="1"/>
    <col min="63" max="64" width="9.42578125" style="3" bestFit="1" customWidth="1"/>
    <col min="65" max="65" width="7.7109375" style="3" bestFit="1" customWidth="1"/>
    <col min="66" max="66" width="9.42578125" style="3" customWidth="1"/>
    <col min="67" max="67" width="13" style="3" customWidth="1"/>
    <col min="68" max="68" width="5.7109375" style="15" customWidth="1"/>
    <col min="69" max="70" width="1.28515625" style="15"/>
    <col min="71" max="16384" width="1.28515625" style="3"/>
  </cols>
  <sheetData>
    <row r="1" spans="1:70" s="1" customFormat="1" ht="35.25" x14ac:dyDescent="0.5">
      <c r="B1" s="60" t="s">
        <v>96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0"/>
      <c r="V1" s="60"/>
      <c r="W1" s="62" t="s">
        <v>168</v>
      </c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577"/>
      <c r="BD1" s="577"/>
      <c r="BE1" s="577"/>
      <c r="BF1" s="577"/>
      <c r="BG1" s="577"/>
      <c r="BH1" s="577"/>
      <c r="BI1" s="577"/>
      <c r="BJ1" s="40"/>
      <c r="BP1" s="19"/>
      <c r="BQ1" s="19"/>
      <c r="BR1" s="19"/>
    </row>
    <row r="2" spans="1:70" ht="35.25" x14ac:dyDescent="0.5">
      <c r="B2" s="60" t="s">
        <v>97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  <c r="S2" s="61"/>
      <c r="T2" s="60"/>
      <c r="U2" s="3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3"/>
      <c r="BG2" s="63"/>
      <c r="BH2" s="63"/>
      <c r="BI2" s="63"/>
    </row>
    <row r="3" spans="1:70" ht="35.25" x14ac:dyDescent="0.5">
      <c r="B3" s="60" t="s">
        <v>98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  <c r="S3" s="61"/>
      <c r="T3" s="60"/>
      <c r="U3" s="3"/>
      <c r="V3" s="60"/>
      <c r="W3" s="60"/>
      <c r="X3" s="60"/>
      <c r="Y3" s="60"/>
      <c r="Z3" s="60"/>
      <c r="AA3" s="2" t="s">
        <v>166</v>
      </c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3"/>
      <c r="BG3" s="63"/>
      <c r="BH3" s="63"/>
      <c r="BI3" s="63"/>
    </row>
    <row r="4" spans="1:70" ht="35.25" x14ac:dyDescent="0.5">
      <c r="B4" s="60" t="s">
        <v>99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S4" s="61"/>
      <c r="T4" s="64"/>
      <c r="U4" s="3"/>
      <c r="V4" s="64"/>
      <c r="W4" s="60"/>
      <c r="X4" s="65"/>
      <c r="Y4" s="65"/>
      <c r="Z4" s="65"/>
      <c r="AA4" s="65"/>
      <c r="AB4" s="65"/>
      <c r="AC4" s="65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0"/>
      <c r="AY4" s="65" t="s">
        <v>196</v>
      </c>
      <c r="AZ4" s="63"/>
      <c r="BA4" s="60"/>
      <c r="BB4" s="65"/>
      <c r="BC4" s="65"/>
      <c r="BD4" s="65"/>
      <c r="BE4" s="65"/>
      <c r="BF4" s="65"/>
      <c r="BG4" s="65"/>
      <c r="BH4" s="65"/>
      <c r="BI4" s="65"/>
      <c r="BJ4" s="42"/>
      <c r="BK4" s="12"/>
      <c r="BL4" s="12"/>
    </row>
    <row r="5" spans="1:70" ht="48.75" customHeight="1" x14ac:dyDescent="0.5">
      <c r="B5" s="803"/>
      <c r="C5" s="803"/>
      <c r="D5" s="803"/>
      <c r="E5" s="803"/>
      <c r="F5" s="803"/>
      <c r="G5" s="803"/>
      <c r="H5" s="803"/>
      <c r="I5" s="65" t="s">
        <v>247</v>
      </c>
      <c r="J5" s="65"/>
      <c r="K5" s="65"/>
      <c r="L5" s="65"/>
      <c r="M5" s="65"/>
      <c r="N5" s="65"/>
      <c r="O5" s="65"/>
      <c r="P5" s="65"/>
      <c r="Q5" s="67"/>
      <c r="T5" s="3"/>
      <c r="U5" s="123" t="s">
        <v>175</v>
      </c>
      <c r="V5" s="123"/>
      <c r="W5" s="123"/>
      <c r="X5" s="123"/>
      <c r="Y5" s="123"/>
      <c r="Z5" s="62"/>
      <c r="AA5" s="62"/>
      <c r="AB5" s="443" t="s">
        <v>200</v>
      </c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68"/>
      <c r="AQ5" s="68"/>
      <c r="AR5" s="68"/>
      <c r="AS5" s="68"/>
      <c r="AT5" s="68"/>
      <c r="AU5" s="68"/>
      <c r="AV5" s="68"/>
      <c r="AW5" s="68"/>
      <c r="AX5" s="66"/>
      <c r="AY5" s="65" t="s">
        <v>248</v>
      </c>
      <c r="AZ5" s="65"/>
      <c r="BA5" s="65"/>
      <c r="BB5" s="65"/>
      <c r="BC5" s="65"/>
      <c r="BD5" s="65"/>
      <c r="BE5" s="65"/>
      <c r="BF5" s="65"/>
      <c r="BG5" s="65"/>
      <c r="BH5" s="63"/>
      <c r="BI5" s="63"/>
      <c r="BK5" s="12"/>
      <c r="BL5" s="12"/>
    </row>
    <row r="6" spans="1:70" ht="30" customHeight="1" x14ac:dyDescent="0.5">
      <c r="D6" s="804" t="s">
        <v>290</v>
      </c>
      <c r="E6" s="804"/>
      <c r="F6" s="66"/>
      <c r="G6" s="66"/>
      <c r="H6" s="66"/>
      <c r="I6" s="65"/>
      <c r="J6" s="65"/>
      <c r="K6" s="65"/>
      <c r="L6" s="65"/>
      <c r="M6" s="65"/>
      <c r="N6" s="65"/>
      <c r="O6" s="65"/>
      <c r="P6" s="65"/>
      <c r="Q6" s="60"/>
      <c r="R6" s="60"/>
      <c r="S6" s="69"/>
      <c r="T6" s="69"/>
      <c r="U6" s="69"/>
      <c r="V6" s="60"/>
      <c r="W6" s="65"/>
      <c r="X6" s="65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3"/>
      <c r="BI6" s="63"/>
      <c r="BK6" s="13"/>
      <c r="BL6" s="13"/>
    </row>
    <row r="7" spans="1:70" ht="22.5" customHeight="1" x14ac:dyDescent="0.5">
      <c r="B7" s="60" t="s">
        <v>114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24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3"/>
      <c r="BI7" s="63"/>
      <c r="BK7" s="13"/>
      <c r="BL7" s="13"/>
    </row>
    <row r="8" spans="1:70" ht="31.15" customHeight="1" x14ac:dyDescent="0.5">
      <c r="B8" s="60" t="s">
        <v>291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3"/>
      <c r="R8" s="61"/>
      <c r="S8" s="61"/>
      <c r="T8" s="60"/>
      <c r="U8" s="60"/>
      <c r="V8" s="60"/>
      <c r="W8" s="60"/>
      <c r="X8" s="60"/>
      <c r="Y8" s="71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60"/>
      <c r="AY8" s="60"/>
      <c r="AZ8" s="60"/>
      <c r="BA8" s="60"/>
      <c r="BB8" s="60"/>
      <c r="BC8" s="60"/>
      <c r="BD8" s="60"/>
      <c r="BE8" s="60"/>
      <c r="BF8" s="63"/>
      <c r="BG8" s="63"/>
      <c r="BH8" s="63"/>
      <c r="BI8" s="63"/>
    </row>
    <row r="9" spans="1:70" ht="35.25" x14ac:dyDescent="0.5">
      <c r="B9" s="60" t="s">
        <v>106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  <c r="S9" s="61"/>
      <c r="T9" s="60"/>
      <c r="U9" s="60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5" t="s">
        <v>167</v>
      </c>
      <c r="AZ9" s="60"/>
      <c r="BA9" s="60"/>
      <c r="BB9" s="60"/>
      <c r="BC9" s="60"/>
      <c r="BD9" s="63"/>
      <c r="BE9" s="63"/>
      <c r="BF9" s="63"/>
      <c r="BG9" s="63"/>
      <c r="BH9" s="63"/>
      <c r="BI9" s="63"/>
    </row>
    <row r="10" spans="1:70" ht="30" customHeight="1" x14ac:dyDescent="0.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1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</row>
    <row r="11" spans="1:70" ht="35.25" x14ac:dyDescent="0.5">
      <c r="B11" s="72" t="s">
        <v>144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61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73"/>
      <c r="AN11" s="60"/>
      <c r="AO11" s="73" t="s">
        <v>6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3"/>
      <c r="BG11" s="63"/>
      <c r="BH11" s="63"/>
      <c r="BI11" s="63"/>
    </row>
    <row r="12" spans="1:70" ht="13.5" thickBot="1" x14ac:dyDescent="0.25">
      <c r="T12" s="3"/>
      <c r="U12" s="3"/>
      <c r="V12" s="3"/>
      <c r="W12" s="3"/>
      <c r="BD12" s="3"/>
      <c r="BE12" s="3"/>
    </row>
    <row r="13" spans="1:70" ht="38.25" customHeight="1" x14ac:dyDescent="0.2">
      <c r="A13" s="525" t="s">
        <v>79</v>
      </c>
      <c r="B13" s="538" t="s">
        <v>91</v>
      </c>
      <c r="C13" s="527"/>
      <c r="D13" s="527"/>
      <c r="E13" s="527"/>
      <c r="F13" s="452" t="s">
        <v>280</v>
      </c>
      <c r="G13" s="527" t="s">
        <v>90</v>
      </c>
      <c r="H13" s="527"/>
      <c r="I13" s="527"/>
      <c r="J13" s="452" t="s">
        <v>281</v>
      </c>
      <c r="K13" s="527" t="s">
        <v>89</v>
      </c>
      <c r="L13" s="527"/>
      <c r="M13" s="527"/>
      <c r="N13" s="527"/>
      <c r="O13" s="527" t="s">
        <v>88</v>
      </c>
      <c r="P13" s="527"/>
      <c r="Q13" s="527"/>
      <c r="R13" s="527"/>
      <c r="S13" s="452" t="s">
        <v>282</v>
      </c>
      <c r="T13" s="527" t="s">
        <v>87</v>
      </c>
      <c r="U13" s="527"/>
      <c r="V13" s="527"/>
      <c r="W13" s="452" t="s">
        <v>283</v>
      </c>
      <c r="X13" s="527" t="s">
        <v>86</v>
      </c>
      <c r="Y13" s="527"/>
      <c r="Z13" s="527"/>
      <c r="AA13" s="452" t="s">
        <v>284</v>
      </c>
      <c r="AB13" s="527" t="s">
        <v>85</v>
      </c>
      <c r="AC13" s="527"/>
      <c r="AD13" s="527"/>
      <c r="AE13" s="527"/>
      <c r="AF13" s="452" t="s">
        <v>285</v>
      </c>
      <c r="AG13" s="527" t="s">
        <v>84</v>
      </c>
      <c r="AH13" s="527"/>
      <c r="AI13" s="527"/>
      <c r="AJ13" s="452" t="s">
        <v>286</v>
      </c>
      <c r="AK13" s="527" t="s">
        <v>83</v>
      </c>
      <c r="AL13" s="527"/>
      <c r="AM13" s="527"/>
      <c r="AN13" s="527"/>
      <c r="AO13" s="527" t="s">
        <v>82</v>
      </c>
      <c r="AP13" s="527"/>
      <c r="AQ13" s="527"/>
      <c r="AR13" s="527"/>
      <c r="AS13" s="452" t="s">
        <v>287</v>
      </c>
      <c r="AT13" s="527" t="s">
        <v>81</v>
      </c>
      <c r="AU13" s="527"/>
      <c r="AV13" s="527"/>
      <c r="AW13" s="452" t="s">
        <v>288</v>
      </c>
      <c r="AX13" s="527" t="s">
        <v>80</v>
      </c>
      <c r="AY13" s="527"/>
      <c r="AZ13" s="527"/>
      <c r="BA13" s="536"/>
      <c r="BB13" s="534" t="s">
        <v>33</v>
      </c>
      <c r="BC13" s="564" t="s">
        <v>28</v>
      </c>
      <c r="BD13" s="564" t="s">
        <v>29</v>
      </c>
      <c r="BE13" s="564" t="s">
        <v>76</v>
      </c>
      <c r="BF13" s="564" t="s">
        <v>75</v>
      </c>
      <c r="BG13" s="564" t="s">
        <v>77</v>
      </c>
      <c r="BH13" s="564" t="s">
        <v>78</v>
      </c>
      <c r="BI13" s="568" t="s">
        <v>5</v>
      </c>
      <c r="BJ13" s="44"/>
    </row>
    <row r="14" spans="1:70" ht="288.75" customHeight="1" thickBot="1" x14ac:dyDescent="0.25">
      <c r="A14" s="526"/>
      <c r="B14" s="308" t="s">
        <v>92</v>
      </c>
      <c r="C14" s="284" t="s">
        <v>39</v>
      </c>
      <c r="D14" s="284" t="s">
        <v>40</v>
      </c>
      <c r="E14" s="284" t="s">
        <v>41</v>
      </c>
      <c r="F14" s="435"/>
      <c r="G14" s="284" t="s">
        <v>42</v>
      </c>
      <c r="H14" s="284" t="s">
        <v>43</v>
      </c>
      <c r="I14" s="284" t="s">
        <v>44</v>
      </c>
      <c r="J14" s="435"/>
      <c r="K14" s="284" t="s">
        <v>45</v>
      </c>
      <c r="L14" s="284" t="s">
        <v>46</v>
      </c>
      <c r="M14" s="284" t="s">
        <v>47</v>
      </c>
      <c r="N14" s="284" t="s">
        <v>48</v>
      </c>
      <c r="O14" s="284" t="s">
        <v>38</v>
      </c>
      <c r="P14" s="284" t="s">
        <v>39</v>
      </c>
      <c r="Q14" s="284" t="s">
        <v>40</v>
      </c>
      <c r="R14" s="284" t="s">
        <v>41</v>
      </c>
      <c r="S14" s="435"/>
      <c r="T14" s="284" t="s">
        <v>49</v>
      </c>
      <c r="U14" s="284" t="s">
        <v>50</v>
      </c>
      <c r="V14" s="284" t="s">
        <v>51</v>
      </c>
      <c r="W14" s="435"/>
      <c r="X14" s="284" t="s">
        <v>52</v>
      </c>
      <c r="Y14" s="284" t="s">
        <v>53</v>
      </c>
      <c r="Z14" s="284" t="s">
        <v>54</v>
      </c>
      <c r="AA14" s="435"/>
      <c r="AB14" s="284" t="s">
        <v>52</v>
      </c>
      <c r="AC14" s="284" t="s">
        <v>53</v>
      </c>
      <c r="AD14" s="284" t="s">
        <v>54</v>
      </c>
      <c r="AE14" s="284" t="s">
        <v>55</v>
      </c>
      <c r="AF14" s="435"/>
      <c r="AG14" s="284" t="s">
        <v>42</v>
      </c>
      <c r="AH14" s="284" t="s">
        <v>43</v>
      </c>
      <c r="AI14" s="284" t="s">
        <v>44</v>
      </c>
      <c r="AJ14" s="435"/>
      <c r="AK14" s="284" t="s">
        <v>56</v>
      </c>
      <c r="AL14" s="284" t="s">
        <v>57</v>
      </c>
      <c r="AM14" s="284" t="s">
        <v>58</v>
      </c>
      <c r="AN14" s="284" t="s">
        <v>59</v>
      </c>
      <c r="AO14" s="284" t="s">
        <v>38</v>
      </c>
      <c r="AP14" s="284" t="s">
        <v>39</v>
      </c>
      <c r="AQ14" s="284" t="s">
        <v>40</v>
      </c>
      <c r="AR14" s="284" t="s">
        <v>41</v>
      </c>
      <c r="AS14" s="435"/>
      <c r="AT14" s="284" t="s">
        <v>42</v>
      </c>
      <c r="AU14" s="284" t="s">
        <v>43</v>
      </c>
      <c r="AV14" s="284" t="s">
        <v>44</v>
      </c>
      <c r="AW14" s="435"/>
      <c r="AX14" s="284" t="s">
        <v>45</v>
      </c>
      <c r="AY14" s="284" t="s">
        <v>46</v>
      </c>
      <c r="AZ14" s="284" t="s">
        <v>47</v>
      </c>
      <c r="BA14" s="74" t="s">
        <v>60</v>
      </c>
      <c r="BB14" s="535"/>
      <c r="BC14" s="565"/>
      <c r="BD14" s="565"/>
      <c r="BE14" s="565"/>
      <c r="BF14" s="565"/>
      <c r="BG14" s="565"/>
      <c r="BH14" s="565"/>
      <c r="BI14" s="569"/>
      <c r="BJ14" s="44"/>
    </row>
    <row r="15" spans="1:70" ht="30" customHeight="1" x14ac:dyDescent="0.45">
      <c r="A15" s="75" t="s">
        <v>25</v>
      </c>
      <c r="B15" s="76"/>
      <c r="C15" s="77"/>
      <c r="D15" s="77"/>
      <c r="E15" s="77"/>
      <c r="F15" s="77"/>
      <c r="G15" s="77"/>
      <c r="H15" s="77"/>
      <c r="I15" s="77"/>
      <c r="J15" s="113">
        <v>17</v>
      </c>
      <c r="K15" s="77"/>
      <c r="L15" s="77"/>
      <c r="M15" s="77"/>
      <c r="N15" s="77"/>
      <c r="O15" s="272"/>
      <c r="P15" s="272"/>
      <c r="Q15" s="272"/>
      <c r="R15" s="272"/>
      <c r="S15" s="258" t="s">
        <v>0</v>
      </c>
      <c r="T15" s="258" t="s">
        <v>0</v>
      </c>
      <c r="U15" s="258" t="s">
        <v>0</v>
      </c>
      <c r="V15" s="78" t="s">
        <v>0</v>
      </c>
      <c r="W15" s="78" t="s">
        <v>62</v>
      </c>
      <c r="X15" s="78" t="s">
        <v>62</v>
      </c>
      <c r="Y15" s="272"/>
      <c r="Z15" s="272"/>
      <c r="AA15" s="272"/>
      <c r="AB15" s="272"/>
      <c r="AC15" s="272"/>
      <c r="AD15" s="272">
        <v>16</v>
      </c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58" t="s">
        <v>0</v>
      </c>
      <c r="AP15" s="258" t="s">
        <v>0</v>
      </c>
      <c r="AQ15" s="258" t="s">
        <v>0</v>
      </c>
      <c r="AR15" s="79" t="s">
        <v>1</v>
      </c>
      <c r="AS15" s="79" t="s">
        <v>1</v>
      </c>
      <c r="AT15" s="78" t="s">
        <v>62</v>
      </c>
      <c r="AU15" s="78" t="s">
        <v>62</v>
      </c>
      <c r="AV15" s="78" t="s">
        <v>62</v>
      </c>
      <c r="AW15" s="78" t="s">
        <v>62</v>
      </c>
      <c r="AX15" s="78" t="s">
        <v>62</v>
      </c>
      <c r="AY15" s="78" t="s">
        <v>62</v>
      </c>
      <c r="AZ15" s="78" t="s">
        <v>62</v>
      </c>
      <c r="BA15" s="80" t="s">
        <v>62</v>
      </c>
      <c r="BB15" s="273">
        <f>SUM(J15,AD15)</f>
        <v>33</v>
      </c>
      <c r="BC15" s="272">
        <v>7</v>
      </c>
      <c r="BD15" s="272">
        <v>2</v>
      </c>
      <c r="BE15" s="272"/>
      <c r="BF15" s="272"/>
      <c r="BG15" s="272"/>
      <c r="BH15" s="272">
        <v>10</v>
      </c>
      <c r="BI15" s="274">
        <f>SUM(BB15:BH15)</f>
        <v>52</v>
      </c>
      <c r="BJ15" s="45"/>
    </row>
    <row r="16" spans="1:70" ht="30" customHeight="1" x14ac:dyDescent="0.45">
      <c r="A16" s="81" t="s">
        <v>26</v>
      </c>
      <c r="B16" s="82"/>
      <c r="C16" s="83"/>
      <c r="D16" s="83"/>
      <c r="E16" s="83"/>
      <c r="F16" s="83"/>
      <c r="G16" s="83"/>
      <c r="H16" s="83"/>
      <c r="I16" s="83"/>
      <c r="J16" s="114">
        <v>17</v>
      </c>
      <c r="K16" s="83"/>
      <c r="L16" s="83"/>
      <c r="M16" s="83"/>
      <c r="N16" s="83"/>
      <c r="O16" s="231"/>
      <c r="P16" s="231"/>
      <c r="Q16" s="231"/>
      <c r="R16" s="231"/>
      <c r="S16" s="244" t="s">
        <v>0</v>
      </c>
      <c r="T16" s="244" t="s">
        <v>0</v>
      </c>
      <c r="U16" s="244" t="s">
        <v>0</v>
      </c>
      <c r="V16" s="244" t="s">
        <v>0</v>
      </c>
      <c r="W16" s="84" t="s">
        <v>62</v>
      </c>
      <c r="X16" s="84" t="s">
        <v>62</v>
      </c>
      <c r="Y16" s="231"/>
      <c r="Z16" s="231"/>
      <c r="AA16" s="231"/>
      <c r="AB16" s="231"/>
      <c r="AC16" s="231"/>
      <c r="AD16" s="231">
        <v>17</v>
      </c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44"/>
      <c r="AP16" s="244" t="s">
        <v>0</v>
      </c>
      <c r="AQ16" s="244" t="s">
        <v>0</v>
      </c>
      <c r="AR16" s="244" t="s">
        <v>0</v>
      </c>
      <c r="AS16" s="244" t="s">
        <v>0</v>
      </c>
      <c r="AT16" s="84" t="s">
        <v>62</v>
      </c>
      <c r="AU16" s="84" t="s">
        <v>62</v>
      </c>
      <c r="AV16" s="84" t="s">
        <v>62</v>
      </c>
      <c r="AW16" s="84" t="s">
        <v>62</v>
      </c>
      <c r="AX16" s="84" t="s">
        <v>62</v>
      </c>
      <c r="AY16" s="84" t="s">
        <v>62</v>
      </c>
      <c r="AZ16" s="84" t="s">
        <v>62</v>
      </c>
      <c r="BA16" s="85" t="s">
        <v>62</v>
      </c>
      <c r="BB16" s="234">
        <f>SUM(J16,AD16)</f>
        <v>34</v>
      </c>
      <c r="BC16" s="231">
        <v>8</v>
      </c>
      <c r="BD16" s="231"/>
      <c r="BE16" s="231"/>
      <c r="BF16" s="231"/>
      <c r="BG16" s="231"/>
      <c r="BH16" s="231">
        <v>10</v>
      </c>
      <c r="BI16" s="233">
        <f t="shared" ref="BI16:BI18" si="0">SUM(BB16:BH16)</f>
        <v>52</v>
      </c>
      <c r="BJ16" s="45"/>
    </row>
    <row r="17" spans="1:70" ht="30" customHeight="1" x14ac:dyDescent="0.45">
      <c r="A17" s="81" t="s">
        <v>27</v>
      </c>
      <c r="B17" s="82"/>
      <c r="C17" s="83"/>
      <c r="D17" s="83"/>
      <c r="E17" s="83"/>
      <c r="F17" s="83"/>
      <c r="G17" s="83"/>
      <c r="H17" s="83"/>
      <c r="I17" s="83"/>
      <c r="J17" s="114">
        <v>16</v>
      </c>
      <c r="K17" s="83"/>
      <c r="L17" s="83"/>
      <c r="M17" s="83"/>
      <c r="N17" s="83"/>
      <c r="O17" s="231"/>
      <c r="P17" s="231"/>
      <c r="Q17" s="231"/>
      <c r="R17" s="244" t="s">
        <v>0</v>
      </c>
      <c r="S17" s="244" t="s">
        <v>0</v>
      </c>
      <c r="T17" s="244" t="s">
        <v>0</v>
      </c>
      <c r="U17" s="84" t="s">
        <v>62</v>
      </c>
      <c r="V17" s="84" t="s">
        <v>62</v>
      </c>
      <c r="W17" s="231"/>
      <c r="X17" s="231"/>
      <c r="Y17" s="231"/>
      <c r="Z17" s="231"/>
      <c r="AA17" s="231"/>
      <c r="AB17" s="231"/>
      <c r="AC17" s="231"/>
      <c r="AD17" s="231">
        <v>16</v>
      </c>
      <c r="AE17" s="231"/>
      <c r="AF17" s="231"/>
      <c r="AG17" s="231"/>
      <c r="AH17" s="231"/>
      <c r="AI17" s="231"/>
      <c r="AJ17" s="231"/>
      <c r="AK17" s="231"/>
      <c r="AL17" s="231"/>
      <c r="AM17" s="244" t="s">
        <v>0</v>
      </c>
      <c r="AN17" s="244" t="s">
        <v>0</v>
      </c>
      <c r="AO17" s="244" t="s">
        <v>0</v>
      </c>
      <c r="AP17" s="231" t="s">
        <v>64</v>
      </c>
      <c r="AQ17" s="231" t="s">
        <v>64</v>
      </c>
      <c r="AR17" s="231" t="s">
        <v>64</v>
      </c>
      <c r="AS17" s="231" t="s">
        <v>64</v>
      </c>
      <c r="AT17" s="84" t="s">
        <v>62</v>
      </c>
      <c r="AU17" s="84" t="s">
        <v>62</v>
      </c>
      <c r="AV17" s="84" t="s">
        <v>62</v>
      </c>
      <c r="AW17" s="84" t="s">
        <v>62</v>
      </c>
      <c r="AX17" s="84" t="s">
        <v>62</v>
      </c>
      <c r="AY17" s="84" t="s">
        <v>62</v>
      </c>
      <c r="AZ17" s="84" t="s">
        <v>62</v>
      </c>
      <c r="BA17" s="85" t="s">
        <v>62</v>
      </c>
      <c r="BB17" s="234">
        <f>SUM(J17,AD17)</f>
        <v>32</v>
      </c>
      <c r="BC17" s="231">
        <v>6</v>
      </c>
      <c r="BD17" s="231"/>
      <c r="BE17" s="231">
        <v>4</v>
      </c>
      <c r="BF17" s="231"/>
      <c r="BG17" s="231"/>
      <c r="BH17" s="231">
        <v>10</v>
      </c>
      <c r="BI17" s="233">
        <f t="shared" si="0"/>
        <v>52</v>
      </c>
      <c r="BJ17" s="45"/>
    </row>
    <row r="18" spans="1:70" ht="30" customHeight="1" thickBot="1" x14ac:dyDescent="0.5">
      <c r="A18" s="86" t="s">
        <v>165</v>
      </c>
      <c r="B18" s="87"/>
      <c r="C18" s="88"/>
      <c r="D18" s="88"/>
      <c r="E18" s="88"/>
      <c r="F18" s="88"/>
      <c r="G18" s="88"/>
      <c r="H18" s="88"/>
      <c r="I18" s="88"/>
      <c r="J18" s="115">
        <v>17</v>
      </c>
      <c r="K18" s="88"/>
      <c r="L18" s="88"/>
      <c r="M18" s="88"/>
      <c r="N18" s="88"/>
      <c r="O18" s="270"/>
      <c r="P18" s="270"/>
      <c r="Q18" s="270"/>
      <c r="R18" s="270"/>
      <c r="S18" s="243" t="s">
        <v>0</v>
      </c>
      <c r="T18" s="243" t="s">
        <v>0</v>
      </c>
      <c r="U18" s="243" t="s">
        <v>0</v>
      </c>
      <c r="V18" s="243" t="s">
        <v>0</v>
      </c>
      <c r="W18" s="89" t="s">
        <v>62</v>
      </c>
      <c r="X18" s="89" t="s">
        <v>62</v>
      </c>
      <c r="Y18" s="270" t="s">
        <v>64</v>
      </c>
      <c r="Z18" s="270" t="s">
        <v>64</v>
      </c>
      <c r="AA18" s="270" t="s">
        <v>64</v>
      </c>
      <c r="AB18" s="270" t="s">
        <v>64</v>
      </c>
      <c r="AC18" s="270" t="s">
        <v>64</v>
      </c>
      <c r="AD18" s="270" t="s">
        <v>64</v>
      </c>
      <c r="AE18" s="243" t="s">
        <v>94</v>
      </c>
      <c r="AF18" s="243" t="s">
        <v>94</v>
      </c>
      <c r="AG18" s="243" t="s">
        <v>94</v>
      </c>
      <c r="AH18" s="243" t="s">
        <v>94</v>
      </c>
      <c r="AI18" s="243" t="s">
        <v>94</v>
      </c>
      <c r="AJ18" s="243" t="s">
        <v>94</v>
      </c>
      <c r="AK18" s="243" t="s">
        <v>94</v>
      </c>
      <c r="AL18" s="243" t="s">
        <v>94</v>
      </c>
      <c r="AM18" s="243" t="s">
        <v>94</v>
      </c>
      <c r="AN18" s="243" t="s">
        <v>94</v>
      </c>
      <c r="AO18" s="243" t="s">
        <v>94</v>
      </c>
      <c r="AP18" s="243" t="s">
        <v>94</v>
      </c>
      <c r="AQ18" s="243" t="s">
        <v>66</v>
      </c>
      <c r="AR18" s="243" t="s">
        <v>66</v>
      </c>
      <c r="AS18" s="270"/>
      <c r="AT18" s="270"/>
      <c r="AU18" s="270"/>
      <c r="AV18" s="270"/>
      <c r="AW18" s="270"/>
      <c r="AX18" s="270"/>
      <c r="AY18" s="270"/>
      <c r="AZ18" s="270"/>
      <c r="BA18" s="74"/>
      <c r="BB18" s="269">
        <f>SUM(J18,AD18)</f>
        <v>17</v>
      </c>
      <c r="BC18" s="270">
        <v>4</v>
      </c>
      <c r="BD18" s="270"/>
      <c r="BE18" s="270">
        <v>6</v>
      </c>
      <c r="BF18" s="270">
        <v>12</v>
      </c>
      <c r="BG18" s="270">
        <v>2</v>
      </c>
      <c r="BH18" s="270">
        <v>2</v>
      </c>
      <c r="BI18" s="292">
        <f t="shared" si="0"/>
        <v>43</v>
      </c>
      <c r="BJ18" s="45"/>
    </row>
    <row r="19" spans="1:70" s="10" customFormat="1" ht="30" customHeight="1" thickBot="1" x14ac:dyDescent="0.4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3">
        <f>SUM(BB15:BB18)</f>
        <v>116</v>
      </c>
      <c r="BC19" s="94">
        <f t="shared" ref="BC19:BI19" si="1">SUM(BC15:BC18)</f>
        <v>25</v>
      </c>
      <c r="BD19" s="94">
        <f t="shared" si="1"/>
        <v>2</v>
      </c>
      <c r="BE19" s="94">
        <f t="shared" si="1"/>
        <v>10</v>
      </c>
      <c r="BF19" s="94">
        <f t="shared" si="1"/>
        <v>12</v>
      </c>
      <c r="BG19" s="94">
        <f t="shared" si="1"/>
        <v>2</v>
      </c>
      <c r="BH19" s="94">
        <f t="shared" si="1"/>
        <v>32</v>
      </c>
      <c r="BI19" s="95">
        <f t="shared" si="1"/>
        <v>199</v>
      </c>
      <c r="BJ19" s="39"/>
      <c r="BP19" s="16"/>
      <c r="BQ19" s="16"/>
      <c r="BR19" s="16"/>
    </row>
    <row r="20" spans="1:70" ht="25.15" customHeight="1" x14ac:dyDescent="0.4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7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9"/>
      <c r="BG20" s="9"/>
      <c r="BH20" s="9"/>
      <c r="BI20" s="9"/>
      <c r="BK20" s="20">
        <f>SUM(BF31,BF70)</f>
        <v>100</v>
      </c>
    </row>
    <row r="21" spans="1:70" ht="30.75" x14ac:dyDescent="0.45">
      <c r="A21" s="96"/>
      <c r="B21" s="96"/>
      <c r="C21" s="96" t="s">
        <v>7</v>
      </c>
      <c r="D21" s="96"/>
      <c r="E21" s="96"/>
      <c r="F21" s="96"/>
      <c r="G21" s="1"/>
      <c r="H21" s="98"/>
      <c r="I21" s="99" t="s">
        <v>95</v>
      </c>
      <c r="J21" s="96" t="s">
        <v>4</v>
      </c>
      <c r="K21" s="1"/>
      <c r="L21" s="1"/>
      <c r="M21" s="1"/>
      <c r="N21" s="96"/>
      <c r="O21" s="96"/>
      <c r="P21" s="96"/>
      <c r="Q21" s="96"/>
      <c r="R21" s="97"/>
      <c r="S21" s="246" t="s">
        <v>1</v>
      </c>
      <c r="T21" s="99" t="s">
        <v>95</v>
      </c>
      <c r="U21" s="96" t="s">
        <v>61</v>
      </c>
      <c r="V21" s="1"/>
      <c r="W21" s="96"/>
      <c r="X21" s="96"/>
      <c r="Y21" s="96"/>
      <c r="Z21" s="96"/>
      <c r="AA21" s="96"/>
      <c r="AB21" s="96"/>
      <c r="AC21" s="96"/>
      <c r="AD21" s="1"/>
      <c r="AE21" s="84" t="s">
        <v>94</v>
      </c>
      <c r="AF21" s="99" t="s">
        <v>95</v>
      </c>
      <c r="AG21" s="96" t="s">
        <v>93</v>
      </c>
      <c r="AH21" s="96"/>
      <c r="AI21" s="96"/>
      <c r="AJ21" s="1"/>
      <c r="AK21" s="1"/>
      <c r="AL21" s="1"/>
      <c r="AM21" s="1"/>
      <c r="AN21" s="1"/>
      <c r="AO21" s="1"/>
      <c r="AP21" s="1"/>
      <c r="AQ21" s="84" t="s">
        <v>62</v>
      </c>
      <c r="AR21" s="99" t="s">
        <v>95</v>
      </c>
      <c r="AS21" s="96" t="s">
        <v>63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9"/>
      <c r="BG21" s="9"/>
      <c r="BH21" s="9"/>
      <c r="BI21" s="9"/>
    </row>
    <row r="22" spans="1:70" ht="30.75" x14ac:dyDescent="0.4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97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9"/>
      <c r="BG22" s="9"/>
      <c r="BH22" s="9"/>
      <c r="BI22" s="9"/>
    </row>
    <row r="23" spans="1:70" ht="30.75" x14ac:dyDescent="0.45">
      <c r="A23" s="96"/>
      <c r="B23" s="96"/>
      <c r="C23" s="96"/>
      <c r="D23" s="96"/>
      <c r="E23" s="96"/>
      <c r="F23" s="96"/>
      <c r="G23" s="96"/>
      <c r="H23" s="100" t="s">
        <v>0</v>
      </c>
      <c r="I23" s="99" t="s">
        <v>95</v>
      </c>
      <c r="J23" s="96" t="s">
        <v>67</v>
      </c>
      <c r="K23" s="1"/>
      <c r="L23" s="1"/>
      <c r="M23" s="1"/>
      <c r="N23" s="96"/>
      <c r="O23" s="96"/>
      <c r="P23" s="96"/>
      <c r="Q23" s="96"/>
      <c r="R23" s="97"/>
      <c r="S23" s="84" t="s">
        <v>64</v>
      </c>
      <c r="T23" s="99" t="s">
        <v>95</v>
      </c>
      <c r="U23" s="96" t="s">
        <v>68</v>
      </c>
      <c r="V23" s="1"/>
      <c r="W23" s="96"/>
      <c r="X23" s="96"/>
      <c r="Y23" s="96"/>
      <c r="Z23" s="96"/>
      <c r="AA23" s="96"/>
      <c r="AB23" s="96"/>
      <c r="AC23" s="96"/>
      <c r="AD23" s="1"/>
      <c r="AE23" s="84" t="s">
        <v>66</v>
      </c>
      <c r="AF23" s="99" t="s">
        <v>95</v>
      </c>
      <c r="AG23" s="96" t="s">
        <v>65</v>
      </c>
      <c r="AH23" s="96"/>
      <c r="AI23" s="96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9"/>
      <c r="BG23" s="9"/>
      <c r="BH23" s="9"/>
      <c r="BI23" s="9"/>
    </row>
    <row r="24" spans="1:70" ht="30.75" x14ac:dyDescent="0.4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7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9"/>
      <c r="BG24" s="9"/>
      <c r="BH24" s="9"/>
      <c r="BI24" s="9"/>
    </row>
    <row r="25" spans="1:70" ht="35.25" x14ac:dyDescent="0.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  <c r="S25" s="97"/>
      <c r="T25" s="96"/>
      <c r="U25" s="96"/>
      <c r="V25" s="96"/>
      <c r="W25" s="96"/>
      <c r="X25" s="96"/>
      <c r="Y25" s="96"/>
      <c r="Z25" s="96"/>
      <c r="AA25" s="72" t="s">
        <v>37</v>
      </c>
      <c r="AB25" s="183"/>
      <c r="AC25" s="183"/>
      <c r="AD25" s="183"/>
      <c r="AE25" s="183"/>
      <c r="AF25" s="183"/>
      <c r="AG25" s="183"/>
      <c r="AH25" s="183"/>
      <c r="AI25" s="183"/>
      <c r="AJ25" s="60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9"/>
      <c r="BG25" s="9"/>
      <c r="BH25" s="9"/>
      <c r="BI25" s="101"/>
      <c r="BJ25" s="20"/>
      <c r="BK25" s="11"/>
    </row>
    <row r="26" spans="1:70" ht="36" thickBot="1" x14ac:dyDescent="0.55000000000000004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7"/>
      <c r="T26" s="96"/>
      <c r="U26" s="96"/>
      <c r="V26" s="96"/>
      <c r="W26" s="96"/>
      <c r="X26" s="96"/>
      <c r="Y26" s="96"/>
      <c r="Z26" s="96"/>
      <c r="AA26" s="183"/>
      <c r="AB26" s="183"/>
      <c r="AC26" s="183"/>
      <c r="AD26" s="183"/>
      <c r="AE26" s="183"/>
      <c r="AF26" s="183"/>
      <c r="AG26" s="183"/>
      <c r="AH26" s="183"/>
      <c r="AI26" s="183"/>
      <c r="AJ26" s="60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9"/>
      <c r="BG26" s="9"/>
      <c r="BH26" s="9"/>
      <c r="BI26" s="9"/>
    </row>
    <row r="27" spans="1:70" ht="47.25" customHeight="1" thickBot="1" x14ac:dyDescent="0.25">
      <c r="A27" s="373" t="s">
        <v>100</v>
      </c>
      <c r="B27" s="376" t="s">
        <v>416</v>
      </c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8"/>
      <c r="P27" s="394" t="s">
        <v>8</v>
      </c>
      <c r="Q27" s="395"/>
      <c r="R27" s="395" t="s">
        <v>9</v>
      </c>
      <c r="S27" s="490"/>
      <c r="T27" s="537" t="s">
        <v>10</v>
      </c>
      <c r="U27" s="501"/>
      <c r="V27" s="501"/>
      <c r="W27" s="501"/>
      <c r="X27" s="501"/>
      <c r="Y27" s="501"/>
      <c r="Z27" s="501"/>
      <c r="AA27" s="501"/>
      <c r="AB27" s="501"/>
      <c r="AC27" s="501"/>
      <c r="AD27" s="501"/>
      <c r="AE27" s="511"/>
      <c r="AF27" s="500" t="s">
        <v>36</v>
      </c>
      <c r="AG27" s="501"/>
      <c r="AH27" s="501"/>
      <c r="AI27" s="501"/>
      <c r="AJ27" s="501"/>
      <c r="AK27" s="501"/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1"/>
      <c r="AW27" s="501"/>
      <c r="AX27" s="501"/>
      <c r="AY27" s="501"/>
      <c r="AZ27" s="501"/>
      <c r="BA27" s="501"/>
      <c r="BB27" s="501"/>
      <c r="BC27" s="501"/>
      <c r="BD27" s="479" t="s">
        <v>24</v>
      </c>
      <c r="BE27" s="517"/>
      <c r="BF27" s="388" t="s">
        <v>101</v>
      </c>
      <c r="BG27" s="479"/>
      <c r="BH27" s="479"/>
      <c r="BI27" s="389"/>
      <c r="BJ27" s="46"/>
    </row>
    <row r="28" spans="1:70" ht="53.25" customHeight="1" thickBot="1" x14ac:dyDescent="0.25">
      <c r="A28" s="374"/>
      <c r="B28" s="379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1"/>
      <c r="P28" s="396"/>
      <c r="Q28" s="397"/>
      <c r="R28" s="397"/>
      <c r="S28" s="491"/>
      <c r="T28" s="482" t="s">
        <v>5</v>
      </c>
      <c r="U28" s="395"/>
      <c r="V28" s="394" t="s">
        <v>11</v>
      </c>
      <c r="W28" s="484"/>
      <c r="X28" s="370" t="s">
        <v>12</v>
      </c>
      <c r="Y28" s="371"/>
      <c r="Z28" s="371"/>
      <c r="AA28" s="371"/>
      <c r="AB28" s="371"/>
      <c r="AC28" s="371"/>
      <c r="AD28" s="371"/>
      <c r="AE28" s="372"/>
      <c r="AF28" s="422" t="s">
        <v>14</v>
      </c>
      <c r="AG28" s="371"/>
      <c r="AH28" s="371"/>
      <c r="AI28" s="371"/>
      <c r="AJ28" s="371"/>
      <c r="AK28" s="423"/>
      <c r="AL28" s="370" t="s">
        <v>15</v>
      </c>
      <c r="AM28" s="371"/>
      <c r="AN28" s="371"/>
      <c r="AO28" s="371"/>
      <c r="AP28" s="371"/>
      <c r="AQ28" s="372"/>
      <c r="AR28" s="422" t="s">
        <v>16</v>
      </c>
      <c r="AS28" s="371"/>
      <c r="AT28" s="371"/>
      <c r="AU28" s="371"/>
      <c r="AV28" s="371"/>
      <c r="AW28" s="423"/>
      <c r="AX28" s="370" t="s">
        <v>161</v>
      </c>
      <c r="AY28" s="371"/>
      <c r="AZ28" s="371"/>
      <c r="BA28" s="371"/>
      <c r="BB28" s="371"/>
      <c r="BC28" s="372"/>
      <c r="BD28" s="518"/>
      <c r="BE28" s="519"/>
      <c r="BF28" s="390"/>
      <c r="BG28" s="480"/>
      <c r="BH28" s="480"/>
      <c r="BI28" s="391"/>
      <c r="BJ28" s="46"/>
    </row>
    <row r="29" spans="1:70" ht="76.900000000000006" customHeight="1" thickBot="1" x14ac:dyDescent="0.25">
      <c r="A29" s="374"/>
      <c r="B29" s="379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1"/>
      <c r="P29" s="396"/>
      <c r="Q29" s="397"/>
      <c r="R29" s="397"/>
      <c r="S29" s="491"/>
      <c r="T29" s="483"/>
      <c r="U29" s="397"/>
      <c r="V29" s="396"/>
      <c r="W29" s="485"/>
      <c r="X29" s="444" t="s">
        <v>13</v>
      </c>
      <c r="Y29" s="528"/>
      <c r="Z29" s="395" t="s">
        <v>102</v>
      </c>
      <c r="AA29" s="395"/>
      <c r="AB29" s="532" t="s">
        <v>103</v>
      </c>
      <c r="AC29" s="424"/>
      <c r="AD29" s="424" t="s">
        <v>74</v>
      </c>
      <c r="AE29" s="425"/>
      <c r="AF29" s="402" t="s">
        <v>156</v>
      </c>
      <c r="AG29" s="385"/>
      <c r="AH29" s="332"/>
      <c r="AI29" s="402" t="s">
        <v>184</v>
      </c>
      <c r="AJ29" s="385"/>
      <c r="AK29" s="386"/>
      <c r="AL29" s="401" t="s">
        <v>182</v>
      </c>
      <c r="AM29" s="385"/>
      <c r="AN29" s="332"/>
      <c r="AO29" s="402" t="s">
        <v>183</v>
      </c>
      <c r="AP29" s="385"/>
      <c r="AQ29" s="386"/>
      <c r="AR29" s="401" t="s">
        <v>157</v>
      </c>
      <c r="AS29" s="385"/>
      <c r="AT29" s="332"/>
      <c r="AU29" s="402" t="s">
        <v>158</v>
      </c>
      <c r="AV29" s="385"/>
      <c r="AW29" s="386"/>
      <c r="AX29" s="401" t="s">
        <v>193</v>
      </c>
      <c r="AY29" s="385"/>
      <c r="AZ29" s="332"/>
      <c r="BA29" s="447" t="s">
        <v>159</v>
      </c>
      <c r="BB29" s="448"/>
      <c r="BC29" s="449"/>
      <c r="BD29" s="518"/>
      <c r="BE29" s="519"/>
      <c r="BF29" s="390"/>
      <c r="BG29" s="480"/>
      <c r="BH29" s="480"/>
      <c r="BI29" s="391"/>
      <c r="BJ29" s="46"/>
    </row>
    <row r="30" spans="1:70" ht="166.5" customHeight="1" thickBot="1" x14ac:dyDescent="0.25">
      <c r="A30" s="375"/>
      <c r="B30" s="382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4"/>
      <c r="P30" s="398"/>
      <c r="Q30" s="399"/>
      <c r="R30" s="399"/>
      <c r="S30" s="426"/>
      <c r="T30" s="445"/>
      <c r="U30" s="399"/>
      <c r="V30" s="398"/>
      <c r="W30" s="446"/>
      <c r="X30" s="529"/>
      <c r="Y30" s="530"/>
      <c r="Z30" s="531"/>
      <c r="AA30" s="531"/>
      <c r="AB30" s="533"/>
      <c r="AC30" s="531"/>
      <c r="AD30" s="531"/>
      <c r="AE30" s="530"/>
      <c r="AF30" s="162" t="s">
        <v>3</v>
      </c>
      <c r="AG30" s="163" t="s">
        <v>17</v>
      </c>
      <c r="AH30" s="164" t="s">
        <v>18</v>
      </c>
      <c r="AI30" s="165" t="s">
        <v>3</v>
      </c>
      <c r="AJ30" s="166" t="s">
        <v>17</v>
      </c>
      <c r="AK30" s="167" t="s">
        <v>18</v>
      </c>
      <c r="AL30" s="162" t="s">
        <v>3</v>
      </c>
      <c r="AM30" s="163" t="s">
        <v>17</v>
      </c>
      <c r="AN30" s="164" t="s">
        <v>18</v>
      </c>
      <c r="AO30" s="165" t="s">
        <v>3</v>
      </c>
      <c r="AP30" s="166" t="s">
        <v>17</v>
      </c>
      <c r="AQ30" s="167" t="s">
        <v>18</v>
      </c>
      <c r="AR30" s="162" t="s">
        <v>3</v>
      </c>
      <c r="AS30" s="163" t="s">
        <v>17</v>
      </c>
      <c r="AT30" s="164" t="s">
        <v>18</v>
      </c>
      <c r="AU30" s="165" t="s">
        <v>3</v>
      </c>
      <c r="AV30" s="166" t="s">
        <v>17</v>
      </c>
      <c r="AW30" s="167" t="s">
        <v>18</v>
      </c>
      <c r="AX30" s="162" t="s">
        <v>3</v>
      </c>
      <c r="AY30" s="163" t="s">
        <v>17</v>
      </c>
      <c r="AZ30" s="164" t="s">
        <v>18</v>
      </c>
      <c r="BA30" s="165" t="s">
        <v>3</v>
      </c>
      <c r="BB30" s="166" t="s">
        <v>17</v>
      </c>
      <c r="BC30" s="169" t="s">
        <v>18</v>
      </c>
      <c r="BD30" s="520"/>
      <c r="BE30" s="521"/>
      <c r="BF30" s="392"/>
      <c r="BG30" s="481"/>
      <c r="BH30" s="481"/>
      <c r="BI30" s="393"/>
      <c r="BJ30" s="46"/>
    </row>
    <row r="31" spans="1:70" s="160" customFormat="1" ht="41.25" customHeight="1" thickBot="1" x14ac:dyDescent="0.25">
      <c r="A31" s="170" t="s">
        <v>19</v>
      </c>
      <c r="B31" s="506" t="s">
        <v>115</v>
      </c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549"/>
      <c r="P31" s="545"/>
      <c r="Q31" s="546"/>
      <c r="R31" s="546"/>
      <c r="S31" s="553"/>
      <c r="T31" s="544">
        <f>SUM(T32:U43,T44:U69)</f>
        <v>4122</v>
      </c>
      <c r="U31" s="466"/>
      <c r="V31" s="542">
        <f>SUM(V32:W43,V44:W69)</f>
        <v>1962</v>
      </c>
      <c r="W31" s="543"/>
      <c r="X31" s="544">
        <f>SUM(X32:Y43,X44:Y69)</f>
        <v>882</v>
      </c>
      <c r="Y31" s="542"/>
      <c r="Z31" s="462">
        <f>SUM(Z32:AA43,Z44:AA69)</f>
        <v>530</v>
      </c>
      <c r="AA31" s="466"/>
      <c r="AB31" s="542">
        <f>SUM(AB32:AC43,AB44:AC69)</f>
        <v>516</v>
      </c>
      <c r="AC31" s="543"/>
      <c r="AD31" s="544">
        <f>SUM(AD32:AE43,AD44:AE69)</f>
        <v>34</v>
      </c>
      <c r="AE31" s="542"/>
      <c r="AF31" s="307">
        <f t="shared" ref="AF31:AZ31" si="2">SUM(AF32:AF43,AF44:AF69)</f>
        <v>756</v>
      </c>
      <c r="AG31" s="315">
        <f t="shared" si="2"/>
        <v>392</v>
      </c>
      <c r="AH31" s="317">
        <f t="shared" si="2"/>
        <v>20</v>
      </c>
      <c r="AI31" s="315">
        <f t="shared" si="2"/>
        <v>818</v>
      </c>
      <c r="AJ31" s="315">
        <f t="shared" si="2"/>
        <v>396</v>
      </c>
      <c r="AK31" s="316">
        <f t="shared" si="2"/>
        <v>23</v>
      </c>
      <c r="AL31" s="307">
        <f t="shared" si="2"/>
        <v>750</v>
      </c>
      <c r="AM31" s="315">
        <f t="shared" si="2"/>
        <v>380</v>
      </c>
      <c r="AN31" s="317">
        <f t="shared" si="2"/>
        <v>20</v>
      </c>
      <c r="AO31" s="315">
        <f t="shared" si="2"/>
        <v>400</v>
      </c>
      <c r="AP31" s="315">
        <f t="shared" si="2"/>
        <v>178</v>
      </c>
      <c r="AQ31" s="316">
        <f t="shared" si="2"/>
        <v>11</v>
      </c>
      <c r="AR31" s="307">
        <f t="shared" si="2"/>
        <v>256</v>
      </c>
      <c r="AS31" s="315">
        <f t="shared" si="2"/>
        <v>116</v>
      </c>
      <c r="AT31" s="317">
        <f t="shared" si="2"/>
        <v>7</v>
      </c>
      <c r="AU31" s="315">
        <f t="shared" si="2"/>
        <v>796</v>
      </c>
      <c r="AV31" s="315">
        <f t="shared" si="2"/>
        <v>348</v>
      </c>
      <c r="AW31" s="316">
        <f t="shared" si="2"/>
        <v>21</v>
      </c>
      <c r="AX31" s="307">
        <f t="shared" si="2"/>
        <v>346</v>
      </c>
      <c r="AY31" s="315">
        <f t="shared" si="2"/>
        <v>152</v>
      </c>
      <c r="AZ31" s="317">
        <f t="shared" si="2"/>
        <v>10</v>
      </c>
      <c r="BA31" s="315">
        <f>SUM(BA32,BA37,BA40,BA43,BA47:BA56,BA57:BA57,BA61,BA63,BA67)</f>
        <v>0</v>
      </c>
      <c r="BB31" s="315">
        <f>SUM(BB32,BB37,BB40,BB43,BB47:BB56,BB57:BB57,BB61,BB63,BB67)</f>
        <v>0</v>
      </c>
      <c r="BC31" s="315">
        <f>SUM(BC32,BC37,BC40,BC43,BC47:BC56,BC57:BC57,BC61,BC63,BC67)</f>
        <v>0</v>
      </c>
      <c r="BD31" s="560">
        <f>SUM(AH31,AK31,AN31,AQ31,AT31,AW31,AZ31)</f>
        <v>112</v>
      </c>
      <c r="BE31" s="561"/>
      <c r="BF31" s="570">
        <f>T31*100/T126</f>
        <v>55.507675733907888</v>
      </c>
      <c r="BG31" s="571"/>
      <c r="BH31" s="571"/>
      <c r="BI31" s="572"/>
      <c r="BJ31" s="159">
        <f>SUM(X31:AE31)</f>
        <v>1962</v>
      </c>
      <c r="BK31" s="171">
        <f>SUM(AF31,AI31,AL31,AO31,AR31,AU31,AX31,BA31)</f>
        <v>4122</v>
      </c>
      <c r="BL31" s="171">
        <f>SUM(AG31,AJ31,AM31,AP31,AS31,AV31,AY31,BB31)</f>
        <v>1962</v>
      </c>
      <c r="BM31" s="171">
        <f>SUM(AH31,AK31,AN31,AQ31,AT31,AW31,AZ31,BC31)</f>
        <v>112</v>
      </c>
    </row>
    <row r="32" spans="1:70" ht="43.5" customHeight="1" x14ac:dyDescent="0.2">
      <c r="A32" s="215" t="s">
        <v>104</v>
      </c>
      <c r="B32" s="539" t="s">
        <v>262</v>
      </c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1"/>
      <c r="P32" s="450"/>
      <c r="Q32" s="400"/>
      <c r="R32" s="400"/>
      <c r="S32" s="434"/>
      <c r="T32" s="496"/>
      <c r="U32" s="400"/>
      <c r="V32" s="450"/>
      <c r="W32" s="497"/>
      <c r="X32" s="496"/>
      <c r="Y32" s="434"/>
      <c r="Z32" s="400"/>
      <c r="AA32" s="400"/>
      <c r="AB32" s="400"/>
      <c r="AC32" s="400"/>
      <c r="AD32" s="450"/>
      <c r="AE32" s="434"/>
      <c r="AF32" s="301"/>
      <c r="AG32" s="311"/>
      <c r="AH32" s="209"/>
      <c r="AI32" s="311"/>
      <c r="AJ32" s="311"/>
      <c r="AK32" s="216"/>
      <c r="AL32" s="301"/>
      <c r="AM32" s="311"/>
      <c r="AN32" s="209"/>
      <c r="AO32" s="311"/>
      <c r="AP32" s="311"/>
      <c r="AQ32" s="216"/>
      <c r="AR32" s="301"/>
      <c r="AS32" s="311"/>
      <c r="AT32" s="209"/>
      <c r="AU32" s="311"/>
      <c r="AV32" s="311"/>
      <c r="AW32" s="216"/>
      <c r="AX32" s="301">
        <f t="shared" ref="AX32:AZ32" si="3">SUM(AX33:AX36)</f>
        <v>0</v>
      </c>
      <c r="AY32" s="311">
        <f t="shared" si="3"/>
        <v>0</v>
      </c>
      <c r="AZ32" s="209">
        <f t="shared" si="3"/>
        <v>0</v>
      </c>
      <c r="BA32" s="311">
        <f t="shared" ref="BA32:BC32" si="4">SUM(BA35:BA36)</f>
        <v>0</v>
      </c>
      <c r="BB32" s="305">
        <f t="shared" si="4"/>
        <v>0</v>
      </c>
      <c r="BC32" s="302">
        <f t="shared" si="4"/>
        <v>0</v>
      </c>
      <c r="BD32" s="496">
        <f t="shared" ref="BD32:BD43" si="5">SUM(AH32,AK32,AN32,AQ32,AT32,AW32,AZ32,BC32)</f>
        <v>0</v>
      </c>
      <c r="BE32" s="497"/>
      <c r="BF32" s="573"/>
      <c r="BG32" s="574"/>
      <c r="BH32" s="574"/>
      <c r="BI32" s="575"/>
      <c r="BJ32" s="47">
        <f t="shared" ref="BJ32:BJ121" si="6">SUM(X32:AE32)</f>
        <v>0</v>
      </c>
    </row>
    <row r="33" spans="1:70" s="37" customFormat="1" ht="41.25" customHeight="1" x14ac:dyDescent="0.2">
      <c r="A33" s="296" t="s">
        <v>119</v>
      </c>
      <c r="B33" s="358" t="s">
        <v>364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60"/>
      <c r="P33" s="547"/>
      <c r="Q33" s="453"/>
      <c r="R33" s="453">
        <v>1</v>
      </c>
      <c r="S33" s="451"/>
      <c r="T33" s="361">
        <f>SUM(AF33,AI33,AL33,AO33,AR33,AU33,AX33)</f>
        <v>72</v>
      </c>
      <c r="U33" s="453"/>
      <c r="V33" s="547">
        <f>SUM(AG33,AJ33,AM33,AP33,AS33,AV33,AY33)</f>
        <v>34</v>
      </c>
      <c r="W33" s="362"/>
      <c r="X33" s="361">
        <v>18</v>
      </c>
      <c r="Y33" s="451"/>
      <c r="Z33" s="453"/>
      <c r="AA33" s="453"/>
      <c r="AB33" s="547">
        <v>16</v>
      </c>
      <c r="AC33" s="453"/>
      <c r="AD33" s="453"/>
      <c r="AE33" s="451"/>
      <c r="AF33" s="277">
        <v>72</v>
      </c>
      <c r="AG33" s="297">
        <v>34</v>
      </c>
      <c r="AH33" s="278">
        <v>2</v>
      </c>
      <c r="AI33" s="298"/>
      <c r="AJ33" s="297"/>
      <c r="AK33" s="299"/>
      <c r="AL33" s="277"/>
      <c r="AM33" s="297"/>
      <c r="AN33" s="278"/>
      <c r="AO33" s="298"/>
      <c r="AP33" s="297"/>
      <c r="AQ33" s="299"/>
      <c r="AR33" s="277"/>
      <c r="AS33" s="297"/>
      <c r="AT33" s="278"/>
      <c r="AU33" s="298"/>
      <c r="AV33" s="297"/>
      <c r="AW33" s="299"/>
      <c r="AX33" s="277"/>
      <c r="AY33" s="297"/>
      <c r="AZ33" s="278"/>
      <c r="BA33" s="298"/>
      <c r="BB33" s="297"/>
      <c r="BC33" s="278"/>
      <c r="BD33" s="361">
        <f>SUM(AH33,AK33,AN33,AQ33,AT33,AW33,AZ33,BC33)</f>
        <v>2</v>
      </c>
      <c r="BE33" s="362"/>
      <c r="BF33" s="562" t="s">
        <v>323</v>
      </c>
      <c r="BG33" s="350"/>
      <c r="BH33" s="350"/>
      <c r="BI33" s="351"/>
      <c r="BJ33" s="47">
        <f>SUM(X33:AE33)</f>
        <v>34</v>
      </c>
      <c r="BP33" s="38"/>
      <c r="BQ33" s="38"/>
      <c r="BR33" s="38"/>
    </row>
    <row r="34" spans="1:70" s="37" customFormat="1" ht="41.25" customHeight="1" x14ac:dyDescent="0.2">
      <c r="A34" s="296" t="s">
        <v>120</v>
      </c>
      <c r="B34" s="358" t="s">
        <v>365</v>
      </c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60"/>
      <c r="P34" s="547"/>
      <c r="Q34" s="453"/>
      <c r="R34" s="453">
        <v>2</v>
      </c>
      <c r="S34" s="451"/>
      <c r="T34" s="361">
        <f t="shared" ref="T34:T43" si="7">SUM(AF34,AI34,AL34,AO34,AR34,AU34,AX34)</f>
        <v>72</v>
      </c>
      <c r="U34" s="453"/>
      <c r="V34" s="547">
        <f t="shared" ref="V34:V43" si="8">SUM(AG34,AJ34,AM34,AP34,AS34,AV34,AY34)</f>
        <v>34</v>
      </c>
      <c r="W34" s="362"/>
      <c r="X34" s="361">
        <v>18</v>
      </c>
      <c r="Y34" s="451"/>
      <c r="Z34" s="453"/>
      <c r="AA34" s="453"/>
      <c r="AB34" s="547">
        <v>16</v>
      </c>
      <c r="AC34" s="453"/>
      <c r="AD34" s="453"/>
      <c r="AE34" s="451"/>
      <c r="AF34" s="277"/>
      <c r="AG34" s="297"/>
      <c r="AH34" s="278"/>
      <c r="AI34" s="298">
        <v>72</v>
      </c>
      <c r="AJ34" s="297">
        <v>34</v>
      </c>
      <c r="AK34" s="299">
        <v>2</v>
      </c>
      <c r="AL34" s="277"/>
      <c r="AM34" s="297"/>
      <c r="AN34" s="278"/>
      <c r="AO34" s="298"/>
      <c r="AP34" s="297"/>
      <c r="AQ34" s="299"/>
      <c r="AR34" s="277"/>
      <c r="AS34" s="297"/>
      <c r="AT34" s="278"/>
      <c r="AU34" s="298"/>
      <c r="AV34" s="297"/>
      <c r="AW34" s="299"/>
      <c r="AX34" s="277"/>
      <c r="AY34" s="297"/>
      <c r="AZ34" s="278"/>
      <c r="BA34" s="298"/>
      <c r="BB34" s="297"/>
      <c r="BC34" s="278"/>
      <c r="BD34" s="361">
        <f>SUM(AH34,AK34,AN34,AQ34,AT34,AW34,AZ34,BC34)</f>
        <v>2</v>
      </c>
      <c r="BE34" s="362"/>
      <c r="BF34" s="562" t="s">
        <v>324</v>
      </c>
      <c r="BG34" s="350"/>
      <c r="BH34" s="350"/>
      <c r="BI34" s="351"/>
      <c r="BJ34" s="47">
        <f>SUM(X34:AE34)</f>
        <v>34</v>
      </c>
      <c r="BP34" s="38"/>
      <c r="BQ34" s="38"/>
      <c r="BR34" s="38"/>
    </row>
    <row r="35" spans="1:70" ht="40.5" customHeight="1" x14ac:dyDescent="0.35">
      <c r="A35" s="296" t="s">
        <v>151</v>
      </c>
      <c r="B35" s="358" t="s">
        <v>366</v>
      </c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60"/>
      <c r="P35" s="547">
        <v>3</v>
      </c>
      <c r="Q35" s="453"/>
      <c r="R35" s="453"/>
      <c r="S35" s="451"/>
      <c r="T35" s="361">
        <f t="shared" si="7"/>
        <v>144</v>
      </c>
      <c r="U35" s="453"/>
      <c r="V35" s="547">
        <f t="shared" si="8"/>
        <v>76</v>
      </c>
      <c r="W35" s="362"/>
      <c r="X35" s="361">
        <v>42</v>
      </c>
      <c r="Y35" s="451"/>
      <c r="Z35" s="453"/>
      <c r="AA35" s="453"/>
      <c r="AB35" s="547"/>
      <c r="AC35" s="453"/>
      <c r="AD35" s="453">
        <v>34</v>
      </c>
      <c r="AE35" s="451"/>
      <c r="AF35" s="277"/>
      <c r="AG35" s="297"/>
      <c r="AH35" s="278"/>
      <c r="AI35" s="298"/>
      <c r="AJ35" s="297"/>
      <c r="AK35" s="299"/>
      <c r="AL35" s="277">
        <v>144</v>
      </c>
      <c r="AM35" s="297">
        <v>76</v>
      </c>
      <c r="AN35" s="278">
        <v>4</v>
      </c>
      <c r="AO35" s="298"/>
      <c r="AP35" s="297"/>
      <c r="AQ35" s="299"/>
      <c r="AR35" s="277"/>
      <c r="AS35" s="297"/>
      <c r="AT35" s="278"/>
      <c r="AU35" s="298"/>
      <c r="AV35" s="297"/>
      <c r="AW35" s="299"/>
      <c r="AX35" s="277"/>
      <c r="AY35" s="297"/>
      <c r="AZ35" s="278"/>
      <c r="BA35" s="298"/>
      <c r="BB35" s="297"/>
      <c r="BC35" s="278"/>
      <c r="BD35" s="361">
        <f t="shared" si="5"/>
        <v>4</v>
      </c>
      <c r="BE35" s="362"/>
      <c r="BF35" s="562" t="s">
        <v>384</v>
      </c>
      <c r="BG35" s="350"/>
      <c r="BH35" s="350"/>
      <c r="BI35" s="351"/>
      <c r="BJ35" s="47">
        <f t="shared" si="6"/>
        <v>76</v>
      </c>
      <c r="BO35" s="4"/>
    </row>
    <row r="36" spans="1:70" s="37" customFormat="1" ht="43.5" customHeight="1" x14ac:dyDescent="0.2">
      <c r="A36" s="296" t="s">
        <v>194</v>
      </c>
      <c r="B36" s="358" t="s">
        <v>367</v>
      </c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60"/>
      <c r="P36" s="547">
        <v>4</v>
      </c>
      <c r="Q36" s="453"/>
      <c r="R36" s="453"/>
      <c r="S36" s="451"/>
      <c r="T36" s="361">
        <f t="shared" si="7"/>
        <v>144</v>
      </c>
      <c r="U36" s="453"/>
      <c r="V36" s="547">
        <f t="shared" si="8"/>
        <v>60</v>
      </c>
      <c r="W36" s="362"/>
      <c r="X36" s="361">
        <v>34</v>
      </c>
      <c r="Y36" s="451"/>
      <c r="Z36" s="453"/>
      <c r="AA36" s="453"/>
      <c r="AB36" s="547">
        <v>26</v>
      </c>
      <c r="AC36" s="453"/>
      <c r="AD36" s="453"/>
      <c r="AE36" s="451"/>
      <c r="AF36" s="277"/>
      <c r="AG36" s="297"/>
      <c r="AH36" s="278"/>
      <c r="AI36" s="298"/>
      <c r="AJ36" s="297"/>
      <c r="AK36" s="299"/>
      <c r="AL36" s="277"/>
      <c r="AM36" s="297"/>
      <c r="AN36" s="278"/>
      <c r="AO36" s="298">
        <v>144</v>
      </c>
      <c r="AP36" s="297">
        <v>60</v>
      </c>
      <c r="AQ36" s="299">
        <v>4</v>
      </c>
      <c r="AR36" s="277"/>
      <c r="AS36" s="297"/>
      <c r="AT36" s="278"/>
      <c r="AU36" s="298"/>
      <c r="AV36" s="297"/>
      <c r="AW36" s="299"/>
      <c r="AX36" s="277"/>
      <c r="AY36" s="297"/>
      <c r="AZ36" s="278"/>
      <c r="BA36" s="298"/>
      <c r="BB36" s="297"/>
      <c r="BC36" s="278"/>
      <c r="BD36" s="361">
        <f t="shared" ref="BD36" si="9">SUM(AH36,AK36,AN36,AQ36,AT36,AW36,AZ36,BC36)</f>
        <v>4</v>
      </c>
      <c r="BE36" s="362"/>
      <c r="BF36" s="562" t="s">
        <v>385</v>
      </c>
      <c r="BG36" s="350"/>
      <c r="BH36" s="350"/>
      <c r="BI36" s="351"/>
      <c r="BJ36" s="47">
        <f t="shared" si="6"/>
        <v>60</v>
      </c>
      <c r="BP36" s="38"/>
      <c r="BQ36" s="38"/>
      <c r="BR36" s="38"/>
    </row>
    <row r="37" spans="1:70" s="37" customFormat="1" ht="33.75" customHeight="1" x14ac:dyDescent="0.2">
      <c r="A37" s="184" t="s">
        <v>116</v>
      </c>
      <c r="B37" s="419" t="s">
        <v>153</v>
      </c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1"/>
      <c r="P37" s="547"/>
      <c r="Q37" s="453"/>
      <c r="R37" s="453"/>
      <c r="S37" s="451"/>
      <c r="T37" s="361">
        <f t="shared" si="7"/>
        <v>0</v>
      </c>
      <c r="U37" s="453"/>
      <c r="V37" s="547">
        <f t="shared" si="8"/>
        <v>0</v>
      </c>
      <c r="W37" s="362"/>
      <c r="X37" s="361"/>
      <c r="Y37" s="451"/>
      <c r="Z37" s="453"/>
      <c r="AA37" s="453"/>
      <c r="AB37" s="547"/>
      <c r="AC37" s="453"/>
      <c r="AD37" s="453"/>
      <c r="AE37" s="451"/>
      <c r="AF37" s="277"/>
      <c r="AG37" s="142"/>
      <c r="AH37" s="278"/>
      <c r="AI37" s="298"/>
      <c r="AJ37" s="297"/>
      <c r="AK37" s="299"/>
      <c r="AL37" s="277"/>
      <c r="AM37" s="297"/>
      <c r="AN37" s="278"/>
      <c r="AO37" s="298"/>
      <c r="AP37" s="297"/>
      <c r="AQ37" s="299">
        <f t="shared" ref="AQ37:BC37" si="10">SUM(AQ38:AQ39)</f>
        <v>0</v>
      </c>
      <c r="AR37" s="277">
        <f t="shared" si="10"/>
        <v>0</v>
      </c>
      <c r="AS37" s="297">
        <f t="shared" si="10"/>
        <v>0</v>
      </c>
      <c r="AT37" s="278">
        <f t="shared" si="10"/>
        <v>0</v>
      </c>
      <c r="AU37" s="298">
        <f t="shared" si="10"/>
        <v>0</v>
      </c>
      <c r="AV37" s="297">
        <f t="shared" si="10"/>
        <v>0</v>
      </c>
      <c r="AW37" s="299">
        <f t="shared" si="10"/>
        <v>0</v>
      </c>
      <c r="AX37" s="277">
        <f t="shared" si="10"/>
        <v>0</v>
      </c>
      <c r="AY37" s="297">
        <f t="shared" si="10"/>
        <v>0</v>
      </c>
      <c r="AZ37" s="278">
        <f t="shared" si="10"/>
        <v>0</v>
      </c>
      <c r="BA37" s="298">
        <f t="shared" si="10"/>
        <v>0</v>
      </c>
      <c r="BB37" s="297">
        <f t="shared" si="10"/>
        <v>0</v>
      </c>
      <c r="BC37" s="278">
        <f t="shared" si="10"/>
        <v>0</v>
      </c>
      <c r="BD37" s="361"/>
      <c r="BE37" s="362"/>
      <c r="BF37" s="562"/>
      <c r="BG37" s="350"/>
      <c r="BH37" s="350"/>
      <c r="BI37" s="351"/>
      <c r="BJ37" s="47">
        <f t="shared" si="6"/>
        <v>0</v>
      </c>
      <c r="BP37" s="38"/>
      <c r="BQ37" s="38"/>
      <c r="BR37" s="38"/>
    </row>
    <row r="38" spans="1:70" s="37" customFormat="1" ht="39.75" customHeight="1" x14ac:dyDescent="0.2">
      <c r="A38" s="296" t="s">
        <v>117</v>
      </c>
      <c r="B38" s="358" t="s">
        <v>152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60"/>
      <c r="P38" s="547">
        <v>2</v>
      </c>
      <c r="Q38" s="453"/>
      <c r="R38" s="453">
        <v>1</v>
      </c>
      <c r="S38" s="451"/>
      <c r="T38" s="361">
        <f t="shared" si="7"/>
        <v>216</v>
      </c>
      <c r="U38" s="453"/>
      <c r="V38" s="547">
        <f t="shared" si="8"/>
        <v>120</v>
      </c>
      <c r="W38" s="362"/>
      <c r="X38" s="361"/>
      <c r="Y38" s="451"/>
      <c r="Z38" s="453"/>
      <c r="AA38" s="453"/>
      <c r="AB38" s="547">
        <v>120</v>
      </c>
      <c r="AC38" s="453"/>
      <c r="AD38" s="453"/>
      <c r="AE38" s="451"/>
      <c r="AF38" s="277">
        <v>108</v>
      </c>
      <c r="AG38" s="297">
        <v>60</v>
      </c>
      <c r="AH38" s="278">
        <v>3</v>
      </c>
      <c r="AI38" s="298">
        <v>108</v>
      </c>
      <c r="AJ38" s="297">
        <v>60</v>
      </c>
      <c r="AK38" s="299">
        <v>3</v>
      </c>
      <c r="AL38" s="277"/>
      <c r="AM38" s="297"/>
      <c r="AN38" s="278"/>
      <c r="AO38" s="298"/>
      <c r="AP38" s="297"/>
      <c r="AQ38" s="299"/>
      <c r="AR38" s="277"/>
      <c r="AS38" s="297"/>
      <c r="AT38" s="278"/>
      <c r="AU38" s="298"/>
      <c r="AV38" s="297"/>
      <c r="AW38" s="299"/>
      <c r="AX38" s="277"/>
      <c r="AY38" s="297"/>
      <c r="AZ38" s="278"/>
      <c r="BA38" s="298"/>
      <c r="BB38" s="297"/>
      <c r="BC38" s="278"/>
      <c r="BD38" s="361">
        <f t="shared" si="5"/>
        <v>6</v>
      </c>
      <c r="BE38" s="362"/>
      <c r="BF38" s="562" t="s">
        <v>132</v>
      </c>
      <c r="BG38" s="350"/>
      <c r="BH38" s="350"/>
      <c r="BI38" s="351"/>
      <c r="BJ38" s="47">
        <f t="shared" si="6"/>
        <v>120</v>
      </c>
      <c r="BP38" s="38"/>
      <c r="BQ38" s="38"/>
      <c r="BR38" s="38"/>
    </row>
    <row r="39" spans="1:70" s="37" customFormat="1" ht="39.75" customHeight="1" x14ac:dyDescent="0.2">
      <c r="A39" s="296" t="s">
        <v>134</v>
      </c>
      <c r="B39" s="358" t="s">
        <v>255</v>
      </c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60"/>
      <c r="P39" s="547"/>
      <c r="Q39" s="453"/>
      <c r="R39" s="453">
        <v>1</v>
      </c>
      <c r="S39" s="451"/>
      <c r="T39" s="361">
        <f t="shared" si="7"/>
        <v>108</v>
      </c>
      <c r="U39" s="453"/>
      <c r="V39" s="547">
        <f t="shared" si="8"/>
        <v>40</v>
      </c>
      <c r="W39" s="362"/>
      <c r="X39" s="361"/>
      <c r="Y39" s="451"/>
      <c r="Z39" s="453"/>
      <c r="AA39" s="453"/>
      <c r="AB39" s="547">
        <v>40</v>
      </c>
      <c r="AC39" s="453"/>
      <c r="AD39" s="453"/>
      <c r="AE39" s="451"/>
      <c r="AF39" s="277">
        <v>108</v>
      </c>
      <c r="AG39" s="297">
        <v>40</v>
      </c>
      <c r="AH39" s="278">
        <v>3</v>
      </c>
      <c r="AI39" s="298"/>
      <c r="AJ39" s="297"/>
      <c r="AK39" s="299"/>
      <c r="AL39" s="277"/>
      <c r="AM39" s="297"/>
      <c r="AN39" s="278"/>
      <c r="AO39" s="298"/>
      <c r="AP39" s="297"/>
      <c r="AQ39" s="299"/>
      <c r="AR39" s="277"/>
      <c r="AS39" s="297"/>
      <c r="AT39" s="278"/>
      <c r="AU39" s="298"/>
      <c r="AV39" s="297"/>
      <c r="AW39" s="299"/>
      <c r="AX39" s="277"/>
      <c r="AY39" s="297"/>
      <c r="AZ39" s="278"/>
      <c r="BA39" s="298"/>
      <c r="BB39" s="297"/>
      <c r="BC39" s="278"/>
      <c r="BD39" s="361">
        <f t="shared" si="5"/>
        <v>3</v>
      </c>
      <c r="BE39" s="362"/>
      <c r="BF39" s="562" t="s">
        <v>132</v>
      </c>
      <c r="BG39" s="350"/>
      <c r="BH39" s="350"/>
      <c r="BI39" s="351"/>
      <c r="BJ39" s="47">
        <f t="shared" si="6"/>
        <v>40</v>
      </c>
      <c r="BP39" s="38"/>
      <c r="BQ39" s="38"/>
      <c r="BR39" s="38"/>
    </row>
    <row r="40" spans="1:70" s="37" customFormat="1" ht="41.25" customHeight="1" x14ac:dyDescent="0.2">
      <c r="A40" s="184" t="s">
        <v>118</v>
      </c>
      <c r="B40" s="419" t="s">
        <v>250</v>
      </c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1"/>
      <c r="P40" s="436"/>
      <c r="Q40" s="437"/>
      <c r="R40" s="437"/>
      <c r="S40" s="438"/>
      <c r="T40" s="361">
        <f t="shared" si="7"/>
        <v>0</v>
      </c>
      <c r="U40" s="453"/>
      <c r="V40" s="547">
        <f t="shared" si="8"/>
        <v>0</v>
      </c>
      <c r="W40" s="362"/>
      <c r="X40" s="361"/>
      <c r="Y40" s="451"/>
      <c r="Z40" s="453"/>
      <c r="AA40" s="453"/>
      <c r="AB40" s="547"/>
      <c r="AC40" s="453"/>
      <c r="AD40" s="453"/>
      <c r="AE40" s="451"/>
      <c r="AF40" s="277"/>
      <c r="AG40" s="142"/>
      <c r="AH40" s="278"/>
      <c r="AI40" s="298"/>
      <c r="AJ40" s="297"/>
      <c r="AK40" s="299"/>
      <c r="AL40" s="277"/>
      <c r="AM40" s="297"/>
      <c r="AN40" s="278"/>
      <c r="AO40" s="298"/>
      <c r="AP40" s="297">
        <f t="shared" ref="AP40" si="11">SUM(AP41:AP42)</f>
        <v>0</v>
      </c>
      <c r="AQ40" s="299">
        <f t="shared" ref="AQ40" si="12">SUM(AQ41:AQ42)</f>
        <v>0</v>
      </c>
      <c r="AR40" s="277">
        <f t="shared" ref="AR40" si="13">SUM(AR41:AR42)</f>
        <v>0</v>
      </c>
      <c r="AS40" s="297">
        <f t="shared" ref="AS40" si="14">SUM(AS41:AS42)</f>
        <v>0</v>
      </c>
      <c r="AT40" s="278">
        <f t="shared" ref="AT40" si="15">SUM(AT41:AT42)</f>
        <v>0</v>
      </c>
      <c r="AU40" s="298">
        <f t="shared" ref="AU40" si="16">SUM(AU41:AU42)</f>
        <v>0</v>
      </c>
      <c r="AV40" s="297">
        <f t="shared" ref="AV40" si="17">SUM(AV41:AV42)</f>
        <v>0</v>
      </c>
      <c r="AW40" s="299">
        <f t="shared" ref="AW40" si="18">SUM(AW41:AW42)</f>
        <v>0</v>
      </c>
      <c r="AX40" s="277">
        <f t="shared" ref="AX40" si="19">SUM(AX41:AX42)</f>
        <v>0</v>
      </c>
      <c r="AY40" s="297">
        <f t="shared" ref="AY40" si="20">SUM(AY41:AY42)</f>
        <v>0</v>
      </c>
      <c r="AZ40" s="278">
        <f t="shared" ref="AZ40" si="21">SUM(AZ41:AZ42)</f>
        <v>0</v>
      </c>
      <c r="BA40" s="298"/>
      <c r="BB40" s="297"/>
      <c r="BC40" s="278"/>
      <c r="BD40" s="361">
        <f t="shared" ref="BD40:BD41" si="22">SUM(AH40,AK40,AN40,AQ40,AT40,AW40,AZ40,BC40)</f>
        <v>0</v>
      </c>
      <c r="BE40" s="362"/>
      <c r="BF40" s="562"/>
      <c r="BG40" s="350"/>
      <c r="BH40" s="350"/>
      <c r="BI40" s="351"/>
      <c r="BJ40" s="47"/>
      <c r="BP40" s="38"/>
      <c r="BQ40" s="38"/>
      <c r="BR40" s="38"/>
    </row>
    <row r="41" spans="1:70" s="37" customFormat="1" ht="36" customHeight="1" x14ac:dyDescent="0.2">
      <c r="A41" s="296" t="s">
        <v>251</v>
      </c>
      <c r="B41" s="358" t="s">
        <v>249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60"/>
      <c r="P41" s="436">
        <v>1</v>
      </c>
      <c r="Q41" s="437"/>
      <c r="R41" s="437"/>
      <c r="S41" s="438"/>
      <c r="T41" s="361">
        <f t="shared" si="7"/>
        <v>120</v>
      </c>
      <c r="U41" s="453"/>
      <c r="V41" s="547">
        <f t="shared" si="8"/>
        <v>68</v>
      </c>
      <c r="W41" s="362"/>
      <c r="X41" s="361">
        <v>34</v>
      </c>
      <c r="Y41" s="451"/>
      <c r="Z41" s="453"/>
      <c r="AA41" s="453"/>
      <c r="AB41" s="547">
        <v>34</v>
      </c>
      <c r="AC41" s="453"/>
      <c r="AD41" s="453"/>
      <c r="AE41" s="451"/>
      <c r="AF41" s="277">
        <v>120</v>
      </c>
      <c r="AG41" s="297">
        <v>68</v>
      </c>
      <c r="AH41" s="278">
        <v>3</v>
      </c>
      <c r="AI41" s="298"/>
      <c r="AJ41" s="297"/>
      <c r="AK41" s="299"/>
      <c r="AL41" s="277"/>
      <c r="AM41" s="297"/>
      <c r="AN41" s="278"/>
      <c r="AO41" s="298"/>
      <c r="AP41" s="297"/>
      <c r="AQ41" s="299"/>
      <c r="AR41" s="277"/>
      <c r="AS41" s="297"/>
      <c r="AT41" s="278"/>
      <c r="AU41" s="298"/>
      <c r="AV41" s="297"/>
      <c r="AW41" s="299"/>
      <c r="AX41" s="277"/>
      <c r="AY41" s="297"/>
      <c r="AZ41" s="278"/>
      <c r="BA41" s="298"/>
      <c r="BB41" s="297"/>
      <c r="BC41" s="278"/>
      <c r="BD41" s="361">
        <f t="shared" si="22"/>
        <v>3</v>
      </c>
      <c r="BE41" s="362"/>
      <c r="BF41" s="562" t="s">
        <v>338</v>
      </c>
      <c r="BG41" s="350"/>
      <c r="BH41" s="350"/>
      <c r="BI41" s="351"/>
      <c r="BJ41" s="47"/>
      <c r="BP41" s="38"/>
      <c r="BQ41" s="38"/>
      <c r="BR41" s="38"/>
    </row>
    <row r="42" spans="1:70" s="37" customFormat="1" ht="37.5" customHeight="1" x14ac:dyDescent="0.2">
      <c r="A42" s="296" t="s">
        <v>252</v>
      </c>
      <c r="B42" s="358" t="s">
        <v>254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60"/>
      <c r="P42" s="436">
        <v>2</v>
      </c>
      <c r="Q42" s="437"/>
      <c r="R42" s="437">
        <v>1</v>
      </c>
      <c r="S42" s="438"/>
      <c r="T42" s="361">
        <f t="shared" si="7"/>
        <v>330</v>
      </c>
      <c r="U42" s="453"/>
      <c r="V42" s="547">
        <f t="shared" si="8"/>
        <v>176</v>
      </c>
      <c r="W42" s="362"/>
      <c r="X42" s="361">
        <v>82</v>
      </c>
      <c r="Y42" s="451"/>
      <c r="Z42" s="453"/>
      <c r="AA42" s="453"/>
      <c r="AB42" s="547">
        <v>94</v>
      </c>
      <c r="AC42" s="453"/>
      <c r="AD42" s="453"/>
      <c r="AE42" s="451"/>
      <c r="AF42" s="277">
        <v>120</v>
      </c>
      <c r="AG42" s="297">
        <v>68</v>
      </c>
      <c r="AH42" s="278">
        <v>3</v>
      </c>
      <c r="AI42" s="298">
        <v>210</v>
      </c>
      <c r="AJ42" s="297">
        <v>108</v>
      </c>
      <c r="AK42" s="299">
        <v>6</v>
      </c>
      <c r="AL42" s="277"/>
      <c r="AM42" s="297"/>
      <c r="AN42" s="278"/>
      <c r="AO42" s="298"/>
      <c r="AP42" s="297"/>
      <c r="AQ42" s="299"/>
      <c r="AR42" s="277"/>
      <c r="AS42" s="297"/>
      <c r="AT42" s="278"/>
      <c r="AU42" s="298"/>
      <c r="AV42" s="297"/>
      <c r="AW42" s="299"/>
      <c r="AX42" s="277"/>
      <c r="AY42" s="297"/>
      <c r="AZ42" s="278"/>
      <c r="BA42" s="298"/>
      <c r="BB42" s="297"/>
      <c r="BC42" s="278"/>
      <c r="BD42" s="361">
        <f t="shared" si="5"/>
        <v>9</v>
      </c>
      <c r="BE42" s="362"/>
      <c r="BF42" s="562" t="s">
        <v>339</v>
      </c>
      <c r="BG42" s="350"/>
      <c r="BH42" s="350"/>
      <c r="BI42" s="351"/>
      <c r="BJ42" s="47">
        <f t="shared" si="6"/>
        <v>176</v>
      </c>
      <c r="BP42" s="38"/>
      <c r="BQ42" s="38"/>
      <c r="BR42" s="38"/>
    </row>
    <row r="43" spans="1:70" ht="42.75" customHeight="1" x14ac:dyDescent="0.2">
      <c r="A43" s="214" t="s">
        <v>130</v>
      </c>
      <c r="B43" s="463" t="s">
        <v>234</v>
      </c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5"/>
      <c r="P43" s="552"/>
      <c r="Q43" s="550"/>
      <c r="R43" s="550"/>
      <c r="S43" s="551"/>
      <c r="T43" s="555">
        <f t="shared" si="7"/>
        <v>0</v>
      </c>
      <c r="U43" s="550"/>
      <c r="V43" s="552">
        <f t="shared" si="8"/>
        <v>0</v>
      </c>
      <c r="W43" s="556"/>
      <c r="X43" s="555"/>
      <c r="Y43" s="551"/>
      <c r="Z43" s="550"/>
      <c r="AA43" s="550"/>
      <c r="AB43" s="552"/>
      <c r="AC43" s="550"/>
      <c r="AD43" s="550">
        <f>SUM(AD44:AE54)</f>
        <v>0</v>
      </c>
      <c r="AE43" s="551"/>
      <c r="AF43" s="314"/>
      <c r="AG43" s="312"/>
      <c r="AH43" s="310"/>
      <c r="AI43" s="309"/>
      <c r="AJ43" s="312"/>
      <c r="AK43" s="313"/>
      <c r="AL43" s="314"/>
      <c r="AM43" s="312"/>
      <c r="AN43" s="310"/>
      <c r="AO43" s="309"/>
      <c r="AP43" s="312">
        <f t="shared" ref="AP43:BC43" si="23">SUM(AP44:AP54)</f>
        <v>0</v>
      </c>
      <c r="AQ43" s="313">
        <f t="shared" si="23"/>
        <v>0</v>
      </c>
      <c r="AR43" s="314">
        <f t="shared" si="23"/>
        <v>0</v>
      </c>
      <c r="AS43" s="312">
        <f t="shared" si="23"/>
        <v>0</v>
      </c>
      <c r="AT43" s="310">
        <f t="shared" si="23"/>
        <v>0</v>
      </c>
      <c r="AU43" s="309">
        <f t="shared" si="23"/>
        <v>0</v>
      </c>
      <c r="AV43" s="312">
        <f t="shared" si="23"/>
        <v>0</v>
      </c>
      <c r="AW43" s="313">
        <f t="shared" si="23"/>
        <v>0</v>
      </c>
      <c r="AX43" s="314">
        <f t="shared" si="23"/>
        <v>0</v>
      </c>
      <c r="AY43" s="312">
        <f t="shared" si="23"/>
        <v>0</v>
      </c>
      <c r="AZ43" s="310">
        <f t="shared" si="23"/>
        <v>0</v>
      </c>
      <c r="BA43" s="309">
        <f t="shared" si="23"/>
        <v>0</v>
      </c>
      <c r="BB43" s="312">
        <f t="shared" si="23"/>
        <v>0</v>
      </c>
      <c r="BC43" s="310">
        <f t="shared" si="23"/>
        <v>0</v>
      </c>
      <c r="BD43" s="555">
        <f t="shared" si="5"/>
        <v>0</v>
      </c>
      <c r="BE43" s="556"/>
      <c r="BF43" s="554"/>
      <c r="BG43" s="488"/>
      <c r="BH43" s="488"/>
      <c r="BI43" s="489"/>
      <c r="BJ43" s="47">
        <f t="shared" si="6"/>
        <v>0</v>
      </c>
    </row>
    <row r="44" spans="1:70" s="139" customFormat="1" ht="73.5" customHeight="1" x14ac:dyDescent="0.2">
      <c r="A44" s="296" t="s">
        <v>131</v>
      </c>
      <c r="B44" s="358" t="s">
        <v>235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60"/>
      <c r="P44" s="346">
        <v>1</v>
      </c>
      <c r="Q44" s="340"/>
      <c r="R44" s="340">
        <v>2</v>
      </c>
      <c r="S44" s="341"/>
      <c r="T44" s="339">
        <f>SUM(AF44,AI44,AL44,AO44,AR44,AU44,AX44)</f>
        <v>228</v>
      </c>
      <c r="U44" s="340"/>
      <c r="V44" s="340">
        <f>SUM(AG44,AJ44,AM44,AP44,AS44,AV44,AY44)</f>
        <v>112</v>
      </c>
      <c r="W44" s="341"/>
      <c r="X44" s="339">
        <v>56</v>
      </c>
      <c r="Y44" s="340"/>
      <c r="Z44" s="340">
        <v>16</v>
      </c>
      <c r="AA44" s="340"/>
      <c r="AB44" s="340">
        <v>40</v>
      </c>
      <c r="AC44" s="340"/>
      <c r="AD44" s="340"/>
      <c r="AE44" s="369"/>
      <c r="AF44" s="235">
        <v>120</v>
      </c>
      <c r="AG44" s="231">
        <v>62</v>
      </c>
      <c r="AH44" s="232">
        <v>3</v>
      </c>
      <c r="AI44" s="234">
        <v>108</v>
      </c>
      <c r="AJ44" s="231">
        <v>50</v>
      </c>
      <c r="AK44" s="233">
        <v>3</v>
      </c>
      <c r="AL44" s="235"/>
      <c r="AM44" s="231"/>
      <c r="AN44" s="232"/>
      <c r="AO44" s="234"/>
      <c r="AP44" s="231"/>
      <c r="AQ44" s="233"/>
      <c r="AR44" s="235"/>
      <c r="AS44" s="231"/>
      <c r="AT44" s="232"/>
      <c r="AU44" s="234"/>
      <c r="AV44" s="231"/>
      <c r="AW44" s="233"/>
      <c r="AX44" s="235"/>
      <c r="AY44" s="231"/>
      <c r="AZ44" s="232"/>
      <c r="BA44" s="277"/>
      <c r="BB44" s="297"/>
      <c r="BC44" s="278"/>
      <c r="BD44" s="339">
        <f t="shared" ref="BD44:BD45" si="24">SUM(AH44,AK44,AN44,AQ44,AT44,AW44,AZ44,BC44)</f>
        <v>6</v>
      </c>
      <c r="BE44" s="369"/>
      <c r="BF44" s="562" t="s">
        <v>340</v>
      </c>
      <c r="BG44" s="350"/>
      <c r="BH44" s="350"/>
      <c r="BI44" s="351"/>
      <c r="BJ44" s="182">
        <f>SUM(X44:AE44)</f>
        <v>112</v>
      </c>
    </row>
    <row r="45" spans="1:70" ht="37.5" customHeight="1" x14ac:dyDescent="0.2">
      <c r="A45" s="108" t="s">
        <v>137</v>
      </c>
      <c r="B45" s="588" t="s">
        <v>312</v>
      </c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90"/>
      <c r="P45" s="408">
        <v>3</v>
      </c>
      <c r="Q45" s="409"/>
      <c r="R45" s="409"/>
      <c r="S45" s="495"/>
      <c r="T45" s="339">
        <f>SUM(AF45,AI45,AL45,AO45,AR45,AU45,AX45)</f>
        <v>108</v>
      </c>
      <c r="U45" s="340"/>
      <c r="V45" s="340">
        <f>SUM(AG45,AJ45,AM45,AP45,AS45,AV45,AY45)</f>
        <v>50</v>
      </c>
      <c r="W45" s="341"/>
      <c r="X45" s="591">
        <v>26</v>
      </c>
      <c r="Y45" s="409"/>
      <c r="Z45" s="409"/>
      <c r="AA45" s="409"/>
      <c r="AB45" s="409">
        <v>24</v>
      </c>
      <c r="AC45" s="409"/>
      <c r="AD45" s="409"/>
      <c r="AE45" s="557"/>
      <c r="AF45" s="248"/>
      <c r="AG45" s="272"/>
      <c r="AH45" s="247"/>
      <c r="AI45" s="273"/>
      <c r="AJ45" s="272"/>
      <c r="AK45" s="274"/>
      <c r="AL45" s="248">
        <v>108</v>
      </c>
      <c r="AM45" s="272">
        <v>50</v>
      </c>
      <c r="AN45" s="247">
        <v>3</v>
      </c>
      <c r="AO45" s="273"/>
      <c r="AP45" s="272"/>
      <c r="AQ45" s="274"/>
      <c r="AR45" s="248"/>
      <c r="AS45" s="272"/>
      <c r="AT45" s="247"/>
      <c r="AU45" s="273"/>
      <c r="AV45" s="272"/>
      <c r="AW45" s="274"/>
      <c r="AX45" s="248"/>
      <c r="AY45" s="272"/>
      <c r="AZ45" s="247"/>
      <c r="BA45" s="212"/>
      <c r="BB45" s="213"/>
      <c r="BC45" s="211"/>
      <c r="BD45" s="339">
        <f t="shared" si="24"/>
        <v>3</v>
      </c>
      <c r="BE45" s="369"/>
      <c r="BF45" s="566" t="s">
        <v>341</v>
      </c>
      <c r="BG45" s="566"/>
      <c r="BH45" s="566"/>
      <c r="BI45" s="567"/>
      <c r="BJ45" s="39"/>
    </row>
    <row r="46" spans="1:70" s="37" customFormat="1" ht="54" customHeight="1" x14ac:dyDescent="0.2">
      <c r="A46" s="157" t="s">
        <v>154</v>
      </c>
      <c r="B46" s="440" t="s">
        <v>155</v>
      </c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2"/>
      <c r="P46" s="413">
        <v>3</v>
      </c>
      <c r="Q46" s="405"/>
      <c r="R46" s="405"/>
      <c r="S46" s="439"/>
      <c r="T46" s="459">
        <f>SUM(AF46,AI46,AL46,AO46,AR46,AU46,AX46)</f>
        <v>108</v>
      </c>
      <c r="U46" s="405"/>
      <c r="V46" s="405">
        <f>SUM(AG46,AJ46,AM46,AP46,AS46,AV46,AY46)</f>
        <v>50</v>
      </c>
      <c r="W46" s="439"/>
      <c r="X46" s="459">
        <v>26</v>
      </c>
      <c r="Y46" s="405"/>
      <c r="Z46" s="405"/>
      <c r="AA46" s="405"/>
      <c r="AB46" s="405">
        <v>24</v>
      </c>
      <c r="AC46" s="405"/>
      <c r="AD46" s="405"/>
      <c r="AE46" s="460"/>
      <c r="AF46" s="253"/>
      <c r="AG46" s="267"/>
      <c r="AH46" s="254"/>
      <c r="AI46" s="266"/>
      <c r="AJ46" s="267"/>
      <c r="AK46" s="282"/>
      <c r="AL46" s="253">
        <v>108</v>
      </c>
      <c r="AM46" s="267">
        <v>50</v>
      </c>
      <c r="AN46" s="254">
        <v>3</v>
      </c>
      <c r="AO46" s="266"/>
      <c r="AP46" s="267"/>
      <c r="AQ46" s="282"/>
      <c r="AR46" s="253"/>
      <c r="AS46" s="267"/>
      <c r="AT46" s="254"/>
      <c r="AU46" s="266"/>
      <c r="AV46" s="267"/>
      <c r="AW46" s="282"/>
      <c r="AX46" s="253"/>
      <c r="AY46" s="267"/>
      <c r="AZ46" s="254"/>
      <c r="BA46" s="314"/>
      <c r="BB46" s="312"/>
      <c r="BC46" s="310"/>
      <c r="BD46" s="459">
        <f t="shared" ref="BD46" si="25">SUM(AH46,AK46,AN46,AQ46,AT46,AW46,AZ46,BC46)</f>
        <v>3</v>
      </c>
      <c r="BE46" s="460"/>
      <c r="BF46" s="554" t="s">
        <v>342</v>
      </c>
      <c r="BG46" s="488"/>
      <c r="BH46" s="488"/>
      <c r="BI46" s="489"/>
      <c r="BJ46" s="39">
        <f>SUM(X46:AE46)</f>
        <v>50</v>
      </c>
      <c r="BP46" s="38"/>
      <c r="BQ46" s="38"/>
      <c r="BR46" s="38"/>
    </row>
    <row r="47" spans="1:70" s="139" customFormat="1" ht="46.5" customHeight="1" x14ac:dyDescent="0.2">
      <c r="A47" s="203" t="s">
        <v>176</v>
      </c>
      <c r="B47" s="513" t="s">
        <v>177</v>
      </c>
      <c r="C47" s="514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5"/>
      <c r="P47" s="346">
        <v>1.2</v>
      </c>
      <c r="Q47" s="340"/>
      <c r="R47" s="340"/>
      <c r="S47" s="341"/>
      <c r="T47" s="339">
        <f>SUM(AF47,AI47,AL47,AO47,AR47,AU47,AX47)</f>
        <v>216</v>
      </c>
      <c r="U47" s="340"/>
      <c r="V47" s="340">
        <f>SUM(AG47,AJ47,AM47,AP47,AS47,AV47,AY47)</f>
        <v>120</v>
      </c>
      <c r="W47" s="341"/>
      <c r="X47" s="339">
        <v>56</v>
      </c>
      <c r="Y47" s="340"/>
      <c r="Z47" s="340">
        <v>64</v>
      </c>
      <c r="AA47" s="340"/>
      <c r="AB47" s="340"/>
      <c r="AC47" s="340"/>
      <c r="AD47" s="340"/>
      <c r="AE47" s="369"/>
      <c r="AF47" s="235">
        <v>108</v>
      </c>
      <c r="AG47" s="231">
        <v>60</v>
      </c>
      <c r="AH47" s="232">
        <v>3</v>
      </c>
      <c r="AI47" s="234">
        <v>108</v>
      </c>
      <c r="AJ47" s="231">
        <v>60</v>
      </c>
      <c r="AK47" s="233">
        <v>3</v>
      </c>
      <c r="AL47" s="235"/>
      <c r="AM47" s="231"/>
      <c r="AN47" s="232"/>
      <c r="AO47" s="234"/>
      <c r="AP47" s="231"/>
      <c r="AQ47" s="233"/>
      <c r="AR47" s="235"/>
      <c r="AS47" s="231"/>
      <c r="AT47" s="232"/>
      <c r="AU47" s="234"/>
      <c r="AV47" s="231"/>
      <c r="AW47" s="233"/>
      <c r="AX47" s="235"/>
      <c r="AY47" s="231"/>
      <c r="AZ47" s="232"/>
      <c r="BA47" s="277"/>
      <c r="BB47" s="297"/>
      <c r="BC47" s="278"/>
      <c r="BD47" s="339">
        <f>SUM(AH47,AK47,AN47,AQ47,AT47,AW47,AZ47,BC47)</f>
        <v>6</v>
      </c>
      <c r="BE47" s="369"/>
      <c r="BF47" s="562" t="s">
        <v>343</v>
      </c>
      <c r="BG47" s="350"/>
      <c r="BH47" s="350"/>
      <c r="BI47" s="351"/>
      <c r="BJ47" s="218">
        <f>SUM(X47:AE47)</f>
        <v>120</v>
      </c>
    </row>
    <row r="48" spans="1:70" s="37" customFormat="1" ht="48.75" customHeight="1" thickBot="1" x14ac:dyDescent="0.25">
      <c r="A48" s="219" t="s">
        <v>179</v>
      </c>
      <c r="B48" s="592" t="s">
        <v>180</v>
      </c>
      <c r="C48" s="593"/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4"/>
      <c r="P48" s="414">
        <v>2</v>
      </c>
      <c r="Q48" s="435"/>
      <c r="R48" s="435"/>
      <c r="S48" s="415"/>
      <c r="T48" s="505">
        <f>SUM(AF48,AI48,AL48,AO48,AR48,AU48,AX48)</f>
        <v>212</v>
      </c>
      <c r="U48" s="435"/>
      <c r="V48" s="435">
        <f>SUM(AG48,AJ48,AM48,AP48,AS48,AV48,AY48)</f>
        <v>84</v>
      </c>
      <c r="W48" s="415"/>
      <c r="X48" s="505">
        <v>50</v>
      </c>
      <c r="Y48" s="435"/>
      <c r="Z48" s="435">
        <v>16</v>
      </c>
      <c r="AA48" s="435"/>
      <c r="AB48" s="435">
        <v>18</v>
      </c>
      <c r="AC48" s="435"/>
      <c r="AD48" s="435"/>
      <c r="AE48" s="512"/>
      <c r="AF48" s="252"/>
      <c r="AG48" s="270"/>
      <c r="AH48" s="251"/>
      <c r="AI48" s="269">
        <v>212</v>
      </c>
      <c r="AJ48" s="270">
        <v>84</v>
      </c>
      <c r="AK48" s="292">
        <v>6</v>
      </c>
      <c r="AL48" s="252"/>
      <c r="AM48" s="270"/>
      <c r="AN48" s="251"/>
      <c r="AO48" s="269"/>
      <c r="AP48" s="270"/>
      <c r="AQ48" s="292"/>
      <c r="AR48" s="252"/>
      <c r="AS48" s="270"/>
      <c r="AT48" s="251"/>
      <c r="AU48" s="269"/>
      <c r="AV48" s="270"/>
      <c r="AW48" s="292"/>
      <c r="AX48" s="252"/>
      <c r="AY48" s="270"/>
      <c r="AZ48" s="251"/>
      <c r="BA48" s="303"/>
      <c r="BB48" s="217"/>
      <c r="BC48" s="304"/>
      <c r="BD48" s="505">
        <f>SUM(AH48,AK48,AN48,AQ48,AT48,AW48,AZ48,BC48)</f>
        <v>6</v>
      </c>
      <c r="BE48" s="512"/>
      <c r="BF48" s="563" t="s">
        <v>294</v>
      </c>
      <c r="BG48" s="417"/>
      <c r="BH48" s="417"/>
      <c r="BI48" s="418"/>
      <c r="BJ48" s="47">
        <f>SUM(X48:AE48)</f>
        <v>84</v>
      </c>
      <c r="BP48" s="38"/>
      <c r="BQ48" s="38"/>
      <c r="BR48" s="38"/>
    </row>
    <row r="49" spans="1:70" s="8" customFormat="1" ht="42.75" customHeight="1" x14ac:dyDescent="0.25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7"/>
      <c r="AE49" s="147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8"/>
      <c r="BG49" s="148"/>
      <c r="BH49" s="148"/>
      <c r="BI49" s="148"/>
      <c r="BJ49" s="39"/>
      <c r="BP49" s="17"/>
      <c r="BQ49" s="17"/>
      <c r="BR49" s="17"/>
    </row>
    <row r="50" spans="1:70" s="8" customFormat="1" ht="42.75" customHeight="1" thickBot="1" x14ac:dyDescent="0.3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7"/>
      <c r="AE50" s="147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8"/>
      <c r="BG50" s="148"/>
      <c r="BH50" s="148"/>
      <c r="BI50" s="148"/>
      <c r="BJ50" s="39"/>
      <c r="BP50" s="17"/>
      <c r="BQ50" s="17"/>
      <c r="BR50" s="17"/>
    </row>
    <row r="51" spans="1:70" ht="47.25" customHeight="1" thickBot="1" x14ac:dyDescent="0.25">
      <c r="A51" s="373" t="s">
        <v>100</v>
      </c>
      <c r="B51" s="376" t="s">
        <v>416</v>
      </c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8"/>
      <c r="P51" s="394" t="s">
        <v>8</v>
      </c>
      <c r="Q51" s="395"/>
      <c r="R51" s="395" t="s">
        <v>9</v>
      </c>
      <c r="S51" s="490"/>
      <c r="T51" s="537" t="s">
        <v>10</v>
      </c>
      <c r="U51" s="501"/>
      <c r="V51" s="501"/>
      <c r="W51" s="501"/>
      <c r="X51" s="501"/>
      <c r="Y51" s="501"/>
      <c r="Z51" s="501"/>
      <c r="AA51" s="501"/>
      <c r="AB51" s="501"/>
      <c r="AC51" s="501"/>
      <c r="AD51" s="501"/>
      <c r="AE51" s="511"/>
      <c r="AF51" s="403" t="s">
        <v>36</v>
      </c>
      <c r="AG51" s="404"/>
      <c r="AH51" s="404"/>
      <c r="AI51" s="404"/>
      <c r="AJ51" s="404"/>
      <c r="AK51" s="404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404"/>
      <c r="BA51" s="404"/>
      <c r="BB51" s="404"/>
      <c r="BC51" s="516"/>
      <c r="BD51" s="583" t="s">
        <v>24</v>
      </c>
      <c r="BE51" s="517"/>
      <c r="BF51" s="388" t="s">
        <v>101</v>
      </c>
      <c r="BG51" s="479"/>
      <c r="BH51" s="479"/>
      <c r="BI51" s="389"/>
      <c r="BJ51" s="46"/>
    </row>
    <row r="52" spans="1:70" ht="53.25" customHeight="1" thickBot="1" x14ac:dyDescent="0.25">
      <c r="A52" s="374"/>
      <c r="B52" s="379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1"/>
      <c r="P52" s="396"/>
      <c r="Q52" s="397"/>
      <c r="R52" s="397"/>
      <c r="S52" s="491"/>
      <c r="T52" s="482" t="s">
        <v>5</v>
      </c>
      <c r="U52" s="395"/>
      <c r="V52" s="395" t="s">
        <v>11</v>
      </c>
      <c r="W52" s="484"/>
      <c r="X52" s="370" t="s">
        <v>12</v>
      </c>
      <c r="Y52" s="371"/>
      <c r="Z52" s="371"/>
      <c r="AA52" s="371"/>
      <c r="AB52" s="371"/>
      <c r="AC52" s="371"/>
      <c r="AD52" s="371"/>
      <c r="AE52" s="372"/>
      <c r="AF52" s="422" t="s">
        <v>14</v>
      </c>
      <c r="AG52" s="371"/>
      <c r="AH52" s="371"/>
      <c r="AI52" s="371"/>
      <c r="AJ52" s="371"/>
      <c r="AK52" s="423"/>
      <c r="AL52" s="370" t="s">
        <v>15</v>
      </c>
      <c r="AM52" s="371"/>
      <c r="AN52" s="371"/>
      <c r="AO52" s="371"/>
      <c r="AP52" s="371"/>
      <c r="AQ52" s="372"/>
      <c r="AR52" s="422" t="s">
        <v>16</v>
      </c>
      <c r="AS52" s="371"/>
      <c r="AT52" s="371"/>
      <c r="AU52" s="371"/>
      <c r="AV52" s="371"/>
      <c r="AW52" s="423"/>
      <c r="AX52" s="370" t="s">
        <v>161</v>
      </c>
      <c r="AY52" s="371"/>
      <c r="AZ52" s="371"/>
      <c r="BA52" s="371"/>
      <c r="BB52" s="371"/>
      <c r="BC52" s="372"/>
      <c r="BD52" s="518"/>
      <c r="BE52" s="519"/>
      <c r="BF52" s="390"/>
      <c r="BG52" s="480"/>
      <c r="BH52" s="480"/>
      <c r="BI52" s="391"/>
      <c r="BJ52" s="46"/>
    </row>
    <row r="53" spans="1:70" ht="76.900000000000006" customHeight="1" thickBot="1" x14ac:dyDescent="0.25">
      <c r="A53" s="374"/>
      <c r="B53" s="379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1"/>
      <c r="P53" s="396"/>
      <c r="Q53" s="397"/>
      <c r="R53" s="397"/>
      <c r="S53" s="491"/>
      <c r="T53" s="483"/>
      <c r="U53" s="397"/>
      <c r="V53" s="397"/>
      <c r="W53" s="485"/>
      <c r="X53" s="444" t="s">
        <v>13</v>
      </c>
      <c r="Y53" s="424"/>
      <c r="Z53" s="424" t="s">
        <v>102</v>
      </c>
      <c r="AA53" s="424"/>
      <c r="AB53" s="424" t="s">
        <v>103</v>
      </c>
      <c r="AC53" s="424"/>
      <c r="AD53" s="424" t="s">
        <v>74</v>
      </c>
      <c r="AE53" s="425"/>
      <c r="AF53" s="402" t="s">
        <v>156</v>
      </c>
      <c r="AG53" s="385"/>
      <c r="AH53" s="332"/>
      <c r="AI53" s="402" t="s">
        <v>184</v>
      </c>
      <c r="AJ53" s="385"/>
      <c r="AK53" s="386"/>
      <c r="AL53" s="401" t="s">
        <v>182</v>
      </c>
      <c r="AM53" s="385"/>
      <c r="AN53" s="332"/>
      <c r="AO53" s="402" t="s">
        <v>183</v>
      </c>
      <c r="AP53" s="385"/>
      <c r="AQ53" s="386"/>
      <c r="AR53" s="401" t="s">
        <v>157</v>
      </c>
      <c r="AS53" s="385"/>
      <c r="AT53" s="332"/>
      <c r="AU53" s="402" t="s">
        <v>158</v>
      </c>
      <c r="AV53" s="385"/>
      <c r="AW53" s="386"/>
      <c r="AX53" s="401" t="s">
        <v>193</v>
      </c>
      <c r="AY53" s="385"/>
      <c r="AZ53" s="332"/>
      <c r="BA53" s="447" t="s">
        <v>159</v>
      </c>
      <c r="BB53" s="448"/>
      <c r="BC53" s="449"/>
      <c r="BD53" s="518"/>
      <c r="BE53" s="519"/>
      <c r="BF53" s="390"/>
      <c r="BG53" s="480"/>
      <c r="BH53" s="480"/>
      <c r="BI53" s="391"/>
      <c r="BJ53" s="46"/>
    </row>
    <row r="54" spans="1:70" ht="166.5" customHeight="1" thickBot="1" x14ac:dyDescent="0.25">
      <c r="A54" s="375"/>
      <c r="B54" s="382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4"/>
      <c r="P54" s="398"/>
      <c r="Q54" s="399"/>
      <c r="R54" s="399"/>
      <c r="S54" s="426"/>
      <c r="T54" s="445"/>
      <c r="U54" s="399"/>
      <c r="V54" s="399"/>
      <c r="W54" s="446"/>
      <c r="X54" s="445"/>
      <c r="Y54" s="399"/>
      <c r="Z54" s="399"/>
      <c r="AA54" s="399"/>
      <c r="AB54" s="399"/>
      <c r="AC54" s="399"/>
      <c r="AD54" s="399"/>
      <c r="AE54" s="446"/>
      <c r="AF54" s="102" t="s">
        <v>3</v>
      </c>
      <c r="AG54" s="103" t="s">
        <v>17</v>
      </c>
      <c r="AH54" s="104" t="s">
        <v>18</v>
      </c>
      <c r="AI54" s="105" t="s">
        <v>3</v>
      </c>
      <c r="AJ54" s="103" t="s">
        <v>17</v>
      </c>
      <c r="AK54" s="106" t="s">
        <v>18</v>
      </c>
      <c r="AL54" s="102" t="s">
        <v>3</v>
      </c>
      <c r="AM54" s="103" t="s">
        <v>17</v>
      </c>
      <c r="AN54" s="104" t="s">
        <v>18</v>
      </c>
      <c r="AO54" s="105" t="s">
        <v>3</v>
      </c>
      <c r="AP54" s="103" t="s">
        <v>17</v>
      </c>
      <c r="AQ54" s="106" t="s">
        <v>18</v>
      </c>
      <c r="AR54" s="102" t="s">
        <v>3</v>
      </c>
      <c r="AS54" s="103" t="s">
        <v>17</v>
      </c>
      <c r="AT54" s="104" t="s">
        <v>18</v>
      </c>
      <c r="AU54" s="105" t="s">
        <v>3</v>
      </c>
      <c r="AV54" s="103" t="s">
        <v>17</v>
      </c>
      <c r="AW54" s="106" t="s">
        <v>18</v>
      </c>
      <c r="AX54" s="102" t="s">
        <v>3</v>
      </c>
      <c r="AY54" s="103" t="s">
        <v>17</v>
      </c>
      <c r="AZ54" s="104" t="s">
        <v>18</v>
      </c>
      <c r="BA54" s="105" t="s">
        <v>3</v>
      </c>
      <c r="BB54" s="103" t="s">
        <v>17</v>
      </c>
      <c r="BC54" s="106" t="s">
        <v>18</v>
      </c>
      <c r="BD54" s="520"/>
      <c r="BE54" s="521"/>
      <c r="BF54" s="392"/>
      <c r="BG54" s="481"/>
      <c r="BH54" s="481"/>
      <c r="BI54" s="393"/>
      <c r="BJ54" s="46"/>
    </row>
    <row r="55" spans="1:70" s="37" customFormat="1" ht="43.5" customHeight="1" x14ac:dyDescent="0.2">
      <c r="A55" s="227" t="s">
        <v>181</v>
      </c>
      <c r="B55" s="419" t="s">
        <v>375</v>
      </c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1"/>
      <c r="P55" s="346">
        <v>3</v>
      </c>
      <c r="Q55" s="340"/>
      <c r="R55" s="340"/>
      <c r="S55" s="341"/>
      <c r="T55" s="339">
        <f t="shared" ref="T55:T69" si="26">SUM(AF55,AI55,AL55,AO55,AR55,AU55,AX55)</f>
        <v>120</v>
      </c>
      <c r="U55" s="340"/>
      <c r="V55" s="340">
        <f t="shared" ref="V55:V69" si="27">SUM(AG55,AJ55,AM55,AP55,AS55,AV55,AY55)</f>
        <v>68</v>
      </c>
      <c r="W55" s="341"/>
      <c r="X55" s="339">
        <v>34</v>
      </c>
      <c r="Y55" s="340"/>
      <c r="Z55" s="340">
        <v>16</v>
      </c>
      <c r="AA55" s="340"/>
      <c r="AB55" s="340">
        <v>18</v>
      </c>
      <c r="AC55" s="340"/>
      <c r="AD55" s="340"/>
      <c r="AE55" s="369"/>
      <c r="AF55" s="235"/>
      <c r="AG55" s="231"/>
      <c r="AH55" s="232"/>
      <c r="AI55" s="234"/>
      <c r="AJ55" s="231"/>
      <c r="AK55" s="233"/>
      <c r="AL55" s="235">
        <v>120</v>
      </c>
      <c r="AM55" s="231">
        <v>68</v>
      </c>
      <c r="AN55" s="232">
        <v>3</v>
      </c>
      <c r="AO55" s="234"/>
      <c r="AP55" s="231"/>
      <c r="AQ55" s="233"/>
      <c r="AR55" s="235"/>
      <c r="AS55" s="231"/>
      <c r="AT55" s="232"/>
      <c r="AU55" s="234"/>
      <c r="AV55" s="231"/>
      <c r="AW55" s="233"/>
      <c r="AX55" s="235"/>
      <c r="AY55" s="231"/>
      <c r="AZ55" s="232"/>
      <c r="BA55" s="277"/>
      <c r="BB55" s="297"/>
      <c r="BC55" s="278"/>
      <c r="BD55" s="339">
        <f t="shared" ref="BD55" si="28">SUM(AH55,AK55,AN55,AQ55,AT55,AW55,AZ55,BC55)</f>
        <v>3</v>
      </c>
      <c r="BE55" s="369"/>
      <c r="BF55" s="562" t="s">
        <v>321</v>
      </c>
      <c r="BG55" s="350"/>
      <c r="BH55" s="350"/>
      <c r="BI55" s="351"/>
      <c r="BJ55" s="149">
        <f>SUM(X55:AE55)</f>
        <v>68</v>
      </c>
      <c r="BP55" s="38"/>
      <c r="BQ55" s="38"/>
      <c r="BR55" s="38"/>
    </row>
    <row r="56" spans="1:70" s="37" customFormat="1" ht="71.25" customHeight="1" x14ac:dyDescent="0.2">
      <c r="A56" s="227" t="s">
        <v>201</v>
      </c>
      <c r="B56" s="419" t="s">
        <v>178</v>
      </c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1"/>
      <c r="P56" s="346">
        <v>6</v>
      </c>
      <c r="Q56" s="340"/>
      <c r="R56" s="340"/>
      <c r="S56" s="341"/>
      <c r="T56" s="339">
        <f t="shared" si="26"/>
        <v>216</v>
      </c>
      <c r="U56" s="340"/>
      <c r="V56" s="340">
        <f t="shared" si="27"/>
        <v>86</v>
      </c>
      <c r="W56" s="341"/>
      <c r="X56" s="339">
        <v>40</v>
      </c>
      <c r="Y56" s="340"/>
      <c r="Z56" s="340"/>
      <c r="AA56" s="340"/>
      <c r="AB56" s="340">
        <v>46</v>
      </c>
      <c r="AC56" s="340"/>
      <c r="AD56" s="340"/>
      <c r="AE56" s="369"/>
      <c r="AF56" s="235"/>
      <c r="AG56" s="231"/>
      <c r="AH56" s="232"/>
      <c r="AI56" s="234"/>
      <c r="AJ56" s="231"/>
      <c r="AK56" s="233"/>
      <c r="AL56" s="235"/>
      <c r="AM56" s="231"/>
      <c r="AN56" s="232"/>
      <c r="AO56" s="234"/>
      <c r="AP56" s="231"/>
      <c r="AQ56" s="233"/>
      <c r="AR56" s="235"/>
      <c r="AS56" s="231"/>
      <c r="AT56" s="232"/>
      <c r="AU56" s="234">
        <v>216</v>
      </c>
      <c r="AV56" s="231">
        <v>86</v>
      </c>
      <c r="AW56" s="233">
        <v>6</v>
      </c>
      <c r="AX56" s="235"/>
      <c r="AY56" s="231"/>
      <c r="AZ56" s="232"/>
      <c r="BA56" s="277"/>
      <c r="BB56" s="297"/>
      <c r="BC56" s="278"/>
      <c r="BD56" s="339">
        <f>SUM(AH56,AK56,AN56,AQ56,AT56,AW56,AZ56,BC56)</f>
        <v>6</v>
      </c>
      <c r="BE56" s="369"/>
      <c r="BF56" s="562" t="s">
        <v>322</v>
      </c>
      <c r="BG56" s="350"/>
      <c r="BH56" s="350"/>
      <c r="BI56" s="351"/>
      <c r="BJ56" s="149">
        <f t="shared" ref="BJ56:BJ69" si="29">SUM(X56:AE56)</f>
        <v>86</v>
      </c>
      <c r="BP56" s="38"/>
      <c r="BQ56" s="38"/>
      <c r="BR56" s="38"/>
    </row>
    <row r="57" spans="1:70" ht="70.5" customHeight="1" x14ac:dyDescent="0.2">
      <c r="A57" s="227" t="s">
        <v>202</v>
      </c>
      <c r="B57" s="419" t="s">
        <v>272</v>
      </c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1"/>
      <c r="P57" s="346"/>
      <c r="Q57" s="340"/>
      <c r="R57" s="340"/>
      <c r="S57" s="341"/>
      <c r="T57" s="339">
        <f t="shared" si="26"/>
        <v>0</v>
      </c>
      <c r="U57" s="340"/>
      <c r="V57" s="340">
        <f t="shared" si="27"/>
        <v>0</v>
      </c>
      <c r="W57" s="341"/>
      <c r="X57" s="339"/>
      <c r="Y57" s="340"/>
      <c r="Z57" s="340"/>
      <c r="AA57" s="340"/>
      <c r="AB57" s="340"/>
      <c r="AC57" s="340"/>
      <c r="AD57" s="340"/>
      <c r="AE57" s="369"/>
      <c r="AF57" s="235"/>
      <c r="AG57" s="231"/>
      <c r="AH57" s="232"/>
      <c r="AI57" s="234"/>
      <c r="AJ57" s="231"/>
      <c r="AK57" s="233"/>
      <c r="AL57" s="235"/>
      <c r="AM57" s="231"/>
      <c r="AN57" s="143"/>
      <c r="AO57" s="234"/>
      <c r="AP57" s="231"/>
      <c r="AQ57" s="233"/>
      <c r="AR57" s="235"/>
      <c r="AS57" s="231">
        <f t="shared" ref="AS57:BC57" si="30">SUM(AS59:AS60)</f>
        <v>0</v>
      </c>
      <c r="AT57" s="232">
        <f t="shared" si="30"/>
        <v>0</v>
      </c>
      <c r="AU57" s="234">
        <f t="shared" si="30"/>
        <v>0</v>
      </c>
      <c r="AV57" s="231">
        <f t="shared" si="30"/>
        <v>0</v>
      </c>
      <c r="AW57" s="233">
        <f t="shared" si="30"/>
        <v>0</v>
      </c>
      <c r="AX57" s="235">
        <f t="shared" si="30"/>
        <v>0</v>
      </c>
      <c r="AY57" s="231">
        <f t="shared" si="30"/>
        <v>0</v>
      </c>
      <c r="AZ57" s="232">
        <f t="shared" si="30"/>
        <v>0</v>
      </c>
      <c r="BA57" s="234">
        <f t="shared" si="30"/>
        <v>0</v>
      </c>
      <c r="BB57" s="231">
        <f t="shared" si="30"/>
        <v>0</v>
      </c>
      <c r="BC57" s="233">
        <f t="shared" si="30"/>
        <v>0</v>
      </c>
      <c r="BD57" s="339">
        <f>SUM(AH57,AK57,AN57,AQ57,AT57,AW57,AZ57,BC57)</f>
        <v>0</v>
      </c>
      <c r="BE57" s="369"/>
      <c r="BF57" s="323"/>
      <c r="BG57" s="323"/>
      <c r="BH57" s="323"/>
      <c r="BI57" s="324"/>
      <c r="BJ57" s="149">
        <f t="shared" si="29"/>
        <v>0</v>
      </c>
    </row>
    <row r="58" spans="1:70" ht="47.25" customHeight="1" x14ac:dyDescent="0.2">
      <c r="A58" s="228" t="s">
        <v>328</v>
      </c>
      <c r="B58" s="358" t="s">
        <v>205</v>
      </c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60"/>
      <c r="P58" s="346">
        <v>3</v>
      </c>
      <c r="Q58" s="340"/>
      <c r="R58" s="340"/>
      <c r="S58" s="341"/>
      <c r="T58" s="339">
        <f t="shared" si="26"/>
        <v>120</v>
      </c>
      <c r="U58" s="340"/>
      <c r="V58" s="340">
        <f t="shared" si="27"/>
        <v>64</v>
      </c>
      <c r="W58" s="341"/>
      <c r="X58" s="339">
        <v>32</v>
      </c>
      <c r="Y58" s="340"/>
      <c r="Z58" s="340">
        <v>32</v>
      </c>
      <c r="AA58" s="340"/>
      <c r="AB58" s="340"/>
      <c r="AC58" s="340"/>
      <c r="AD58" s="340"/>
      <c r="AE58" s="369"/>
      <c r="AF58" s="235"/>
      <c r="AG58" s="231"/>
      <c r="AH58" s="232"/>
      <c r="AI58" s="234"/>
      <c r="AJ58" s="231"/>
      <c r="AK58" s="233"/>
      <c r="AL58" s="235">
        <v>120</v>
      </c>
      <c r="AM58" s="231">
        <v>64</v>
      </c>
      <c r="AN58" s="232">
        <v>3</v>
      </c>
      <c r="AO58" s="234"/>
      <c r="AP58" s="231"/>
      <c r="AQ58" s="233"/>
      <c r="AR58" s="235"/>
      <c r="AS58" s="231"/>
      <c r="AT58" s="232"/>
      <c r="AU58" s="234"/>
      <c r="AV58" s="231"/>
      <c r="AW58" s="233"/>
      <c r="AX58" s="235"/>
      <c r="AY58" s="231"/>
      <c r="AZ58" s="232"/>
      <c r="BA58" s="234"/>
      <c r="BB58" s="231"/>
      <c r="BC58" s="233"/>
      <c r="BD58" s="339">
        <f>SUM(AH58,AK58,AN58,AQ58,AT58,AW58,AZ58,BC58)</f>
        <v>3</v>
      </c>
      <c r="BE58" s="369"/>
      <c r="BF58" s="562" t="s">
        <v>349</v>
      </c>
      <c r="BG58" s="350"/>
      <c r="BH58" s="350"/>
      <c r="BI58" s="351"/>
      <c r="BJ58" s="149">
        <f t="shared" si="29"/>
        <v>64</v>
      </c>
    </row>
    <row r="59" spans="1:70" ht="51" customHeight="1" x14ac:dyDescent="0.2">
      <c r="A59" s="456" t="s">
        <v>347</v>
      </c>
      <c r="B59" s="358" t="s">
        <v>204</v>
      </c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60"/>
      <c r="P59" s="346">
        <v>4</v>
      </c>
      <c r="Q59" s="340"/>
      <c r="R59" s="340">
        <v>3</v>
      </c>
      <c r="S59" s="341"/>
      <c r="T59" s="339">
        <f t="shared" si="26"/>
        <v>258</v>
      </c>
      <c r="U59" s="340"/>
      <c r="V59" s="340">
        <f t="shared" si="27"/>
        <v>132</v>
      </c>
      <c r="W59" s="341"/>
      <c r="X59" s="339">
        <v>60</v>
      </c>
      <c r="Y59" s="340"/>
      <c r="Z59" s="340">
        <v>72</v>
      </c>
      <c r="AA59" s="340"/>
      <c r="AB59" s="340"/>
      <c r="AC59" s="340"/>
      <c r="AD59" s="340"/>
      <c r="AE59" s="369"/>
      <c r="AF59" s="235"/>
      <c r="AG59" s="231"/>
      <c r="AH59" s="232"/>
      <c r="AI59" s="234"/>
      <c r="AJ59" s="231"/>
      <c r="AK59" s="233"/>
      <c r="AL59" s="235">
        <v>150</v>
      </c>
      <c r="AM59" s="231">
        <v>72</v>
      </c>
      <c r="AN59" s="232">
        <v>4</v>
      </c>
      <c r="AO59" s="234">
        <v>108</v>
      </c>
      <c r="AP59" s="231">
        <v>60</v>
      </c>
      <c r="AQ59" s="233">
        <v>3</v>
      </c>
      <c r="AR59" s="235"/>
      <c r="AS59" s="231"/>
      <c r="AT59" s="232"/>
      <c r="AU59" s="234"/>
      <c r="AV59" s="231"/>
      <c r="AW59" s="233"/>
      <c r="AX59" s="235"/>
      <c r="AY59" s="231"/>
      <c r="AZ59" s="232"/>
      <c r="BA59" s="234"/>
      <c r="BB59" s="231"/>
      <c r="BC59" s="233"/>
      <c r="BD59" s="339">
        <f t="shared" ref="BD59:BD66" si="31">SUM(AH59,AK59,AN59,AQ59,AT59,AW59,AZ59,BC59)</f>
        <v>7</v>
      </c>
      <c r="BE59" s="369"/>
      <c r="BF59" s="562" t="s">
        <v>349</v>
      </c>
      <c r="BG59" s="350"/>
      <c r="BH59" s="350"/>
      <c r="BI59" s="351"/>
      <c r="BJ59" s="149">
        <f t="shared" si="29"/>
        <v>132</v>
      </c>
    </row>
    <row r="60" spans="1:70" ht="69.75" customHeight="1" x14ac:dyDescent="0.2">
      <c r="A60" s="456"/>
      <c r="B60" s="358" t="s">
        <v>292</v>
      </c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60"/>
      <c r="P60" s="346"/>
      <c r="Q60" s="340"/>
      <c r="R60" s="340"/>
      <c r="S60" s="341"/>
      <c r="T60" s="339">
        <f t="shared" si="26"/>
        <v>40</v>
      </c>
      <c r="U60" s="340"/>
      <c r="V60" s="340">
        <f t="shared" si="27"/>
        <v>0</v>
      </c>
      <c r="W60" s="341"/>
      <c r="X60" s="339"/>
      <c r="Y60" s="340"/>
      <c r="Z60" s="340"/>
      <c r="AA60" s="340"/>
      <c r="AB60" s="340"/>
      <c r="AC60" s="340"/>
      <c r="AD60" s="340"/>
      <c r="AE60" s="369"/>
      <c r="AF60" s="235"/>
      <c r="AG60" s="231"/>
      <c r="AH60" s="232"/>
      <c r="AI60" s="234"/>
      <c r="AJ60" s="231"/>
      <c r="AK60" s="233"/>
      <c r="AL60" s="235"/>
      <c r="AM60" s="231"/>
      <c r="AN60" s="232"/>
      <c r="AO60" s="234">
        <v>40</v>
      </c>
      <c r="AP60" s="231"/>
      <c r="AQ60" s="233">
        <v>1</v>
      </c>
      <c r="AR60" s="235"/>
      <c r="AS60" s="231"/>
      <c r="AT60" s="232"/>
      <c r="AU60" s="234"/>
      <c r="AV60" s="231"/>
      <c r="AW60" s="233"/>
      <c r="AX60" s="235"/>
      <c r="AY60" s="231"/>
      <c r="AZ60" s="232"/>
      <c r="BA60" s="234"/>
      <c r="BB60" s="231"/>
      <c r="BC60" s="233"/>
      <c r="BD60" s="339">
        <f t="shared" ref="BD60:BD61" si="32">SUM(AH60,AK60,AN60,AQ60,AT60,AW60,AZ60,BC60)</f>
        <v>1</v>
      </c>
      <c r="BE60" s="369"/>
      <c r="BF60" s="562" t="s">
        <v>376</v>
      </c>
      <c r="BG60" s="350"/>
      <c r="BH60" s="350"/>
      <c r="BI60" s="351"/>
      <c r="BJ60" s="149">
        <f t="shared" si="29"/>
        <v>0</v>
      </c>
    </row>
    <row r="61" spans="1:70" ht="53.25" customHeight="1" x14ac:dyDescent="0.2">
      <c r="A61" s="321" t="s">
        <v>203</v>
      </c>
      <c r="B61" s="463" t="s">
        <v>209</v>
      </c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5"/>
      <c r="P61" s="413">
        <v>6</v>
      </c>
      <c r="Q61" s="405"/>
      <c r="R61" s="405">
        <v>5</v>
      </c>
      <c r="S61" s="439"/>
      <c r="T61" s="339">
        <f t="shared" si="26"/>
        <v>228</v>
      </c>
      <c r="U61" s="340"/>
      <c r="V61" s="340">
        <f t="shared" si="27"/>
        <v>118</v>
      </c>
      <c r="W61" s="341"/>
      <c r="X61" s="459">
        <v>56</v>
      </c>
      <c r="Y61" s="405"/>
      <c r="Z61" s="405">
        <v>62</v>
      </c>
      <c r="AA61" s="405"/>
      <c r="AB61" s="405"/>
      <c r="AC61" s="405"/>
      <c r="AD61" s="405"/>
      <c r="AE61" s="460"/>
      <c r="AF61" s="253"/>
      <c r="AG61" s="267"/>
      <c r="AH61" s="254"/>
      <c r="AI61" s="266"/>
      <c r="AJ61" s="267"/>
      <c r="AK61" s="282"/>
      <c r="AL61" s="253"/>
      <c r="AM61" s="267"/>
      <c r="AN61" s="254"/>
      <c r="AO61" s="266"/>
      <c r="AP61" s="267"/>
      <c r="AQ61" s="282"/>
      <c r="AR61" s="253">
        <v>108</v>
      </c>
      <c r="AS61" s="267">
        <v>58</v>
      </c>
      <c r="AT61" s="254">
        <v>3</v>
      </c>
      <c r="AU61" s="266">
        <v>120</v>
      </c>
      <c r="AV61" s="267">
        <v>60</v>
      </c>
      <c r="AW61" s="282">
        <v>3</v>
      </c>
      <c r="AX61" s="194"/>
      <c r="AY61" s="195"/>
      <c r="AZ61" s="194"/>
      <c r="BA61" s="152"/>
      <c r="BB61" s="150"/>
      <c r="BC61" s="153"/>
      <c r="BD61" s="459">
        <f t="shared" si="32"/>
        <v>6</v>
      </c>
      <c r="BE61" s="460"/>
      <c r="BF61" s="562" t="s">
        <v>350</v>
      </c>
      <c r="BG61" s="350"/>
      <c r="BH61" s="350"/>
      <c r="BI61" s="351"/>
      <c r="BJ61" s="149">
        <f t="shared" si="29"/>
        <v>118</v>
      </c>
    </row>
    <row r="62" spans="1:70" ht="78.75" customHeight="1" x14ac:dyDescent="0.2">
      <c r="A62" s="322"/>
      <c r="B62" s="358" t="s">
        <v>362</v>
      </c>
      <c r="C62" s="359"/>
      <c r="D62" s="359"/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60"/>
      <c r="P62" s="346"/>
      <c r="Q62" s="340"/>
      <c r="R62" s="340"/>
      <c r="S62" s="341"/>
      <c r="T62" s="339">
        <f t="shared" si="26"/>
        <v>40</v>
      </c>
      <c r="U62" s="340"/>
      <c r="V62" s="340">
        <f t="shared" si="27"/>
        <v>0</v>
      </c>
      <c r="W62" s="341"/>
      <c r="X62" s="339"/>
      <c r="Y62" s="340"/>
      <c r="Z62" s="340"/>
      <c r="AA62" s="340"/>
      <c r="AB62" s="340"/>
      <c r="AC62" s="340"/>
      <c r="AD62" s="340"/>
      <c r="AE62" s="369"/>
      <c r="AF62" s="235"/>
      <c r="AG62" s="231"/>
      <c r="AH62" s="232"/>
      <c r="AI62" s="234"/>
      <c r="AJ62" s="231"/>
      <c r="AK62" s="233"/>
      <c r="AL62" s="235"/>
      <c r="AM62" s="231"/>
      <c r="AN62" s="232"/>
      <c r="AO62" s="234"/>
      <c r="AP62" s="231"/>
      <c r="AQ62" s="233"/>
      <c r="AR62" s="235">
        <v>40</v>
      </c>
      <c r="AS62" s="231"/>
      <c r="AT62" s="232">
        <v>1</v>
      </c>
      <c r="AU62" s="234"/>
      <c r="AV62" s="231"/>
      <c r="AW62" s="233"/>
      <c r="AX62" s="196"/>
      <c r="AY62" s="197"/>
      <c r="AZ62" s="196"/>
      <c r="BA62" s="154"/>
      <c r="BB62" s="151"/>
      <c r="BC62" s="155"/>
      <c r="BD62" s="339">
        <f t="shared" ref="BD62" si="33">SUM(AH62,AK62,AN62,AQ62,AT62,AW62,AZ62,BC62)</f>
        <v>1</v>
      </c>
      <c r="BE62" s="369"/>
      <c r="BF62" s="562" t="s">
        <v>376</v>
      </c>
      <c r="BG62" s="350"/>
      <c r="BH62" s="350"/>
      <c r="BI62" s="351"/>
      <c r="BJ62" s="149">
        <f t="shared" si="29"/>
        <v>0</v>
      </c>
    </row>
    <row r="63" spans="1:70" ht="64.5" customHeight="1" x14ac:dyDescent="0.2">
      <c r="A63" s="227" t="s">
        <v>207</v>
      </c>
      <c r="B63" s="419" t="s">
        <v>273</v>
      </c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1"/>
      <c r="P63" s="346"/>
      <c r="Q63" s="340"/>
      <c r="R63" s="340"/>
      <c r="S63" s="341"/>
      <c r="T63" s="339">
        <f t="shared" si="26"/>
        <v>0</v>
      </c>
      <c r="U63" s="340"/>
      <c r="V63" s="340">
        <f t="shared" si="27"/>
        <v>0</v>
      </c>
      <c r="W63" s="341"/>
      <c r="X63" s="339"/>
      <c r="Y63" s="340"/>
      <c r="Z63" s="346"/>
      <c r="AA63" s="340"/>
      <c r="AB63" s="340"/>
      <c r="AC63" s="340"/>
      <c r="AD63" s="340"/>
      <c r="AE63" s="369"/>
      <c r="AF63" s="235"/>
      <c r="AG63" s="231"/>
      <c r="AH63" s="232"/>
      <c r="AI63" s="234"/>
      <c r="AJ63" s="231"/>
      <c r="AK63" s="233"/>
      <c r="AL63" s="235"/>
      <c r="AM63" s="231"/>
      <c r="AN63" s="232"/>
      <c r="AO63" s="234"/>
      <c r="AP63" s="231"/>
      <c r="AQ63" s="233"/>
      <c r="AR63" s="235"/>
      <c r="AS63" s="231"/>
      <c r="AT63" s="232"/>
      <c r="AU63" s="234"/>
      <c r="AV63" s="231"/>
      <c r="AW63" s="233"/>
      <c r="AX63" s="235"/>
      <c r="AY63" s="231"/>
      <c r="AZ63" s="232"/>
      <c r="BA63" s="234"/>
      <c r="BB63" s="231"/>
      <c r="BC63" s="233"/>
      <c r="BD63" s="339"/>
      <c r="BE63" s="369"/>
      <c r="BF63" s="562"/>
      <c r="BG63" s="350"/>
      <c r="BH63" s="350"/>
      <c r="BI63" s="351"/>
      <c r="BJ63" s="149">
        <f t="shared" si="29"/>
        <v>0</v>
      </c>
    </row>
    <row r="64" spans="1:70" ht="45" customHeight="1" x14ac:dyDescent="0.2">
      <c r="A64" s="228" t="s">
        <v>208</v>
      </c>
      <c r="B64" s="358" t="s">
        <v>212</v>
      </c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60"/>
      <c r="P64" s="346">
        <v>5</v>
      </c>
      <c r="Q64" s="340"/>
      <c r="R64" s="340">
        <v>4</v>
      </c>
      <c r="S64" s="341"/>
      <c r="T64" s="339">
        <f t="shared" si="26"/>
        <v>216</v>
      </c>
      <c r="U64" s="340"/>
      <c r="V64" s="340">
        <f t="shared" si="27"/>
        <v>116</v>
      </c>
      <c r="W64" s="341"/>
      <c r="X64" s="339">
        <v>56</v>
      </c>
      <c r="Y64" s="340"/>
      <c r="Z64" s="340">
        <v>60</v>
      </c>
      <c r="AA64" s="340"/>
      <c r="AB64" s="340"/>
      <c r="AC64" s="340"/>
      <c r="AD64" s="340"/>
      <c r="AE64" s="369"/>
      <c r="AF64" s="235"/>
      <c r="AG64" s="231"/>
      <c r="AH64" s="232"/>
      <c r="AI64" s="234"/>
      <c r="AJ64" s="231"/>
      <c r="AK64" s="233"/>
      <c r="AL64" s="235"/>
      <c r="AM64" s="231"/>
      <c r="AN64" s="232"/>
      <c r="AO64" s="234">
        <v>108</v>
      </c>
      <c r="AP64" s="231">
        <v>58</v>
      </c>
      <c r="AQ64" s="233">
        <v>3</v>
      </c>
      <c r="AR64" s="235">
        <v>108</v>
      </c>
      <c r="AS64" s="231">
        <v>58</v>
      </c>
      <c r="AT64" s="232">
        <v>3</v>
      </c>
      <c r="AU64" s="234"/>
      <c r="AV64" s="231"/>
      <c r="AW64" s="233"/>
      <c r="AX64" s="235"/>
      <c r="AY64" s="231"/>
      <c r="AZ64" s="232"/>
      <c r="BA64" s="234"/>
      <c r="BB64" s="231"/>
      <c r="BC64" s="233"/>
      <c r="BD64" s="339">
        <f t="shared" si="31"/>
        <v>6</v>
      </c>
      <c r="BE64" s="369"/>
      <c r="BF64" s="562" t="s">
        <v>351</v>
      </c>
      <c r="BG64" s="350"/>
      <c r="BH64" s="350"/>
      <c r="BI64" s="351"/>
      <c r="BJ64" s="149">
        <f t="shared" si="29"/>
        <v>116</v>
      </c>
    </row>
    <row r="65" spans="1:70" ht="52.5" customHeight="1" x14ac:dyDescent="0.2">
      <c r="A65" s="457" t="s">
        <v>348</v>
      </c>
      <c r="B65" s="342" t="s">
        <v>214</v>
      </c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4"/>
      <c r="P65" s="348">
        <v>7</v>
      </c>
      <c r="Q65" s="346"/>
      <c r="R65" s="341">
        <v>6</v>
      </c>
      <c r="S65" s="347"/>
      <c r="T65" s="339">
        <f t="shared" si="26"/>
        <v>320</v>
      </c>
      <c r="U65" s="340"/>
      <c r="V65" s="340">
        <f t="shared" si="27"/>
        <v>150</v>
      </c>
      <c r="W65" s="341"/>
      <c r="X65" s="348">
        <v>62</v>
      </c>
      <c r="Y65" s="346"/>
      <c r="Z65" s="341">
        <v>88</v>
      </c>
      <c r="AA65" s="346"/>
      <c r="AB65" s="341"/>
      <c r="AC65" s="346"/>
      <c r="AD65" s="341"/>
      <c r="AE65" s="347"/>
      <c r="AF65" s="235"/>
      <c r="AG65" s="231"/>
      <c r="AH65" s="232"/>
      <c r="AI65" s="234"/>
      <c r="AJ65" s="231"/>
      <c r="AK65" s="233"/>
      <c r="AL65" s="235"/>
      <c r="AM65" s="231"/>
      <c r="AN65" s="232"/>
      <c r="AO65" s="234"/>
      <c r="AP65" s="231"/>
      <c r="AQ65" s="233"/>
      <c r="AR65" s="235"/>
      <c r="AS65" s="231"/>
      <c r="AT65" s="232"/>
      <c r="AU65" s="234">
        <v>180</v>
      </c>
      <c r="AV65" s="231">
        <v>78</v>
      </c>
      <c r="AW65" s="233">
        <v>5</v>
      </c>
      <c r="AX65" s="235">
        <v>140</v>
      </c>
      <c r="AY65" s="231">
        <v>72</v>
      </c>
      <c r="AZ65" s="233">
        <v>4</v>
      </c>
      <c r="BA65" s="234"/>
      <c r="BB65" s="231"/>
      <c r="BC65" s="233"/>
      <c r="BD65" s="348">
        <f t="shared" si="31"/>
        <v>9</v>
      </c>
      <c r="BE65" s="347"/>
      <c r="BF65" s="566" t="s">
        <v>351</v>
      </c>
      <c r="BG65" s="566"/>
      <c r="BH65" s="566"/>
      <c r="BI65" s="567"/>
      <c r="BJ65" s="149">
        <f t="shared" si="29"/>
        <v>150</v>
      </c>
    </row>
    <row r="66" spans="1:70" ht="81.75" customHeight="1" x14ac:dyDescent="0.2">
      <c r="A66" s="458"/>
      <c r="B66" s="410" t="s">
        <v>313</v>
      </c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2"/>
      <c r="P66" s="502"/>
      <c r="Q66" s="413"/>
      <c r="R66" s="439"/>
      <c r="S66" s="473"/>
      <c r="T66" s="459">
        <f t="shared" si="26"/>
        <v>40</v>
      </c>
      <c r="U66" s="405"/>
      <c r="V66" s="405">
        <f t="shared" si="27"/>
        <v>0</v>
      </c>
      <c r="W66" s="439"/>
      <c r="X66" s="502"/>
      <c r="Y66" s="413"/>
      <c r="Z66" s="439"/>
      <c r="AA66" s="413"/>
      <c r="AB66" s="439"/>
      <c r="AC66" s="413"/>
      <c r="AD66" s="439"/>
      <c r="AE66" s="473"/>
      <c r="AF66" s="253"/>
      <c r="AG66" s="267"/>
      <c r="AH66" s="254"/>
      <c r="AI66" s="266"/>
      <c r="AJ66" s="267"/>
      <c r="AK66" s="282"/>
      <c r="AL66" s="253"/>
      <c r="AM66" s="267"/>
      <c r="AN66" s="254"/>
      <c r="AO66" s="266"/>
      <c r="AP66" s="267"/>
      <c r="AQ66" s="282"/>
      <c r="AR66" s="253"/>
      <c r="AS66" s="267"/>
      <c r="AT66" s="254"/>
      <c r="AU66" s="266">
        <v>40</v>
      </c>
      <c r="AV66" s="267"/>
      <c r="AW66" s="282">
        <v>1</v>
      </c>
      <c r="AX66" s="253"/>
      <c r="AY66" s="267"/>
      <c r="AZ66" s="254"/>
      <c r="BA66" s="266"/>
      <c r="BB66" s="267"/>
      <c r="BC66" s="282"/>
      <c r="BD66" s="502">
        <f t="shared" si="31"/>
        <v>1</v>
      </c>
      <c r="BE66" s="473"/>
      <c r="BF66" s="578" t="s">
        <v>376</v>
      </c>
      <c r="BG66" s="578"/>
      <c r="BH66" s="578"/>
      <c r="BI66" s="579"/>
      <c r="BJ66" s="149">
        <f t="shared" si="29"/>
        <v>0</v>
      </c>
    </row>
    <row r="67" spans="1:70" s="139" customFormat="1" ht="55.5" customHeight="1" x14ac:dyDescent="0.2">
      <c r="A67" s="204" t="s">
        <v>210</v>
      </c>
      <c r="B67" s="419" t="s">
        <v>278</v>
      </c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1"/>
      <c r="P67" s="346"/>
      <c r="Q67" s="340"/>
      <c r="R67" s="340"/>
      <c r="S67" s="341"/>
      <c r="T67" s="339">
        <f t="shared" si="26"/>
        <v>0</v>
      </c>
      <c r="U67" s="340"/>
      <c r="V67" s="340">
        <f t="shared" si="27"/>
        <v>0</v>
      </c>
      <c r="W67" s="341"/>
      <c r="X67" s="339"/>
      <c r="Y67" s="340"/>
      <c r="Z67" s="346"/>
      <c r="AA67" s="340"/>
      <c r="AB67" s="340"/>
      <c r="AC67" s="340"/>
      <c r="AD67" s="340"/>
      <c r="AE67" s="369"/>
      <c r="AF67" s="235"/>
      <c r="AG67" s="231"/>
      <c r="AH67" s="232"/>
      <c r="AI67" s="234"/>
      <c r="AJ67" s="231"/>
      <c r="AK67" s="233"/>
      <c r="AL67" s="235"/>
      <c r="AM67" s="231"/>
      <c r="AN67" s="232"/>
      <c r="AO67" s="234"/>
      <c r="AP67" s="231"/>
      <c r="AQ67" s="233"/>
      <c r="AR67" s="235"/>
      <c r="AS67" s="231"/>
      <c r="AT67" s="232"/>
      <c r="AU67" s="234"/>
      <c r="AV67" s="231"/>
      <c r="AW67" s="233"/>
      <c r="AX67" s="235"/>
      <c r="AY67" s="231"/>
      <c r="AZ67" s="232"/>
      <c r="BA67" s="234"/>
      <c r="BB67" s="231"/>
      <c r="BC67" s="233"/>
      <c r="BD67" s="346">
        <f t="shared" ref="BD67:BD69" si="34">SUM(AH67,AK67,AN67,AQ67,AT67,AW67,AZ67,BC67)</f>
        <v>0</v>
      </c>
      <c r="BE67" s="341"/>
      <c r="BF67" s="349"/>
      <c r="BG67" s="350"/>
      <c r="BH67" s="350"/>
      <c r="BI67" s="351"/>
      <c r="BJ67" s="149">
        <f t="shared" si="29"/>
        <v>0</v>
      </c>
    </row>
    <row r="68" spans="1:70" ht="60.75" customHeight="1" x14ac:dyDescent="0.2">
      <c r="A68" s="137" t="s">
        <v>211</v>
      </c>
      <c r="B68" s="440" t="s">
        <v>215</v>
      </c>
      <c r="C68" s="441"/>
      <c r="D68" s="441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2"/>
      <c r="P68" s="413">
        <v>6</v>
      </c>
      <c r="Q68" s="405"/>
      <c r="R68" s="405"/>
      <c r="S68" s="439"/>
      <c r="T68" s="339">
        <f t="shared" si="26"/>
        <v>120</v>
      </c>
      <c r="U68" s="340"/>
      <c r="V68" s="340">
        <f t="shared" si="27"/>
        <v>64</v>
      </c>
      <c r="W68" s="341"/>
      <c r="X68" s="502">
        <v>32</v>
      </c>
      <c r="Y68" s="413"/>
      <c r="Z68" s="439">
        <v>32</v>
      </c>
      <c r="AA68" s="413"/>
      <c r="AB68" s="439"/>
      <c r="AC68" s="413"/>
      <c r="AD68" s="439"/>
      <c r="AE68" s="473"/>
      <c r="AF68" s="253"/>
      <c r="AG68" s="267"/>
      <c r="AH68" s="254"/>
      <c r="AI68" s="266"/>
      <c r="AJ68" s="267"/>
      <c r="AK68" s="282"/>
      <c r="AL68" s="253"/>
      <c r="AM68" s="267"/>
      <c r="AN68" s="254"/>
      <c r="AO68" s="266"/>
      <c r="AP68" s="267"/>
      <c r="AQ68" s="282"/>
      <c r="AR68" s="253"/>
      <c r="AS68" s="267"/>
      <c r="AT68" s="254"/>
      <c r="AU68" s="266">
        <v>120</v>
      </c>
      <c r="AV68" s="267">
        <v>64</v>
      </c>
      <c r="AW68" s="282">
        <v>3</v>
      </c>
      <c r="AX68" s="253"/>
      <c r="AY68" s="267"/>
      <c r="AZ68" s="254"/>
      <c r="BA68" s="266"/>
      <c r="BB68" s="267"/>
      <c r="BC68" s="282"/>
      <c r="BD68" s="472">
        <f>SUM(AH68,AK68,AN68,AQ68,AT68,AW68,AZ68,BC68)</f>
        <v>3</v>
      </c>
      <c r="BE68" s="473"/>
      <c r="BF68" s="487" t="s">
        <v>352</v>
      </c>
      <c r="BG68" s="488"/>
      <c r="BH68" s="488"/>
      <c r="BI68" s="489"/>
      <c r="BJ68" s="149">
        <f t="shared" si="29"/>
        <v>64</v>
      </c>
    </row>
    <row r="69" spans="1:70" s="139" customFormat="1" ht="75.75" customHeight="1" thickBot="1" x14ac:dyDescent="0.25">
      <c r="A69" s="107" t="s">
        <v>213</v>
      </c>
      <c r="B69" s="467" t="s">
        <v>325</v>
      </c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9"/>
      <c r="P69" s="414">
        <v>7</v>
      </c>
      <c r="Q69" s="435"/>
      <c r="R69" s="435">
        <v>6</v>
      </c>
      <c r="S69" s="415"/>
      <c r="T69" s="505">
        <f t="shared" si="26"/>
        <v>326</v>
      </c>
      <c r="U69" s="435"/>
      <c r="V69" s="435">
        <f t="shared" si="27"/>
        <v>140</v>
      </c>
      <c r="W69" s="415"/>
      <c r="X69" s="505">
        <v>68</v>
      </c>
      <c r="Y69" s="435"/>
      <c r="Z69" s="435">
        <v>72</v>
      </c>
      <c r="AA69" s="435"/>
      <c r="AB69" s="435"/>
      <c r="AC69" s="435"/>
      <c r="AD69" s="435"/>
      <c r="AE69" s="512"/>
      <c r="AF69" s="252"/>
      <c r="AG69" s="270"/>
      <c r="AH69" s="251"/>
      <c r="AI69" s="269"/>
      <c r="AJ69" s="270"/>
      <c r="AK69" s="292"/>
      <c r="AL69" s="252"/>
      <c r="AM69" s="270"/>
      <c r="AN69" s="251"/>
      <c r="AO69" s="269"/>
      <c r="AP69" s="270"/>
      <c r="AQ69" s="292"/>
      <c r="AR69" s="252"/>
      <c r="AS69" s="270"/>
      <c r="AT69" s="251"/>
      <c r="AU69" s="269">
        <v>120</v>
      </c>
      <c r="AV69" s="270">
        <v>60</v>
      </c>
      <c r="AW69" s="292">
        <v>3</v>
      </c>
      <c r="AX69" s="252">
        <v>206</v>
      </c>
      <c r="AY69" s="270">
        <v>80</v>
      </c>
      <c r="AZ69" s="251">
        <v>6</v>
      </c>
      <c r="BA69" s="269"/>
      <c r="BB69" s="270"/>
      <c r="BC69" s="292"/>
      <c r="BD69" s="414">
        <f t="shared" si="34"/>
        <v>9</v>
      </c>
      <c r="BE69" s="415"/>
      <c r="BF69" s="416" t="s">
        <v>354</v>
      </c>
      <c r="BG69" s="417"/>
      <c r="BH69" s="417"/>
      <c r="BI69" s="418"/>
      <c r="BJ69" s="149">
        <f t="shared" si="29"/>
        <v>140</v>
      </c>
    </row>
    <row r="70" spans="1:70" s="160" customFormat="1" ht="62.25" customHeight="1" thickBot="1" x14ac:dyDescent="0.4">
      <c r="A70" s="158" t="s">
        <v>34</v>
      </c>
      <c r="B70" s="506" t="s">
        <v>320</v>
      </c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8"/>
      <c r="P70" s="466"/>
      <c r="Q70" s="461"/>
      <c r="R70" s="461"/>
      <c r="S70" s="462"/>
      <c r="T70" s="403">
        <f>SUM(T71:U109,T110:U120)</f>
        <v>3304</v>
      </c>
      <c r="U70" s="404"/>
      <c r="V70" s="559">
        <f>SUM(V71:W109,V110:W120)</f>
        <v>1500</v>
      </c>
      <c r="W70" s="516"/>
      <c r="X70" s="403">
        <f>SUM(X71:Y109,X110:Y120)</f>
        <v>756</v>
      </c>
      <c r="Y70" s="558"/>
      <c r="Z70" s="404">
        <f>SUM(Z71:AA109,Z110:AA120)</f>
        <v>556</v>
      </c>
      <c r="AA70" s="404"/>
      <c r="AB70" s="404">
        <f>SUM(AB71:AC109,AB110:AC120)</f>
        <v>188</v>
      </c>
      <c r="AC70" s="404"/>
      <c r="AD70" s="559">
        <f>SUM(AD71:AE109,AD110:AE120)</f>
        <v>0</v>
      </c>
      <c r="AE70" s="558"/>
      <c r="AF70" s="261">
        <f t="shared" ref="AF70:AO70" si="35">SUM(AF71:AF109,AF110:AF120)</f>
        <v>300</v>
      </c>
      <c r="AG70" s="240">
        <f t="shared" si="35"/>
        <v>146</v>
      </c>
      <c r="AH70" s="256">
        <f t="shared" si="35"/>
        <v>8</v>
      </c>
      <c r="AI70" s="240">
        <f t="shared" si="35"/>
        <v>206</v>
      </c>
      <c r="AJ70" s="240">
        <f t="shared" si="35"/>
        <v>80</v>
      </c>
      <c r="AK70" s="255">
        <f t="shared" si="35"/>
        <v>6</v>
      </c>
      <c r="AL70" s="261">
        <f t="shared" si="35"/>
        <v>324</v>
      </c>
      <c r="AM70" s="240">
        <f t="shared" si="35"/>
        <v>142</v>
      </c>
      <c r="AN70" s="256">
        <f t="shared" si="35"/>
        <v>9</v>
      </c>
      <c r="AO70" s="240">
        <f t="shared" si="35"/>
        <v>714</v>
      </c>
      <c r="AP70" s="240">
        <f>SUM(AP72:AP79,AP94:AP110,AP116:AP120)</f>
        <v>334</v>
      </c>
      <c r="AQ70" s="255">
        <f t="shared" ref="AQ70:AZ70" si="36">SUM(AQ71:AQ109,AQ110:AQ120)</f>
        <v>20</v>
      </c>
      <c r="AR70" s="261">
        <f t="shared" si="36"/>
        <v>744</v>
      </c>
      <c r="AS70" s="240">
        <f t="shared" si="36"/>
        <v>362</v>
      </c>
      <c r="AT70" s="256">
        <f t="shared" si="36"/>
        <v>20</v>
      </c>
      <c r="AU70" s="240">
        <f t="shared" si="36"/>
        <v>228</v>
      </c>
      <c r="AV70" s="240">
        <f t="shared" si="36"/>
        <v>126</v>
      </c>
      <c r="AW70" s="255">
        <f t="shared" si="36"/>
        <v>6</v>
      </c>
      <c r="AX70" s="261">
        <f t="shared" si="36"/>
        <v>788</v>
      </c>
      <c r="AY70" s="240">
        <f t="shared" si="36"/>
        <v>310</v>
      </c>
      <c r="AZ70" s="256">
        <f t="shared" si="36"/>
        <v>23</v>
      </c>
      <c r="BA70" s="261"/>
      <c r="BB70" s="241"/>
      <c r="BC70" s="275"/>
      <c r="BD70" s="403">
        <f>SUM(AH70,AK70,AN70,AQ70,AT70,AW70,AZ70)</f>
        <v>92</v>
      </c>
      <c r="BE70" s="516"/>
      <c r="BF70" s="585">
        <f>T70*100/T126</f>
        <v>44.492324266092112</v>
      </c>
      <c r="BG70" s="586"/>
      <c r="BH70" s="586"/>
      <c r="BI70" s="587"/>
      <c r="BJ70" s="159">
        <f>SUM(X70:AE70)</f>
        <v>1500</v>
      </c>
      <c r="BK70" s="168">
        <f>SUM(AF70,AI70,AL70,AO70,AR70,AU70,AX70,BA70)</f>
        <v>3304</v>
      </c>
      <c r="BL70" s="168">
        <f>SUM(AG70,AJ70,AM70,AP70,AS70,AV70,AY70,BB70)</f>
        <v>1500</v>
      </c>
      <c r="BM70" s="168">
        <f t="shared" ref="BM70" si="37">SUM(AH70,AK70,AN70,AQ70,AT70,AW70,AZ70,BC70)</f>
        <v>92</v>
      </c>
    </row>
    <row r="71" spans="1:70" s="37" customFormat="1" ht="65.25" customHeight="1" x14ac:dyDescent="0.2">
      <c r="A71" s="208" t="s">
        <v>105</v>
      </c>
      <c r="B71" s="352" t="s">
        <v>383</v>
      </c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4"/>
      <c r="P71" s="450"/>
      <c r="Q71" s="400"/>
      <c r="R71" s="400"/>
      <c r="S71" s="434"/>
      <c r="T71" s="496"/>
      <c r="U71" s="400"/>
      <c r="V71" s="400"/>
      <c r="W71" s="497"/>
      <c r="X71" s="496"/>
      <c r="Y71" s="400"/>
      <c r="Z71" s="400"/>
      <c r="AA71" s="400"/>
      <c r="AB71" s="400"/>
      <c r="AC71" s="400"/>
      <c r="AD71" s="400"/>
      <c r="AE71" s="434"/>
      <c r="AF71" s="301"/>
      <c r="AG71" s="311"/>
      <c r="AH71" s="209"/>
      <c r="AI71" s="311"/>
      <c r="AJ71" s="305"/>
      <c r="AK71" s="306"/>
      <c r="AL71" s="301"/>
      <c r="AM71" s="305"/>
      <c r="AN71" s="302"/>
      <c r="AO71" s="311"/>
      <c r="AP71" s="305"/>
      <c r="AQ71" s="306"/>
      <c r="AR71" s="301"/>
      <c r="AS71" s="305"/>
      <c r="AT71" s="302"/>
      <c r="AU71" s="311"/>
      <c r="AV71" s="305">
        <f t="shared" ref="AV71:BC71" si="38">SUM(AV73:AV74)</f>
        <v>0</v>
      </c>
      <c r="AW71" s="306">
        <f t="shared" si="38"/>
        <v>0</v>
      </c>
      <c r="AX71" s="301">
        <f t="shared" si="38"/>
        <v>0</v>
      </c>
      <c r="AY71" s="305">
        <f t="shared" si="38"/>
        <v>0</v>
      </c>
      <c r="AZ71" s="302">
        <f t="shared" si="38"/>
        <v>0</v>
      </c>
      <c r="BA71" s="301">
        <f t="shared" si="38"/>
        <v>0</v>
      </c>
      <c r="BB71" s="305">
        <f t="shared" si="38"/>
        <v>0</v>
      </c>
      <c r="BC71" s="302">
        <f t="shared" si="38"/>
        <v>0</v>
      </c>
      <c r="BD71" s="496">
        <f>SUM(AH71,AK71,AN71,AQ71,AT71,AW71,AZ71,BC71)</f>
        <v>0</v>
      </c>
      <c r="BE71" s="497"/>
      <c r="BF71" s="584"/>
      <c r="BG71" s="574"/>
      <c r="BH71" s="574"/>
      <c r="BI71" s="575"/>
      <c r="BJ71" s="149">
        <f>SUM(X71:AE71)</f>
        <v>0</v>
      </c>
      <c r="BP71" s="38"/>
      <c r="BQ71" s="38"/>
      <c r="BR71" s="38"/>
    </row>
    <row r="72" spans="1:70" s="37" customFormat="1" ht="47.25" customHeight="1" x14ac:dyDescent="0.2">
      <c r="A72" s="210" t="s">
        <v>121</v>
      </c>
      <c r="B72" s="427" t="s">
        <v>198</v>
      </c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9"/>
      <c r="P72" s="346"/>
      <c r="Q72" s="340"/>
      <c r="R72" s="340">
        <v>1</v>
      </c>
      <c r="S72" s="341"/>
      <c r="T72" s="339">
        <f>SUM(AF72,AI72,AL72,AO72,AR72,AU72,AX72,BA72)</f>
        <v>72</v>
      </c>
      <c r="U72" s="340"/>
      <c r="V72" s="340">
        <f t="shared" ref="V72" si="39">SUM(AG72,AJ72,AM72,AP72,AS72,AV72,AY72,BB72)</f>
        <v>34</v>
      </c>
      <c r="W72" s="369"/>
      <c r="X72" s="339">
        <v>18</v>
      </c>
      <c r="Y72" s="340"/>
      <c r="Z72" s="340"/>
      <c r="AA72" s="340"/>
      <c r="AB72" s="340">
        <v>16</v>
      </c>
      <c r="AC72" s="340"/>
      <c r="AD72" s="340"/>
      <c r="AE72" s="341"/>
      <c r="AF72" s="234">
        <v>72</v>
      </c>
      <c r="AG72" s="231">
        <v>34</v>
      </c>
      <c r="AH72" s="233">
        <v>2</v>
      </c>
      <c r="AI72" s="298"/>
      <c r="AJ72" s="297"/>
      <c r="AK72" s="299"/>
      <c r="AL72" s="277"/>
      <c r="AM72" s="297"/>
      <c r="AN72" s="278"/>
      <c r="AO72" s="298"/>
      <c r="AP72" s="297"/>
      <c r="AQ72" s="299"/>
      <c r="AR72" s="277"/>
      <c r="AS72" s="297"/>
      <c r="AT72" s="278"/>
      <c r="AU72" s="298"/>
      <c r="AV72" s="297"/>
      <c r="AW72" s="299"/>
      <c r="AX72" s="277"/>
      <c r="AY72" s="297"/>
      <c r="AZ72" s="278"/>
      <c r="BA72" s="277"/>
      <c r="BB72" s="297"/>
      <c r="BC72" s="278"/>
      <c r="BD72" s="361">
        <f>SUM(AH72,AK72,AN72,AQ72,AT72,AW72,AZ72,BC72)</f>
        <v>2</v>
      </c>
      <c r="BE72" s="362"/>
      <c r="BF72" s="349" t="s">
        <v>263</v>
      </c>
      <c r="BG72" s="350"/>
      <c r="BH72" s="350"/>
      <c r="BI72" s="351"/>
      <c r="BJ72" s="149"/>
      <c r="BP72" s="38"/>
      <c r="BQ72" s="38"/>
      <c r="BR72" s="38"/>
    </row>
    <row r="73" spans="1:70" s="37" customFormat="1" ht="113.25" customHeight="1" x14ac:dyDescent="0.2">
      <c r="A73" s="296" t="s">
        <v>149</v>
      </c>
      <c r="B73" s="358" t="s">
        <v>441</v>
      </c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60"/>
      <c r="P73" s="346"/>
      <c r="Q73" s="340"/>
      <c r="R73" s="340">
        <v>4</v>
      </c>
      <c r="S73" s="341"/>
      <c r="T73" s="339">
        <f>SUM(AF73,AI73,AL73,AO73,AR73,AU73,AX73,BA73)</f>
        <v>72</v>
      </c>
      <c r="U73" s="340"/>
      <c r="V73" s="340">
        <f>SUM(AG73,AJ73,AM73,AP73,AS73,AV73,AY73,BB73)</f>
        <v>34</v>
      </c>
      <c r="W73" s="369"/>
      <c r="X73" s="339">
        <v>18</v>
      </c>
      <c r="Y73" s="340"/>
      <c r="Z73" s="340"/>
      <c r="AA73" s="340"/>
      <c r="AB73" s="340">
        <v>16</v>
      </c>
      <c r="AC73" s="340"/>
      <c r="AD73" s="340"/>
      <c r="AE73" s="341"/>
      <c r="AF73" s="234"/>
      <c r="AG73" s="231"/>
      <c r="AH73" s="233"/>
      <c r="AI73" s="298"/>
      <c r="AJ73" s="297"/>
      <c r="AK73" s="299"/>
      <c r="AL73" s="277"/>
      <c r="AM73" s="297"/>
      <c r="AN73" s="278"/>
      <c r="AO73" s="235">
        <v>72</v>
      </c>
      <c r="AP73" s="231">
        <v>34</v>
      </c>
      <c r="AQ73" s="232">
        <v>2</v>
      </c>
      <c r="AR73" s="234"/>
      <c r="AS73" s="231"/>
      <c r="AT73" s="233"/>
      <c r="AU73" s="298"/>
      <c r="AV73" s="297"/>
      <c r="AW73" s="299"/>
      <c r="AX73" s="277"/>
      <c r="AY73" s="297"/>
      <c r="AZ73" s="278"/>
      <c r="BA73" s="277"/>
      <c r="BB73" s="297"/>
      <c r="BC73" s="278"/>
      <c r="BD73" s="361">
        <f>SUM(AH73,AK73,AN73,AQ73,AT73,AW73,AZ73,BC73)</f>
        <v>2</v>
      </c>
      <c r="BE73" s="362"/>
      <c r="BF73" s="487" t="s">
        <v>377</v>
      </c>
      <c r="BG73" s="488"/>
      <c r="BH73" s="488"/>
      <c r="BI73" s="489"/>
      <c r="BJ73" s="149">
        <f>SUM(X73:AE73)</f>
        <v>34</v>
      </c>
      <c r="BP73" s="38"/>
      <c r="BQ73" s="38"/>
      <c r="BR73" s="38"/>
    </row>
    <row r="74" spans="1:70" s="37" customFormat="1" ht="110.25" customHeight="1" x14ac:dyDescent="0.2">
      <c r="A74" s="296" t="s">
        <v>261</v>
      </c>
      <c r="B74" s="358" t="s">
        <v>393</v>
      </c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60"/>
      <c r="P74" s="346"/>
      <c r="Q74" s="340"/>
      <c r="R74" s="340">
        <v>5</v>
      </c>
      <c r="S74" s="341"/>
      <c r="T74" s="339">
        <f>SUM(AF74,AI74,AL74,AO74,AR74,AU74,AX74,BA74)</f>
        <v>72</v>
      </c>
      <c r="U74" s="340"/>
      <c r="V74" s="340">
        <f>SUM(AG74,AJ74,AM74,AP74,AS74,AV74,AY74,BB74)</f>
        <v>34</v>
      </c>
      <c r="W74" s="369"/>
      <c r="X74" s="339">
        <v>16</v>
      </c>
      <c r="Y74" s="340"/>
      <c r="Z74" s="340"/>
      <c r="AA74" s="340"/>
      <c r="AB74" s="340">
        <v>18</v>
      </c>
      <c r="AC74" s="340"/>
      <c r="AD74" s="340"/>
      <c r="AE74" s="341"/>
      <c r="AF74" s="234"/>
      <c r="AG74" s="231"/>
      <c r="AH74" s="233"/>
      <c r="AI74" s="298"/>
      <c r="AJ74" s="297"/>
      <c r="AK74" s="299"/>
      <c r="AL74" s="277"/>
      <c r="AM74" s="297"/>
      <c r="AN74" s="278"/>
      <c r="AO74" s="235"/>
      <c r="AP74" s="231"/>
      <c r="AQ74" s="232"/>
      <c r="AR74" s="234">
        <v>72</v>
      </c>
      <c r="AS74" s="231">
        <v>34</v>
      </c>
      <c r="AT74" s="233">
        <v>2</v>
      </c>
      <c r="AU74" s="298"/>
      <c r="AV74" s="297"/>
      <c r="AW74" s="299"/>
      <c r="AX74" s="277"/>
      <c r="AY74" s="297"/>
      <c r="AZ74" s="278"/>
      <c r="BA74" s="277"/>
      <c r="BB74" s="297"/>
      <c r="BC74" s="278"/>
      <c r="BD74" s="361">
        <f>SUM(AH74,AK74,AN74,AQ74,AT74,AW74,AZ74,BC74)</f>
        <v>2</v>
      </c>
      <c r="BE74" s="362"/>
      <c r="BF74" s="349" t="s">
        <v>394</v>
      </c>
      <c r="BG74" s="350"/>
      <c r="BH74" s="350"/>
      <c r="BI74" s="351"/>
      <c r="BJ74" s="149">
        <f>SUM(X74:AE74)</f>
        <v>34</v>
      </c>
      <c r="BP74" s="38"/>
      <c r="BQ74" s="38"/>
      <c r="BR74" s="38"/>
    </row>
    <row r="75" spans="1:70" s="37" customFormat="1" ht="37.5" customHeight="1" x14ac:dyDescent="0.2">
      <c r="A75" s="184" t="s">
        <v>122</v>
      </c>
      <c r="B75" s="419" t="s">
        <v>160</v>
      </c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1"/>
      <c r="P75" s="346"/>
      <c r="Q75" s="340"/>
      <c r="R75" s="340"/>
      <c r="S75" s="341"/>
      <c r="T75" s="339"/>
      <c r="U75" s="340"/>
      <c r="V75" s="340"/>
      <c r="W75" s="369"/>
      <c r="X75" s="339"/>
      <c r="Y75" s="340"/>
      <c r="Z75" s="340"/>
      <c r="AA75" s="340"/>
      <c r="AB75" s="340"/>
      <c r="AC75" s="340"/>
      <c r="AD75" s="340"/>
      <c r="AE75" s="341"/>
      <c r="AF75" s="234"/>
      <c r="AG75" s="231"/>
      <c r="AH75" s="233"/>
      <c r="AI75" s="298"/>
      <c r="AJ75" s="297"/>
      <c r="AK75" s="299"/>
      <c r="AL75" s="277"/>
      <c r="AM75" s="297"/>
      <c r="AN75" s="278"/>
      <c r="AO75" s="235"/>
      <c r="AP75" s="156"/>
      <c r="AQ75" s="232"/>
      <c r="AR75" s="234">
        <f t="shared" ref="AR75:BC75" si="40">SUM(AR76:AR93)</f>
        <v>0</v>
      </c>
      <c r="AS75" s="231">
        <f t="shared" si="40"/>
        <v>0</v>
      </c>
      <c r="AT75" s="233">
        <f t="shared" si="40"/>
        <v>0</v>
      </c>
      <c r="AU75" s="298">
        <f t="shared" si="40"/>
        <v>0</v>
      </c>
      <c r="AV75" s="297">
        <f t="shared" si="40"/>
        <v>0</v>
      </c>
      <c r="AW75" s="299">
        <f t="shared" si="40"/>
        <v>0</v>
      </c>
      <c r="AX75" s="277">
        <f t="shared" si="40"/>
        <v>0</v>
      </c>
      <c r="AY75" s="297">
        <f t="shared" si="40"/>
        <v>0</v>
      </c>
      <c r="AZ75" s="278">
        <f t="shared" si="40"/>
        <v>0</v>
      </c>
      <c r="BA75" s="277">
        <f t="shared" si="40"/>
        <v>0</v>
      </c>
      <c r="BB75" s="297">
        <f t="shared" si="40"/>
        <v>0</v>
      </c>
      <c r="BC75" s="278">
        <f t="shared" si="40"/>
        <v>0</v>
      </c>
      <c r="BD75" s="361">
        <f>SUM(AH75,AK75,AN75,AQ75,AT75,AW75,AZ75,BC75)</f>
        <v>0</v>
      </c>
      <c r="BE75" s="362"/>
      <c r="BF75" s="349"/>
      <c r="BG75" s="350"/>
      <c r="BH75" s="350"/>
      <c r="BI75" s="351"/>
      <c r="BJ75" s="149">
        <f>SUM(X75:AE75)</f>
        <v>0</v>
      </c>
      <c r="BP75" s="38"/>
      <c r="BQ75" s="38"/>
      <c r="BR75" s="38"/>
    </row>
    <row r="76" spans="1:70" s="37" customFormat="1" ht="46.5" customHeight="1" x14ac:dyDescent="0.2">
      <c r="A76" s="296" t="s">
        <v>186</v>
      </c>
      <c r="B76" s="358" t="s">
        <v>363</v>
      </c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60"/>
      <c r="P76" s="346"/>
      <c r="Q76" s="340"/>
      <c r="R76" s="340">
        <v>1</v>
      </c>
      <c r="S76" s="341"/>
      <c r="T76" s="339">
        <f t="shared" ref="T76" si="41">SUM(AF76,AI76,AL76,AO76,AR76,AU76,AX76,BA76)</f>
        <v>108</v>
      </c>
      <c r="U76" s="340"/>
      <c r="V76" s="340">
        <f t="shared" ref="V76" si="42">SUM(AG76,AJ76,AM76,AP76,AS76,AV76,AY76,BB76)</f>
        <v>50</v>
      </c>
      <c r="W76" s="369"/>
      <c r="X76" s="339">
        <v>16</v>
      </c>
      <c r="Y76" s="340"/>
      <c r="Z76" s="340"/>
      <c r="AA76" s="340"/>
      <c r="AB76" s="340">
        <v>34</v>
      </c>
      <c r="AC76" s="340"/>
      <c r="AD76" s="340"/>
      <c r="AE76" s="341"/>
      <c r="AF76" s="234">
        <v>108</v>
      </c>
      <c r="AG76" s="231">
        <v>50</v>
      </c>
      <c r="AH76" s="233">
        <v>3</v>
      </c>
      <c r="AI76" s="298"/>
      <c r="AJ76" s="297"/>
      <c r="AK76" s="299"/>
      <c r="AL76" s="277"/>
      <c r="AM76" s="297"/>
      <c r="AN76" s="278"/>
      <c r="AO76" s="235"/>
      <c r="AP76" s="231"/>
      <c r="AQ76" s="232"/>
      <c r="AR76" s="234"/>
      <c r="AS76" s="231"/>
      <c r="AT76" s="233"/>
      <c r="AU76" s="298"/>
      <c r="AV76" s="297"/>
      <c r="AW76" s="299"/>
      <c r="AX76" s="277"/>
      <c r="AY76" s="297"/>
      <c r="AZ76" s="278"/>
      <c r="BA76" s="277"/>
      <c r="BB76" s="297"/>
      <c r="BC76" s="278"/>
      <c r="BD76" s="361">
        <f t="shared" ref="BD76" si="43">SUM(AH76,AK76,AN76,AQ76,AT76,AW76,AZ76,BC76)</f>
        <v>3</v>
      </c>
      <c r="BE76" s="362"/>
      <c r="BF76" s="349" t="s">
        <v>143</v>
      </c>
      <c r="BG76" s="350"/>
      <c r="BH76" s="350"/>
      <c r="BI76" s="351"/>
      <c r="BJ76" s="149"/>
      <c r="BP76" s="38"/>
      <c r="BQ76" s="38"/>
      <c r="BR76" s="38"/>
    </row>
    <row r="77" spans="1:70" ht="72.75" customHeight="1" x14ac:dyDescent="0.2">
      <c r="A77" s="210" t="s">
        <v>185</v>
      </c>
      <c r="B77" s="355" t="s">
        <v>368</v>
      </c>
      <c r="C77" s="356"/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7"/>
      <c r="P77" s="346"/>
      <c r="Q77" s="340"/>
      <c r="R77" s="340">
        <v>4</v>
      </c>
      <c r="S77" s="341"/>
      <c r="T77" s="339">
        <f t="shared" ref="T77:T79" si="44">SUM(AF77,AI77,AL77,AO77,AR77,AU77,AX77,BA77)</f>
        <v>108</v>
      </c>
      <c r="U77" s="340"/>
      <c r="V77" s="340">
        <f t="shared" ref="V77:V78" si="45">SUM(AG77,AJ77,AM77,AP77,AS77,AV77,AY77,BB77)</f>
        <v>50</v>
      </c>
      <c r="W77" s="369"/>
      <c r="X77" s="339">
        <v>32</v>
      </c>
      <c r="Y77" s="340"/>
      <c r="Z77" s="340"/>
      <c r="AA77" s="340"/>
      <c r="AB77" s="340">
        <v>18</v>
      </c>
      <c r="AC77" s="340"/>
      <c r="AD77" s="340"/>
      <c r="AE77" s="341"/>
      <c r="AF77" s="234"/>
      <c r="AG77" s="231"/>
      <c r="AH77" s="233"/>
      <c r="AI77" s="298"/>
      <c r="AJ77" s="297"/>
      <c r="AK77" s="299"/>
      <c r="AL77" s="277"/>
      <c r="AM77" s="297"/>
      <c r="AN77" s="278"/>
      <c r="AO77" s="235">
        <v>108</v>
      </c>
      <c r="AP77" s="231">
        <v>50</v>
      </c>
      <c r="AQ77" s="232">
        <v>3</v>
      </c>
      <c r="AR77" s="234"/>
      <c r="AS77" s="231"/>
      <c r="AT77" s="233"/>
      <c r="AU77" s="298"/>
      <c r="AV77" s="297"/>
      <c r="AW77" s="299"/>
      <c r="AX77" s="277"/>
      <c r="AY77" s="297"/>
      <c r="AZ77" s="278"/>
      <c r="BA77" s="277"/>
      <c r="BB77" s="297"/>
      <c r="BC77" s="278"/>
      <c r="BD77" s="361">
        <f>SUM(AH77,AK77,AN77,AQ77,AT77,AW77,AZ77,BC77)</f>
        <v>3</v>
      </c>
      <c r="BE77" s="362"/>
      <c r="BF77" s="366" t="s">
        <v>145</v>
      </c>
      <c r="BG77" s="367"/>
      <c r="BH77" s="367"/>
      <c r="BI77" s="368"/>
      <c r="BJ77" s="47">
        <f>SUM(X77:AE77)</f>
        <v>50</v>
      </c>
    </row>
    <row r="78" spans="1:70" ht="52.5" customHeight="1" x14ac:dyDescent="0.2">
      <c r="A78" s="210" t="s">
        <v>187</v>
      </c>
      <c r="B78" s="358" t="s">
        <v>197</v>
      </c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60"/>
      <c r="P78" s="346"/>
      <c r="Q78" s="340"/>
      <c r="R78" s="340">
        <v>4</v>
      </c>
      <c r="S78" s="341"/>
      <c r="T78" s="339">
        <f t="shared" si="44"/>
        <v>108</v>
      </c>
      <c r="U78" s="340"/>
      <c r="V78" s="340">
        <f t="shared" si="45"/>
        <v>48</v>
      </c>
      <c r="W78" s="369"/>
      <c r="X78" s="339">
        <v>32</v>
      </c>
      <c r="Y78" s="340"/>
      <c r="Z78" s="340"/>
      <c r="AA78" s="340"/>
      <c r="AB78" s="340">
        <v>16</v>
      </c>
      <c r="AC78" s="340"/>
      <c r="AD78" s="340"/>
      <c r="AE78" s="341"/>
      <c r="AF78" s="234"/>
      <c r="AG78" s="231"/>
      <c r="AH78" s="233"/>
      <c r="AI78" s="298"/>
      <c r="AJ78" s="297"/>
      <c r="AK78" s="299"/>
      <c r="AL78" s="277"/>
      <c r="AM78" s="297"/>
      <c r="AN78" s="278"/>
      <c r="AO78" s="235">
        <v>108</v>
      </c>
      <c r="AP78" s="231">
        <v>48</v>
      </c>
      <c r="AQ78" s="232">
        <v>3</v>
      </c>
      <c r="AR78" s="234"/>
      <c r="AS78" s="231"/>
      <c r="AT78" s="233"/>
      <c r="AU78" s="298"/>
      <c r="AV78" s="297"/>
      <c r="AW78" s="299"/>
      <c r="AX78" s="277"/>
      <c r="AY78" s="297"/>
      <c r="AZ78" s="278"/>
      <c r="BA78" s="277"/>
      <c r="BB78" s="297"/>
      <c r="BC78" s="278"/>
      <c r="BD78" s="361">
        <f t="shared" ref="BD78:BD79" si="46">SUM(AH78,AK78,AN78,AQ78,AT78,AW78,AZ78,BC78)</f>
        <v>3</v>
      </c>
      <c r="BE78" s="362"/>
      <c r="BF78" s="349" t="s">
        <v>146</v>
      </c>
      <c r="BG78" s="350"/>
      <c r="BH78" s="350"/>
      <c r="BI78" s="351"/>
      <c r="BJ78" s="47">
        <f>SUM(X78:AE78)</f>
        <v>48</v>
      </c>
    </row>
    <row r="79" spans="1:70" ht="72.75" customHeight="1" thickBot="1" x14ac:dyDescent="0.25">
      <c r="A79" s="220" t="s">
        <v>188</v>
      </c>
      <c r="B79" s="467" t="s">
        <v>382</v>
      </c>
      <c r="C79" s="468"/>
      <c r="D79" s="468"/>
      <c r="E79" s="468"/>
      <c r="F79" s="468"/>
      <c r="G79" s="468"/>
      <c r="H79" s="468"/>
      <c r="I79" s="468"/>
      <c r="J79" s="468"/>
      <c r="K79" s="468"/>
      <c r="L79" s="468"/>
      <c r="M79" s="468"/>
      <c r="N79" s="468"/>
      <c r="O79" s="469"/>
      <c r="P79" s="414"/>
      <c r="Q79" s="435"/>
      <c r="R79" s="435">
        <v>4</v>
      </c>
      <c r="S79" s="415"/>
      <c r="T79" s="505">
        <f t="shared" si="44"/>
        <v>102</v>
      </c>
      <c r="U79" s="435"/>
      <c r="V79" s="435">
        <v>36</v>
      </c>
      <c r="W79" s="512"/>
      <c r="X79" s="505">
        <v>22</v>
      </c>
      <c r="Y79" s="435"/>
      <c r="Z79" s="435"/>
      <c r="AA79" s="435"/>
      <c r="AB79" s="435">
        <v>14</v>
      </c>
      <c r="AC79" s="435"/>
      <c r="AD79" s="435"/>
      <c r="AE79" s="415"/>
      <c r="AF79" s="269"/>
      <c r="AG79" s="270"/>
      <c r="AH79" s="292"/>
      <c r="AI79" s="221"/>
      <c r="AJ79" s="217"/>
      <c r="AK79" s="222"/>
      <c r="AL79" s="303"/>
      <c r="AM79" s="217"/>
      <c r="AN79" s="304"/>
      <c r="AO79" s="252">
        <v>102</v>
      </c>
      <c r="AP79" s="270">
        <v>36</v>
      </c>
      <c r="AQ79" s="251">
        <v>3</v>
      </c>
      <c r="AR79" s="269"/>
      <c r="AS79" s="270"/>
      <c r="AT79" s="292"/>
      <c r="AU79" s="221"/>
      <c r="AV79" s="217"/>
      <c r="AW79" s="222"/>
      <c r="AX79" s="303"/>
      <c r="AY79" s="217"/>
      <c r="AZ79" s="304"/>
      <c r="BA79" s="303"/>
      <c r="BB79" s="217"/>
      <c r="BC79" s="304"/>
      <c r="BD79" s="595">
        <f t="shared" si="46"/>
        <v>3</v>
      </c>
      <c r="BE79" s="596"/>
      <c r="BF79" s="416" t="s">
        <v>147</v>
      </c>
      <c r="BG79" s="417"/>
      <c r="BH79" s="417"/>
      <c r="BI79" s="418"/>
      <c r="BJ79" s="47">
        <f>SUM(X79:AE79)</f>
        <v>36</v>
      </c>
    </row>
    <row r="80" spans="1:70" s="25" customFormat="1" ht="52.5" customHeight="1" x14ac:dyDescent="0.45">
      <c r="A80" s="174" t="s">
        <v>128</v>
      </c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175"/>
      <c r="S80" s="175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36"/>
      <c r="AF80" s="24"/>
      <c r="AG80" s="279"/>
      <c r="AH80" s="279"/>
      <c r="AI80" s="470" t="s">
        <v>128</v>
      </c>
      <c r="AJ80" s="470"/>
      <c r="AK80" s="470"/>
      <c r="AL80" s="470"/>
      <c r="AM80" s="470"/>
      <c r="AN80" s="470"/>
      <c r="AO80" s="470"/>
      <c r="AP80" s="470"/>
      <c r="AQ80" s="470"/>
      <c r="AR80" s="279"/>
      <c r="AS80" s="279"/>
      <c r="AT80" s="279"/>
      <c r="AU80" s="279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6"/>
      <c r="BJ80" s="27"/>
      <c r="BK80" s="27"/>
      <c r="BL80" s="27"/>
      <c r="BM80" s="27"/>
    </row>
    <row r="81" spans="1:65" s="25" customFormat="1" ht="17.25" customHeight="1" x14ac:dyDescent="0.45">
      <c r="A81" s="471" t="s">
        <v>427</v>
      </c>
      <c r="B81" s="471"/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1"/>
      <c r="X81" s="471"/>
      <c r="Y81" s="176"/>
      <c r="Z81" s="176"/>
      <c r="AA81" s="176"/>
      <c r="AB81" s="176"/>
      <c r="AC81" s="176"/>
      <c r="AD81" s="279"/>
      <c r="AE81" s="236"/>
      <c r="AF81" s="279"/>
      <c r="AG81" s="279"/>
      <c r="AH81" s="279"/>
      <c r="AI81" s="486" t="s">
        <v>428</v>
      </c>
      <c r="AJ81" s="486"/>
      <c r="AK81" s="486"/>
      <c r="AL81" s="486"/>
      <c r="AM81" s="486"/>
      <c r="AN81" s="486"/>
      <c r="AO81" s="486"/>
      <c r="AP81" s="486"/>
      <c r="AQ81" s="486"/>
      <c r="AR81" s="486"/>
      <c r="AS81" s="486"/>
      <c r="AT81" s="486"/>
      <c r="AU81" s="486"/>
      <c r="AV81" s="486"/>
      <c r="AW81" s="486"/>
      <c r="AX81" s="486"/>
      <c r="AY81" s="486"/>
      <c r="AZ81" s="486"/>
      <c r="BA81" s="486"/>
      <c r="BB81" s="486"/>
      <c r="BC81" s="486"/>
      <c r="BD81" s="486"/>
      <c r="BE81" s="486"/>
      <c r="BF81" s="486"/>
      <c r="BG81" s="486"/>
      <c r="BH81" s="486"/>
      <c r="BI81" s="26"/>
      <c r="BJ81" s="27"/>
      <c r="BK81" s="27"/>
      <c r="BL81" s="27"/>
      <c r="BM81" s="27"/>
    </row>
    <row r="82" spans="1:65" s="25" customFormat="1" ht="51.75" customHeight="1" x14ac:dyDescent="0.45">
      <c r="A82" s="471"/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176"/>
      <c r="Z82" s="176"/>
      <c r="AA82" s="176"/>
      <c r="AB82" s="176"/>
      <c r="AC82" s="176"/>
      <c r="AD82" s="279"/>
      <c r="AE82" s="236"/>
      <c r="AF82" s="279"/>
      <c r="AG82" s="279"/>
      <c r="AH82" s="279"/>
      <c r="AI82" s="486"/>
      <c r="AJ82" s="486"/>
      <c r="AK82" s="486"/>
      <c r="AL82" s="486"/>
      <c r="AM82" s="486"/>
      <c r="AN82" s="486"/>
      <c r="AO82" s="486"/>
      <c r="AP82" s="486"/>
      <c r="AQ82" s="486"/>
      <c r="AR82" s="486"/>
      <c r="AS82" s="486"/>
      <c r="AT82" s="486"/>
      <c r="AU82" s="486"/>
      <c r="AV82" s="486"/>
      <c r="AW82" s="486"/>
      <c r="AX82" s="486"/>
      <c r="AY82" s="486"/>
      <c r="AZ82" s="486"/>
      <c r="BA82" s="486"/>
      <c r="BB82" s="486"/>
      <c r="BC82" s="486"/>
      <c r="BD82" s="486"/>
      <c r="BE82" s="486"/>
      <c r="BF82" s="486"/>
      <c r="BG82" s="486"/>
      <c r="BH82" s="486"/>
      <c r="BI82" s="26"/>
      <c r="BJ82" s="27"/>
      <c r="BK82" s="27"/>
      <c r="BL82" s="27"/>
      <c r="BM82" s="27"/>
    </row>
    <row r="83" spans="1:65" s="24" customFormat="1" ht="43.5" customHeight="1" x14ac:dyDescent="0.5">
      <c r="A83" s="454"/>
      <c r="B83" s="454"/>
      <c r="C83" s="454"/>
      <c r="D83" s="454"/>
      <c r="E83" s="454"/>
      <c r="F83" s="454"/>
      <c r="G83" s="454"/>
      <c r="H83" s="430" t="s">
        <v>170</v>
      </c>
      <c r="I83" s="430"/>
      <c r="J83" s="430"/>
      <c r="K83" s="430"/>
      <c r="L83" s="430"/>
      <c r="M83" s="430"/>
      <c r="N83" s="430"/>
      <c r="O83" s="430"/>
      <c r="P83" s="430"/>
      <c r="Q83" s="430"/>
      <c r="R83" s="116"/>
      <c r="S83" s="116"/>
      <c r="T83" s="116"/>
      <c r="U83" s="116"/>
      <c r="V83" s="279"/>
      <c r="W83" s="279"/>
      <c r="X83" s="279"/>
      <c r="Y83" s="279"/>
      <c r="Z83" s="279"/>
      <c r="AA83" s="279"/>
      <c r="AB83" s="279"/>
      <c r="AC83" s="279"/>
      <c r="AD83" s="279"/>
      <c r="AE83" s="236"/>
      <c r="AF83" s="279"/>
      <c r="AG83" s="279"/>
      <c r="AH83" s="279"/>
      <c r="AI83" s="250"/>
      <c r="AJ83" s="271"/>
      <c r="AK83" s="271"/>
      <c r="AL83" s="271"/>
      <c r="AM83" s="271"/>
      <c r="AN83" s="271"/>
      <c r="AO83" s="271"/>
      <c r="AP83" s="431" t="s">
        <v>173</v>
      </c>
      <c r="AQ83" s="431"/>
      <c r="AR83" s="431"/>
      <c r="AS83" s="431"/>
      <c r="AT83" s="431"/>
      <c r="AU83" s="431"/>
      <c r="AV83" s="431"/>
      <c r="AW83" s="431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279"/>
      <c r="BI83" s="33"/>
      <c r="BJ83" s="23"/>
      <c r="BK83" s="23"/>
      <c r="BL83" s="23"/>
      <c r="BM83" s="23"/>
    </row>
    <row r="84" spans="1:65" s="25" customFormat="1" ht="54.75" customHeight="1" x14ac:dyDescent="0.5">
      <c r="A84" s="455"/>
      <c r="B84" s="455"/>
      <c r="C84" s="455"/>
      <c r="D84" s="455"/>
      <c r="E84" s="455"/>
      <c r="F84" s="455"/>
      <c r="G84" s="455"/>
      <c r="H84" s="432">
        <v>2021</v>
      </c>
      <c r="I84" s="432"/>
      <c r="J84" s="432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2"/>
      <c r="AF84" s="173"/>
      <c r="AG84" s="173"/>
      <c r="AH84" s="173"/>
      <c r="AI84" s="433" t="s">
        <v>169</v>
      </c>
      <c r="AJ84" s="433"/>
      <c r="AK84" s="433"/>
      <c r="AL84" s="433"/>
      <c r="AM84" s="433"/>
      <c r="AN84" s="433"/>
      <c r="AO84" s="433"/>
      <c r="AP84" s="432">
        <v>2021</v>
      </c>
      <c r="AQ84" s="432"/>
      <c r="AR84" s="432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173"/>
      <c r="BH84" s="173"/>
      <c r="BI84" s="26"/>
      <c r="BJ84" s="27"/>
      <c r="BK84" s="27"/>
      <c r="BL84" s="27"/>
      <c r="BM84" s="27"/>
    </row>
    <row r="85" spans="1:65" s="117" customFormat="1" ht="40.5" x14ac:dyDescent="0.55000000000000004"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R85" s="119"/>
      <c r="S85" s="119"/>
      <c r="AA85" s="120"/>
      <c r="BD85" s="121"/>
      <c r="BE85" s="121"/>
      <c r="BF85" s="121"/>
      <c r="BG85" s="121"/>
      <c r="BH85" s="121"/>
      <c r="BI85" s="33"/>
      <c r="BJ85" s="122"/>
      <c r="BK85" s="122"/>
      <c r="BL85" s="122"/>
      <c r="BM85" s="122"/>
    </row>
    <row r="86" spans="1:65" s="117" customFormat="1" ht="33" customHeight="1" x14ac:dyDescent="0.55000000000000004"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R86" s="119"/>
      <c r="S86" s="119"/>
      <c r="AA86" s="120"/>
      <c r="BD86" s="121"/>
      <c r="BE86" s="121"/>
      <c r="BF86" s="121"/>
      <c r="BG86" s="121"/>
      <c r="BH86" s="121"/>
      <c r="BI86" s="33"/>
      <c r="BJ86" s="122"/>
      <c r="BK86" s="122"/>
      <c r="BL86" s="122"/>
      <c r="BM86" s="122"/>
    </row>
    <row r="87" spans="1:65" s="24" customFormat="1" ht="48.75" customHeight="1" x14ac:dyDescent="0.5">
      <c r="A87" s="123" t="s">
        <v>293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R87" s="124"/>
      <c r="S87" s="124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BD87" s="125"/>
      <c r="BE87" s="125"/>
      <c r="BF87" s="125"/>
      <c r="BG87" s="125"/>
      <c r="BH87" s="125"/>
      <c r="BI87" s="33"/>
      <c r="BJ87" s="23"/>
      <c r="BK87" s="23"/>
      <c r="BL87" s="23"/>
      <c r="BM87" s="23"/>
    </row>
    <row r="88" spans="1:65" s="24" customFormat="1" ht="48.75" customHeight="1" x14ac:dyDescent="0.5">
      <c r="A88" s="65" t="s">
        <v>106</v>
      </c>
      <c r="R88" s="124"/>
      <c r="S88" s="124"/>
      <c r="BD88" s="125"/>
      <c r="BE88" s="125"/>
      <c r="BF88" s="125"/>
      <c r="BG88" s="125"/>
      <c r="BH88" s="125"/>
      <c r="BI88" s="33"/>
      <c r="BJ88" s="23"/>
      <c r="BK88" s="23"/>
      <c r="BL88" s="23"/>
      <c r="BM88" s="23"/>
    </row>
    <row r="89" spans="1:65" s="24" customFormat="1" ht="48.75" customHeight="1" thickBot="1" x14ac:dyDescent="0.55000000000000004">
      <c r="A89" s="65"/>
      <c r="R89" s="124"/>
      <c r="S89" s="124"/>
      <c r="BD89" s="125"/>
      <c r="BE89" s="125"/>
      <c r="BF89" s="125"/>
      <c r="BG89" s="125"/>
      <c r="BH89" s="125"/>
      <c r="BI89" s="33"/>
      <c r="BJ89" s="23"/>
      <c r="BK89" s="23"/>
      <c r="BL89" s="23"/>
      <c r="BM89" s="23"/>
    </row>
    <row r="90" spans="1:65" ht="47.25" customHeight="1" thickBot="1" x14ac:dyDescent="0.25">
      <c r="A90" s="373" t="s">
        <v>100</v>
      </c>
      <c r="B90" s="376" t="s">
        <v>416</v>
      </c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8"/>
      <c r="P90" s="394" t="s">
        <v>8</v>
      </c>
      <c r="Q90" s="395"/>
      <c r="R90" s="395" t="s">
        <v>9</v>
      </c>
      <c r="S90" s="490"/>
      <c r="T90" s="492" t="s">
        <v>10</v>
      </c>
      <c r="U90" s="493"/>
      <c r="V90" s="493"/>
      <c r="W90" s="493"/>
      <c r="X90" s="493"/>
      <c r="Y90" s="493"/>
      <c r="Z90" s="493"/>
      <c r="AA90" s="493"/>
      <c r="AB90" s="493"/>
      <c r="AC90" s="493"/>
      <c r="AD90" s="493"/>
      <c r="AE90" s="494"/>
      <c r="AF90" s="581" t="s">
        <v>36</v>
      </c>
      <c r="AG90" s="582"/>
      <c r="AH90" s="582"/>
      <c r="AI90" s="582"/>
      <c r="AJ90" s="582"/>
      <c r="AK90" s="582"/>
      <c r="AL90" s="582"/>
      <c r="AM90" s="582"/>
      <c r="AN90" s="582"/>
      <c r="AO90" s="582"/>
      <c r="AP90" s="582"/>
      <c r="AQ90" s="582"/>
      <c r="AR90" s="582"/>
      <c r="AS90" s="582"/>
      <c r="AT90" s="582"/>
      <c r="AU90" s="582"/>
      <c r="AV90" s="582"/>
      <c r="AW90" s="582"/>
      <c r="AX90" s="582"/>
      <c r="AY90" s="582"/>
      <c r="AZ90" s="582"/>
      <c r="BA90" s="582"/>
      <c r="BB90" s="582"/>
      <c r="BC90" s="582"/>
      <c r="BD90" s="388" t="s">
        <v>24</v>
      </c>
      <c r="BE90" s="389"/>
      <c r="BF90" s="388" t="s">
        <v>101</v>
      </c>
      <c r="BG90" s="479"/>
      <c r="BH90" s="479"/>
      <c r="BI90" s="389"/>
      <c r="BJ90" s="46"/>
    </row>
    <row r="91" spans="1:65" ht="53.25" customHeight="1" thickBot="1" x14ac:dyDescent="0.25">
      <c r="A91" s="374"/>
      <c r="B91" s="379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1"/>
      <c r="P91" s="396"/>
      <c r="Q91" s="397"/>
      <c r="R91" s="397"/>
      <c r="S91" s="491"/>
      <c r="T91" s="482" t="s">
        <v>5</v>
      </c>
      <c r="U91" s="395"/>
      <c r="V91" s="395" t="s">
        <v>11</v>
      </c>
      <c r="W91" s="484"/>
      <c r="X91" s="370" t="s">
        <v>12</v>
      </c>
      <c r="Y91" s="371"/>
      <c r="Z91" s="371"/>
      <c r="AA91" s="371"/>
      <c r="AB91" s="371"/>
      <c r="AC91" s="371"/>
      <c r="AD91" s="371"/>
      <c r="AE91" s="372"/>
      <c r="AF91" s="422" t="s">
        <v>14</v>
      </c>
      <c r="AG91" s="371"/>
      <c r="AH91" s="371"/>
      <c r="AI91" s="371"/>
      <c r="AJ91" s="371"/>
      <c r="AK91" s="423"/>
      <c r="AL91" s="370" t="s">
        <v>15</v>
      </c>
      <c r="AM91" s="371"/>
      <c r="AN91" s="371"/>
      <c r="AO91" s="371"/>
      <c r="AP91" s="371"/>
      <c r="AQ91" s="372"/>
      <c r="AR91" s="422" t="s">
        <v>16</v>
      </c>
      <c r="AS91" s="371"/>
      <c r="AT91" s="371"/>
      <c r="AU91" s="371"/>
      <c r="AV91" s="371"/>
      <c r="AW91" s="423"/>
      <c r="AX91" s="370" t="s">
        <v>161</v>
      </c>
      <c r="AY91" s="371"/>
      <c r="AZ91" s="371"/>
      <c r="BA91" s="371"/>
      <c r="BB91" s="371"/>
      <c r="BC91" s="423"/>
      <c r="BD91" s="390"/>
      <c r="BE91" s="391"/>
      <c r="BF91" s="390"/>
      <c r="BG91" s="480"/>
      <c r="BH91" s="480"/>
      <c r="BI91" s="391"/>
      <c r="BJ91" s="46"/>
    </row>
    <row r="92" spans="1:65" ht="76.900000000000006" customHeight="1" thickBot="1" x14ac:dyDescent="0.25">
      <c r="A92" s="374"/>
      <c r="B92" s="379"/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1"/>
      <c r="P92" s="396"/>
      <c r="Q92" s="397"/>
      <c r="R92" s="397"/>
      <c r="S92" s="491"/>
      <c r="T92" s="483"/>
      <c r="U92" s="397"/>
      <c r="V92" s="397"/>
      <c r="W92" s="485"/>
      <c r="X92" s="444" t="s">
        <v>13</v>
      </c>
      <c r="Y92" s="424"/>
      <c r="Z92" s="424" t="s">
        <v>102</v>
      </c>
      <c r="AA92" s="424"/>
      <c r="AB92" s="424" t="s">
        <v>103</v>
      </c>
      <c r="AC92" s="424"/>
      <c r="AD92" s="424" t="s">
        <v>74</v>
      </c>
      <c r="AE92" s="425"/>
      <c r="AF92" s="402" t="s">
        <v>156</v>
      </c>
      <c r="AG92" s="385"/>
      <c r="AH92" s="332"/>
      <c r="AI92" s="402" t="s">
        <v>184</v>
      </c>
      <c r="AJ92" s="385"/>
      <c r="AK92" s="386"/>
      <c r="AL92" s="401" t="s">
        <v>182</v>
      </c>
      <c r="AM92" s="385"/>
      <c r="AN92" s="332"/>
      <c r="AO92" s="402" t="s">
        <v>183</v>
      </c>
      <c r="AP92" s="385"/>
      <c r="AQ92" s="386"/>
      <c r="AR92" s="401" t="s">
        <v>157</v>
      </c>
      <c r="AS92" s="385"/>
      <c r="AT92" s="332"/>
      <c r="AU92" s="402" t="s">
        <v>158</v>
      </c>
      <c r="AV92" s="385"/>
      <c r="AW92" s="386"/>
      <c r="AX92" s="401" t="s">
        <v>193</v>
      </c>
      <c r="AY92" s="385"/>
      <c r="AZ92" s="332"/>
      <c r="BA92" s="447" t="s">
        <v>159</v>
      </c>
      <c r="BB92" s="448"/>
      <c r="BC92" s="474"/>
      <c r="BD92" s="390"/>
      <c r="BE92" s="391"/>
      <c r="BF92" s="390"/>
      <c r="BG92" s="480"/>
      <c r="BH92" s="480"/>
      <c r="BI92" s="391"/>
      <c r="BJ92" s="46"/>
    </row>
    <row r="93" spans="1:65" ht="166.5" customHeight="1" thickBot="1" x14ac:dyDescent="0.25">
      <c r="A93" s="375"/>
      <c r="B93" s="382"/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4"/>
      <c r="P93" s="398"/>
      <c r="Q93" s="399"/>
      <c r="R93" s="399"/>
      <c r="S93" s="426"/>
      <c r="T93" s="445"/>
      <c r="U93" s="399"/>
      <c r="V93" s="399"/>
      <c r="W93" s="446"/>
      <c r="X93" s="445"/>
      <c r="Y93" s="399"/>
      <c r="Z93" s="399"/>
      <c r="AA93" s="399"/>
      <c r="AB93" s="399"/>
      <c r="AC93" s="399"/>
      <c r="AD93" s="399"/>
      <c r="AE93" s="426"/>
      <c r="AF93" s="224" t="s">
        <v>3</v>
      </c>
      <c r="AG93" s="225" t="s">
        <v>17</v>
      </c>
      <c r="AH93" s="226" t="s">
        <v>18</v>
      </c>
      <c r="AI93" s="102" t="s">
        <v>3</v>
      </c>
      <c r="AJ93" s="103" t="s">
        <v>17</v>
      </c>
      <c r="AK93" s="104" t="s">
        <v>18</v>
      </c>
      <c r="AL93" s="224" t="s">
        <v>3</v>
      </c>
      <c r="AM93" s="225" t="s">
        <v>17</v>
      </c>
      <c r="AN93" s="226" t="s">
        <v>18</v>
      </c>
      <c r="AO93" s="102" t="s">
        <v>3</v>
      </c>
      <c r="AP93" s="103" t="s">
        <v>17</v>
      </c>
      <c r="AQ93" s="104" t="s">
        <v>18</v>
      </c>
      <c r="AR93" s="224" t="s">
        <v>3</v>
      </c>
      <c r="AS93" s="225" t="s">
        <v>17</v>
      </c>
      <c r="AT93" s="226" t="s">
        <v>18</v>
      </c>
      <c r="AU93" s="102" t="s">
        <v>3</v>
      </c>
      <c r="AV93" s="103" t="s">
        <v>17</v>
      </c>
      <c r="AW93" s="104" t="s">
        <v>18</v>
      </c>
      <c r="AX93" s="224" t="s">
        <v>3</v>
      </c>
      <c r="AY93" s="225" t="s">
        <v>17</v>
      </c>
      <c r="AZ93" s="226" t="s">
        <v>18</v>
      </c>
      <c r="BA93" s="105" t="s">
        <v>3</v>
      </c>
      <c r="BB93" s="103" t="s">
        <v>17</v>
      </c>
      <c r="BC93" s="104" t="s">
        <v>18</v>
      </c>
      <c r="BD93" s="392"/>
      <c r="BE93" s="393"/>
      <c r="BF93" s="392"/>
      <c r="BG93" s="481"/>
      <c r="BH93" s="481"/>
      <c r="BI93" s="393"/>
      <c r="BJ93" s="46"/>
    </row>
    <row r="94" spans="1:65" ht="77.25" customHeight="1" x14ac:dyDescent="0.2">
      <c r="A94" s="223" t="s">
        <v>199</v>
      </c>
      <c r="B94" s="721" t="s">
        <v>329</v>
      </c>
      <c r="C94" s="722"/>
      <c r="D94" s="722"/>
      <c r="E94" s="722"/>
      <c r="F94" s="722"/>
      <c r="G94" s="722"/>
      <c r="H94" s="722"/>
      <c r="I94" s="722"/>
      <c r="J94" s="722"/>
      <c r="K94" s="722"/>
      <c r="L94" s="722"/>
      <c r="M94" s="722"/>
      <c r="N94" s="722"/>
      <c r="O94" s="723"/>
      <c r="P94" s="408"/>
      <c r="Q94" s="409"/>
      <c r="R94" s="409"/>
      <c r="S94" s="495"/>
      <c r="T94" s="591"/>
      <c r="U94" s="409"/>
      <c r="V94" s="409"/>
      <c r="W94" s="557"/>
      <c r="X94" s="591"/>
      <c r="Y94" s="409"/>
      <c r="Z94" s="409"/>
      <c r="AA94" s="409"/>
      <c r="AB94" s="409"/>
      <c r="AC94" s="409"/>
      <c r="AD94" s="409"/>
      <c r="AE94" s="495"/>
      <c r="AF94" s="273"/>
      <c r="AG94" s="272"/>
      <c r="AH94" s="274"/>
      <c r="AI94" s="248"/>
      <c r="AJ94" s="272"/>
      <c r="AK94" s="247"/>
      <c r="AL94" s="273"/>
      <c r="AM94" s="272"/>
      <c r="AN94" s="274"/>
      <c r="AO94" s="248"/>
      <c r="AP94" s="272"/>
      <c r="AQ94" s="247"/>
      <c r="AR94" s="273"/>
      <c r="AS94" s="272"/>
      <c r="AT94" s="274"/>
      <c r="AU94" s="248"/>
      <c r="AV94" s="272"/>
      <c r="AW94" s="247"/>
      <c r="AX94" s="273"/>
      <c r="AY94" s="272"/>
      <c r="AZ94" s="274"/>
      <c r="BA94" s="273"/>
      <c r="BB94" s="272"/>
      <c r="BC94" s="274"/>
      <c r="BD94" s="408">
        <f>SUM(AH94,AK94,AN94,AQ94,AT94,AW94,AZ94,BC94)</f>
        <v>0</v>
      </c>
      <c r="BE94" s="495"/>
      <c r="BF94" s="363"/>
      <c r="BG94" s="364"/>
      <c r="BH94" s="364"/>
      <c r="BI94" s="365"/>
      <c r="BJ94" s="47">
        <f t="shared" si="6"/>
        <v>0</v>
      </c>
    </row>
    <row r="95" spans="1:65" ht="82.5" customHeight="1" x14ac:dyDescent="0.2">
      <c r="A95" s="296" t="s">
        <v>331</v>
      </c>
      <c r="B95" s="358" t="s">
        <v>309</v>
      </c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60"/>
      <c r="P95" s="346">
        <v>1.2</v>
      </c>
      <c r="Q95" s="340"/>
      <c r="R95" s="340"/>
      <c r="S95" s="341"/>
      <c r="T95" s="339">
        <f t="shared" ref="T95" si="47">SUM(AF95,AI95,AL95,AO95,AR95,AU95,AX95,BA95)</f>
        <v>326</v>
      </c>
      <c r="U95" s="340"/>
      <c r="V95" s="340">
        <f t="shared" ref="V95" si="48">SUM(AG95,AJ95,AM95,AP95,AS95,AV95,AY95,BB95)</f>
        <v>142</v>
      </c>
      <c r="W95" s="369"/>
      <c r="X95" s="339">
        <v>62</v>
      </c>
      <c r="Y95" s="340"/>
      <c r="Z95" s="340">
        <v>64</v>
      </c>
      <c r="AA95" s="340"/>
      <c r="AB95" s="340">
        <v>16</v>
      </c>
      <c r="AC95" s="340"/>
      <c r="AD95" s="340"/>
      <c r="AE95" s="341"/>
      <c r="AF95" s="234">
        <v>120</v>
      </c>
      <c r="AG95" s="231">
        <v>62</v>
      </c>
      <c r="AH95" s="233">
        <v>3</v>
      </c>
      <c r="AI95" s="235">
        <v>206</v>
      </c>
      <c r="AJ95" s="231">
        <v>80</v>
      </c>
      <c r="AK95" s="232">
        <v>6</v>
      </c>
      <c r="AL95" s="234"/>
      <c r="AM95" s="231"/>
      <c r="AN95" s="233"/>
      <c r="AO95" s="235"/>
      <c r="AP95" s="231"/>
      <c r="AQ95" s="232"/>
      <c r="AR95" s="234"/>
      <c r="AS95" s="231"/>
      <c r="AT95" s="233"/>
      <c r="AU95" s="235"/>
      <c r="AV95" s="231"/>
      <c r="AW95" s="232"/>
      <c r="AX95" s="234"/>
      <c r="AY95" s="231"/>
      <c r="AZ95" s="233"/>
      <c r="BA95" s="234"/>
      <c r="BB95" s="231"/>
      <c r="BC95" s="233"/>
      <c r="BD95" s="346">
        <f>SUM(AH95,AK95,AN95,AQ95,AT95,AW95,AZ95,BC95)</f>
        <v>9</v>
      </c>
      <c r="BE95" s="341"/>
      <c r="BF95" s="349" t="s">
        <v>336</v>
      </c>
      <c r="BG95" s="350"/>
      <c r="BH95" s="350"/>
      <c r="BI95" s="351"/>
      <c r="BJ95" s="47">
        <f t="shared" si="6"/>
        <v>142</v>
      </c>
    </row>
    <row r="96" spans="1:65" ht="72" customHeight="1" x14ac:dyDescent="0.2">
      <c r="A96" s="184" t="s">
        <v>218</v>
      </c>
      <c r="B96" s="419" t="s">
        <v>274</v>
      </c>
      <c r="C96" s="420"/>
      <c r="D96" s="420"/>
      <c r="E96" s="420"/>
      <c r="F96" s="420"/>
      <c r="G96" s="420"/>
      <c r="H96" s="420"/>
      <c r="I96" s="420"/>
      <c r="J96" s="420"/>
      <c r="K96" s="420"/>
      <c r="L96" s="420"/>
      <c r="M96" s="420"/>
      <c r="N96" s="420"/>
      <c r="O96" s="421"/>
      <c r="P96" s="346"/>
      <c r="Q96" s="340"/>
      <c r="R96" s="340"/>
      <c r="S96" s="341"/>
      <c r="T96" s="339"/>
      <c r="U96" s="340"/>
      <c r="V96" s="340"/>
      <c r="W96" s="369"/>
      <c r="X96" s="339"/>
      <c r="Y96" s="340"/>
      <c r="Z96" s="340"/>
      <c r="AA96" s="340"/>
      <c r="AB96" s="340"/>
      <c r="AC96" s="340"/>
      <c r="AD96" s="340"/>
      <c r="AE96" s="341"/>
      <c r="AF96" s="234"/>
      <c r="AG96" s="231"/>
      <c r="AH96" s="233"/>
      <c r="AI96" s="235"/>
      <c r="AJ96" s="231"/>
      <c r="AK96" s="232"/>
      <c r="AL96" s="268"/>
      <c r="AM96" s="231"/>
      <c r="AN96" s="281"/>
      <c r="AO96" s="235"/>
      <c r="AP96" s="231"/>
      <c r="AQ96" s="232"/>
      <c r="AR96" s="234"/>
      <c r="AS96" s="231"/>
      <c r="AT96" s="233"/>
      <c r="AU96" s="235"/>
      <c r="AV96" s="231"/>
      <c r="AW96" s="232">
        <f>SUM(AW97:AW101)</f>
        <v>0</v>
      </c>
      <c r="AX96" s="234">
        <f>SUM(AX97:AX101)</f>
        <v>0</v>
      </c>
      <c r="AY96" s="231">
        <f>SUM(AY97:AY101)</f>
        <v>0</v>
      </c>
      <c r="AZ96" s="233">
        <f>SUM(AZ97:AZ101)</f>
        <v>0</v>
      </c>
      <c r="BA96" s="234"/>
      <c r="BB96" s="231"/>
      <c r="BC96" s="233"/>
      <c r="BD96" s="339">
        <f t="shared" ref="BD96:BD107" si="49">SUM(AH96,AK96,AN96,AQ96,AT96,AW96,AZ96,BC96)</f>
        <v>0</v>
      </c>
      <c r="BE96" s="369"/>
      <c r="BF96" s="349"/>
      <c r="BG96" s="350"/>
      <c r="BH96" s="350"/>
      <c r="BI96" s="351"/>
      <c r="BJ96" s="47">
        <f t="shared" si="6"/>
        <v>0</v>
      </c>
    </row>
    <row r="97" spans="1:16384" ht="43.5" customHeight="1" x14ac:dyDescent="0.2">
      <c r="A97" s="296" t="s">
        <v>219</v>
      </c>
      <c r="B97" s="358" t="s">
        <v>216</v>
      </c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60"/>
      <c r="P97" s="346"/>
      <c r="Q97" s="340"/>
      <c r="R97" s="340">
        <v>3</v>
      </c>
      <c r="S97" s="341"/>
      <c r="T97" s="339">
        <f t="shared" ref="T97:T107" si="50">SUM(AF97,AI97,AL97,AO97,AR97,AU97,AX97,BA97)</f>
        <v>108</v>
      </c>
      <c r="U97" s="340"/>
      <c r="V97" s="340">
        <f t="shared" ref="V97:V107" si="51">SUM(AG97,AJ97,AM97,AP97,AS97,AV97,AY97,BB97)</f>
        <v>60</v>
      </c>
      <c r="W97" s="369"/>
      <c r="X97" s="339">
        <v>28</v>
      </c>
      <c r="Y97" s="340"/>
      <c r="Z97" s="340">
        <v>32</v>
      </c>
      <c r="AA97" s="340"/>
      <c r="AB97" s="340"/>
      <c r="AC97" s="340"/>
      <c r="AD97" s="340"/>
      <c r="AE97" s="341"/>
      <c r="AF97" s="234"/>
      <c r="AG97" s="231"/>
      <c r="AH97" s="233"/>
      <c r="AI97" s="235"/>
      <c r="AJ97" s="231"/>
      <c r="AK97" s="232"/>
      <c r="AL97" s="234">
        <v>108</v>
      </c>
      <c r="AM97" s="231">
        <v>60</v>
      </c>
      <c r="AN97" s="233">
        <v>3</v>
      </c>
      <c r="AO97" s="235"/>
      <c r="AP97" s="231"/>
      <c r="AQ97" s="232"/>
      <c r="AR97" s="234"/>
      <c r="AS97" s="231"/>
      <c r="AT97" s="233"/>
      <c r="AU97" s="235"/>
      <c r="AV97" s="231"/>
      <c r="AW97" s="232"/>
      <c r="AX97" s="234"/>
      <c r="AY97" s="231"/>
      <c r="AZ97" s="233"/>
      <c r="BA97" s="234"/>
      <c r="BB97" s="231"/>
      <c r="BC97" s="233"/>
      <c r="BD97" s="339">
        <f t="shared" si="49"/>
        <v>3</v>
      </c>
      <c r="BE97" s="369"/>
      <c r="BF97" s="349" t="s">
        <v>355</v>
      </c>
      <c r="BG97" s="350"/>
      <c r="BH97" s="350"/>
      <c r="BI97" s="351"/>
      <c r="BJ97" s="47">
        <f t="shared" si="6"/>
        <v>60</v>
      </c>
    </row>
    <row r="98" spans="1:16384" ht="69.75" customHeight="1" x14ac:dyDescent="0.2">
      <c r="A98" s="296" t="s">
        <v>221</v>
      </c>
      <c r="B98" s="358" t="s">
        <v>370</v>
      </c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60"/>
      <c r="P98" s="346">
        <v>4</v>
      </c>
      <c r="Q98" s="340"/>
      <c r="R98" s="340">
        <v>3</v>
      </c>
      <c r="S98" s="341"/>
      <c r="T98" s="339">
        <f>SUM(AF98,AI98,AL98,AO98,AR98,AU98,AX98,BA98)</f>
        <v>324</v>
      </c>
      <c r="U98" s="340"/>
      <c r="V98" s="340">
        <f>SUM(AG98,AJ98,AM98,AP98,AS98,AV98,AY98,BB98)</f>
        <v>142</v>
      </c>
      <c r="W98" s="369"/>
      <c r="X98" s="339">
        <v>54</v>
      </c>
      <c r="Y98" s="340"/>
      <c r="Z98" s="340">
        <v>64</v>
      </c>
      <c r="AA98" s="340"/>
      <c r="AB98" s="340">
        <v>24</v>
      </c>
      <c r="AC98" s="340"/>
      <c r="AD98" s="340"/>
      <c r="AE98" s="341"/>
      <c r="AF98" s="234"/>
      <c r="AG98" s="231"/>
      <c r="AH98" s="233"/>
      <c r="AI98" s="235"/>
      <c r="AJ98" s="231"/>
      <c r="AK98" s="232"/>
      <c r="AL98" s="234">
        <v>216</v>
      </c>
      <c r="AM98" s="231">
        <v>82</v>
      </c>
      <c r="AN98" s="233">
        <v>6</v>
      </c>
      <c r="AO98" s="235">
        <v>108</v>
      </c>
      <c r="AP98" s="231">
        <v>60</v>
      </c>
      <c r="AQ98" s="232">
        <v>3</v>
      </c>
      <c r="AR98" s="234"/>
      <c r="AS98" s="231"/>
      <c r="AT98" s="233"/>
      <c r="AU98" s="235"/>
      <c r="AV98" s="231"/>
      <c r="AW98" s="232"/>
      <c r="AX98" s="234"/>
      <c r="AY98" s="231"/>
      <c r="AZ98" s="233"/>
      <c r="BA98" s="234"/>
      <c r="BB98" s="231"/>
      <c r="BC98" s="233"/>
      <c r="BD98" s="339">
        <f t="shared" ref="BD98" si="52">SUM(AH98,AK98,AN98,AQ98,AT98,AW98,AZ98,BC98)</f>
        <v>9</v>
      </c>
      <c r="BE98" s="369"/>
      <c r="BF98" s="349" t="s">
        <v>236</v>
      </c>
      <c r="BG98" s="350"/>
      <c r="BH98" s="350"/>
      <c r="BI98" s="351"/>
      <c r="BJ98" s="47">
        <f t="shared" si="6"/>
        <v>142</v>
      </c>
      <c r="BK98" s="358"/>
      <c r="BL98" s="359"/>
      <c r="BM98" s="359"/>
      <c r="BN98" s="359"/>
      <c r="BO98" s="359"/>
      <c r="BP98" s="359"/>
      <c r="BQ98" s="359"/>
      <c r="BR98" s="359"/>
      <c r="BS98" s="359"/>
      <c r="BT98" s="359"/>
      <c r="BU98" s="359"/>
      <c r="BV98" s="359"/>
      <c r="BW98" s="359"/>
      <c r="BX98" s="360"/>
      <c r="BY98" s="346"/>
      <c r="BZ98" s="340"/>
      <c r="CA98" s="340"/>
      <c r="CB98" s="341"/>
      <c r="CC98" s="339"/>
      <c r="CD98" s="340"/>
      <c r="CE98" s="340"/>
      <c r="CF98" s="341"/>
      <c r="CG98" s="339"/>
      <c r="CH98" s="340"/>
      <c r="CI98" s="340"/>
      <c r="CJ98" s="340"/>
      <c r="CK98" s="340"/>
      <c r="CL98" s="340"/>
      <c r="CM98" s="340"/>
      <c r="CN98" s="369"/>
      <c r="CO98" s="131"/>
      <c r="CP98" s="135"/>
      <c r="CQ98" s="132"/>
      <c r="CR98" s="133"/>
      <c r="CS98" s="135"/>
      <c r="CT98" s="134"/>
      <c r="CU98" s="131"/>
      <c r="CV98" s="135"/>
      <c r="CW98" s="132"/>
      <c r="CX98" s="133"/>
      <c r="CY98" s="135"/>
      <c r="CZ98" s="134"/>
      <c r="DA98" s="131"/>
      <c r="DB98" s="135"/>
      <c r="DC98" s="132"/>
      <c r="DD98" s="133"/>
      <c r="DE98" s="135"/>
      <c r="DF98" s="134"/>
      <c r="DG98" s="131"/>
      <c r="DH98" s="135"/>
      <c r="DI98" s="132"/>
      <c r="DJ98" s="133"/>
      <c r="DK98" s="135"/>
      <c r="DL98" s="134"/>
      <c r="DM98" s="339"/>
      <c r="DN98" s="369"/>
      <c r="DO98" s="562"/>
      <c r="DP98" s="350"/>
      <c r="DQ98" s="350"/>
      <c r="DR98" s="351"/>
      <c r="DS98" s="136"/>
      <c r="DT98" s="358"/>
      <c r="DU98" s="359"/>
      <c r="DV98" s="359"/>
      <c r="DW98" s="359"/>
      <c r="DX98" s="359"/>
      <c r="DY98" s="359"/>
      <c r="DZ98" s="359"/>
      <c r="EA98" s="359"/>
      <c r="EB98" s="359"/>
      <c r="EC98" s="359"/>
      <c r="ED98" s="359"/>
      <c r="EE98" s="359"/>
      <c r="EF98" s="359"/>
      <c r="EG98" s="360"/>
      <c r="EH98" s="346"/>
      <c r="EI98" s="340"/>
      <c r="EJ98" s="340"/>
      <c r="EK98" s="341"/>
      <c r="EL98" s="339"/>
      <c r="EM98" s="340"/>
      <c r="EN98" s="340"/>
      <c r="EO98" s="341"/>
      <c r="EP98" s="339"/>
      <c r="EQ98" s="340"/>
      <c r="ER98" s="340"/>
      <c r="ES98" s="340"/>
      <c r="ET98" s="340"/>
      <c r="EU98" s="340"/>
      <c r="EV98" s="340"/>
      <c r="EW98" s="369"/>
      <c r="EX98" s="131"/>
      <c r="EY98" s="135"/>
      <c r="EZ98" s="132"/>
      <c r="FA98" s="133"/>
      <c r="FB98" s="135"/>
      <c r="FC98" s="134"/>
      <c r="FD98" s="131"/>
      <c r="FE98" s="135"/>
      <c r="FF98" s="132"/>
      <c r="FG98" s="133"/>
      <c r="FH98" s="135"/>
      <c r="FI98" s="134"/>
      <c r="FJ98" s="131"/>
      <c r="FK98" s="135"/>
      <c r="FL98" s="132"/>
      <c r="FM98" s="133"/>
      <c r="FN98" s="135"/>
      <c r="FO98" s="134"/>
      <c r="FP98" s="131"/>
      <c r="FQ98" s="135"/>
      <c r="FR98" s="132"/>
      <c r="FS98" s="133"/>
      <c r="FT98" s="135"/>
      <c r="FU98" s="134"/>
      <c r="FV98" s="339"/>
      <c r="FW98" s="369"/>
      <c r="FX98" s="562"/>
      <c r="FY98" s="350"/>
      <c r="FZ98" s="350"/>
      <c r="GA98" s="351"/>
      <c r="GB98" s="136"/>
      <c r="GC98" s="358"/>
      <c r="GD98" s="359"/>
      <c r="GE98" s="359"/>
      <c r="GF98" s="359"/>
      <c r="GG98" s="359"/>
      <c r="GH98" s="359"/>
      <c r="GI98" s="359"/>
      <c r="GJ98" s="359"/>
      <c r="GK98" s="359"/>
      <c r="GL98" s="359"/>
      <c r="GM98" s="359"/>
      <c r="GN98" s="359"/>
      <c r="GO98" s="359"/>
      <c r="GP98" s="360"/>
      <c r="GQ98" s="346"/>
      <c r="GR98" s="340"/>
      <c r="GS98" s="340"/>
      <c r="GT98" s="341"/>
      <c r="GU98" s="339"/>
      <c r="GV98" s="340"/>
      <c r="GW98" s="340"/>
      <c r="GX98" s="341"/>
      <c r="GY98" s="339"/>
      <c r="GZ98" s="340"/>
      <c r="HA98" s="340"/>
      <c r="HB98" s="340"/>
      <c r="HC98" s="340"/>
      <c r="HD98" s="340"/>
      <c r="HE98" s="340"/>
      <c r="HF98" s="369"/>
      <c r="HG98" s="131"/>
      <c r="HH98" s="135"/>
      <c r="HI98" s="132"/>
      <c r="HJ98" s="133"/>
      <c r="HK98" s="135"/>
      <c r="HL98" s="134"/>
      <c r="HM98" s="131"/>
      <c r="HN98" s="135"/>
      <c r="HO98" s="132"/>
      <c r="HP98" s="133"/>
      <c r="HQ98" s="135"/>
      <c r="HR98" s="134"/>
      <c r="HS98" s="131"/>
      <c r="HT98" s="135"/>
      <c r="HU98" s="132"/>
      <c r="HV98" s="133"/>
      <c r="HW98" s="135"/>
      <c r="HX98" s="134"/>
      <c r="HY98" s="131"/>
      <c r="HZ98" s="135"/>
      <c r="IA98" s="132"/>
      <c r="IB98" s="133"/>
      <c r="IC98" s="135"/>
      <c r="ID98" s="134"/>
      <c r="IE98" s="339"/>
      <c r="IF98" s="369"/>
      <c r="IG98" s="562"/>
      <c r="IH98" s="350"/>
      <c r="II98" s="350"/>
      <c r="IJ98" s="351"/>
      <c r="IK98" s="136"/>
      <c r="IL98" s="358"/>
      <c r="IM98" s="359"/>
      <c r="IN98" s="359"/>
      <c r="IO98" s="359"/>
      <c r="IP98" s="359"/>
      <c r="IQ98" s="359"/>
      <c r="IR98" s="359"/>
      <c r="IS98" s="359"/>
      <c r="IT98" s="359"/>
      <c r="IU98" s="359"/>
      <c r="IV98" s="359"/>
      <c r="IW98" s="359"/>
      <c r="IX98" s="359"/>
      <c r="IY98" s="360"/>
      <c r="IZ98" s="346"/>
      <c r="JA98" s="340"/>
      <c r="JB98" s="340"/>
      <c r="JC98" s="341"/>
      <c r="JD98" s="339"/>
      <c r="JE98" s="340"/>
      <c r="JF98" s="340"/>
      <c r="JG98" s="341"/>
      <c r="JH98" s="339"/>
      <c r="JI98" s="340"/>
      <c r="JJ98" s="340"/>
      <c r="JK98" s="340"/>
      <c r="JL98" s="340"/>
      <c r="JM98" s="340"/>
      <c r="JN98" s="340"/>
      <c r="JO98" s="369"/>
      <c r="JP98" s="131"/>
      <c r="JQ98" s="135"/>
      <c r="JR98" s="132"/>
      <c r="JS98" s="133"/>
      <c r="JT98" s="135"/>
      <c r="JU98" s="134"/>
      <c r="JV98" s="131"/>
      <c r="JW98" s="135"/>
      <c r="JX98" s="132"/>
      <c r="JY98" s="133"/>
      <c r="JZ98" s="135"/>
      <c r="KA98" s="134"/>
      <c r="KB98" s="131"/>
      <c r="KC98" s="135"/>
      <c r="KD98" s="132"/>
      <c r="KE98" s="133"/>
      <c r="KF98" s="135"/>
      <c r="KG98" s="134"/>
      <c r="KH98" s="131"/>
      <c r="KI98" s="135"/>
      <c r="KJ98" s="132"/>
      <c r="KK98" s="133"/>
      <c r="KL98" s="135"/>
      <c r="KM98" s="134"/>
      <c r="KN98" s="339"/>
      <c r="KO98" s="369"/>
      <c r="KP98" s="562"/>
      <c r="KQ98" s="350"/>
      <c r="KR98" s="350"/>
      <c r="KS98" s="351"/>
      <c r="KT98" s="136"/>
      <c r="KU98" s="358"/>
      <c r="KV98" s="359"/>
      <c r="KW98" s="359"/>
      <c r="KX98" s="359"/>
      <c r="KY98" s="359"/>
      <c r="KZ98" s="359"/>
      <c r="LA98" s="359"/>
      <c r="LB98" s="359"/>
      <c r="LC98" s="359"/>
      <c r="LD98" s="359"/>
      <c r="LE98" s="359"/>
      <c r="LF98" s="359"/>
      <c r="LG98" s="359"/>
      <c r="LH98" s="360"/>
      <c r="LI98" s="346"/>
      <c r="LJ98" s="340"/>
      <c r="LK98" s="340"/>
      <c r="LL98" s="341"/>
      <c r="LM98" s="339"/>
      <c r="LN98" s="340"/>
      <c r="LO98" s="340"/>
      <c r="LP98" s="341"/>
      <c r="LQ98" s="339"/>
      <c r="LR98" s="340"/>
      <c r="LS98" s="340"/>
      <c r="LT98" s="340"/>
      <c r="LU98" s="340"/>
      <c r="LV98" s="340"/>
      <c r="LW98" s="340"/>
      <c r="LX98" s="369"/>
      <c r="LY98" s="131"/>
      <c r="LZ98" s="135"/>
      <c r="MA98" s="132"/>
      <c r="MB98" s="133"/>
      <c r="MC98" s="135"/>
      <c r="MD98" s="134"/>
      <c r="ME98" s="131"/>
      <c r="MF98" s="135"/>
      <c r="MG98" s="132"/>
      <c r="MH98" s="133"/>
      <c r="MI98" s="135"/>
      <c r="MJ98" s="134"/>
      <c r="MK98" s="131"/>
      <c r="ML98" s="135"/>
      <c r="MM98" s="132"/>
      <c r="MN98" s="133"/>
      <c r="MO98" s="135"/>
      <c r="MP98" s="134"/>
      <c r="MQ98" s="131"/>
      <c r="MR98" s="135"/>
      <c r="MS98" s="132"/>
      <c r="MT98" s="133"/>
      <c r="MU98" s="135"/>
      <c r="MV98" s="134"/>
      <c r="MW98" s="339"/>
      <c r="MX98" s="369"/>
      <c r="MY98" s="562"/>
      <c r="MZ98" s="350"/>
      <c r="NA98" s="350"/>
      <c r="NB98" s="351"/>
      <c r="NC98" s="136"/>
      <c r="ND98" s="358"/>
      <c r="NE98" s="359"/>
      <c r="NF98" s="359"/>
      <c r="NG98" s="359"/>
      <c r="NH98" s="359"/>
      <c r="NI98" s="359"/>
      <c r="NJ98" s="359"/>
      <c r="NK98" s="359"/>
      <c r="NL98" s="359"/>
      <c r="NM98" s="359"/>
      <c r="NN98" s="359"/>
      <c r="NO98" s="359"/>
      <c r="NP98" s="359"/>
      <c r="NQ98" s="360"/>
      <c r="NR98" s="346"/>
      <c r="NS98" s="340"/>
      <c r="NT98" s="340"/>
      <c r="NU98" s="341"/>
      <c r="NV98" s="339"/>
      <c r="NW98" s="340"/>
      <c r="NX98" s="340"/>
      <c r="NY98" s="341"/>
      <c r="NZ98" s="339"/>
      <c r="OA98" s="340"/>
      <c r="OB98" s="340"/>
      <c r="OC98" s="340"/>
      <c r="OD98" s="340"/>
      <c r="OE98" s="340"/>
      <c r="OF98" s="340"/>
      <c r="OG98" s="369"/>
      <c r="OH98" s="131"/>
      <c r="OI98" s="135"/>
      <c r="OJ98" s="132"/>
      <c r="OK98" s="133"/>
      <c r="OL98" s="135"/>
      <c r="OM98" s="134"/>
      <c r="ON98" s="131"/>
      <c r="OO98" s="135"/>
      <c r="OP98" s="132"/>
      <c r="OQ98" s="133"/>
      <c r="OR98" s="135"/>
      <c r="OS98" s="134"/>
      <c r="OT98" s="131"/>
      <c r="OU98" s="135"/>
      <c r="OV98" s="132"/>
      <c r="OW98" s="133"/>
      <c r="OX98" s="135"/>
      <c r="OY98" s="134"/>
      <c r="OZ98" s="131"/>
      <c r="PA98" s="135"/>
      <c r="PB98" s="132"/>
      <c r="PC98" s="133"/>
      <c r="PD98" s="135"/>
      <c r="PE98" s="134"/>
      <c r="PF98" s="339"/>
      <c r="PG98" s="369"/>
      <c r="PH98" s="562"/>
      <c r="PI98" s="350"/>
      <c r="PJ98" s="350"/>
      <c r="PK98" s="351"/>
      <c r="PL98" s="136"/>
      <c r="PM98" s="358"/>
      <c r="PN98" s="359"/>
      <c r="PO98" s="359"/>
      <c r="PP98" s="359"/>
      <c r="PQ98" s="359"/>
      <c r="PR98" s="359"/>
      <c r="PS98" s="359"/>
      <c r="PT98" s="359"/>
      <c r="PU98" s="359"/>
      <c r="PV98" s="359"/>
      <c r="PW98" s="359"/>
      <c r="PX98" s="359"/>
      <c r="PY98" s="359"/>
      <c r="PZ98" s="360"/>
      <c r="QA98" s="346"/>
      <c r="QB98" s="340"/>
      <c r="QC98" s="340"/>
      <c r="QD98" s="341"/>
      <c r="QE98" s="339"/>
      <c r="QF98" s="340"/>
      <c r="QG98" s="340"/>
      <c r="QH98" s="341"/>
      <c r="QI98" s="339"/>
      <c r="QJ98" s="340"/>
      <c r="QK98" s="340"/>
      <c r="QL98" s="340"/>
      <c r="QM98" s="340"/>
      <c r="QN98" s="340"/>
      <c r="QO98" s="340"/>
      <c r="QP98" s="369"/>
      <c r="QQ98" s="131"/>
      <c r="QR98" s="135"/>
      <c r="QS98" s="132"/>
      <c r="QT98" s="133"/>
      <c r="QU98" s="135"/>
      <c r="QV98" s="134"/>
      <c r="QW98" s="131"/>
      <c r="QX98" s="135"/>
      <c r="QY98" s="132"/>
      <c r="QZ98" s="133"/>
      <c r="RA98" s="135"/>
      <c r="RB98" s="134"/>
      <c r="RC98" s="131"/>
      <c r="RD98" s="135"/>
      <c r="RE98" s="132"/>
      <c r="RF98" s="133"/>
      <c r="RG98" s="135"/>
      <c r="RH98" s="134"/>
      <c r="RI98" s="131"/>
      <c r="RJ98" s="135"/>
      <c r="RK98" s="132"/>
      <c r="RL98" s="133"/>
      <c r="RM98" s="135"/>
      <c r="RN98" s="134"/>
      <c r="RO98" s="339"/>
      <c r="RP98" s="369"/>
      <c r="RQ98" s="562"/>
      <c r="RR98" s="350"/>
      <c r="RS98" s="350"/>
      <c r="RT98" s="351"/>
      <c r="RU98" s="136"/>
      <c r="RV98" s="358"/>
      <c r="RW98" s="359"/>
      <c r="RX98" s="359"/>
      <c r="RY98" s="359"/>
      <c r="RZ98" s="359"/>
      <c r="SA98" s="359"/>
      <c r="SB98" s="359"/>
      <c r="SC98" s="359"/>
      <c r="SD98" s="359"/>
      <c r="SE98" s="359"/>
      <c r="SF98" s="359"/>
      <c r="SG98" s="359"/>
      <c r="SH98" s="359"/>
      <c r="SI98" s="360"/>
      <c r="SJ98" s="346"/>
      <c r="SK98" s="340"/>
      <c r="SL98" s="340"/>
      <c r="SM98" s="341"/>
      <c r="SN98" s="339"/>
      <c r="SO98" s="340"/>
      <c r="SP98" s="340"/>
      <c r="SQ98" s="341"/>
      <c r="SR98" s="339"/>
      <c r="SS98" s="340"/>
      <c r="ST98" s="340"/>
      <c r="SU98" s="340"/>
      <c r="SV98" s="340"/>
      <c r="SW98" s="340"/>
      <c r="SX98" s="340"/>
      <c r="SY98" s="369"/>
      <c r="SZ98" s="131"/>
      <c r="TA98" s="135"/>
      <c r="TB98" s="132"/>
      <c r="TC98" s="133"/>
      <c r="TD98" s="135"/>
      <c r="TE98" s="134"/>
      <c r="TF98" s="131"/>
      <c r="TG98" s="135"/>
      <c r="TH98" s="132"/>
      <c r="TI98" s="133"/>
      <c r="TJ98" s="135"/>
      <c r="TK98" s="134"/>
      <c r="TL98" s="131"/>
      <c r="TM98" s="135"/>
      <c r="TN98" s="132"/>
      <c r="TO98" s="133"/>
      <c r="TP98" s="135"/>
      <c r="TQ98" s="134"/>
      <c r="TR98" s="131"/>
      <c r="TS98" s="135"/>
      <c r="TT98" s="132"/>
      <c r="TU98" s="133"/>
      <c r="TV98" s="135"/>
      <c r="TW98" s="134"/>
      <c r="TX98" s="339"/>
      <c r="TY98" s="369"/>
      <c r="TZ98" s="562"/>
      <c r="UA98" s="350"/>
      <c r="UB98" s="350"/>
      <c r="UC98" s="351"/>
      <c r="UD98" s="136"/>
      <c r="UE98" s="358"/>
      <c r="UF98" s="359"/>
      <c r="UG98" s="359"/>
      <c r="UH98" s="359"/>
      <c r="UI98" s="359"/>
      <c r="UJ98" s="359"/>
      <c r="UK98" s="359"/>
      <c r="UL98" s="359"/>
      <c r="UM98" s="359"/>
      <c r="UN98" s="359"/>
      <c r="UO98" s="359"/>
      <c r="UP98" s="359"/>
      <c r="UQ98" s="359"/>
      <c r="UR98" s="360"/>
      <c r="US98" s="346"/>
      <c r="UT98" s="340"/>
      <c r="UU98" s="340"/>
      <c r="UV98" s="341"/>
      <c r="UW98" s="339"/>
      <c r="UX98" s="340"/>
      <c r="UY98" s="340"/>
      <c r="UZ98" s="341"/>
      <c r="VA98" s="339"/>
      <c r="VB98" s="340"/>
      <c r="VC98" s="340"/>
      <c r="VD98" s="340"/>
      <c r="VE98" s="340"/>
      <c r="VF98" s="340"/>
      <c r="VG98" s="340"/>
      <c r="VH98" s="369"/>
      <c r="VI98" s="131"/>
      <c r="VJ98" s="135"/>
      <c r="VK98" s="132"/>
      <c r="VL98" s="133"/>
      <c r="VM98" s="135"/>
      <c r="VN98" s="134"/>
      <c r="VO98" s="131"/>
      <c r="VP98" s="135"/>
      <c r="VQ98" s="132"/>
      <c r="VR98" s="133"/>
      <c r="VS98" s="135"/>
      <c r="VT98" s="134"/>
      <c r="VU98" s="131"/>
      <c r="VV98" s="135"/>
      <c r="VW98" s="132"/>
      <c r="VX98" s="133"/>
      <c r="VY98" s="135"/>
      <c r="VZ98" s="134"/>
      <c r="WA98" s="131"/>
      <c r="WB98" s="135"/>
      <c r="WC98" s="132"/>
      <c r="WD98" s="133"/>
      <c r="WE98" s="135"/>
      <c r="WF98" s="134"/>
      <c r="WG98" s="339"/>
      <c r="WH98" s="369"/>
      <c r="WI98" s="562"/>
      <c r="WJ98" s="350"/>
      <c r="WK98" s="350"/>
      <c r="WL98" s="351"/>
      <c r="WM98" s="136"/>
      <c r="WN98" s="358"/>
      <c r="WO98" s="359"/>
      <c r="WP98" s="359"/>
      <c r="WQ98" s="359"/>
      <c r="WR98" s="359"/>
      <c r="WS98" s="359"/>
      <c r="WT98" s="359"/>
      <c r="WU98" s="359"/>
      <c r="WV98" s="359"/>
      <c r="WW98" s="359"/>
      <c r="WX98" s="359"/>
      <c r="WY98" s="359"/>
      <c r="WZ98" s="359"/>
      <c r="XA98" s="360"/>
      <c r="XB98" s="346"/>
      <c r="XC98" s="340"/>
      <c r="XD98" s="340"/>
      <c r="XE98" s="341"/>
      <c r="XF98" s="339"/>
      <c r="XG98" s="340"/>
      <c r="XH98" s="340"/>
      <c r="XI98" s="341"/>
      <c r="XJ98" s="339"/>
      <c r="XK98" s="340"/>
      <c r="XL98" s="340"/>
      <c r="XM98" s="340"/>
      <c r="XN98" s="340"/>
      <c r="XO98" s="340"/>
      <c r="XP98" s="340"/>
      <c r="XQ98" s="369"/>
      <c r="XR98" s="131"/>
      <c r="XS98" s="135"/>
      <c r="XT98" s="132"/>
      <c r="XU98" s="133"/>
      <c r="XV98" s="135"/>
      <c r="XW98" s="134"/>
      <c r="XX98" s="131"/>
      <c r="XY98" s="135"/>
      <c r="XZ98" s="132"/>
      <c r="YA98" s="133"/>
      <c r="YB98" s="135"/>
      <c r="YC98" s="134"/>
      <c r="YD98" s="131"/>
      <c r="YE98" s="135"/>
      <c r="YF98" s="132"/>
      <c r="YG98" s="133"/>
      <c r="YH98" s="135"/>
      <c r="YI98" s="134"/>
      <c r="YJ98" s="131"/>
      <c r="YK98" s="135"/>
      <c r="YL98" s="132"/>
      <c r="YM98" s="133"/>
      <c r="YN98" s="135"/>
      <c r="YO98" s="134"/>
      <c r="YP98" s="339"/>
      <c r="YQ98" s="369"/>
      <c r="YR98" s="562"/>
      <c r="YS98" s="350"/>
      <c r="YT98" s="350"/>
      <c r="YU98" s="351"/>
      <c r="YV98" s="136"/>
      <c r="YW98" s="358"/>
      <c r="YX98" s="359"/>
      <c r="YY98" s="359"/>
      <c r="YZ98" s="359"/>
      <c r="ZA98" s="359"/>
      <c r="ZB98" s="359"/>
      <c r="ZC98" s="359"/>
      <c r="ZD98" s="359"/>
      <c r="ZE98" s="359"/>
      <c r="ZF98" s="359"/>
      <c r="ZG98" s="359"/>
      <c r="ZH98" s="359"/>
      <c r="ZI98" s="359"/>
      <c r="ZJ98" s="360"/>
      <c r="ZK98" s="346"/>
      <c r="ZL98" s="340"/>
      <c r="ZM98" s="340"/>
      <c r="ZN98" s="341"/>
      <c r="ZO98" s="339"/>
      <c r="ZP98" s="340"/>
      <c r="ZQ98" s="340"/>
      <c r="ZR98" s="341"/>
      <c r="ZS98" s="339"/>
      <c r="ZT98" s="340"/>
      <c r="ZU98" s="340"/>
      <c r="ZV98" s="340"/>
      <c r="ZW98" s="340"/>
      <c r="ZX98" s="340"/>
      <c r="ZY98" s="340"/>
      <c r="ZZ98" s="369"/>
      <c r="AAA98" s="131"/>
      <c r="AAB98" s="135"/>
      <c r="AAC98" s="132"/>
      <c r="AAD98" s="133"/>
      <c r="AAE98" s="135"/>
      <c r="AAF98" s="134"/>
      <c r="AAG98" s="131"/>
      <c r="AAH98" s="135"/>
      <c r="AAI98" s="132"/>
      <c r="AAJ98" s="133"/>
      <c r="AAK98" s="135"/>
      <c r="AAL98" s="134"/>
      <c r="AAM98" s="131"/>
      <c r="AAN98" s="135"/>
      <c r="AAO98" s="132"/>
      <c r="AAP98" s="133"/>
      <c r="AAQ98" s="135"/>
      <c r="AAR98" s="134"/>
      <c r="AAS98" s="131"/>
      <c r="AAT98" s="135"/>
      <c r="AAU98" s="132"/>
      <c r="AAV98" s="133"/>
      <c r="AAW98" s="135"/>
      <c r="AAX98" s="134"/>
      <c r="AAY98" s="339"/>
      <c r="AAZ98" s="369"/>
      <c r="ABA98" s="562"/>
      <c r="ABB98" s="350"/>
      <c r="ABC98" s="350"/>
      <c r="ABD98" s="351"/>
      <c r="ABE98" s="136"/>
      <c r="ABF98" s="358"/>
      <c r="ABG98" s="359"/>
      <c r="ABH98" s="359"/>
      <c r="ABI98" s="359"/>
      <c r="ABJ98" s="359"/>
      <c r="ABK98" s="359"/>
      <c r="ABL98" s="359"/>
      <c r="ABM98" s="359"/>
      <c r="ABN98" s="359"/>
      <c r="ABO98" s="359"/>
      <c r="ABP98" s="359"/>
      <c r="ABQ98" s="359"/>
      <c r="ABR98" s="359"/>
      <c r="ABS98" s="360"/>
      <c r="ABT98" s="346"/>
      <c r="ABU98" s="340"/>
      <c r="ABV98" s="340"/>
      <c r="ABW98" s="341"/>
      <c r="ABX98" s="339"/>
      <c r="ABY98" s="340"/>
      <c r="ABZ98" s="340"/>
      <c r="ACA98" s="341"/>
      <c r="ACB98" s="339"/>
      <c r="ACC98" s="340"/>
      <c r="ACD98" s="340"/>
      <c r="ACE98" s="340"/>
      <c r="ACF98" s="340"/>
      <c r="ACG98" s="340"/>
      <c r="ACH98" s="340"/>
      <c r="ACI98" s="369"/>
      <c r="ACJ98" s="131"/>
      <c r="ACK98" s="135"/>
      <c r="ACL98" s="132"/>
      <c r="ACM98" s="133"/>
      <c r="ACN98" s="135"/>
      <c r="ACO98" s="134"/>
      <c r="ACP98" s="131"/>
      <c r="ACQ98" s="135"/>
      <c r="ACR98" s="132"/>
      <c r="ACS98" s="133"/>
      <c r="ACT98" s="135"/>
      <c r="ACU98" s="134"/>
      <c r="ACV98" s="131"/>
      <c r="ACW98" s="135"/>
      <c r="ACX98" s="132"/>
      <c r="ACY98" s="133"/>
      <c r="ACZ98" s="135"/>
      <c r="ADA98" s="134"/>
      <c r="ADB98" s="131"/>
      <c r="ADC98" s="135"/>
      <c r="ADD98" s="132"/>
      <c r="ADE98" s="133"/>
      <c r="ADF98" s="135"/>
      <c r="ADG98" s="134"/>
      <c r="ADH98" s="339"/>
      <c r="ADI98" s="369"/>
      <c r="ADJ98" s="562"/>
      <c r="ADK98" s="350"/>
      <c r="ADL98" s="350"/>
      <c r="ADM98" s="351"/>
      <c r="ADN98" s="136"/>
      <c r="ADO98" s="358"/>
      <c r="ADP98" s="359"/>
      <c r="ADQ98" s="359"/>
      <c r="ADR98" s="359"/>
      <c r="ADS98" s="359"/>
      <c r="ADT98" s="359"/>
      <c r="ADU98" s="359"/>
      <c r="ADV98" s="359"/>
      <c r="ADW98" s="359"/>
      <c r="ADX98" s="359"/>
      <c r="ADY98" s="359"/>
      <c r="ADZ98" s="359"/>
      <c r="AEA98" s="359"/>
      <c r="AEB98" s="360"/>
      <c r="AEC98" s="346"/>
      <c r="AED98" s="340"/>
      <c r="AEE98" s="340"/>
      <c r="AEF98" s="341"/>
      <c r="AEG98" s="339"/>
      <c r="AEH98" s="340"/>
      <c r="AEI98" s="340"/>
      <c r="AEJ98" s="341"/>
      <c r="AEK98" s="339"/>
      <c r="AEL98" s="340"/>
      <c r="AEM98" s="340"/>
      <c r="AEN98" s="340"/>
      <c r="AEO98" s="340"/>
      <c r="AEP98" s="340"/>
      <c r="AEQ98" s="340"/>
      <c r="AER98" s="369"/>
      <c r="AES98" s="131"/>
      <c r="AET98" s="135"/>
      <c r="AEU98" s="132"/>
      <c r="AEV98" s="133"/>
      <c r="AEW98" s="135"/>
      <c r="AEX98" s="134"/>
      <c r="AEY98" s="131"/>
      <c r="AEZ98" s="135"/>
      <c r="AFA98" s="132"/>
      <c r="AFB98" s="133"/>
      <c r="AFC98" s="135"/>
      <c r="AFD98" s="134"/>
      <c r="AFE98" s="131"/>
      <c r="AFF98" s="135"/>
      <c r="AFG98" s="132"/>
      <c r="AFH98" s="133"/>
      <c r="AFI98" s="135"/>
      <c r="AFJ98" s="134"/>
      <c r="AFK98" s="131"/>
      <c r="AFL98" s="135"/>
      <c r="AFM98" s="132"/>
      <c r="AFN98" s="133"/>
      <c r="AFO98" s="135"/>
      <c r="AFP98" s="134"/>
      <c r="AFQ98" s="339"/>
      <c r="AFR98" s="369"/>
      <c r="AFS98" s="562"/>
      <c r="AFT98" s="350"/>
      <c r="AFU98" s="350"/>
      <c r="AFV98" s="351"/>
      <c r="AFW98" s="136"/>
      <c r="AFX98" s="358"/>
      <c r="AFY98" s="359"/>
      <c r="AFZ98" s="359"/>
      <c r="AGA98" s="359"/>
      <c r="AGB98" s="359"/>
      <c r="AGC98" s="359"/>
      <c r="AGD98" s="359"/>
      <c r="AGE98" s="359"/>
      <c r="AGF98" s="359"/>
      <c r="AGG98" s="359"/>
      <c r="AGH98" s="359"/>
      <c r="AGI98" s="359"/>
      <c r="AGJ98" s="359"/>
      <c r="AGK98" s="360"/>
      <c r="AGL98" s="346"/>
      <c r="AGM98" s="340"/>
      <c r="AGN98" s="340"/>
      <c r="AGO98" s="341"/>
      <c r="AGP98" s="339"/>
      <c r="AGQ98" s="340"/>
      <c r="AGR98" s="340"/>
      <c r="AGS98" s="341"/>
      <c r="AGT98" s="339"/>
      <c r="AGU98" s="340"/>
      <c r="AGV98" s="340"/>
      <c r="AGW98" s="340"/>
      <c r="AGX98" s="340"/>
      <c r="AGY98" s="340"/>
      <c r="AGZ98" s="340"/>
      <c r="AHA98" s="369"/>
      <c r="AHB98" s="131"/>
      <c r="AHC98" s="135"/>
      <c r="AHD98" s="132"/>
      <c r="AHE98" s="133"/>
      <c r="AHF98" s="135"/>
      <c r="AHG98" s="134"/>
      <c r="AHH98" s="131"/>
      <c r="AHI98" s="135"/>
      <c r="AHJ98" s="132"/>
      <c r="AHK98" s="133"/>
      <c r="AHL98" s="135"/>
      <c r="AHM98" s="134"/>
      <c r="AHN98" s="131"/>
      <c r="AHO98" s="135"/>
      <c r="AHP98" s="132"/>
      <c r="AHQ98" s="133"/>
      <c r="AHR98" s="135"/>
      <c r="AHS98" s="134"/>
      <c r="AHT98" s="131"/>
      <c r="AHU98" s="135"/>
      <c r="AHV98" s="132"/>
      <c r="AHW98" s="133"/>
      <c r="AHX98" s="135"/>
      <c r="AHY98" s="134"/>
      <c r="AHZ98" s="339"/>
      <c r="AIA98" s="369"/>
      <c r="AIB98" s="562"/>
      <c r="AIC98" s="350"/>
      <c r="AID98" s="350"/>
      <c r="AIE98" s="351"/>
      <c r="AIF98" s="136"/>
      <c r="AIG98" s="358"/>
      <c r="AIH98" s="359"/>
      <c r="AII98" s="359"/>
      <c r="AIJ98" s="359"/>
      <c r="AIK98" s="359"/>
      <c r="AIL98" s="359"/>
      <c r="AIM98" s="359"/>
      <c r="AIN98" s="359"/>
      <c r="AIO98" s="359"/>
      <c r="AIP98" s="359"/>
      <c r="AIQ98" s="359"/>
      <c r="AIR98" s="359"/>
      <c r="AIS98" s="359"/>
      <c r="AIT98" s="360"/>
      <c r="AIU98" s="346"/>
      <c r="AIV98" s="340"/>
      <c r="AIW98" s="340"/>
      <c r="AIX98" s="341"/>
      <c r="AIY98" s="339"/>
      <c r="AIZ98" s="340"/>
      <c r="AJA98" s="340"/>
      <c r="AJB98" s="341"/>
      <c r="AJC98" s="339"/>
      <c r="AJD98" s="340"/>
      <c r="AJE98" s="340"/>
      <c r="AJF98" s="340"/>
      <c r="AJG98" s="340"/>
      <c r="AJH98" s="340"/>
      <c r="AJI98" s="340"/>
      <c r="AJJ98" s="369"/>
      <c r="AJK98" s="131"/>
      <c r="AJL98" s="135"/>
      <c r="AJM98" s="132"/>
      <c r="AJN98" s="133"/>
      <c r="AJO98" s="135"/>
      <c r="AJP98" s="134"/>
      <c r="AJQ98" s="131"/>
      <c r="AJR98" s="135"/>
      <c r="AJS98" s="132"/>
      <c r="AJT98" s="133"/>
      <c r="AJU98" s="135"/>
      <c r="AJV98" s="134"/>
      <c r="AJW98" s="131"/>
      <c r="AJX98" s="135"/>
      <c r="AJY98" s="132"/>
      <c r="AJZ98" s="133"/>
      <c r="AKA98" s="135"/>
      <c r="AKB98" s="134"/>
      <c r="AKC98" s="131"/>
      <c r="AKD98" s="135"/>
      <c r="AKE98" s="132"/>
      <c r="AKF98" s="133"/>
      <c r="AKG98" s="135"/>
      <c r="AKH98" s="134"/>
      <c r="AKI98" s="339"/>
      <c r="AKJ98" s="369"/>
      <c r="AKK98" s="562"/>
      <c r="AKL98" s="350"/>
      <c r="AKM98" s="350"/>
      <c r="AKN98" s="351"/>
      <c r="AKO98" s="136"/>
      <c r="AKP98" s="358"/>
      <c r="AKQ98" s="359"/>
      <c r="AKR98" s="359"/>
      <c r="AKS98" s="359"/>
      <c r="AKT98" s="359"/>
      <c r="AKU98" s="359"/>
      <c r="AKV98" s="359"/>
      <c r="AKW98" s="359"/>
      <c r="AKX98" s="359"/>
      <c r="AKY98" s="359"/>
      <c r="AKZ98" s="359"/>
      <c r="ALA98" s="359"/>
      <c r="ALB98" s="359"/>
      <c r="ALC98" s="360"/>
      <c r="ALD98" s="346"/>
      <c r="ALE98" s="340"/>
      <c r="ALF98" s="340"/>
      <c r="ALG98" s="341"/>
      <c r="ALH98" s="339"/>
      <c r="ALI98" s="340"/>
      <c r="ALJ98" s="340"/>
      <c r="ALK98" s="341"/>
      <c r="ALL98" s="339"/>
      <c r="ALM98" s="340"/>
      <c r="ALN98" s="340"/>
      <c r="ALO98" s="340"/>
      <c r="ALP98" s="340"/>
      <c r="ALQ98" s="340"/>
      <c r="ALR98" s="340"/>
      <c r="ALS98" s="369"/>
      <c r="ALT98" s="131"/>
      <c r="ALU98" s="135"/>
      <c r="ALV98" s="132"/>
      <c r="ALW98" s="133"/>
      <c r="ALX98" s="135"/>
      <c r="ALY98" s="134"/>
      <c r="ALZ98" s="131"/>
      <c r="AMA98" s="135"/>
      <c r="AMB98" s="132"/>
      <c r="AMC98" s="133"/>
      <c r="AMD98" s="135"/>
      <c r="AME98" s="134"/>
      <c r="AMF98" s="131"/>
      <c r="AMG98" s="135"/>
      <c r="AMH98" s="132"/>
      <c r="AMI98" s="133"/>
      <c r="AMJ98" s="135"/>
      <c r="AMK98" s="134"/>
      <c r="AML98" s="131"/>
      <c r="AMM98" s="135"/>
      <c r="AMN98" s="132"/>
      <c r="AMO98" s="133"/>
      <c r="AMP98" s="135"/>
      <c r="AMQ98" s="134"/>
      <c r="AMR98" s="339"/>
      <c r="AMS98" s="369"/>
      <c r="AMT98" s="562"/>
      <c r="AMU98" s="350"/>
      <c r="AMV98" s="350"/>
      <c r="AMW98" s="351"/>
      <c r="AMX98" s="136"/>
      <c r="AMY98" s="358"/>
      <c r="AMZ98" s="359"/>
      <c r="ANA98" s="359"/>
      <c r="ANB98" s="359"/>
      <c r="ANC98" s="359"/>
      <c r="AND98" s="359"/>
      <c r="ANE98" s="359"/>
      <c r="ANF98" s="359"/>
      <c r="ANG98" s="359"/>
      <c r="ANH98" s="359"/>
      <c r="ANI98" s="359"/>
      <c r="ANJ98" s="359"/>
      <c r="ANK98" s="359"/>
      <c r="ANL98" s="360"/>
      <c r="ANM98" s="346"/>
      <c r="ANN98" s="340"/>
      <c r="ANO98" s="340"/>
      <c r="ANP98" s="341"/>
      <c r="ANQ98" s="339"/>
      <c r="ANR98" s="340"/>
      <c r="ANS98" s="340"/>
      <c r="ANT98" s="341"/>
      <c r="ANU98" s="339"/>
      <c r="ANV98" s="340"/>
      <c r="ANW98" s="340"/>
      <c r="ANX98" s="340"/>
      <c r="ANY98" s="340"/>
      <c r="ANZ98" s="340"/>
      <c r="AOA98" s="340"/>
      <c r="AOB98" s="369"/>
      <c r="AOC98" s="131"/>
      <c r="AOD98" s="135"/>
      <c r="AOE98" s="132"/>
      <c r="AOF98" s="133"/>
      <c r="AOG98" s="135"/>
      <c r="AOH98" s="134"/>
      <c r="AOI98" s="131"/>
      <c r="AOJ98" s="135"/>
      <c r="AOK98" s="132"/>
      <c r="AOL98" s="133"/>
      <c r="AOM98" s="135"/>
      <c r="AON98" s="134"/>
      <c r="AOO98" s="131"/>
      <c r="AOP98" s="135"/>
      <c r="AOQ98" s="132"/>
      <c r="AOR98" s="133"/>
      <c r="AOS98" s="135"/>
      <c r="AOT98" s="134"/>
      <c r="AOU98" s="131"/>
      <c r="AOV98" s="135"/>
      <c r="AOW98" s="132"/>
      <c r="AOX98" s="133"/>
      <c r="AOY98" s="135"/>
      <c r="AOZ98" s="134"/>
      <c r="APA98" s="339"/>
      <c r="APB98" s="369"/>
      <c r="APC98" s="562"/>
      <c r="APD98" s="350"/>
      <c r="APE98" s="350"/>
      <c r="APF98" s="351"/>
      <c r="APG98" s="136"/>
      <c r="APH98" s="358"/>
      <c r="API98" s="359"/>
      <c r="APJ98" s="359"/>
      <c r="APK98" s="359"/>
      <c r="APL98" s="359"/>
      <c r="APM98" s="359"/>
      <c r="APN98" s="359"/>
      <c r="APO98" s="359"/>
      <c r="APP98" s="359"/>
      <c r="APQ98" s="359"/>
      <c r="APR98" s="359"/>
      <c r="APS98" s="359"/>
      <c r="APT98" s="359"/>
      <c r="APU98" s="360"/>
      <c r="APV98" s="346"/>
      <c r="APW98" s="340"/>
      <c r="APX98" s="340"/>
      <c r="APY98" s="341"/>
      <c r="APZ98" s="339"/>
      <c r="AQA98" s="340"/>
      <c r="AQB98" s="340"/>
      <c r="AQC98" s="341"/>
      <c r="AQD98" s="339"/>
      <c r="AQE98" s="340"/>
      <c r="AQF98" s="340"/>
      <c r="AQG98" s="340"/>
      <c r="AQH98" s="340"/>
      <c r="AQI98" s="340"/>
      <c r="AQJ98" s="340"/>
      <c r="AQK98" s="369"/>
      <c r="AQL98" s="131"/>
      <c r="AQM98" s="135"/>
      <c r="AQN98" s="132"/>
      <c r="AQO98" s="133"/>
      <c r="AQP98" s="135"/>
      <c r="AQQ98" s="134"/>
      <c r="AQR98" s="131"/>
      <c r="AQS98" s="135"/>
      <c r="AQT98" s="132"/>
      <c r="AQU98" s="133"/>
      <c r="AQV98" s="135"/>
      <c r="AQW98" s="134"/>
      <c r="AQX98" s="131"/>
      <c r="AQY98" s="135"/>
      <c r="AQZ98" s="132"/>
      <c r="ARA98" s="133"/>
      <c r="ARB98" s="135"/>
      <c r="ARC98" s="134"/>
      <c r="ARD98" s="131"/>
      <c r="ARE98" s="135"/>
      <c r="ARF98" s="132"/>
      <c r="ARG98" s="133"/>
      <c r="ARH98" s="135"/>
      <c r="ARI98" s="134"/>
      <c r="ARJ98" s="339"/>
      <c r="ARK98" s="369"/>
      <c r="ARL98" s="562"/>
      <c r="ARM98" s="350"/>
      <c r="ARN98" s="350"/>
      <c r="ARO98" s="351"/>
      <c r="ARP98" s="136"/>
      <c r="ARQ98" s="358"/>
      <c r="ARR98" s="359"/>
      <c r="ARS98" s="359"/>
      <c r="ART98" s="359"/>
      <c r="ARU98" s="359"/>
      <c r="ARV98" s="359"/>
      <c r="ARW98" s="359"/>
      <c r="ARX98" s="359"/>
      <c r="ARY98" s="359"/>
      <c r="ARZ98" s="359"/>
      <c r="ASA98" s="359"/>
      <c r="ASB98" s="359"/>
      <c r="ASC98" s="359"/>
      <c r="ASD98" s="360"/>
      <c r="ASE98" s="346"/>
      <c r="ASF98" s="340"/>
      <c r="ASG98" s="340"/>
      <c r="ASH98" s="341"/>
      <c r="ASI98" s="339"/>
      <c r="ASJ98" s="340"/>
      <c r="ASK98" s="340"/>
      <c r="ASL98" s="341"/>
      <c r="ASM98" s="339"/>
      <c r="ASN98" s="340"/>
      <c r="ASO98" s="340"/>
      <c r="ASP98" s="340"/>
      <c r="ASQ98" s="340"/>
      <c r="ASR98" s="340"/>
      <c r="ASS98" s="340"/>
      <c r="AST98" s="369"/>
      <c r="ASU98" s="131"/>
      <c r="ASV98" s="135"/>
      <c r="ASW98" s="132"/>
      <c r="ASX98" s="133"/>
      <c r="ASY98" s="135"/>
      <c r="ASZ98" s="134"/>
      <c r="ATA98" s="131"/>
      <c r="ATB98" s="135"/>
      <c r="ATC98" s="132"/>
      <c r="ATD98" s="133"/>
      <c r="ATE98" s="135"/>
      <c r="ATF98" s="134"/>
      <c r="ATG98" s="131"/>
      <c r="ATH98" s="135"/>
      <c r="ATI98" s="132"/>
      <c r="ATJ98" s="133"/>
      <c r="ATK98" s="135"/>
      <c r="ATL98" s="134"/>
      <c r="ATM98" s="131"/>
      <c r="ATN98" s="135"/>
      <c r="ATO98" s="132"/>
      <c r="ATP98" s="133"/>
      <c r="ATQ98" s="135"/>
      <c r="ATR98" s="134"/>
      <c r="ATS98" s="339"/>
      <c r="ATT98" s="369"/>
      <c r="ATU98" s="562"/>
      <c r="ATV98" s="350"/>
      <c r="ATW98" s="350"/>
      <c r="ATX98" s="351"/>
      <c r="ATY98" s="136"/>
      <c r="ATZ98" s="358"/>
      <c r="AUA98" s="359"/>
      <c r="AUB98" s="359"/>
      <c r="AUC98" s="359"/>
      <c r="AUD98" s="359"/>
      <c r="AUE98" s="359"/>
      <c r="AUF98" s="359"/>
      <c r="AUG98" s="359"/>
      <c r="AUH98" s="359"/>
      <c r="AUI98" s="359"/>
      <c r="AUJ98" s="359"/>
      <c r="AUK98" s="359"/>
      <c r="AUL98" s="359"/>
      <c r="AUM98" s="360"/>
      <c r="AUN98" s="346"/>
      <c r="AUO98" s="340"/>
      <c r="AUP98" s="340"/>
      <c r="AUQ98" s="341"/>
      <c r="AUR98" s="339"/>
      <c r="AUS98" s="340"/>
      <c r="AUT98" s="340"/>
      <c r="AUU98" s="341"/>
      <c r="AUV98" s="339"/>
      <c r="AUW98" s="340"/>
      <c r="AUX98" s="340"/>
      <c r="AUY98" s="340"/>
      <c r="AUZ98" s="340"/>
      <c r="AVA98" s="340"/>
      <c r="AVB98" s="340"/>
      <c r="AVC98" s="369"/>
      <c r="AVD98" s="131"/>
      <c r="AVE98" s="135"/>
      <c r="AVF98" s="132"/>
      <c r="AVG98" s="133"/>
      <c r="AVH98" s="135"/>
      <c r="AVI98" s="134"/>
      <c r="AVJ98" s="131"/>
      <c r="AVK98" s="135"/>
      <c r="AVL98" s="132"/>
      <c r="AVM98" s="133"/>
      <c r="AVN98" s="135"/>
      <c r="AVO98" s="134"/>
      <c r="AVP98" s="131"/>
      <c r="AVQ98" s="135"/>
      <c r="AVR98" s="132"/>
      <c r="AVS98" s="133"/>
      <c r="AVT98" s="135"/>
      <c r="AVU98" s="134"/>
      <c r="AVV98" s="131"/>
      <c r="AVW98" s="135"/>
      <c r="AVX98" s="132"/>
      <c r="AVY98" s="133"/>
      <c r="AVZ98" s="135"/>
      <c r="AWA98" s="134"/>
      <c r="AWB98" s="339"/>
      <c r="AWC98" s="369"/>
      <c r="AWD98" s="562"/>
      <c r="AWE98" s="350"/>
      <c r="AWF98" s="350"/>
      <c r="AWG98" s="351"/>
      <c r="AWH98" s="136"/>
      <c r="AWI98" s="358"/>
      <c r="AWJ98" s="359"/>
      <c r="AWK98" s="359"/>
      <c r="AWL98" s="359"/>
      <c r="AWM98" s="359"/>
      <c r="AWN98" s="359"/>
      <c r="AWO98" s="359"/>
      <c r="AWP98" s="359"/>
      <c r="AWQ98" s="359"/>
      <c r="AWR98" s="359"/>
      <c r="AWS98" s="359"/>
      <c r="AWT98" s="359"/>
      <c r="AWU98" s="359"/>
      <c r="AWV98" s="360"/>
      <c r="AWW98" s="346"/>
      <c r="AWX98" s="340"/>
      <c r="AWY98" s="340"/>
      <c r="AWZ98" s="341"/>
      <c r="AXA98" s="339"/>
      <c r="AXB98" s="340"/>
      <c r="AXC98" s="340"/>
      <c r="AXD98" s="341"/>
      <c r="AXE98" s="339"/>
      <c r="AXF98" s="340"/>
      <c r="AXG98" s="340"/>
      <c r="AXH98" s="340"/>
      <c r="AXI98" s="340"/>
      <c r="AXJ98" s="340"/>
      <c r="AXK98" s="340"/>
      <c r="AXL98" s="369"/>
      <c r="AXM98" s="131"/>
      <c r="AXN98" s="135"/>
      <c r="AXO98" s="132"/>
      <c r="AXP98" s="133"/>
      <c r="AXQ98" s="135"/>
      <c r="AXR98" s="134"/>
      <c r="AXS98" s="131"/>
      <c r="AXT98" s="135"/>
      <c r="AXU98" s="132"/>
      <c r="AXV98" s="133"/>
      <c r="AXW98" s="135"/>
      <c r="AXX98" s="134"/>
      <c r="AXY98" s="131"/>
      <c r="AXZ98" s="135"/>
      <c r="AYA98" s="132"/>
      <c r="AYB98" s="133"/>
      <c r="AYC98" s="135"/>
      <c r="AYD98" s="134"/>
      <c r="AYE98" s="131"/>
      <c r="AYF98" s="135"/>
      <c r="AYG98" s="132"/>
      <c r="AYH98" s="133"/>
      <c r="AYI98" s="135"/>
      <c r="AYJ98" s="134"/>
      <c r="AYK98" s="339"/>
      <c r="AYL98" s="369"/>
      <c r="AYM98" s="562"/>
      <c r="AYN98" s="350"/>
      <c r="AYO98" s="350"/>
      <c r="AYP98" s="351"/>
      <c r="AYQ98" s="136"/>
      <c r="AYR98" s="358"/>
      <c r="AYS98" s="359"/>
      <c r="AYT98" s="359"/>
      <c r="AYU98" s="359"/>
      <c r="AYV98" s="359"/>
      <c r="AYW98" s="359"/>
      <c r="AYX98" s="359"/>
      <c r="AYY98" s="359"/>
      <c r="AYZ98" s="359"/>
      <c r="AZA98" s="359"/>
      <c r="AZB98" s="359"/>
      <c r="AZC98" s="359"/>
      <c r="AZD98" s="359"/>
      <c r="AZE98" s="360"/>
      <c r="AZF98" s="346"/>
      <c r="AZG98" s="340"/>
      <c r="AZH98" s="340"/>
      <c r="AZI98" s="341"/>
      <c r="AZJ98" s="339"/>
      <c r="AZK98" s="340"/>
      <c r="AZL98" s="340"/>
      <c r="AZM98" s="341"/>
      <c r="AZN98" s="339"/>
      <c r="AZO98" s="340"/>
      <c r="AZP98" s="340"/>
      <c r="AZQ98" s="340"/>
      <c r="AZR98" s="340"/>
      <c r="AZS98" s="340"/>
      <c r="AZT98" s="340"/>
      <c r="AZU98" s="369"/>
      <c r="AZV98" s="131"/>
      <c r="AZW98" s="135"/>
      <c r="AZX98" s="132"/>
      <c r="AZY98" s="133"/>
      <c r="AZZ98" s="135"/>
      <c r="BAA98" s="134"/>
      <c r="BAB98" s="131"/>
      <c r="BAC98" s="135"/>
      <c r="BAD98" s="132"/>
      <c r="BAE98" s="133"/>
      <c r="BAF98" s="135"/>
      <c r="BAG98" s="134"/>
      <c r="BAH98" s="131"/>
      <c r="BAI98" s="135"/>
      <c r="BAJ98" s="132"/>
      <c r="BAK98" s="133"/>
      <c r="BAL98" s="135"/>
      <c r="BAM98" s="134"/>
      <c r="BAN98" s="131"/>
      <c r="BAO98" s="135"/>
      <c r="BAP98" s="132"/>
      <c r="BAQ98" s="133"/>
      <c r="BAR98" s="135"/>
      <c r="BAS98" s="134"/>
      <c r="BAT98" s="339"/>
      <c r="BAU98" s="369"/>
      <c r="BAV98" s="562"/>
      <c r="BAW98" s="350"/>
      <c r="BAX98" s="350"/>
      <c r="BAY98" s="351"/>
      <c r="BAZ98" s="136"/>
      <c r="BBA98" s="358"/>
      <c r="BBB98" s="359"/>
      <c r="BBC98" s="359"/>
      <c r="BBD98" s="359"/>
      <c r="BBE98" s="359"/>
      <c r="BBF98" s="359"/>
      <c r="BBG98" s="359"/>
      <c r="BBH98" s="359"/>
      <c r="BBI98" s="359"/>
      <c r="BBJ98" s="359"/>
      <c r="BBK98" s="359"/>
      <c r="BBL98" s="359"/>
      <c r="BBM98" s="359"/>
      <c r="BBN98" s="360"/>
      <c r="BBO98" s="346"/>
      <c r="BBP98" s="340"/>
      <c r="BBQ98" s="340"/>
      <c r="BBR98" s="341"/>
      <c r="BBS98" s="339"/>
      <c r="BBT98" s="340"/>
      <c r="BBU98" s="340"/>
      <c r="BBV98" s="341"/>
      <c r="BBW98" s="339"/>
      <c r="BBX98" s="340"/>
      <c r="BBY98" s="340"/>
      <c r="BBZ98" s="340"/>
      <c r="BCA98" s="340"/>
      <c r="BCB98" s="340"/>
      <c r="BCC98" s="340"/>
      <c r="BCD98" s="369"/>
      <c r="BCE98" s="131"/>
      <c r="BCF98" s="135"/>
      <c r="BCG98" s="132"/>
      <c r="BCH98" s="133"/>
      <c r="BCI98" s="135"/>
      <c r="BCJ98" s="134"/>
      <c r="BCK98" s="131"/>
      <c r="BCL98" s="135"/>
      <c r="BCM98" s="132"/>
      <c r="BCN98" s="133"/>
      <c r="BCO98" s="135"/>
      <c r="BCP98" s="134"/>
      <c r="BCQ98" s="131"/>
      <c r="BCR98" s="135"/>
      <c r="BCS98" s="132"/>
      <c r="BCT98" s="133"/>
      <c r="BCU98" s="135"/>
      <c r="BCV98" s="134"/>
      <c r="BCW98" s="131"/>
      <c r="BCX98" s="135"/>
      <c r="BCY98" s="132"/>
      <c r="BCZ98" s="133"/>
      <c r="BDA98" s="135"/>
      <c r="BDB98" s="134"/>
      <c r="BDC98" s="339"/>
      <c r="BDD98" s="369"/>
      <c r="BDE98" s="562"/>
      <c r="BDF98" s="350"/>
      <c r="BDG98" s="350"/>
      <c r="BDH98" s="351"/>
      <c r="BDI98" s="136"/>
      <c r="BDJ98" s="358"/>
      <c r="BDK98" s="359"/>
      <c r="BDL98" s="359"/>
      <c r="BDM98" s="359"/>
      <c r="BDN98" s="359"/>
      <c r="BDO98" s="359"/>
      <c r="BDP98" s="359"/>
      <c r="BDQ98" s="359"/>
      <c r="BDR98" s="359"/>
      <c r="BDS98" s="359"/>
      <c r="BDT98" s="359"/>
      <c r="BDU98" s="359"/>
      <c r="BDV98" s="359"/>
      <c r="BDW98" s="360"/>
      <c r="BDX98" s="346"/>
      <c r="BDY98" s="340"/>
      <c r="BDZ98" s="340"/>
      <c r="BEA98" s="341"/>
      <c r="BEB98" s="339"/>
      <c r="BEC98" s="340"/>
      <c r="BED98" s="340"/>
      <c r="BEE98" s="341"/>
      <c r="BEF98" s="339"/>
      <c r="BEG98" s="340"/>
      <c r="BEH98" s="340"/>
      <c r="BEI98" s="340"/>
      <c r="BEJ98" s="340"/>
      <c r="BEK98" s="340"/>
      <c r="BEL98" s="340"/>
      <c r="BEM98" s="369"/>
      <c r="BEN98" s="131"/>
      <c r="BEO98" s="135"/>
      <c r="BEP98" s="132"/>
      <c r="BEQ98" s="133"/>
      <c r="BER98" s="135"/>
      <c r="BES98" s="134"/>
      <c r="BET98" s="131"/>
      <c r="BEU98" s="135"/>
      <c r="BEV98" s="132"/>
      <c r="BEW98" s="133"/>
      <c r="BEX98" s="135"/>
      <c r="BEY98" s="134"/>
      <c r="BEZ98" s="131"/>
      <c r="BFA98" s="135"/>
      <c r="BFB98" s="132"/>
      <c r="BFC98" s="133"/>
      <c r="BFD98" s="135"/>
      <c r="BFE98" s="134"/>
      <c r="BFF98" s="131"/>
      <c r="BFG98" s="135"/>
      <c r="BFH98" s="132"/>
      <c r="BFI98" s="133"/>
      <c r="BFJ98" s="135"/>
      <c r="BFK98" s="134"/>
      <c r="BFL98" s="339"/>
      <c r="BFM98" s="369"/>
      <c r="BFN98" s="562"/>
      <c r="BFO98" s="350"/>
      <c r="BFP98" s="350"/>
      <c r="BFQ98" s="351"/>
      <c r="BFR98" s="136"/>
      <c r="BFS98" s="358"/>
      <c r="BFT98" s="359"/>
      <c r="BFU98" s="359"/>
      <c r="BFV98" s="359"/>
      <c r="BFW98" s="359"/>
      <c r="BFX98" s="359"/>
      <c r="BFY98" s="359"/>
      <c r="BFZ98" s="359"/>
      <c r="BGA98" s="359"/>
      <c r="BGB98" s="359"/>
      <c r="BGC98" s="359"/>
      <c r="BGD98" s="359"/>
      <c r="BGE98" s="359"/>
      <c r="BGF98" s="360"/>
      <c r="BGG98" s="346"/>
      <c r="BGH98" s="340"/>
      <c r="BGI98" s="340"/>
      <c r="BGJ98" s="341"/>
      <c r="BGK98" s="339"/>
      <c r="BGL98" s="340"/>
      <c r="BGM98" s="340"/>
      <c r="BGN98" s="341"/>
      <c r="BGO98" s="339"/>
      <c r="BGP98" s="340"/>
      <c r="BGQ98" s="340"/>
      <c r="BGR98" s="340"/>
      <c r="BGS98" s="340"/>
      <c r="BGT98" s="340"/>
      <c r="BGU98" s="340"/>
      <c r="BGV98" s="369"/>
      <c r="BGW98" s="131"/>
      <c r="BGX98" s="135"/>
      <c r="BGY98" s="132"/>
      <c r="BGZ98" s="133"/>
      <c r="BHA98" s="135"/>
      <c r="BHB98" s="134"/>
      <c r="BHC98" s="131"/>
      <c r="BHD98" s="135"/>
      <c r="BHE98" s="132"/>
      <c r="BHF98" s="133"/>
      <c r="BHG98" s="135"/>
      <c r="BHH98" s="134"/>
      <c r="BHI98" s="131"/>
      <c r="BHJ98" s="135"/>
      <c r="BHK98" s="132"/>
      <c r="BHL98" s="133"/>
      <c r="BHM98" s="135"/>
      <c r="BHN98" s="134"/>
      <c r="BHO98" s="131"/>
      <c r="BHP98" s="135"/>
      <c r="BHQ98" s="132"/>
      <c r="BHR98" s="133"/>
      <c r="BHS98" s="135"/>
      <c r="BHT98" s="134"/>
      <c r="BHU98" s="339"/>
      <c r="BHV98" s="369"/>
      <c r="BHW98" s="562"/>
      <c r="BHX98" s="350"/>
      <c r="BHY98" s="350"/>
      <c r="BHZ98" s="351"/>
      <c r="BIA98" s="136"/>
      <c r="BIB98" s="358"/>
      <c r="BIC98" s="359"/>
      <c r="BID98" s="359"/>
      <c r="BIE98" s="359"/>
      <c r="BIF98" s="359"/>
      <c r="BIG98" s="359"/>
      <c r="BIH98" s="359"/>
      <c r="BII98" s="359"/>
      <c r="BIJ98" s="359"/>
      <c r="BIK98" s="359"/>
      <c r="BIL98" s="359"/>
      <c r="BIM98" s="359"/>
      <c r="BIN98" s="359"/>
      <c r="BIO98" s="360"/>
      <c r="BIP98" s="346"/>
      <c r="BIQ98" s="340"/>
      <c r="BIR98" s="340"/>
      <c r="BIS98" s="341"/>
      <c r="BIT98" s="339"/>
      <c r="BIU98" s="340"/>
      <c r="BIV98" s="340"/>
      <c r="BIW98" s="341"/>
      <c r="BIX98" s="339"/>
      <c r="BIY98" s="340"/>
      <c r="BIZ98" s="340"/>
      <c r="BJA98" s="340"/>
      <c r="BJB98" s="340"/>
      <c r="BJC98" s="340"/>
      <c r="BJD98" s="340"/>
      <c r="BJE98" s="369"/>
      <c r="BJF98" s="131"/>
      <c r="BJG98" s="135"/>
      <c r="BJH98" s="132"/>
      <c r="BJI98" s="133"/>
      <c r="BJJ98" s="135"/>
      <c r="BJK98" s="134"/>
      <c r="BJL98" s="131"/>
      <c r="BJM98" s="135"/>
      <c r="BJN98" s="132"/>
      <c r="BJO98" s="133"/>
      <c r="BJP98" s="135"/>
      <c r="BJQ98" s="134"/>
      <c r="BJR98" s="131"/>
      <c r="BJS98" s="135"/>
      <c r="BJT98" s="132"/>
      <c r="BJU98" s="133"/>
      <c r="BJV98" s="135"/>
      <c r="BJW98" s="134"/>
      <c r="BJX98" s="131"/>
      <c r="BJY98" s="135"/>
      <c r="BJZ98" s="132"/>
      <c r="BKA98" s="133"/>
      <c r="BKB98" s="135"/>
      <c r="BKC98" s="134"/>
      <c r="BKD98" s="339"/>
      <c r="BKE98" s="369"/>
      <c r="BKF98" s="562"/>
      <c r="BKG98" s="350"/>
      <c r="BKH98" s="350"/>
      <c r="BKI98" s="351"/>
      <c r="BKJ98" s="136"/>
      <c r="BKK98" s="358"/>
      <c r="BKL98" s="359"/>
      <c r="BKM98" s="359"/>
      <c r="BKN98" s="359"/>
      <c r="BKO98" s="359"/>
      <c r="BKP98" s="359"/>
      <c r="BKQ98" s="359"/>
      <c r="BKR98" s="359"/>
      <c r="BKS98" s="359"/>
      <c r="BKT98" s="359"/>
      <c r="BKU98" s="359"/>
      <c r="BKV98" s="359"/>
      <c r="BKW98" s="359"/>
      <c r="BKX98" s="360"/>
      <c r="BKY98" s="346"/>
      <c r="BKZ98" s="340"/>
      <c r="BLA98" s="340"/>
      <c r="BLB98" s="341"/>
      <c r="BLC98" s="339"/>
      <c r="BLD98" s="340"/>
      <c r="BLE98" s="340"/>
      <c r="BLF98" s="341"/>
      <c r="BLG98" s="339"/>
      <c r="BLH98" s="340"/>
      <c r="BLI98" s="340"/>
      <c r="BLJ98" s="340"/>
      <c r="BLK98" s="340"/>
      <c r="BLL98" s="340"/>
      <c r="BLM98" s="340"/>
      <c r="BLN98" s="369"/>
      <c r="BLO98" s="131"/>
      <c r="BLP98" s="135"/>
      <c r="BLQ98" s="132"/>
      <c r="BLR98" s="133"/>
      <c r="BLS98" s="135"/>
      <c r="BLT98" s="134"/>
      <c r="BLU98" s="131"/>
      <c r="BLV98" s="135"/>
      <c r="BLW98" s="132"/>
      <c r="BLX98" s="133"/>
      <c r="BLY98" s="135"/>
      <c r="BLZ98" s="134"/>
      <c r="BMA98" s="131"/>
      <c r="BMB98" s="135"/>
      <c r="BMC98" s="132"/>
      <c r="BMD98" s="133"/>
      <c r="BME98" s="135"/>
      <c r="BMF98" s="134"/>
      <c r="BMG98" s="131"/>
      <c r="BMH98" s="135"/>
      <c r="BMI98" s="132"/>
      <c r="BMJ98" s="133"/>
      <c r="BMK98" s="135"/>
      <c r="BML98" s="134"/>
      <c r="BMM98" s="339"/>
      <c r="BMN98" s="369"/>
      <c r="BMO98" s="562"/>
      <c r="BMP98" s="350"/>
      <c r="BMQ98" s="350"/>
      <c r="BMR98" s="351"/>
      <c r="BMS98" s="136"/>
      <c r="BMT98" s="358"/>
      <c r="BMU98" s="359"/>
      <c r="BMV98" s="359"/>
      <c r="BMW98" s="359"/>
      <c r="BMX98" s="359"/>
      <c r="BMY98" s="359"/>
      <c r="BMZ98" s="359"/>
      <c r="BNA98" s="359"/>
      <c r="BNB98" s="359"/>
      <c r="BNC98" s="359"/>
      <c r="BND98" s="359"/>
      <c r="BNE98" s="359"/>
      <c r="BNF98" s="359"/>
      <c r="BNG98" s="360"/>
      <c r="BNH98" s="346"/>
      <c r="BNI98" s="340"/>
      <c r="BNJ98" s="340"/>
      <c r="BNK98" s="341"/>
      <c r="BNL98" s="339"/>
      <c r="BNM98" s="340"/>
      <c r="BNN98" s="340"/>
      <c r="BNO98" s="341"/>
      <c r="BNP98" s="339"/>
      <c r="BNQ98" s="340"/>
      <c r="BNR98" s="340"/>
      <c r="BNS98" s="340"/>
      <c r="BNT98" s="340"/>
      <c r="BNU98" s="340"/>
      <c r="BNV98" s="340"/>
      <c r="BNW98" s="369"/>
      <c r="BNX98" s="131"/>
      <c r="BNY98" s="135"/>
      <c r="BNZ98" s="132"/>
      <c r="BOA98" s="133"/>
      <c r="BOB98" s="135"/>
      <c r="BOC98" s="134"/>
      <c r="BOD98" s="131"/>
      <c r="BOE98" s="135"/>
      <c r="BOF98" s="132"/>
      <c r="BOG98" s="133"/>
      <c r="BOH98" s="135"/>
      <c r="BOI98" s="134"/>
      <c r="BOJ98" s="131"/>
      <c r="BOK98" s="135"/>
      <c r="BOL98" s="132"/>
      <c r="BOM98" s="133"/>
      <c r="BON98" s="135"/>
      <c r="BOO98" s="134"/>
      <c r="BOP98" s="131"/>
      <c r="BOQ98" s="135"/>
      <c r="BOR98" s="132"/>
      <c r="BOS98" s="133"/>
      <c r="BOT98" s="135"/>
      <c r="BOU98" s="134"/>
      <c r="BOV98" s="339"/>
      <c r="BOW98" s="369"/>
      <c r="BOX98" s="562"/>
      <c r="BOY98" s="350"/>
      <c r="BOZ98" s="350"/>
      <c r="BPA98" s="351"/>
      <c r="BPB98" s="136"/>
      <c r="BPC98" s="358"/>
      <c r="BPD98" s="359"/>
      <c r="BPE98" s="359"/>
      <c r="BPF98" s="359"/>
      <c r="BPG98" s="359"/>
      <c r="BPH98" s="359"/>
      <c r="BPI98" s="359"/>
      <c r="BPJ98" s="359"/>
      <c r="BPK98" s="359"/>
      <c r="BPL98" s="359"/>
      <c r="BPM98" s="359"/>
      <c r="BPN98" s="359"/>
      <c r="BPO98" s="359"/>
      <c r="BPP98" s="360"/>
      <c r="BPQ98" s="346"/>
      <c r="BPR98" s="340"/>
      <c r="BPS98" s="340"/>
      <c r="BPT98" s="341"/>
      <c r="BPU98" s="339"/>
      <c r="BPV98" s="340"/>
      <c r="BPW98" s="340"/>
      <c r="BPX98" s="341"/>
      <c r="BPY98" s="339"/>
      <c r="BPZ98" s="340"/>
      <c r="BQA98" s="340"/>
      <c r="BQB98" s="340"/>
      <c r="BQC98" s="340"/>
      <c r="BQD98" s="340"/>
      <c r="BQE98" s="340"/>
      <c r="BQF98" s="369"/>
      <c r="BQG98" s="131"/>
      <c r="BQH98" s="135"/>
      <c r="BQI98" s="132"/>
      <c r="BQJ98" s="133"/>
      <c r="BQK98" s="135"/>
      <c r="BQL98" s="134"/>
      <c r="BQM98" s="131"/>
      <c r="BQN98" s="135"/>
      <c r="BQO98" s="132"/>
      <c r="BQP98" s="133"/>
      <c r="BQQ98" s="135"/>
      <c r="BQR98" s="134"/>
      <c r="BQS98" s="131"/>
      <c r="BQT98" s="135"/>
      <c r="BQU98" s="132"/>
      <c r="BQV98" s="133"/>
      <c r="BQW98" s="135"/>
      <c r="BQX98" s="134"/>
      <c r="BQY98" s="131"/>
      <c r="BQZ98" s="135"/>
      <c r="BRA98" s="132"/>
      <c r="BRB98" s="133"/>
      <c r="BRC98" s="135"/>
      <c r="BRD98" s="134"/>
      <c r="BRE98" s="339"/>
      <c r="BRF98" s="369"/>
      <c r="BRG98" s="562"/>
      <c r="BRH98" s="350"/>
      <c r="BRI98" s="350"/>
      <c r="BRJ98" s="351"/>
      <c r="BRK98" s="136"/>
      <c r="BRL98" s="358"/>
      <c r="BRM98" s="359"/>
      <c r="BRN98" s="359"/>
      <c r="BRO98" s="359"/>
      <c r="BRP98" s="359"/>
      <c r="BRQ98" s="359"/>
      <c r="BRR98" s="359"/>
      <c r="BRS98" s="359"/>
      <c r="BRT98" s="359"/>
      <c r="BRU98" s="359"/>
      <c r="BRV98" s="359"/>
      <c r="BRW98" s="359"/>
      <c r="BRX98" s="359"/>
      <c r="BRY98" s="360"/>
      <c r="BRZ98" s="346"/>
      <c r="BSA98" s="340"/>
      <c r="BSB98" s="340"/>
      <c r="BSC98" s="341"/>
      <c r="BSD98" s="339"/>
      <c r="BSE98" s="340"/>
      <c r="BSF98" s="340"/>
      <c r="BSG98" s="341"/>
      <c r="BSH98" s="339"/>
      <c r="BSI98" s="340"/>
      <c r="BSJ98" s="340"/>
      <c r="BSK98" s="340"/>
      <c r="BSL98" s="340"/>
      <c r="BSM98" s="340"/>
      <c r="BSN98" s="340"/>
      <c r="BSO98" s="369"/>
      <c r="BSP98" s="131"/>
      <c r="BSQ98" s="135"/>
      <c r="BSR98" s="132"/>
      <c r="BSS98" s="133"/>
      <c r="BST98" s="135"/>
      <c r="BSU98" s="134"/>
      <c r="BSV98" s="131"/>
      <c r="BSW98" s="135"/>
      <c r="BSX98" s="132"/>
      <c r="BSY98" s="133"/>
      <c r="BSZ98" s="135"/>
      <c r="BTA98" s="134"/>
      <c r="BTB98" s="131"/>
      <c r="BTC98" s="135"/>
      <c r="BTD98" s="132"/>
      <c r="BTE98" s="133"/>
      <c r="BTF98" s="135"/>
      <c r="BTG98" s="134"/>
      <c r="BTH98" s="131"/>
      <c r="BTI98" s="135"/>
      <c r="BTJ98" s="132"/>
      <c r="BTK98" s="133"/>
      <c r="BTL98" s="135"/>
      <c r="BTM98" s="134"/>
      <c r="BTN98" s="339"/>
      <c r="BTO98" s="369"/>
      <c r="BTP98" s="562"/>
      <c r="BTQ98" s="350"/>
      <c r="BTR98" s="350"/>
      <c r="BTS98" s="351"/>
      <c r="BTT98" s="136"/>
      <c r="BTU98" s="358"/>
      <c r="BTV98" s="359"/>
      <c r="BTW98" s="359"/>
      <c r="BTX98" s="359"/>
      <c r="BTY98" s="359"/>
      <c r="BTZ98" s="359"/>
      <c r="BUA98" s="359"/>
      <c r="BUB98" s="359"/>
      <c r="BUC98" s="359"/>
      <c r="BUD98" s="359"/>
      <c r="BUE98" s="359"/>
      <c r="BUF98" s="359"/>
      <c r="BUG98" s="359"/>
      <c r="BUH98" s="360"/>
      <c r="BUI98" s="346"/>
      <c r="BUJ98" s="340"/>
      <c r="BUK98" s="340"/>
      <c r="BUL98" s="341"/>
      <c r="BUM98" s="339"/>
      <c r="BUN98" s="340"/>
      <c r="BUO98" s="340"/>
      <c r="BUP98" s="341"/>
      <c r="BUQ98" s="339"/>
      <c r="BUR98" s="340"/>
      <c r="BUS98" s="340"/>
      <c r="BUT98" s="340"/>
      <c r="BUU98" s="340"/>
      <c r="BUV98" s="340"/>
      <c r="BUW98" s="340"/>
      <c r="BUX98" s="369"/>
      <c r="BUY98" s="131"/>
      <c r="BUZ98" s="135"/>
      <c r="BVA98" s="132"/>
      <c r="BVB98" s="133"/>
      <c r="BVC98" s="135"/>
      <c r="BVD98" s="134"/>
      <c r="BVE98" s="131"/>
      <c r="BVF98" s="135"/>
      <c r="BVG98" s="132"/>
      <c r="BVH98" s="133"/>
      <c r="BVI98" s="135"/>
      <c r="BVJ98" s="134"/>
      <c r="BVK98" s="131"/>
      <c r="BVL98" s="135"/>
      <c r="BVM98" s="132"/>
      <c r="BVN98" s="133"/>
      <c r="BVO98" s="135"/>
      <c r="BVP98" s="134"/>
      <c r="BVQ98" s="131"/>
      <c r="BVR98" s="135"/>
      <c r="BVS98" s="132"/>
      <c r="BVT98" s="133"/>
      <c r="BVU98" s="135"/>
      <c r="BVV98" s="134"/>
      <c r="BVW98" s="339"/>
      <c r="BVX98" s="369"/>
      <c r="BVY98" s="562"/>
      <c r="BVZ98" s="350"/>
      <c r="BWA98" s="350"/>
      <c r="BWB98" s="351"/>
      <c r="BWC98" s="136"/>
      <c r="BWD98" s="358"/>
      <c r="BWE98" s="359"/>
      <c r="BWF98" s="359"/>
      <c r="BWG98" s="359"/>
      <c r="BWH98" s="359"/>
      <c r="BWI98" s="359"/>
      <c r="BWJ98" s="359"/>
      <c r="BWK98" s="359"/>
      <c r="BWL98" s="359"/>
      <c r="BWM98" s="359"/>
      <c r="BWN98" s="359"/>
      <c r="BWO98" s="359"/>
      <c r="BWP98" s="359"/>
      <c r="BWQ98" s="360"/>
      <c r="BWR98" s="346"/>
      <c r="BWS98" s="340"/>
      <c r="BWT98" s="340"/>
      <c r="BWU98" s="341"/>
      <c r="BWV98" s="339"/>
      <c r="BWW98" s="340"/>
      <c r="BWX98" s="340"/>
      <c r="BWY98" s="341"/>
      <c r="BWZ98" s="339"/>
      <c r="BXA98" s="340"/>
      <c r="BXB98" s="340"/>
      <c r="BXC98" s="340"/>
      <c r="BXD98" s="340"/>
      <c r="BXE98" s="340"/>
      <c r="BXF98" s="340"/>
      <c r="BXG98" s="369"/>
      <c r="BXH98" s="131"/>
      <c r="BXI98" s="135"/>
      <c r="BXJ98" s="132"/>
      <c r="BXK98" s="133"/>
      <c r="BXL98" s="135"/>
      <c r="BXM98" s="134"/>
      <c r="BXN98" s="131"/>
      <c r="BXO98" s="135"/>
      <c r="BXP98" s="132"/>
      <c r="BXQ98" s="133"/>
      <c r="BXR98" s="135"/>
      <c r="BXS98" s="134"/>
      <c r="BXT98" s="131"/>
      <c r="BXU98" s="135"/>
      <c r="BXV98" s="132"/>
      <c r="BXW98" s="133"/>
      <c r="BXX98" s="135"/>
      <c r="BXY98" s="134"/>
      <c r="BXZ98" s="131"/>
      <c r="BYA98" s="135"/>
      <c r="BYB98" s="132"/>
      <c r="BYC98" s="133"/>
      <c r="BYD98" s="135"/>
      <c r="BYE98" s="134"/>
      <c r="BYF98" s="339"/>
      <c r="BYG98" s="369"/>
      <c r="BYH98" s="562"/>
      <c r="BYI98" s="350"/>
      <c r="BYJ98" s="350"/>
      <c r="BYK98" s="351"/>
      <c r="BYL98" s="136"/>
      <c r="BYM98" s="358"/>
      <c r="BYN98" s="359"/>
      <c r="BYO98" s="359"/>
      <c r="BYP98" s="359"/>
      <c r="BYQ98" s="359"/>
      <c r="BYR98" s="359"/>
      <c r="BYS98" s="359"/>
      <c r="BYT98" s="359"/>
      <c r="BYU98" s="359"/>
      <c r="BYV98" s="359"/>
      <c r="BYW98" s="359"/>
      <c r="BYX98" s="359"/>
      <c r="BYY98" s="359"/>
      <c r="BYZ98" s="360"/>
      <c r="BZA98" s="346"/>
      <c r="BZB98" s="340"/>
      <c r="BZC98" s="340"/>
      <c r="BZD98" s="341"/>
      <c r="BZE98" s="339"/>
      <c r="BZF98" s="340"/>
      <c r="BZG98" s="340"/>
      <c r="BZH98" s="341"/>
      <c r="BZI98" s="339"/>
      <c r="BZJ98" s="340"/>
      <c r="BZK98" s="340"/>
      <c r="BZL98" s="340"/>
      <c r="BZM98" s="340"/>
      <c r="BZN98" s="340"/>
      <c r="BZO98" s="340"/>
      <c r="BZP98" s="369"/>
      <c r="BZQ98" s="131"/>
      <c r="BZR98" s="135"/>
      <c r="BZS98" s="132"/>
      <c r="BZT98" s="133"/>
      <c r="BZU98" s="135"/>
      <c r="BZV98" s="134"/>
      <c r="BZW98" s="131"/>
      <c r="BZX98" s="135"/>
      <c r="BZY98" s="132"/>
      <c r="BZZ98" s="133"/>
      <c r="CAA98" s="135"/>
      <c r="CAB98" s="134"/>
      <c r="CAC98" s="131"/>
      <c r="CAD98" s="135"/>
      <c r="CAE98" s="132"/>
      <c r="CAF98" s="133"/>
      <c r="CAG98" s="135"/>
      <c r="CAH98" s="134"/>
      <c r="CAI98" s="131"/>
      <c r="CAJ98" s="135"/>
      <c r="CAK98" s="132"/>
      <c r="CAL98" s="133"/>
      <c r="CAM98" s="135"/>
      <c r="CAN98" s="134"/>
      <c r="CAO98" s="339"/>
      <c r="CAP98" s="369"/>
      <c r="CAQ98" s="562"/>
      <c r="CAR98" s="350"/>
      <c r="CAS98" s="350"/>
      <c r="CAT98" s="351"/>
      <c r="CAU98" s="136"/>
      <c r="CAV98" s="358"/>
      <c r="CAW98" s="359"/>
      <c r="CAX98" s="359"/>
      <c r="CAY98" s="359"/>
      <c r="CAZ98" s="359"/>
      <c r="CBA98" s="359"/>
      <c r="CBB98" s="359"/>
      <c r="CBC98" s="359"/>
      <c r="CBD98" s="359"/>
      <c r="CBE98" s="359"/>
      <c r="CBF98" s="359"/>
      <c r="CBG98" s="359"/>
      <c r="CBH98" s="359"/>
      <c r="CBI98" s="360"/>
      <c r="CBJ98" s="346"/>
      <c r="CBK98" s="340"/>
      <c r="CBL98" s="340"/>
      <c r="CBM98" s="341"/>
      <c r="CBN98" s="339"/>
      <c r="CBO98" s="340"/>
      <c r="CBP98" s="340"/>
      <c r="CBQ98" s="341"/>
      <c r="CBR98" s="339"/>
      <c r="CBS98" s="340"/>
      <c r="CBT98" s="340"/>
      <c r="CBU98" s="340"/>
      <c r="CBV98" s="340"/>
      <c r="CBW98" s="340"/>
      <c r="CBX98" s="340"/>
      <c r="CBY98" s="369"/>
      <c r="CBZ98" s="131"/>
      <c r="CCA98" s="135"/>
      <c r="CCB98" s="132"/>
      <c r="CCC98" s="133"/>
      <c r="CCD98" s="135"/>
      <c r="CCE98" s="134"/>
      <c r="CCF98" s="131"/>
      <c r="CCG98" s="135"/>
      <c r="CCH98" s="132"/>
      <c r="CCI98" s="133"/>
      <c r="CCJ98" s="135"/>
      <c r="CCK98" s="134"/>
      <c r="CCL98" s="131"/>
      <c r="CCM98" s="135"/>
      <c r="CCN98" s="132"/>
      <c r="CCO98" s="133"/>
      <c r="CCP98" s="135"/>
      <c r="CCQ98" s="134"/>
      <c r="CCR98" s="131"/>
      <c r="CCS98" s="135"/>
      <c r="CCT98" s="132"/>
      <c r="CCU98" s="133"/>
      <c r="CCV98" s="135"/>
      <c r="CCW98" s="134"/>
      <c r="CCX98" s="339"/>
      <c r="CCY98" s="369"/>
      <c r="CCZ98" s="562"/>
      <c r="CDA98" s="350"/>
      <c r="CDB98" s="350"/>
      <c r="CDC98" s="351"/>
      <c r="CDD98" s="136"/>
      <c r="CDE98" s="358"/>
      <c r="CDF98" s="359"/>
      <c r="CDG98" s="359"/>
      <c r="CDH98" s="359"/>
      <c r="CDI98" s="359"/>
      <c r="CDJ98" s="359"/>
      <c r="CDK98" s="359"/>
      <c r="CDL98" s="359"/>
      <c r="CDM98" s="359"/>
      <c r="CDN98" s="359"/>
      <c r="CDO98" s="359"/>
      <c r="CDP98" s="359"/>
      <c r="CDQ98" s="359"/>
      <c r="CDR98" s="360"/>
      <c r="CDS98" s="346"/>
      <c r="CDT98" s="340"/>
      <c r="CDU98" s="340"/>
      <c r="CDV98" s="341"/>
      <c r="CDW98" s="339"/>
      <c r="CDX98" s="340"/>
      <c r="CDY98" s="340"/>
      <c r="CDZ98" s="341"/>
      <c r="CEA98" s="339"/>
      <c r="CEB98" s="340"/>
      <c r="CEC98" s="340"/>
      <c r="CED98" s="340"/>
      <c r="CEE98" s="340"/>
      <c r="CEF98" s="340"/>
      <c r="CEG98" s="340"/>
      <c r="CEH98" s="369"/>
      <c r="CEI98" s="131"/>
      <c r="CEJ98" s="135"/>
      <c r="CEK98" s="132"/>
      <c r="CEL98" s="133"/>
      <c r="CEM98" s="135"/>
      <c r="CEN98" s="134"/>
      <c r="CEO98" s="131"/>
      <c r="CEP98" s="135"/>
      <c r="CEQ98" s="132"/>
      <c r="CER98" s="133"/>
      <c r="CES98" s="135"/>
      <c r="CET98" s="134"/>
      <c r="CEU98" s="131"/>
      <c r="CEV98" s="135"/>
      <c r="CEW98" s="132"/>
      <c r="CEX98" s="133"/>
      <c r="CEY98" s="135"/>
      <c r="CEZ98" s="134"/>
      <c r="CFA98" s="131"/>
      <c r="CFB98" s="135"/>
      <c r="CFC98" s="132"/>
      <c r="CFD98" s="133"/>
      <c r="CFE98" s="135"/>
      <c r="CFF98" s="134"/>
      <c r="CFG98" s="339"/>
      <c r="CFH98" s="369"/>
      <c r="CFI98" s="562"/>
      <c r="CFJ98" s="350"/>
      <c r="CFK98" s="350"/>
      <c r="CFL98" s="351"/>
      <c r="CFM98" s="136"/>
      <c r="CFN98" s="358"/>
      <c r="CFO98" s="359"/>
      <c r="CFP98" s="359"/>
      <c r="CFQ98" s="359"/>
      <c r="CFR98" s="359"/>
      <c r="CFS98" s="359"/>
      <c r="CFT98" s="359"/>
      <c r="CFU98" s="359"/>
      <c r="CFV98" s="359"/>
      <c r="CFW98" s="359"/>
      <c r="CFX98" s="359"/>
      <c r="CFY98" s="359"/>
      <c r="CFZ98" s="359"/>
      <c r="CGA98" s="360"/>
      <c r="CGB98" s="346"/>
      <c r="CGC98" s="340"/>
      <c r="CGD98" s="340"/>
      <c r="CGE98" s="341"/>
      <c r="CGF98" s="339"/>
      <c r="CGG98" s="340"/>
      <c r="CGH98" s="340"/>
      <c r="CGI98" s="341"/>
      <c r="CGJ98" s="339"/>
      <c r="CGK98" s="340"/>
      <c r="CGL98" s="340"/>
      <c r="CGM98" s="340"/>
      <c r="CGN98" s="340"/>
      <c r="CGO98" s="340"/>
      <c r="CGP98" s="340"/>
      <c r="CGQ98" s="369"/>
      <c r="CGR98" s="131"/>
      <c r="CGS98" s="135"/>
      <c r="CGT98" s="132"/>
      <c r="CGU98" s="133"/>
      <c r="CGV98" s="135"/>
      <c r="CGW98" s="134"/>
      <c r="CGX98" s="131"/>
      <c r="CGY98" s="135"/>
      <c r="CGZ98" s="132"/>
      <c r="CHA98" s="133"/>
      <c r="CHB98" s="135"/>
      <c r="CHC98" s="134"/>
      <c r="CHD98" s="131"/>
      <c r="CHE98" s="135"/>
      <c r="CHF98" s="132"/>
      <c r="CHG98" s="133"/>
      <c r="CHH98" s="135"/>
      <c r="CHI98" s="134"/>
      <c r="CHJ98" s="131"/>
      <c r="CHK98" s="135"/>
      <c r="CHL98" s="132"/>
      <c r="CHM98" s="133"/>
      <c r="CHN98" s="135"/>
      <c r="CHO98" s="134"/>
      <c r="CHP98" s="339"/>
      <c r="CHQ98" s="369"/>
      <c r="CHR98" s="562"/>
      <c r="CHS98" s="350"/>
      <c r="CHT98" s="350"/>
      <c r="CHU98" s="351"/>
      <c r="CHV98" s="136"/>
      <c r="CHW98" s="358"/>
      <c r="CHX98" s="359"/>
      <c r="CHY98" s="359"/>
      <c r="CHZ98" s="359"/>
      <c r="CIA98" s="359"/>
      <c r="CIB98" s="359"/>
      <c r="CIC98" s="359"/>
      <c r="CID98" s="359"/>
      <c r="CIE98" s="359"/>
      <c r="CIF98" s="359"/>
      <c r="CIG98" s="359"/>
      <c r="CIH98" s="359"/>
      <c r="CII98" s="359"/>
      <c r="CIJ98" s="360"/>
      <c r="CIK98" s="346"/>
      <c r="CIL98" s="340"/>
      <c r="CIM98" s="340"/>
      <c r="CIN98" s="341"/>
      <c r="CIO98" s="339"/>
      <c r="CIP98" s="340"/>
      <c r="CIQ98" s="340"/>
      <c r="CIR98" s="341"/>
      <c r="CIS98" s="339"/>
      <c r="CIT98" s="340"/>
      <c r="CIU98" s="340"/>
      <c r="CIV98" s="340"/>
      <c r="CIW98" s="340"/>
      <c r="CIX98" s="340"/>
      <c r="CIY98" s="340"/>
      <c r="CIZ98" s="369"/>
      <c r="CJA98" s="131"/>
      <c r="CJB98" s="135"/>
      <c r="CJC98" s="132"/>
      <c r="CJD98" s="133"/>
      <c r="CJE98" s="135"/>
      <c r="CJF98" s="134"/>
      <c r="CJG98" s="131"/>
      <c r="CJH98" s="135"/>
      <c r="CJI98" s="132"/>
      <c r="CJJ98" s="133"/>
      <c r="CJK98" s="135"/>
      <c r="CJL98" s="134"/>
      <c r="CJM98" s="131"/>
      <c r="CJN98" s="135"/>
      <c r="CJO98" s="132"/>
      <c r="CJP98" s="133"/>
      <c r="CJQ98" s="135"/>
      <c r="CJR98" s="134"/>
      <c r="CJS98" s="131"/>
      <c r="CJT98" s="135"/>
      <c r="CJU98" s="132"/>
      <c r="CJV98" s="133"/>
      <c r="CJW98" s="135"/>
      <c r="CJX98" s="134"/>
      <c r="CJY98" s="339"/>
      <c r="CJZ98" s="369"/>
      <c r="CKA98" s="562"/>
      <c r="CKB98" s="350"/>
      <c r="CKC98" s="350"/>
      <c r="CKD98" s="351"/>
      <c r="CKE98" s="136"/>
      <c r="CKF98" s="358"/>
      <c r="CKG98" s="359"/>
      <c r="CKH98" s="359"/>
      <c r="CKI98" s="359"/>
      <c r="CKJ98" s="359"/>
      <c r="CKK98" s="359"/>
      <c r="CKL98" s="359"/>
      <c r="CKM98" s="359"/>
      <c r="CKN98" s="359"/>
      <c r="CKO98" s="359"/>
      <c r="CKP98" s="359"/>
      <c r="CKQ98" s="359"/>
      <c r="CKR98" s="359"/>
      <c r="CKS98" s="360"/>
      <c r="CKT98" s="346"/>
      <c r="CKU98" s="340"/>
      <c r="CKV98" s="340"/>
      <c r="CKW98" s="341"/>
      <c r="CKX98" s="339"/>
      <c r="CKY98" s="340"/>
      <c r="CKZ98" s="340"/>
      <c r="CLA98" s="341"/>
      <c r="CLB98" s="339"/>
      <c r="CLC98" s="340"/>
      <c r="CLD98" s="340"/>
      <c r="CLE98" s="340"/>
      <c r="CLF98" s="340"/>
      <c r="CLG98" s="340"/>
      <c r="CLH98" s="340"/>
      <c r="CLI98" s="369"/>
      <c r="CLJ98" s="131"/>
      <c r="CLK98" s="135"/>
      <c r="CLL98" s="132"/>
      <c r="CLM98" s="133"/>
      <c r="CLN98" s="135"/>
      <c r="CLO98" s="134"/>
      <c r="CLP98" s="131"/>
      <c r="CLQ98" s="135"/>
      <c r="CLR98" s="132"/>
      <c r="CLS98" s="133"/>
      <c r="CLT98" s="135"/>
      <c r="CLU98" s="134"/>
      <c r="CLV98" s="131"/>
      <c r="CLW98" s="135"/>
      <c r="CLX98" s="132"/>
      <c r="CLY98" s="133"/>
      <c r="CLZ98" s="135"/>
      <c r="CMA98" s="134"/>
      <c r="CMB98" s="131"/>
      <c r="CMC98" s="135"/>
      <c r="CMD98" s="132"/>
      <c r="CME98" s="133"/>
      <c r="CMF98" s="135"/>
      <c r="CMG98" s="134"/>
      <c r="CMH98" s="339"/>
      <c r="CMI98" s="369"/>
      <c r="CMJ98" s="562"/>
      <c r="CMK98" s="350"/>
      <c r="CML98" s="350"/>
      <c r="CMM98" s="351"/>
      <c r="CMN98" s="136"/>
      <c r="CMO98" s="358"/>
      <c r="CMP98" s="359"/>
      <c r="CMQ98" s="359"/>
      <c r="CMR98" s="359"/>
      <c r="CMS98" s="359"/>
      <c r="CMT98" s="359"/>
      <c r="CMU98" s="359"/>
      <c r="CMV98" s="359"/>
      <c r="CMW98" s="359"/>
      <c r="CMX98" s="359"/>
      <c r="CMY98" s="359"/>
      <c r="CMZ98" s="359"/>
      <c r="CNA98" s="359"/>
      <c r="CNB98" s="360"/>
      <c r="CNC98" s="346"/>
      <c r="CND98" s="340"/>
      <c r="CNE98" s="340"/>
      <c r="CNF98" s="341"/>
      <c r="CNG98" s="339"/>
      <c r="CNH98" s="340"/>
      <c r="CNI98" s="340"/>
      <c r="CNJ98" s="341"/>
      <c r="CNK98" s="339"/>
      <c r="CNL98" s="340"/>
      <c r="CNM98" s="340"/>
      <c r="CNN98" s="340"/>
      <c r="CNO98" s="340"/>
      <c r="CNP98" s="340"/>
      <c r="CNQ98" s="340"/>
      <c r="CNR98" s="369"/>
      <c r="CNS98" s="131"/>
      <c r="CNT98" s="135"/>
      <c r="CNU98" s="132"/>
      <c r="CNV98" s="133"/>
      <c r="CNW98" s="135"/>
      <c r="CNX98" s="134"/>
      <c r="CNY98" s="131"/>
      <c r="CNZ98" s="135"/>
      <c r="COA98" s="132"/>
      <c r="COB98" s="133"/>
      <c r="COC98" s="135"/>
      <c r="COD98" s="134"/>
      <c r="COE98" s="131"/>
      <c r="COF98" s="135"/>
      <c r="COG98" s="132"/>
      <c r="COH98" s="133"/>
      <c r="COI98" s="135"/>
      <c r="COJ98" s="134"/>
      <c r="COK98" s="131"/>
      <c r="COL98" s="135"/>
      <c r="COM98" s="132"/>
      <c r="CON98" s="133"/>
      <c r="COO98" s="135"/>
      <c r="COP98" s="134"/>
      <c r="COQ98" s="339"/>
      <c r="COR98" s="369"/>
      <c r="COS98" s="562"/>
      <c r="COT98" s="350"/>
      <c r="COU98" s="350"/>
      <c r="COV98" s="351"/>
      <c r="COW98" s="136"/>
      <c r="COX98" s="358"/>
      <c r="COY98" s="359"/>
      <c r="COZ98" s="359"/>
      <c r="CPA98" s="359"/>
      <c r="CPB98" s="359"/>
      <c r="CPC98" s="359"/>
      <c r="CPD98" s="359"/>
      <c r="CPE98" s="359"/>
      <c r="CPF98" s="359"/>
      <c r="CPG98" s="359"/>
      <c r="CPH98" s="359"/>
      <c r="CPI98" s="359"/>
      <c r="CPJ98" s="359"/>
      <c r="CPK98" s="360"/>
      <c r="CPL98" s="346"/>
      <c r="CPM98" s="340"/>
      <c r="CPN98" s="340"/>
      <c r="CPO98" s="341"/>
      <c r="CPP98" s="339"/>
      <c r="CPQ98" s="340"/>
      <c r="CPR98" s="340"/>
      <c r="CPS98" s="341"/>
      <c r="CPT98" s="339"/>
      <c r="CPU98" s="340"/>
      <c r="CPV98" s="340"/>
      <c r="CPW98" s="340"/>
      <c r="CPX98" s="340"/>
      <c r="CPY98" s="340"/>
      <c r="CPZ98" s="340"/>
      <c r="CQA98" s="369"/>
      <c r="CQB98" s="131"/>
      <c r="CQC98" s="135"/>
      <c r="CQD98" s="132"/>
      <c r="CQE98" s="133"/>
      <c r="CQF98" s="135"/>
      <c r="CQG98" s="134"/>
      <c r="CQH98" s="131"/>
      <c r="CQI98" s="135"/>
      <c r="CQJ98" s="132"/>
      <c r="CQK98" s="133"/>
      <c r="CQL98" s="135"/>
      <c r="CQM98" s="134"/>
      <c r="CQN98" s="131"/>
      <c r="CQO98" s="135"/>
      <c r="CQP98" s="132"/>
      <c r="CQQ98" s="133"/>
      <c r="CQR98" s="135"/>
      <c r="CQS98" s="134"/>
      <c r="CQT98" s="131"/>
      <c r="CQU98" s="135"/>
      <c r="CQV98" s="132"/>
      <c r="CQW98" s="133"/>
      <c r="CQX98" s="135"/>
      <c r="CQY98" s="134"/>
      <c r="CQZ98" s="339"/>
      <c r="CRA98" s="369"/>
      <c r="CRB98" s="562"/>
      <c r="CRC98" s="350"/>
      <c r="CRD98" s="350"/>
      <c r="CRE98" s="351"/>
      <c r="CRF98" s="136"/>
      <c r="CRG98" s="358"/>
      <c r="CRH98" s="359"/>
      <c r="CRI98" s="359"/>
      <c r="CRJ98" s="359"/>
      <c r="CRK98" s="359"/>
      <c r="CRL98" s="359"/>
      <c r="CRM98" s="359"/>
      <c r="CRN98" s="359"/>
      <c r="CRO98" s="359"/>
      <c r="CRP98" s="359"/>
      <c r="CRQ98" s="359"/>
      <c r="CRR98" s="359"/>
      <c r="CRS98" s="359"/>
      <c r="CRT98" s="360"/>
      <c r="CRU98" s="346"/>
      <c r="CRV98" s="340"/>
      <c r="CRW98" s="340"/>
      <c r="CRX98" s="341"/>
      <c r="CRY98" s="339"/>
      <c r="CRZ98" s="340"/>
      <c r="CSA98" s="340"/>
      <c r="CSB98" s="341"/>
      <c r="CSC98" s="339"/>
      <c r="CSD98" s="340"/>
      <c r="CSE98" s="340"/>
      <c r="CSF98" s="340"/>
      <c r="CSG98" s="340"/>
      <c r="CSH98" s="340"/>
      <c r="CSI98" s="340"/>
      <c r="CSJ98" s="369"/>
      <c r="CSK98" s="131"/>
      <c r="CSL98" s="135"/>
      <c r="CSM98" s="132"/>
      <c r="CSN98" s="133"/>
      <c r="CSO98" s="135"/>
      <c r="CSP98" s="134"/>
      <c r="CSQ98" s="131"/>
      <c r="CSR98" s="135"/>
      <c r="CSS98" s="132"/>
      <c r="CST98" s="133"/>
      <c r="CSU98" s="135"/>
      <c r="CSV98" s="134"/>
      <c r="CSW98" s="131"/>
      <c r="CSX98" s="135"/>
      <c r="CSY98" s="132"/>
      <c r="CSZ98" s="133"/>
      <c r="CTA98" s="135"/>
      <c r="CTB98" s="134"/>
      <c r="CTC98" s="131"/>
      <c r="CTD98" s="135"/>
      <c r="CTE98" s="132"/>
      <c r="CTF98" s="133"/>
      <c r="CTG98" s="135"/>
      <c r="CTH98" s="134"/>
      <c r="CTI98" s="339"/>
      <c r="CTJ98" s="369"/>
      <c r="CTK98" s="562"/>
      <c r="CTL98" s="350"/>
      <c r="CTM98" s="350"/>
      <c r="CTN98" s="351"/>
      <c r="CTO98" s="136"/>
      <c r="CTP98" s="358"/>
      <c r="CTQ98" s="359"/>
      <c r="CTR98" s="359"/>
      <c r="CTS98" s="359"/>
      <c r="CTT98" s="359"/>
      <c r="CTU98" s="359"/>
      <c r="CTV98" s="359"/>
      <c r="CTW98" s="359"/>
      <c r="CTX98" s="359"/>
      <c r="CTY98" s="359"/>
      <c r="CTZ98" s="359"/>
      <c r="CUA98" s="359"/>
      <c r="CUB98" s="359"/>
      <c r="CUC98" s="360"/>
      <c r="CUD98" s="346"/>
      <c r="CUE98" s="340"/>
      <c r="CUF98" s="340"/>
      <c r="CUG98" s="341"/>
      <c r="CUH98" s="339"/>
      <c r="CUI98" s="340"/>
      <c r="CUJ98" s="340"/>
      <c r="CUK98" s="341"/>
      <c r="CUL98" s="339"/>
      <c r="CUM98" s="340"/>
      <c r="CUN98" s="340"/>
      <c r="CUO98" s="340"/>
      <c r="CUP98" s="340"/>
      <c r="CUQ98" s="340"/>
      <c r="CUR98" s="340"/>
      <c r="CUS98" s="369"/>
      <c r="CUT98" s="131"/>
      <c r="CUU98" s="135"/>
      <c r="CUV98" s="132"/>
      <c r="CUW98" s="133"/>
      <c r="CUX98" s="135"/>
      <c r="CUY98" s="134"/>
      <c r="CUZ98" s="131"/>
      <c r="CVA98" s="135"/>
      <c r="CVB98" s="132"/>
      <c r="CVC98" s="133"/>
      <c r="CVD98" s="135"/>
      <c r="CVE98" s="134"/>
      <c r="CVF98" s="131"/>
      <c r="CVG98" s="135"/>
      <c r="CVH98" s="132"/>
      <c r="CVI98" s="133"/>
      <c r="CVJ98" s="135"/>
      <c r="CVK98" s="134"/>
      <c r="CVL98" s="131"/>
      <c r="CVM98" s="135"/>
      <c r="CVN98" s="132"/>
      <c r="CVO98" s="133"/>
      <c r="CVP98" s="135"/>
      <c r="CVQ98" s="134"/>
      <c r="CVR98" s="339"/>
      <c r="CVS98" s="369"/>
      <c r="CVT98" s="562"/>
      <c r="CVU98" s="350"/>
      <c r="CVV98" s="350"/>
      <c r="CVW98" s="351"/>
      <c r="CVX98" s="136"/>
      <c r="CVY98" s="358"/>
      <c r="CVZ98" s="359"/>
      <c r="CWA98" s="359"/>
      <c r="CWB98" s="359"/>
      <c r="CWC98" s="359"/>
      <c r="CWD98" s="359"/>
      <c r="CWE98" s="359"/>
      <c r="CWF98" s="359"/>
      <c r="CWG98" s="359"/>
      <c r="CWH98" s="359"/>
      <c r="CWI98" s="359"/>
      <c r="CWJ98" s="359"/>
      <c r="CWK98" s="359"/>
      <c r="CWL98" s="360"/>
      <c r="CWM98" s="346"/>
      <c r="CWN98" s="340"/>
      <c r="CWO98" s="340"/>
      <c r="CWP98" s="341"/>
      <c r="CWQ98" s="339"/>
      <c r="CWR98" s="340"/>
      <c r="CWS98" s="340"/>
      <c r="CWT98" s="341"/>
      <c r="CWU98" s="339"/>
      <c r="CWV98" s="340"/>
      <c r="CWW98" s="340"/>
      <c r="CWX98" s="340"/>
      <c r="CWY98" s="340"/>
      <c r="CWZ98" s="340"/>
      <c r="CXA98" s="340"/>
      <c r="CXB98" s="369"/>
      <c r="CXC98" s="131"/>
      <c r="CXD98" s="135"/>
      <c r="CXE98" s="132"/>
      <c r="CXF98" s="133"/>
      <c r="CXG98" s="135"/>
      <c r="CXH98" s="134"/>
      <c r="CXI98" s="131"/>
      <c r="CXJ98" s="135"/>
      <c r="CXK98" s="132"/>
      <c r="CXL98" s="133"/>
      <c r="CXM98" s="135"/>
      <c r="CXN98" s="134"/>
      <c r="CXO98" s="131"/>
      <c r="CXP98" s="135"/>
      <c r="CXQ98" s="132"/>
      <c r="CXR98" s="133"/>
      <c r="CXS98" s="135"/>
      <c r="CXT98" s="134"/>
      <c r="CXU98" s="131"/>
      <c r="CXV98" s="135"/>
      <c r="CXW98" s="132"/>
      <c r="CXX98" s="133"/>
      <c r="CXY98" s="135"/>
      <c r="CXZ98" s="134"/>
      <c r="CYA98" s="339"/>
      <c r="CYB98" s="369"/>
      <c r="CYC98" s="562"/>
      <c r="CYD98" s="350"/>
      <c r="CYE98" s="350"/>
      <c r="CYF98" s="351"/>
      <c r="CYG98" s="136"/>
      <c r="CYH98" s="358"/>
      <c r="CYI98" s="359"/>
      <c r="CYJ98" s="359"/>
      <c r="CYK98" s="359"/>
      <c r="CYL98" s="359"/>
      <c r="CYM98" s="359"/>
      <c r="CYN98" s="359"/>
      <c r="CYO98" s="359"/>
      <c r="CYP98" s="359"/>
      <c r="CYQ98" s="359"/>
      <c r="CYR98" s="359"/>
      <c r="CYS98" s="359"/>
      <c r="CYT98" s="359"/>
      <c r="CYU98" s="360"/>
      <c r="CYV98" s="346"/>
      <c r="CYW98" s="340"/>
      <c r="CYX98" s="340"/>
      <c r="CYY98" s="341"/>
      <c r="CYZ98" s="339"/>
      <c r="CZA98" s="340"/>
      <c r="CZB98" s="340"/>
      <c r="CZC98" s="341"/>
      <c r="CZD98" s="339"/>
      <c r="CZE98" s="340"/>
      <c r="CZF98" s="340"/>
      <c r="CZG98" s="340"/>
      <c r="CZH98" s="340"/>
      <c r="CZI98" s="340"/>
      <c r="CZJ98" s="340"/>
      <c r="CZK98" s="369"/>
      <c r="CZL98" s="131"/>
      <c r="CZM98" s="135"/>
      <c r="CZN98" s="132"/>
      <c r="CZO98" s="133"/>
      <c r="CZP98" s="135"/>
      <c r="CZQ98" s="134"/>
      <c r="CZR98" s="131"/>
      <c r="CZS98" s="135"/>
      <c r="CZT98" s="132"/>
      <c r="CZU98" s="133"/>
      <c r="CZV98" s="135"/>
      <c r="CZW98" s="134"/>
      <c r="CZX98" s="131"/>
      <c r="CZY98" s="135"/>
      <c r="CZZ98" s="132"/>
      <c r="DAA98" s="133"/>
      <c r="DAB98" s="135"/>
      <c r="DAC98" s="134"/>
      <c r="DAD98" s="131"/>
      <c r="DAE98" s="135"/>
      <c r="DAF98" s="132"/>
      <c r="DAG98" s="133"/>
      <c r="DAH98" s="135"/>
      <c r="DAI98" s="134"/>
      <c r="DAJ98" s="339"/>
      <c r="DAK98" s="369"/>
      <c r="DAL98" s="562"/>
      <c r="DAM98" s="350"/>
      <c r="DAN98" s="350"/>
      <c r="DAO98" s="351"/>
      <c r="DAP98" s="136"/>
      <c r="DAQ98" s="358"/>
      <c r="DAR98" s="359"/>
      <c r="DAS98" s="359"/>
      <c r="DAT98" s="359"/>
      <c r="DAU98" s="359"/>
      <c r="DAV98" s="359"/>
      <c r="DAW98" s="359"/>
      <c r="DAX98" s="359"/>
      <c r="DAY98" s="359"/>
      <c r="DAZ98" s="359"/>
      <c r="DBA98" s="359"/>
      <c r="DBB98" s="359"/>
      <c r="DBC98" s="359"/>
      <c r="DBD98" s="360"/>
      <c r="DBE98" s="346"/>
      <c r="DBF98" s="340"/>
      <c r="DBG98" s="340"/>
      <c r="DBH98" s="341"/>
      <c r="DBI98" s="339"/>
      <c r="DBJ98" s="340"/>
      <c r="DBK98" s="340"/>
      <c r="DBL98" s="341"/>
      <c r="DBM98" s="339"/>
      <c r="DBN98" s="340"/>
      <c r="DBO98" s="340"/>
      <c r="DBP98" s="340"/>
      <c r="DBQ98" s="340"/>
      <c r="DBR98" s="340"/>
      <c r="DBS98" s="340"/>
      <c r="DBT98" s="369"/>
      <c r="DBU98" s="131"/>
      <c r="DBV98" s="135"/>
      <c r="DBW98" s="132"/>
      <c r="DBX98" s="133"/>
      <c r="DBY98" s="135"/>
      <c r="DBZ98" s="134"/>
      <c r="DCA98" s="131"/>
      <c r="DCB98" s="135"/>
      <c r="DCC98" s="132"/>
      <c r="DCD98" s="133"/>
      <c r="DCE98" s="135"/>
      <c r="DCF98" s="134"/>
      <c r="DCG98" s="131"/>
      <c r="DCH98" s="135"/>
      <c r="DCI98" s="132"/>
      <c r="DCJ98" s="133"/>
      <c r="DCK98" s="135"/>
      <c r="DCL98" s="134"/>
      <c r="DCM98" s="131"/>
      <c r="DCN98" s="135"/>
      <c r="DCO98" s="132"/>
      <c r="DCP98" s="133"/>
      <c r="DCQ98" s="135"/>
      <c r="DCR98" s="134"/>
      <c r="DCS98" s="339"/>
      <c r="DCT98" s="369"/>
      <c r="DCU98" s="562"/>
      <c r="DCV98" s="350"/>
      <c r="DCW98" s="350"/>
      <c r="DCX98" s="351"/>
      <c r="DCY98" s="136"/>
      <c r="DCZ98" s="358"/>
      <c r="DDA98" s="359"/>
      <c r="DDB98" s="359"/>
      <c r="DDC98" s="359"/>
      <c r="DDD98" s="359"/>
      <c r="DDE98" s="359"/>
      <c r="DDF98" s="359"/>
      <c r="DDG98" s="359"/>
      <c r="DDH98" s="359"/>
      <c r="DDI98" s="359"/>
      <c r="DDJ98" s="359"/>
      <c r="DDK98" s="359"/>
      <c r="DDL98" s="359"/>
      <c r="DDM98" s="360"/>
      <c r="DDN98" s="346"/>
      <c r="DDO98" s="340"/>
      <c r="DDP98" s="340"/>
      <c r="DDQ98" s="341"/>
      <c r="DDR98" s="339"/>
      <c r="DDS98" s="340"/>
      <c r="DDT98" s="340"/>
      <c r="DDU98" s="341"/>
      <c r="DDV98" s="339"/>
      <c r="DDW98" s="340"/>
      <c r="DDX98" s="340"/>
      <c r="DDY98" s="340"/>
      <c r="DDZ98" s="340"/>
      <c r="DEA98" s="340"/>
      <c r="DEB98" s="340"/>
      <c r="DEC98" s="369"/>
      <c r="DED98" s="131"/>
      <c r="DEE98" s="135"/>
      <c r="DEF98" s="132"/>
      <c r="DEG98" s="133"/>
      <c r="DEH98" s="135"/>
      <c r="DEI98" s="134"/>
      <c r="DEJ98" s="131"/>
      <c r="DEK98" s="135"/>
      <c r="DEL98" s="132"/>
      <c r="DEM98" s="133"/>
      <c r="DEN98" s="135"/>
      <c r="DEO98" s="134"/>
      <c r="DEP98" s="131"/>
      <c r="DEQ98" s="135"/>
      <c r="DER98" s="132"/>
      <c r="DES98" s="133"/>
      <c r="DET98" s="135"/>
      <c r="DEU98" s="134"/>
      <c r="DEV98" s="131"/>
      <c r="DEW98" s="135"/>
      <c r="DEX98" s="132"/>
      <c r="DEY98" s="133"/>
      <c r="DEZ98" s="135"/>
      <c r="DFA98" s="134"/>
      <c r="DFB98" s="339"/>
      <c r="DFC98" s="369"/>
      <c r="DFD98" s="562"/>
      <c r="DFE98" s="350"/>
      <c r="DFF98" s="350"/>
      <c r="DFG98" s="351"/>
      <c r="DFH98" s="136"/>
      <c r="DFI98" s="358"/>
      <c r="DFJ98" s="359"/>
      <c r="DFK98" s="359"/>
      <c r="DFL98" s="359"/>
      <c r="DFM98" s="359"/>
      <c r="DFN98" s="359"/>
      <c r="DFO98" s="359"/>
      <c r="DFP98" s="359"/>
      <c r="DFQ98" s="359"/>
      <c r="DFR98" s="359"/>
      <c r="DFS98" s="359"/>
      <c r="DFT98" s="359"/>
      <c r="DFU98" s="359"/>
      <c r="DFV98" s="360"/>
      <c r="DFW98" s="346"/>
      <c r="DFX98" s="340"/>
      <c r="DFY98" s="340"/>
      <c r="DFZ98" s="341"/>
      <c r="DGA98" s="339"/>
      <c r="DGB98" s="340"/>
      <c r="DGC98" s="340"/>
      <c r="DGD98" s="341"/>
      <c r="DGE98" s="339"/>
      <c r="DGF98" s="340"/>
      <c r="DGG98" s="340"/>
      <c r="DGH98" s="340"/>
      <c r="DGI98" s="340"/>
      <c r="DGJ98" s="340"/>
      <c r="DGK98" s="340"/>
      <c r="DGL98" s="369"/>
      <c r="DGM98" s="131"/>
      <c r="DGN98" s="135"/>
      <c r="DGO98" s="132"/>
      <c r="DGP98" s="133"/>
      <c r="DGQ98" s="135"/>
      <c r="DGR98" s="134"/>
      <c r="DGS98" s="131"/>
      <c r="DGT98" s="135"/>
      <c r="DGU98" s="132"/>
      <c r="DGV98" s="133"/>
      <c r="DGW98" s="135"/>
      <c r="DGX98" s="134"/>
      <c r="DGY98" s="131"/>
      <c r="DGZ98" s="135"/>
      <c r="DHA98" s="132"/>
      <c r="DHB98" s="133"/>
      <c r="DHC98" s="135"/>
      <c r="DHD98" s="134"/>
      <c r="DHE98" s="131"/>
      <c r="DHF98" s="135"/>
      <c r="DHG98" s="132"/>
      <c r="DHH98" s="133"/>
      <c r="DHI98" s="135"/>
      <c r="DHJ98" s="134"/>
      <c r="DHK98" s="339"/>
      <c r="DHL98" s="369"/>
      <c r="DHM98" s="562"/>
      <c r="DHN98" s="350"/>
      <c r="DHO98" s="350"/>
      <c r="DHP98" s="351"/>
      <c r="DHQ98" s="136"/>
      <c r="DHR98" s="358"/>
      <c r="DHS98" s="359"/>
      <c r="DHT98" s="359"/>
      <c r="DHU98" s="359"/>
      <c r="DHV98" s="359"/>
      <c r="DHW98" s="359"/>
      <c r="DHX98" s="359"/>
      <c r="DHY98" s="359"/>
      <c r="DHZ98" s="359"/>
      <c r="DIA98" s="359"/>
      <c r="DIB98" s="359"/>
      <c r="DIC98" s="359"/>
      <c r="DID98" s="359"/>
      <c r="DIE98" s="360"/>
      <c r="DIF98" s="346"/>
      <c r="DIG98" s="340"/>
      <c r="DIH98" s="340"/>
      <c r="DII98" s="341"/>
      <c r="DIJ98" s="339"/>
      <c r="DIK98" s="340"/>
      <c r="DIL98" s="340"/>
      <c r="DIM98" s="341"/>
      <c r="DIN98" s="339"/>
      <c r="DIO98" s="340"/>
      <c r="DIP98" s="340"/>
      <c r="DIQ98" s="340"/>
      <c r="DIR98" s="340"/>
      <c r="DIS98" s="340"/>
      <c r="DIT98" s="340"/>
      <c r="DIU98" s="369"/>
      <c r="DIV98" s="131"/>
      <c r="DIW98" s="135"/>
      <c r="DIX98" s="132"/>
      <c r="DIY98" s="133"/>
      <c r="DIZ98" s="135"/>
      <c r="DJA98" s="134"/>
      <c r="DJB98" s="131"/>
      <c r="DJC98" s="135"/>
      <c r="DJD98" s="132"/>
      <c r="DJE98" s="133"/>
      <c r="DJF98" s="135"/>
      <c r="DJG98" s="134"/>
      <c r="DJH98" s="131"/>
      <c r="DJI98" s="135"/>
      <c r="DJJ98" s="132"/>
      <c r="DJK98" s="133"/>
      <c r="DJL98" s="135"/>
      <c r="DJM98" s="134"/>
      <c r="DJN98" s="131"/>
      <c r="DJO98" s="135"/>
      <c r="DJP98" s="132"/>
      <c r="DJQ98" s="133"/>
      <c r="DJR98" s="135"/>
      <c r="DJS98" s="134"/>
      <c r="DJT98" s="339"/>
      <c r="DJU98" s="369"/>
      <c r="DJV98" s="562"/>
      <c r="DJW98" s="350"/>
      <c r="DJX98" s="350"/>
      <c r="DJY98" s="351"/>
      <c r="DJZ98" s="136"/>
      <c r="DKA98" s="358"/>
      <c r="DKB98" s="359"/>
      <c r="DKC98" s="359"/>
      <c r="DKD98" s="359"/>
      <c r="DKE98" s="359"/>
      <c r="DKF98" s="359"/>
      <c r="DKG98" s="359"/>
      <c r="DKH98" s="359"/>
      <c r="DKI98" s="359"/>
      <c r="DKJ98" s="359"/>
      <c r="DKK98" s="359"/>
      <c r="DKL98" s="359"/>
      <c r="DKM98" s="359"/>
      <c r="DKN98" s="360"/>
      <c r="DKO98" s="346"/>
      <c r="DKP98" s="340"/>
      <c r="DKQ98" s="340"/>
      <c r="DKR98" s="341"/>
      <c r="DKS98" s="339"/>
      <c r="DKT98" s="340"/>
      <c r="DKU98" s="340"/>
      <c r="DKV98" s="341"/>
      <c r="DKW98" s="339"/>
      <c r="DKX98" s="340"/>
      <c r="DKY98" s="340"/>
      <c r="DKZ98" s="340"/>
      <c r="DLA98" s="340"/>
      <c r="DLB98" s="340"/>
      <c r="DLC98" s="340"/>
      <c r="DLD98" s="369"/>
      <c r="DLE98" s="131"/>
      <c r="DLF98" s="135"/>
      <c r="DLG98" s="132"/>
      <c r="DLH98" s="133"/>
      <c r="DLI98" s="135"/>
      <c r="DLJ98" s="134"/>
      <c r="DLK98" s="131"/>
      <c r="DLL98" s="135"/>
      <c r="DLM98" s="132"/>
      <c r="DLN98" s="133"/>
      <c r="DLO98" s="135"/>
      <c r="DLP98" s="134"/>
      <c r="DLQ98" s="131"/>
      <c r="DLR98" s="135"/>
      <c r="DLS98" s="132"/>
      <c r="DLT98" s="133"/>
      <c r="DLU98" s="135"/>
      <c r="DLV98" s="134"/>
      <c r="DLW98" s="131"/>
      <c r="DLX98" s="135"/>
      <c r="DLY98" s="132"/>
      <c r="DLZ98" s="133"/>
      <c r="DMA98" s="135"/>
      <c r="DMB98" s="134"/>
      <c r="DMC98" s="339"/>
      <c r="DMD98" s="369"/>
      <c r="DME98" s="562"/>
      <c r="DMF98" s="350"/>
      <c r="DMG98" s="350"/>
      <c r="DMH98" s="351"/>
      <c r="DMI98" s="136"/>
      <c r="DMJ98" s="358"/>
      <c r="DMK98" s="359"/>
      <c r="DML98" s="359"/>
      <c r="DMM98" s="359"/>
      <c r="DMN98" s="359"/>
      <c r="DMO98" s="359"/>
      <c r="DMP98" s="359"/>
      <c r="DMQ98" s="359"/>
      <c r="DMR98" s="359"/>
      <c r="DMS98" s="359"/>
      <c r="DMT98" s="359"/>
      <c r="DMU98" s="359"/>
      <c r="DMV98" s="359"/>
      <c r="DMW98" s="360"/>
      <c r="DMX98" s="346"/>
      <c r="DMY98" s="340"/>
      <c r="DMZ98" s="340"/>
      <c r="DNA98" s="341"/>
      <c r="DNB98" s="339"/>
      <c r="DNC98" s="340"/>
      <c r="DND98" s="340"/>
      <c r="DNE98" s="341"/>
      <c r="DNF98" s="339"/>
      <c r="DNG98" s="340"/>
      <c r="DNH98" s="340"/>
      <c r="DNI98" s="340"/>
      <c r="DNJ98" s="340"/>
      <c r="DNK98" s="340"/>
      <c r="DNL98" s="340"/>
      <c r="DNM98" s="369"/>
      <c r="DNN98" s="131"/>
      <c r="DNO98" s="135"/>
      <c r="DNP98" s="132"/>
      <c r="DNQ98" s="133"/>
      <c r="DNR98" s="135"/>
      <c r="DNS98" s="134"/>
      <c r="DNT98" s="131"/>
      <c r="DNU98" s="135"/>
      <c r="DNV98" s="132"/>
      <c r="DNW98" s="133"/>
      <c r="DNX98" s="135"/>
      <c r="DNY98" s="134"/>
      <c r="DNZ98" s="131"/>
      <c r="DOA98" s="135"/>
      <c r="DOB98" s="132"/>
      <c r="DOC98" s="133"/>
      <c r="DOD98" s="135"/>
      <c r="DOE98" s="134"/>
      <c r="DOF98" s="131"/>
      <c r="DOG98" s="135"/>
      <c r="DOH98" s="132"/>
      <c r="DOI98" s="133"/>
      <c r="DOJ98" s="135"/>
      <c r="DOK98" s="134"/>
      <c r="DOL98" s="339"/>
      <c r="DOM98" s="369"/>
      <c r="DON98" s="562"/>
      <c r="DOO98" s="350"/>
      <c r="DOP98" s="350"/>
      <c r="DOQ98" s="351"/>
      <c r="DOR98" s="136"/>
      <c r="DOS98" s="358"/>
      <c r="DOT98" s="359"/>
      <c r="DOU98" s="359"/>
      <c r="DOV98" s="359"/>
      <c r="DOW98" s="359"/>
      <c r="DOX98" s="359"/>
      <c r="DOY98" s="359"/>
      <c r="DOZ98" s="359"/>
      <c r="DPA98" s="359"/>
      <c r="DPB98" s="359"/>
      <c r="DPC98" s="359"/>
      <c r="DPD98" s="359"/>
      <c r="DPE98" s="359"/>
      <c r="DPF98" s="360"/>
      <c r="DPG98" s="346"/>
      <c r="DPH98" s="340"/>
      <c r="DPI98" s="340"/>
      <c r="DPJ98" s="341"/>
      <c r="DPK98" s="339"/>
      <c r="DPL98" s="340"/>
      <c r="DPM98" s="340"/>
      <c r="DPN98" s="341"/>
      <c r="DPO98" s="339"/>
      <c r="DPP98" s="340"/>
      <c r="DPQ98" s="340"/>
      <c r="DPR98" s="340"/>
      <c r="DPS98" s="340"/>
      <c r="DPT98" s="340"/>
      <c r="DPU98" s="340"/>
      <c r="DPV98" s="369"/>
      <c r="DPW98" s="131"/>
      <c r="DPX98" s="135"/>
      <c r="DPY98" s="132"/>
      <c r="DPZ98" s="133"/>
      <c r="DQA98" s="135"/>
      <c r="DQB98" s="134"/>
      <c r="DQC98" s="131"/>
      <c r="DQD98" s="135"/>
      <c r="DQE98" s="132"/>
      <c r="DQF98" s="133"/>
      <c r="DQG98" s="135"/>
      <c r="DQH98" s="134"/>
      <c r="DQI98" s="131"/>
      <c r="DQJ98" s="135"/>
      <c r="DQK98" s="132"/>
      <c r="DQL98" s="133"/>
      <c r="DQM98" s="135"/>
      <c r="DQN98" s="134"/>
      <c r="DQO98" s="131"/>
      <c r="DQP98" s="135"/>
      <c r="DQQ98" s="132"/>
      <c r="DQR98" s="133"/>
      <c r="DQS98" s="135"/>
      <c r="DQT98" s="134"/>
      <c r="DQU98" s="339"/>
      <c r="DQV98" s="369"/>
      <c r="DQW98" s="562"/>
      <c r="DQX98" s="350"/>
      <c r="DQY98" s="350"/>
      <c r="DQZ98" s="351"/>
      <c r="DRA98" s="136"/>
      <c r="DRB98" s="358"/>
      <c r="DRC98" s="359"/>
      <c r="DRD98" s="359"/>
      <c r="DRE98" s="359"/>
      <c r="DRF98" s="359"/>
      <c r="DRG98" s="359"/>
      <c r="DRH98" s="359"/>
      <c r="DRI98" s="359"/>
      <c r="DRJ98" s="359"/>
      <c r="DRK98" s="359"/>
      <c r="DRL98" s="359"/>
      <c r="DRM98" s="359"/>
      <c r="DRN98" s="359"/>
      <c r="DRO98" s="360"/>
      <c r="DRP98" s="346"/>
      <c r="DRQ98" s="340"/>
      <c r="DRR98" s="340"/>
      <c r="DRS98" s="341"/>
      <c r="DRT98" s="339"/>
      <c r="DRU98" s="340"/>
      <c r="DRV98" s="340"/>
      <c r="DRW98" s="341"/>
      <c r="DRX98" s="339"/>
      <c r="DRY98" s="340"/>
      <c r="DRZ98" s="340"/>
      <c r="DSA98" s="340"/>
      <c r="DSB98" s="340"/>
      <c r="DSC98" s="340"/>
      <c r="DSD98" s="340"/>
      <c r="DSE98" s="369"/>
      <c r="DSF98" s="131"/>
      <c r="DSG98" s="135"/>
      <c r="DSH98" s="132"/>
      <c r="DSI98" s="133"/>
      <c r="DSJ98" s="135"/>
      <c r="DSK98" s="134"/>
      <c r="DSL98" s="131"/>
      <c r="DSM98" s="135"/>
      <c r="DSN98" s="132"/>
      <c r="DSO98" s="133"/>
      <c r="DSP98" s="135"/>
      <c r="DSQ98" s="134"/>
      <c r="DSR98" s="131"/>
      <c r="DSS98" s="135"/>
      <c r="DST98" s="132"/>
      <c r="DSU98" s="133"/>
      <c r="DSV98" s="135"/>
      <c r="DSW98" s="134"/>
      <c r="DSX98" s="131"/>
      <c r="DSY98" s="135"/>
      <c r="DSZ98" s="132"/>
      <c r="DTA98" s="133"/>
      <c r="DTB98" s="135"/>
      <c r="DTC98" s="134"/>
      <c r="DTD98" s="339"/>
      <c r="DTE98" s="369"/>
      <c r="DTF98" s="562"/>
      <c r="DTG98" s="350"/>
      <c r="DTH98" s="350"/>
      <c r="DTI98" s="351"/>
      <c r="DTJ98" s="136"/>
      <c r="DTK98" s="358"/>
      <c r="DTL98" s="359"/>
      <c r="DTM98" s="359"/>
      <c r="DTN98" s="359"/>
      <c r="DTO98" s="359"/>
      <c r="DTP98" s="359"/>
      <c r="DTQ98" s="359"/>
      <c r="DTR98" s="359"/>
      <c r="DTS98" s="359"/>
      <c r="DTT98" s="359"/>
      <c r="DTU98" s="359"/>
      <c r="DTV98" s="359"/>
      <c r="DTW98" s="359"/>
      <c r="DTX98" s="360"/>
      <c r="DTY98" s="346"/>
      <c r="DTZ98" s="340"/>
      <c r="DUA98" s="340"/>
      <c r="DUB98" s="341"/>
      <c r="DUC98" s="339"/>
      <c r="DUD98" s="340"/>
      <c r="DUE98" s="340"/>
      <c r="DUF98" s="341"/>
      <c r="DUG98" s="339"/>
      <c r="DUH98" s="340"/>
      <c r="DUI98" s="340"/>
      <c r="DUJ98" s="340"/>
      <c r="DUK98" s="340"/>
      <c r="DUL98" s="340"/>
      <c r="DUM98" s="340"/>
      <c r="DUN98" s="369"/>
      <c r="DUO98" s="131"/>
      <c r="DUP98" s="135"/>
      <c r="DUQ98" s="132"/>
      <c r="DUR98" s="133"/>
      <c r="DUS98" s="135"/>
      <c r="DUT98" s="134"/>
      <c r="DUU98" s="131"/>
      <c r="DUV98" s="135"/>
      <c r="DUW98" s="132"/>
      <c r="DUX98" s="133"/>
      <c r="DUY98" s="135"/>
      <c r="DUZ98" s="134"/>
      <c r="DVA98" s="131"/>
      <c r="DVB98" s="135"/>
      <c r="DVC98" s="132"/>
      <c r="DVD98" s="133"/>
      <c r="DVE98" s="135"/>
      <c r="DVF98" s="134"/>
      <c r="DVG98" s="131"/>
      <c r="DVH98" s="135"/>
      <c r="DVI98" s="132"/>
      <c r="DVJ98" s="133"/>
      <c r="DVK98" s="135"/>
      <c r="DVL98" s="134"/>
      <c r="DVM98" s="339"/>
      <c r="DVN98" s="369"/>
      <c r="DVO98" s="562"/>
      <c r="DVP98" s="350"/>
      <c r="DVQ98" s="350"/>
      <c r="DVR98" s="351"/>
      <c r="DVS98" s="136"/>
      <c r="DVT98" s="358"/>
      <c r="DVU98" s="359"/>
      <c r="DVV98" s="359"/>
      <c r="DVW98" s="359"/>
      <c r="DVX98" s="359"/>
      <c r="DVY98" s="359"/>
      <c r="DVZ98" s="359"/>
      <c r="DWA98" s="359"/>
      <c r="DWB98" s="359"/>
      <c r="DWC98" s="359"/>
      <c r="DWD98" s="359"/>
      <c r="DWE98" s="359"/>
      <c r="DWF98" s="359"/>
      <c r="DWG98" s="360"/>
      <c r="DWH98" s="346"/>
      <c r="DWI98" s="340"/>
      <c r="DWJ98" s="340"/>
      <c r="DWK98" s="341"/>
      <c r="DWL98" s="339"/>
      <c r="DWM98" s="340"/>
      <c r="DWN98" s="340"/>
      <c r="DWO98" s="341"/>
      <c r="DWP98" s="339"/>
      <c r="DWQ98" s="340"/>
      <c r="DWR98" s="340"/>
      <c r="DWS98" s="340"/>
      <c r="DWT98" s="340"/>
      <c r="DWU98" s="340"/>
      <c r="DWV98" s="340"/>
      <c r="DWW98" s="369"/>
      <c r="DWX98" s="131"/>
      <c r="DWY98" s="135"/>
      <c r="DWZ98" s="132"/>
      <c r="DXA98" s="133"/>
      <c r="DXB98" s="135"/>
      <c r="DXC98" s="134"/>
      <c r="DXD98" s="131"/>
      <c r="DXE98" s="135"/>
      <c r="DXF98" s="132"/>
      <c r="DXG98" s="133"/>
      <c r="DXH98" s="135"/>
      <c r="DXI98" s="134"/>
      <c r="DXJ98" s="131"/>
      <c r="DXK98" s="135"/>
      <c r="DXL98" s="132"/>
      <c r="DXM98" s="133"/>
      <c r="DXN98" s="135"/>
      <c r="DXO98" s="134"/>
      <c r="DXP98" s="131"/>
      <c r="DXQ98" s="135"/>
      <c r="DXR98" s="132"/>
      <c r="DXS98" s="133"/>
      <c r="DXT98" s="135"/>
      <c r="DXU98" s="134"/>
      <c r="DXV98" s="339"/>
      <c r="DXW98" s="369"/>
      <c r="DXX98" s="562"/>
      <c r="DXY98" s="350"/>
      <c r="DXZ98" s="350"/>
      <c r="DYA98" s="351"/>
      <c r="DYB98" s="136"/>
      <c r="DYC98" s="358"/>
      <c r="DYD98" s="359"/>
      <c r="DYE98" s="359"/>
      <c r="DYF98" s="359"/>
      <c r="DYG98" s="359"/>
      <c r="DYH98" s="359"/>
      <c r="DYI98" s="359"/>
      <c r="DYJ98" s="359"/>
      <c r="DYK98" s="359"/>
      <c r="DYL98" s="359"/>
      <c r="DYM98" s="359"/>
      <c r="DYN98" s="359"/>
      <c r="DYO98" s="359"/>
      <c r="DYP98" s="360"/>
      <c r="DYQ98" s="346"/>
      <c r="DYR98" s="340"/>
      <c r="DYS98" s="340"/>
      <c r="DYT98" s="341"/>
      <c r="DYU98" s="339"/>
      <c r="DYV98" s="340"/>
      <c r="DYW98" s="340"/>
      <c r="DYX98" s="341"/>
      <c r="DYY98" s="339"/>
      <c r="DYZ98" s="340"/>
      <c r="DZA98" s="340"/>
      <c r="DZB98" s="340"/>
      <c r="DZC98" s="340"/>
      <c r="DZD98" s="340"/>
      <c r="DZE98" s="340"/>
      <c r="DZF98" s="369"/>
      <c r="DZG98" s="131"/>
      <c r="DZH98" s="135"/>
      <c r="DZI98" s="132"/>
      <c r="DZJ98" s="133"/>
      <c r="DZK98" s="135"/>
      <c r="DZL98" s="134"/>
      <c r="DZM98" s="131"/>
      <c r="DZN98" s="135"/>
      <c r="DZO98" s="132"/>
      <c r="DZP98" s="133"/>
      <c r="DZQ98" s="135"/>
      <c r="DZR98" s="134"/>
      <c r="DZS98" s="131"/>
      <c r="DZT98" s="135"/>
      <c r="DZU98" s="132"/>
      <c r="DZV98" s="133"/>
      <c r="DZW98" s="135"/>
      <c r="DZX98" s="134"/>
      <c r="DZY98" s="131"/>
      <c r="DZZ98" s="135"/>
      <c r="EAA98" s="132"/>
      <c r="EAB98" s="133"/>
      <c r="EAC98" s="135"/>
      <c r="EAD98" s="134"/>
      <c r="EAE98" s="339"/>
      <c r="EAF98" s="369"/>
      <c r="EAG98" s="562"/>
      <c r="EAH98" s="350"/>
      <c r="EAI98" s="350"/>
      <c r="EAJ98" s="351"/>
      <c r="EAK98" s="136"/>
      <c r="EAL98" s="358"/>
      <c r="EAM98" s="359"/>
      <c r="EAN98" s="359"/>
      <c r="EAO98" s="359"/>
      <c r="EAP98" s="359"/>
      <c r="EAQ98" s="359"/>
      <c r="EAR98" s="359"/>
      <c r="EAS98" s="359"/>
      <c r="EAT98" s="359"/>
      <c r="EAU98" s="359"/>
      <c r="EAV98" s="359"/>
      <c r="EAW98" s="359"/>
      <c r="EAX98" s="359"/>
      <c r="EAY98" s="360"/>
      <c r="EAZ98" s="346"/>
      <c r="EBA98" s="340"/>
      <c r="EBB98" s="340"/>
      <c r="EBC98" s="341"/>
      <c r="EBD98" s="339"/>
      <c r="EBE98" s="340"/>
      <c r="EBF98" s="340"/>
      <c r="EBG98" s="341"/>
      <c r="EBH98" s="339"/>
      <c r="EBI98" s="340"/>
      <c r="EBJ98" s="340"/>
      <c r="EBK98" s="340"/>
      <c r="EBL98" s="340"/>
      <c r="EBM98" s="340"/>
      <c r="EBN98" s="340"/>
      <c r="EBO98" s="369"/>
      <c r="EBP98" s="131"/>
      <c r="EBQ98" s="135"/>
      <c r="EBR98" s="132"/>
      <c r="EBS98" s="133"/>
      <c r="EBT98" s="135"/>
      <c r="EBU98" s="134"/>
      <c r="EBV98" s="131"/>
      <c r="EBW98" s="135"/>
      <c r="EBX98" s="132"/>
      <c r="EBY98" s="133"/>
      <c r="EBZ98" s="135"/>
      <c r="ECA98" s="134"/>
      <c r="ECB98" s="131"/>
      <c r="ECC98" s="135"/>
      <c r="ECD98" s="132"/>
      <c r="ECE98" s="133"/>
      <c r="ECF98" s="135"/>
      <c r="ECG98" s="134"/>
      <c r="ECH98" s="131"/>
      <c r="ECI98" s="135"/>
      <c r="ECJ98" s="132"/>
      <c r="ECK98" s="133"/>
      <c r="ECL98" s="135"/>
      <c r="ECM98" s="134"/>
      <c r="ECN98" s="339"/>
      <c r="ECO98" s="369"/>
      <c r="ECP98" s="562"/>
      <c r="ECQ98" s="350"/>
      <c r="ECR98" s="350"/>
      <c r="ECS98" s="351"/>
      <c r="ECT98" s="136"/>
      <c r="ECU98" s="358"/>
      <c r="ECV98" s="359"/>
      <c r="ECW98" s="359"/>
      <c r="ECX98" s="359"/>
      <c r="ECY98" s="359"/>
      <c r="ECZ98" s="359"/>
      <c r="EDA98" s="359"/>
      <c r="EDB98" s="359"/>
      <c r="EDC98" s="359"/>
      <c r="EDD98" s="359"/>
      <c r="EDE98" s="359"/>
      <c r="EDF98" s="359"/>
      <c r="EDG98" s="359"/>
      <c r="EDH98" s="360"/>
      <c r="EDI98" s="346"/>
      <c r="EDJ98" s="340"/>
      <c r="EDK98" s="340"/>
      <c r="EDL98" s="341"/>
      <c r="EDM98" s="339"/>
      <c r="EDN98" s="340"/>
      <c r="EDO98" s="340"/>
      <c r="EDP98" s="341"/>
      <c r="EDQ98" s="339"/>
      <c r="EDR98" s="340"/>
      <c r="EDS98" s="340"/>
      <c r="EDT98" s="340"/>
      <c r="EDU98" s="340"/>
      <c r="EDV98" s="340"/>
      <c r="EDW98" s="340"/>
      <c r="EDX98" s="369"/>
      <c r="EDY98" s="131"/>
      <c r="EDZ98" s="135"/>
      <c r="EEA98" s="132"/>
      <c r="EEB98" s="133"/>
      <c r="EEC98" s="135"/>
      <c r="EED98" s="134"/>
      <c r="EEE98" s="131"/>
      <c r="EEF98" s="135"/>
      <c r="EEG98" s="132"/>
      <c r="EEH98" s="133"/>
      <c r="EEI98" s="135"/>
      <c r="EEJ98" s="134"/>
      <c r="EEK98" s="131"/>
      <c r="EEL98" s="135"/>
      <c r="EEM98" s="132"/>
      <c r="EEN98" s="133"/>
      <c r="EEO98" s="135"/>
      <c r="EEP98" s="134"/>
      <c r="EEQ98" s="131"/>
      <c r="EER98" s="135"/>
      <c r="EES98" s="132"/>
      <c r="EET98" s="133"/>
      <c r="EEU98" s="135"/>
      <c r="EEV98" s="134"/>
      <c r="EEW98" s="339"/>
      <c r="EEX98" s="369"/>
      <c r="EEY98" s="562"/>
      <c r="EEZ98" s="350"/>
      <c r="EFA98" s="350"/>
      <c r="EFB98" s="351"/>
      <c r="EFC98" s="136"/>
      <c r="EFD98" s="358"/>
      <c r="EFE98" s="359"/>
      <c r="EFF98" s="359"/>
      <c r="EFG98" s="359"/>
      <c r="EFH98" s="359"/>
      <c r="EFI98" s="359"/>
      <c r="EFJ98" s="359"/>
      <c r="EFK98" s="359"/>
      <c r="EFL98" s="359"/>
      <c r="EFM98" s="359"/>
      <c r="EFN98" s="359"/>
      <c r="EFO98" s="359"/>
      <c r="EFP98" s="359"/>
      <c r="EFQ98" s="360"/>
      <c r="EFR98" s="346"/>
      <c r="EFS98" s="340"/>
      <c r="EFT98" s="340"/>
      <c r="EFU98" s="341"/>
      <c r="EFV98" s="339"/>
      <c r="EFW98" s="340"/>
      <c r="EFX98" s="340"/>
      <c r="EFY98" s="341"/>
      <c r="EFZ98" s="339"/>
      <c r="EGA98" s="340"/>
      <c r="EGB98" s="340"/>
      <c r="EGC98" s="340"/>
      <c r="EGD98" s="340"/>
      <c r="EGE98" s="340"/>
      <c r="EGF98" s="340"/>
      <c r="EGG98" s="369"/>
      <c r="EGH98" s="131"/>
      <c r="EGI98" s="135"/>
      <c r="EGJ98" s="132"/>
      <c r="EGK98" s="133"/>
      <c r="EGL98" s="135"/>
      <c r="EGM98" s="134"/>
      <c r="EGN98" s="131"/>
      <c r="EGO98" s="135"/>
      <c r="EGP98" s="132"/>
      <c r="EGQ98" s="133"/>
      <c r="EGR98" s="135"/>
      <c r="EGS98" s="134"/>
      <c r="EGT98" s="131"/>
      <c r="EGU98" s="135"/>
      <c r="EGV98" s="132"/>
      <c r="EGW98" s="133"/>
      <c r="EGX98" s="135"/>
      <c r="EGY98" s="134"/>
      <c r="EGZ98" s="131"/>
      <c r="EHA98" s="135"/>
      <c r="EHB98" s="132"/>
      <c r="EHC98" s="133"/>
      <c r="EHD98" s="135"/>
      <c r="EHE98" s="134"/>
      <c r="EHF98" s="339"/>
      <c r="EHG98" s="369"/>
      <c r="EHH98" s="562"/>
      <c r="EHI98" s="350"/>
      <c r="EHJ98" s="350"/>
      <c r="EHK98" s="351"/>
      <c r="EHL98" s="136"/>
      <c r="EHM98" s="358"/>
      <c r="EHN98" s="359"/>
      <c r="EHO98" s="359"/>
      <c r="EHP98" s="359"/>
      <c r="EHQ98" s="359"/>
      <c r="EHR98" s="359"/>
      <c r="EHS98" s="359"/>
      <c r="EHT98" s="359"/>
      <c r="EHU98" s="359"/>
      <c r="EHV98" s="359"/>
      <c r="EHW98" s="359"/>
      <c r="EHX98" s="359"/>
      <c r="EHY98" s="359"/>
      <c r="EHZ98" s="360"/>
      <c r="EIA98" s="346"/>
      <c r="EIB98" s="340"/>
      <c r="EIC98" s="340"/>
      <c r="EID98" s="341"/>
      <c r="EIE98" s="339"/>
      <c r="EIF98" s="340"/>
      <c r="EIG98" s="340"/>
      <c r="EIH98" s="341"/>
      <c r="EII98" s="339"/>
      <c r="EIJ98" s="340"/>
      <c r="EIK98" s="340"/>
      <c r="EIL98" s="340"/>
      <c r="EIM98" s="340"/>
      <c r="EIN98" s="340"/>
      <c r="EIO98" s="340"/>
      <c r="EIP98" s="369"/>
      <c r="EIQ98" s="131"/>
      <c r="EIR98" s="135"/>
      <c r="EIS98" s="132"/>
      <c r="EIT98" s="133"/>
      <c r="EIU98" s="135"/>
      <c r="EIV98" s="134"/>
      <c r="EIW98" s="131"/>
      <c r="EIX98" s="135"/>
      <c r="EIY98" s="132"/>
      <c r="EIZ98" s="133"/>
      <c r="EJA98" s="135"/>
      <c r="EJB98" s="134"/>
      <c r="EJC98" s="131"/>
      <c r="EJD98" s="135"/>
      <c r="EJE98" s="132"/>
      <c r="EJF98" s="133"/>
      <c r="EJG98" s="135"/>
      <c r="EJH98" s="134"/>
      <c r="EJI98" s="131"/>
      <c r="EJJ98" s="135"/>
      <c r="EJK98" s="132"/>
      <c r="EJL98" s="133"/>
      <c r="EJM98" s="135"/>
      <c r="EJN98" s="134"/>
      <c r="EJO98" s="339"/>
      <c r="EJP98" s="369"/>
      <c r="EJQ98" s="562"/>
      <c r="EJR98" s="350"/>
      <c r="EJS98" s="350"/>
      <c r="EJT98" s="351"/>
      <c r="EJU98" s="136"/>
      <c r="EJV98" s="358"/>
      <c r="EJW98" s="359"/>
      <c r="EJX98" s="359"/>
      <c r="EJY98" s="359"/>
      <c r="EJZ98" s="359"/>
      <c r="EKA98" s="359"/>
      <c r="EKB98" s="359"/>
      <c r="EKC98" s="359"/>
      <c r="EKD98" s="359"/>
      <c r="EKE98" s="359"/>
      <c r="EKF98" s="359"/>
      <c r="EKG98" s="359"/>
      <c r="EKH98" s="359"/>
      <c r="EKI98" s="360"/>
      <c r="EKJ98" s="346"/>
      <c r="EKK98" s="340"/>
      <c r="EKL98" s="340"/>
      <c r="EKM98" s="341"/>
      <c r="EKN98" s="339"/>
      <c r="EKO98" s="340"/>
      <c r="EKP98" s="340"/>
      <c r="EKQ98" s="341"/>
      <c r="EKR98" s="339"/>
      <c r="EKS98" s="340"/>
      <c r="EKT98" s="340"/>
      <c r="EKU98" s="340"/>
      <c r="EKV98" s="340"/>
      <c r="EKW98" s="340"/>
      <c r="EKX98" s="340"/>
      <c r="EKY98" s="369"/>
      <c r="EKZ98" s="131"/>
      <c r="ELA98" s="135"/>
      <c r="ELB98" s="132"/>
      <c r="ELC98" s="133"/>
      <c r="ELD98" s="135"/>
      <c r="ELE98" s="134"/>
      <c r="ELF98" s="131"/>
      <c r="ELG98" s="135"/>
      <c r="ELH98" s="132"/>
      <c r="ELI98" s="133"/>
      <c r="ELJ98" s="135"/>
      <c r="ELK98" s="134"/>
      <c r="ELL98" s="131"/>
      <c r="ELM98" s="135"/>
      <c r="ELN98" s="132"/>
      <c r="ELO98" s="133"/>
      <c r="ELP98" s="135"/>
      <c r="ELQ98" s="134"/>
      <c r="ELR98" s="131"/>
      <c r="ELS98" s="135"/>
      <c r="ELT98" s="132"/>
      <c r="ELU98" s="133"/>
      <c r="ELV98" s="135"/>
      <c r="ELW98" s="134"/>
      <c r="ELX98" s="339"/>
      <c r="ELY98" s="369"/>
      <c r="ELZ98" s="562"/>
      <c r="EMA98" s="350"/>
      <c r="EMB98" s="350"/>
      <c r="EMC98" s="351"/>
      <c r="EMD98" s="136"/>
      <c r="EME98" s="358"/>
      <c r="EMF98" s="359"/>
      <c r="EMG98" s="359"/>
      <c r="EMH98" s="359"/>
      <c r="EMI98" s="359"/>
      <c r="EMJ98" s="359"/>
      <c r="EMK98" s="359"/>
      <c r="EML98" s="359"/>
      <c r="EMM98" s="359"/>
      <c r="EMN98" s="359"/>
      <c r="EMO98" s="359"/>
      <c r="EMP98" s="359"/>
      <c r="EMQ98" s="359"/>
      <c r="EMR98" s="360"/>
      <c r="EMS98" s="346"/>
      <c r="EMT98" s="340"/>
      <c r="EMU98" s="340"/>
      <c r="EMV98" s="341"/>
      <c r="EMW98" s="339"/>
      <c r="EMX98" s="340"/>
      <c r="EMY98" s="340"/>
      <c r="EMZ98" s="341"/>
      <c r="ENA98" s="339"/>
      <c r="ENB98" s="340"/>
      <c r="ENC98" s="340"/>
      <c r="END98" s="340"/>
      <c r="ENE98" s="340"/>
      <c r="ENF98" s="340"/>
      <c r="ENG98" s="340"/>
      <c r="ENH98" s="369"/>
      <c r="ENI98" s="131"/>
      <c r="ENJ98" s="135"/>
      <c r="ENK98" s="132"/>
      <c r="ENL98" s="133"/>
      <c r="ENM98" s="135"/>
      <c r="ENN98" s="134"/>
      <c r="ENO98" s="131"/>
      <c r="ENP98" s="135"/>
      <c r="ENQ98" s="132"/>
      <c r="ENR98" s="133"/>
      <c r="ENS98" s="135"/>
      <c r="ENT98" s="134"/>
      <c r="ENU98" s="131"/>
      <c r="ENV98" s="135"/>
      <c r="ENW98" s="132"/>
      <c r="ENX98" s="133"/>
      <c r="ENY98" s="135"/>
      <c r="ENZ98" s="134"/>
      <c r="EOA98" s="131"/>
      <c r="EOB98" s="135"/>
      <c r="EOC98" s="132"/>
      <c r="EOD98" s="133"/>
      <c r="EOE98" s="135"/>
      <c r="EOF98" s="134"/>
      <c r="EOG98" s="339"/>
      <c r="EOH98" s="369"/>
      <c r="EOI98" s="562"/>
      <c r="EOJ98" s="350"/>
      <c r="EOK98" s="350"/>
      <c r="EOL98" s="351"/>
      <c r="EOM98" s="136"/>
      <c r="EON98" s="358"/>
      <c r="EOO98" s="359"/>
      <c r="EOP98" s="359"/>
      <c r="EOQ98" s="359"/>
      <c r="EOR98" s="359"/>
      <c r="EOS98" s="359"/>
      <c r="EOT98" s="359"/>
      <c r="EOU98" s="359"/>
      <c r="EOV98" s="359"/>
      <c r="EOW98" s="359"/>
      <c r="EOX98" s="359"/>
      <c r="EOY98" s="359"/>
      <c r="EOZ98" s="359"/>
      <c r="EPA98" s="360"/>
      <c r="EPB98" s="346"/>
      <c r="EPC98" s="340"/>
      <c r="EPD98" s="340"/>
      <c r="EPE98" s="341"/>
      <c r="EPF98" s="339"/>
      <c r="EPG98" s="340"/>
      <c r="EPH98" s="340"/>
      <c r="EPI98" s="341"/>
      <c r="EPJ98" s="339"/>
      <c r="EPK98" s="340"/>
      <c r="EPL98" s="340"/>
      <c r="EPM98" s="340"/>
      <c r="EPN98" s="340"/>
      <c r="EPO98" s="340"/>
      <c r="EPP98" s="340"/>
      <c r="EPQ98" s="369"/>
      <c r="EPR98" s="131"/>
      <c r="EPS98" s="135"/>
      <c r="EPT98" s="132"/>
      <c r="EPU98" s="133"/>
      <c r="EPV98" s="135"/>
      <c r="EPW98" s="134"/>
      <c r="EPX98" s="131"/>
      <c r="EPY98" s="135"/>
      <c r="EPZ98" s="132"/>
      <c r="EQA98" s="133"/>
      <c r="EQB98" s="135"/>
      <c r="EQC98" s="134"/>
      <c r="EQD98" s="131"/>
      <c r="EQE98" s="135"/>
      <c r="EQF98" s="132"/>
      <c r="EQG98" s="133"/>
      <c r="EQH98" s="135"/>
      <c r="EQI98" s="134"/>
      <c r="EQJ98" s="131"/>
      <c r="EQK98" s="135"/>
      <c r="EQL98" s="132"/>
      <c r="EQM98" s="133"/>
      <c r="EQN98" s="135"/>
      <c r="EQO98" s="134"/>
      <c r="EQP98" s="339"/>
      <c r="EQQ98" s="369"/>
      <c r="EQR98" s="562"/>
      <c r="EQS98" s="350"/>
      <c r="EQT98" s="350"/>
      <c r="EQU98" s="351"/>
      <c r="EQV98" s="136"/>
      <c r="EQW98" s="358"/>
      <c r="EQX98" s="359"/>
      <c r="EQY98" s="359"/>
      <c r="EQZ98" s="359"/>
      <c r="ERA98" s="359"/>
      <c r="ERB98" s="359"/>
      <c r="ERC98" s="359"/>
      <c r="ERD98" s="359"/>
      <c r="ERE98" s="359"/>
      <c r="ERF98" s="359"/>
      <c r="ERG98" s="359"/>
      <c r="ERH98" s="359"/>
      <c r="ERI98" s="359"/>
      <c r="ERJ98" s="360"/>
      <c r="ERK98" s="346"/>
      <c r="ERL98" s="340"/>
      <c r="ERM98" s="340"/>
      <c r="ERN98" s="341"/>
      <c r="ERO98" s="339"/>
      <c r="ERP98" s="340"/>
      <c r="ERQ98" s="340"/>
      <c r="ERR98" s="341"/>
      <c r="ERS98" s="339"/>
      <c r="ERT98" s="340"/>
      <c r="ERU98" s="340"/>
      <c r="ERV98" s="340"/>
      <c r="ERW98" s="340"/>
      <c r="ERX98" s="340"/>
      <c r="ERY98" s="340"/>
      <c r="ERZ98" s="369"/>
      <c r="ESA98" s="131"/>
      <c r="ESB98" s="135"/>
      <c r="ESC98" s="132"/>
      <c r="ESD98" s="133"/>
      <c r="ESE98" s="135"/>
      <c r="ESF98" s="134"/>
      <c r="ESG98" s="131"/>
      <c r="ESH98" s="135"/>
      <c r="ESI98" s="132"/>
      <c r="ESJ98" s="133"/>
      <c r="ESK98" s="135"/>
      <c r="ESL98" s="134"/>
      <c r="ESM98" s="131"/>
      <c r="ESN98" s="135"/>
      <c r="ESO98" s="132"/>
      <c r="ESP98" s="133"/>
      <c r="ESQ98" s="135"/>
      <c r="ESR98" s="134"/>
      <c r="ESS98" s="131"/>
      <c r="EST98" s="135"/>
      <c r="ESU98" s="132"/>
      <c r="ESV98" s="133"/>
      <c r="ESW98" s="135"/>
      <c r="ESX98" s="134"/>
      <c r="ESY98" s="339"/>
      <c r="ESZ98" s="369"/>
      <c r="ETA98" s="562"/>
      <c r="ETB98" s="350"/>
      <c r="ETC98" s="350"/>
      <c r="ETD98" s="351"/>
      <c r="ETE98" s="136"/>
      <c r="ETF98" s="358"/>
      <c r="ETG98" s="359"/>
      <c r="ETH98" s="359"/>
      <c r="ETI98" s="359"/>
      <c r="ETJ98" s="359"/>
      <c r="ETK98" s="359"/>
      <c r="ETL98" s="359"/>
      <c r="ETM98" s="359"/>
      <c r="ETN98" s="359"/>
      <c r="ETO98" s="359"/>
      <c r="ETP98" s="359"/>
      <c r="ETQ98" s="359"/>
      <c r="ETR98" s="359"/>
      <c r="ETS98" s="360"/>
      <c r="ETT98" s="346"/>
      <c r="ETU98" s="340"/>
      <c r="ETV98" s="340"/>
      <c r="ETW98" s="341"/>
      <c r="ETX98" s="339"/>
      <c r="ETY98" s="340"/>
      <c r="ETZ98" s="340"/>
      <c r="EUA98" s="341"/>
      <c r="EUB98" s="339"/>
      <c r="EUC98" s="340"/>
      <c r="EUD98" s="340"/>
      <c r="EUE98" s="340"/>
      <c r="EUF98" s="340"/>
      <c r="EUG98" s="340"/>
      <c r="EUH98" s="340"/>
      <c r="EUI98" s="369"/>
      <c r="EUJ98" s="131"/>
      <c r="EUK98" s="135"/>
      <c r="EUL98" s="132"/>
      <c r="EUM98" s="133"/>
      <c r="EUN98" s="135"/>
      <c r="EUO98" s="134"/>
      <c r="EUP98" s="131"/>
      <c r="EUQ98" s="135"/>
      <c r="EUR98" s="132"/>
      <c r="EUS98" s="133"/>
      <c r="EUT98" s="135"/>
      <c r="EUU98" s="134"/>
      <c r="EUV98" s="131"/>
      <c r="EUW98" s="135"/>
      <c r="EUX98" s="132"/>
      <c r="EUY98" s="133"/>
      <c r="EUZ98" s="135"/>
      <c r="EVA98" s="134"/>
      <c r="EVB98" s="131"/>
      <c r="EVC98" s="135"/>
      <c r="EVD98" s="132"/>
      <c r="EVE98" s="133"/>
      <c r="EVF98" s="135"/>
      <c r="EVG98" s="134"/>
      <c r="EVH98" s="339"/>
      <c r="EVI98" s="369"/>
      <c r="EVJ98" s="562"/>
      <c r="EVK98" s="350"/>
      <c r="EVL98" s="350"/>
      <c r="EVM98" s="351"/>
      <c r="EVN98" s="136"/>
      <c r="EVO98" s="358"/>
      <c r="EVP98" s="359"/>
      <c r="EVQ98" s="359"/>
      <c r="EVR98" s="359"/>
      <c r="EVS98" s="359"/>
      <c r="EVT98" s="359"/>
      <c r="EVU98" s="359"/>
      <c r="EVV98" s="359"/>
      <c r="EVW98" s="359"/>
      <c r="EVX98" s="359"/>
      <c r="EVY98" s="359"/>
      <c r="EVZ98" s="359"/>
      <c r="EWA98" s="359"/>
      <c r="EWB98" s="360"/>
      <c r="EWC98" s="346"/>
      <c r="EWD98" s="340"/>
      <c r="EWE98" s="340"/>
      <c r="EWF98" s="341"/>
      <c r="EWG98" s="339"/>
      <c r="EWH98" s="340"/>
      <c r="EWI98" s="340"/>
      <c r="EWJ98" s="341"/>
      <c r="EWK98" s="339"/>
      <c r="EWL98" s="340"/>
      <c r="EWM98" s="340"/>
      <c r="EWN98" s="340"/>
      <c r="EWO98" s="340"/>
      <c r="EWP98" s="340"/>
      <c r="EWQ98" s="340"/>
      <c r="EWR98" s="369"/>
      <c r="EWS98" s="131"/>
      <c r="EWT98" s="135"/>
      <c r="EWU98" s="132"/>
      <c r="EWV98" s="133"/>
      <c r="EWW98" s="135"/>
      <c r="EWX98" s="134"/>
      <c r="EWY98" s="131"/>
      <c r="EWZ98" s="135"/>
      <c r="EXA98" s="132"/>
      <c r="EXB98" s="133"/>
      <c r="EXC98" s="135"/>
      <c r="EXD98" s="134"/>
      <c r="EXE98" s="131"/>
      <c r="EXF98" s="135"/>
      <c r="EXG98" s="132"/>
      <c r="EXH98" s="133"/>
      <c r="EXI98" s="135"/>
      <c r="EXJ98" s="134"/>
      <c r="EXK98" s="131"/>
      <c r="EXL98" s="135"/>
      <c r="EXM98" s="132"/>
      <c r="EXN98" s="133"/>
      <c r="EXO98" s="135"/>
      <c r="EXP98" s="134"/>
      <c r="EXQ98" s="339"/>
      <c r="EXR98" s="369"/>
      <c r="EXS98" s="562"/>
      <c r="EXT98" s="350"/>
      <c r="EXU98" s="350"/>
      <c r="EXV98" s="351"/>
      <c r="EXW98" s="136"/>
      <c r="EXX98" s="358"/>
      <c r="EXY98" s="359"/>
      <c r="EXZ98" s="359"/>
      <c r="EYA98" s="359"/>
      <c r="EYB98" s="359"/>
      <c r="EYC98" s="359"/>
      <c r="EYD98" s="359"/>
      <c r="EYE98" s="359"/>
      <c r="EYF98" s="359"/>
      <c r="EYG98" s="359"/>
      <c r="EYH98" s="359"/>
      <c r="EYI98" s="359"/>
      <c r="EYJ98" s="359"/>
      <c r="EYK98" s="360"/>
      <c r="EYL98" s="346"/>
      <c r="EYM98" s="340"/>
      <c r="EYN98" s="340"/>
      <c r="EYO98" s="341"/>
      <c r="EYP98" s="339"/>
      <c r="EYQ98" s="340"/>
      <c r="EYR98" s="340"/>
      <c r="EYS98" s="341"/>
      <c r="EYT98" s="339"/>
      <c r="EYU98" s="340"/>
      <c r="EYV98" s="340"/>
      <c r="EYW98" s="340"/>
      <c r="EYX98" s="340"/>
      <c r="EYY98" s="340"/>
      <c r="EYZ98" s="340"/>
      <c r="EZA98" s="369"/>
      <c r="EZB98" s="131"/>
      <c r="EZC98" s="135"/>
      <c r="EZD98" s="132"/>
      <c r="EZE98" s="133"/>
      <c r="EZF98" s="135"/>
      <c r="EZG98" s="134"/>
      <c r="EZH98" s="131"/>
      <c r="EZI98" s="135"/>
      <c r="EZJ98" s="132"/>
      <c r="EZK98" s="133"/>
      <c r="EZL98" s="135"/>
      <c r="EZM98" s="134"/>
      <c r="EZN98" s="131"/>
      <c r="EZO98" s="135"/>
      <c r="EZP98" s="132"/>
      <c r="EZQ98" s="133"/>
      <c r="EZR98" s="135"/>
      <c r="EZS98" s="134"/>
      <c r="EZT98" s="131"/>
      <c r="EZU98" s="135"/>
      <c r="EZV98" s="132"/>
      <c r="EZW98" s="133"/>
      <c r="EZX98" s="135"/>
      <c r="EZY98" s="134"/>
      <c r="EZZ98" s="339"/>
      <c r="FAA98" s="369"/>
      <c r="FAB98" s="562"/>
      <c r="FAC98" s="350"/>
      <c r="FAD98" s="350"/>
      <c r="FAE98" s="351"/>
      <c r="FAF98" s="136"/>
      <c r="FAG98" s="358"/>
      <c r="FAH98" s="359"/>
      <c r="FAI98" s="359"/>
      <c r="FAJ98" s="359"/>
      <c r="FAK98" s="359"/>
      <c r="FAL98" s="359"/>
      <c r="FAM98" s="359"/>
      <c r="FAN98" s="359"/>
      <c r="FAO98" s="359"/>
      <c r="FAP98" s="359"/>
      <c r="FAQ98" s="359"/>
      <c r="FAR98" s="359"/>
      <c r="FAS98" s="359"/>
      <c r="FAT98" s="360"/>
      <c r="FAU98" s="346"/>
      <c r="FAV98" s="340"/>
      <c r="FAW98" s="340"/>
      <c r="FAX98" s="341"/>
      <c r="FAY98" s="339"/>
      <c r="FAZ98" s="340"/>
      <c r="FBA98" s="340"/>
      <c r="FBB98" s="341"/>
      <c r="FBC98" s="339"/>
      <c r="FBD98" s="340"/>
      <c r="FBE98" s="340"/>
      <c r="FBF98" s="340"/>
      <c r="FBG98" s="340"/>
      <c r="FBH98" s="340"/>
      <c r="FBI98" s="340"/>
      <c r="FBJ98" s="369"/>
      <c r="FBK98" s="131"/>
      <c r="FBL98" s="135"/>
      <c r="FBM98" s="132"/>
      <c r="FBN98" s="133"/>
      <c r="FBO98" s="135"/>
      <c r="FBP98" s="134"/>
      <c r="FBQ98" s="131"/>
      <c r="FBR98" s="135"/>
      <c r="FBS98" s="132"/>
      <c r="FBT98" s="133"/>
      <c r="FBU98" s="135"/>
      <c r="FBV98" s="134"/>
      <c r="FBW98" s="131"/>
      <c r="FBX98" s="135"/>
      <c r="FBY98" s="132"/>
      <c r="FBZ98" s="133"/>
      <c r="FCA98" s="135"/>
      <c r="FCB98" s="134"/>
      <c r="FCC98" s="131"/>
      <c r="FCD98" s="135"/>
      <c r="FCE98" s="132"/>
      <c r="FCF98" s="133"/>
      <c r="FCG98" s="135"/>
      <c r="FCH98" s="134"/>
      <c r="FCI98" s="339"/>
      <c r="FCJ98" s="369"/>
      <c r="FCK98" s="562"/>
      <c r="FCL98" s="350"/>
      <c r="FCM98" s="350"/>
      <c r="FCN98" s="351"/>
      <c r="FCO98" s="136"/>
      <c r="FCP98" s="358"/>
      <c r="FCQ98" s="359"/>
      <c r="FCR98" s="359"/>
      <c r="FCS98" s="359"/>
      <c r="FCT98" s="359"/>
      <c r="FCU98" s="359"/>
      <c r="FCV98" s="359"/>
      <c r="FCW98" s="359"/>
      <c r="FCX98" s="359"/>
      <c r="FCY98" s="359"/>
      <c r="FCZ98" s="359"/>
      <c r="FDA98" s="359"/>
      <c r="FDB98" s="359"/>
      <c r="FDC98" s="360"/>
      <c r="FDD98" s="346"/>
      <c r="FDE98" s="340"/>
      <c r="FDF98" s="340"/>
      <c r="FDG98" s="341"/>
      <c r="FDH98" s="339"/>
      <c r="FDI98" s="340"/>
      <c r="FDJ98" s="340"/>
      <c r="FDK98" s="341"/>
      <c r="FDL98" s="339"/>
      <c r="FDM98" s="340"/>
      <c r="FDN98" s="340"/>
      <c r="FDO98" s="340"/>
      <c r="FDP98" s="340"/>
      <c r="FDQ98" s="340"/>
      <c r="FDR98" s="340"/>
      <c r="FDS98" s="369"/>
      <c r="FDT98" s="131"/>
      <c r="FDU98" s="135"/>
      <c r="FDV98" s="132"/>
      <c r="FDW98" s="133"/>
      <c r="FDX98" s="135"/>
      <c r="FDY98" s="134"/>
      <c r="FDZ98" s="131"/>
      <c r="FEA98" s="135"/>
      <c r="FEB98" s="132"/>
      <c r="FEC98" s="133"/>
      <c r="FED98" s="135"/>
      <c r="FEE98" s="134"/>
      <c r="FEF98" s="131"/>
      <c r="FEG98" s="135"/>
      <c r="FEH98" s="132"/>
      <c r="FEI98" s="133"/>
      <c r="FEJ98" s="135"/>
      <c r="FEK98" s="134"/>
      <c r="FEL98" s="131"/>
      <c r="FEM98" s="135"/>
      <c r="FEN98" s="132"/>
      <c r="FEO98" s="133"/>
      <c r="FEP98" s="135"/>
      <c r="FEQ98" s="134"/>
      <c r="FER98" s="339"/>
      <c r="FES98" s="369"/>
      <c r="FET98" s="562"/>
      <c r="FEU98" s="350"/>
      <c r="FEV98" s="350"/>
      <c r="FEW98" s="351"/>
      <c r="FEX98" s="136"/>
      <c r="FEY98" s="358"/>
      <c r="FEZ98" s="359"/>
      <c r="FFA98" s="359"/>
      <c r="FFB98" s="359"/>
      <c r="FFC98" s="359"/>
      <c r="FFD98" s="359"/>
      <c r="FFE98" s="359"/>
      <c r="FFF98" s="359"/>
      <c r="FFG98" s="359"/>
      <c r="FFH98" s="359"/>
      <c r="FFI98" s="359"/>
      <c r="FFJ98" s="359"/>
      <c r="FFK98" s="359"/>
      <c r="FFL98" s="360"/>
      <c r="FFM98" s="346"/>
      <c r="FFN98" s="340"/>
      <c r="FFO98" s="340"/>
      <c r="FFP98" s="341"/>
      <c r="FFQ98" s="339"/>
      <c r="FFR98" s="340"/>
      <c r="FFS98" s="340"/>
      <c r="FFT98" s="341"/>
      <c r="FFU98" s="339"/>
      <c r="FFV98" s="340"/>
      <c r="FFW98" s="340"/>
      <c r="FFX98" s="340"/>
      <c r="FFY98" s="340"/>
      <c r="FFZ98" s="340"/>
      <c r="FGA98" s="340"/>
      <c r="FGB98" s="369"/>
      <c r="FGC98" s="131"/>
      <c r="FGD98" s="135"/>
      <c r="FGE98" s="132"/>
      <c r="FGF98" s="133"/>
      <c r="FGG98" s="135"/>
      <c r="FGH98" s="134"/>
      <c r="FGI98" s="131"/>
      <c r="FGJ98" s="135"/>
      <c r="FGK98" s="132"/>
      <c r="FGL98" s="133"/>
      <c r="FGM98" s="135"/>
      <c r="FGN98" s="134"/>
      <c r="FGO98" s="131"/>
      <c r="FGP98" s="135"/>
      <c r="FGQ98" s="132"/>
      <c r="FGR98" s="133"/>
      <c r="FGS98" s="135"/>
      <c r="FGT98" s="134"/>
      <c r="FGU98" s="131"/>
      <c r="FGV98" s="135"/>
      <c r="FGW98" s="132"/>
      <c r="FGX98" s="133"/>
      <c r="FGY98" s="135"/>
      <c r="FGZ98" s="134"/>
      <c r="FHA98" s="339"/>
      <c r="FHB98" s="369"/>
      <c r="FHC98" s="562"/>
      <c r="FHD98" s="350"/>
      <c r="FHE98" s="350"/>
      <c r="FHF98" s="351"/>
      <c r="FHG98" s="136"/>
      <c r="FHH98" s="358"/>
      <c r="FHI98" s="359"/>
      <c r="FHJ98" s="359"/>
      <c r="FHK98" s="359"/>
      <c r="FHL98" s="359"/>
      <c r="FHM98" s="359"/>
      <c r="FHN98" s="359"/>
      <c r="FHO98" s="359"/>
      <c r="FHP98" s="359"/>
      <c r="FHQ98" s="359"/>
      <c r="FHR98" s="359"/>
      <c r="FHS98" s="359"/>
      <c r="FHT98" s="359"/>
      <c r="FHU98" s="360"/>
      <c r="FHV98" s="346"/>
      <c r="FHW98" s="340"/>
      <c r="FHX98" s="340"/>
      <c r="FHY98" s="341"/>
      <c r="FHZ98" s="339"/>
      <c r="FIA98" s="340"/>
      <c r="FIB98" s="340"/>
      <c r="FIC98" s="341"/>
      <c r="FID98" s="339"/>
      <c r="FIE98" s="340"/>
      <c r="FIF98" s="340"/>
      <c r="FIG98" s="340"/>
      <c r="FIH98" s="340"/>
      <c r="FII98" s="340"/>
      <c r="FIJ98" s="340"/>
      <c r="FIK98" s="369"/>
      <c r="FIL98" s="131"/>
      <c r="FIM98" s="135"/>
      <c r="FIN98" s="132"/>
      <c r="FIO98" s="133"/>
      <c r="FIP98" s="135"/>
      <c r="FIQ98" s="134"/>
      <c r="FIR98" s="131"/>
      <c r="FIS98" s="135"/>
      <c r="FIT98" s="132"/>
      <c r="FIU98" s="133"/>
      <c r="FIV98" s="135"/>
      <c r="FIW98" s="134"/>
      <c r="FIX98" s="131"/>
      <c r="FIY98" s="135"/>
      <c r="FIZ98" s="132"/>
      <c r="FJA98" s="133"/>
      <c r="FJB98" s="135"/>
      <c r="FJC98" s="134"/>
      <c r="FJD98" s="131"/>
      <c r="FJE98" s="135"/>
      <c r="FJF98" s="132"/>
      <c r="FJG98" s="133"/>
      <c r="FJH98" s="135"/>
      <c r="FJI98" s="134"/>
      <c r="FJJ98" s="339"/>
      <c r="FJK98" s="369"/>
      <c r="FJL98" s="562"/>
      <c r="FJM98" s="350"/>
      <c r="FJN98" s="350"/>
      <c r="FJO98" s="351"/>
      <c r="FJP98" s="136"/>
      <c r="FJQ98" s="358"/>
      <c r="FJR98" s="359"/>
      <c r="FJS98" s="359"/>
      <c r="FJT98" s="359"/>
      <c r="FJU98" s="359"/>
      <c r="FJV98" s="359"/>
      <c r="FJW98" s="359"/>
      <c r="FJX98" s="359"/>
      <c r="FJY98" s="359"/>
      <c r="FJZ98" s="359"/>
      <c r="FKA98" s="359"/>
      <c r="FKB98" s="359"/>
      <c r="FKC98" s="359"/>
      <c r="FKD98" s="360"/>
      <c r="FKE98" s="346"/>
      <c r="FKF98" s="340"/>
      <c r="FKG98" s="340"/>
      <c r="FKH98" s="341"/>
      <c r="FKI98" s="339"/>
      <c r="FKJ98" s="340"/>
      <c r="FKK98" s="340"/>
      <c r="FKL98" s="341"/>
      <c r="FKM98" s="339"/>
      <c r="FKN98" s="340"/>
      <c r="FKO98" s="340"/>
      <c r="FKP98" s="340"/>
      <c r="FKQ98" s="340"/>
      <c r="FKR98" s="340"/>
      <c r="FKS98" s="340"/>
      <c r="FKT98" s="369"/>
      <c r="FKU98" s="131"/>
      <c r="FKV98" s="135"/>
      <c r="FKW98" s="132"/>
      <c r="FKX98" s="133"/>
      <c r="FKY98" s="135"/>
      <c r="FKZ98" s="134"/>
      <c r="FLA98" s="131"/>
      <c r="FLB98" s="135"/>
      <c r="FLC98" s="132"/>
      <c r="FLD98" s="133"/>
      <c r="FLE98" s="135"/>
      <c r="FLF98" s="134"/>
      <c r="FLG98" s="131"/>
      <c r="FLH98" s="135"/>
      <c r="FLI98" s="132"/>
      <c r="FLJ98" s="133"/>
      <c r="FLK98" s="135"/>
      <c r="FLL98" s="134"/>
      <c r="FLM98" s="131"/>
      <c r="FLN98" s="135"/>
      <c r="FLO98" s="132"/>
      <c r="FLP98" s="133"/>
      <c r="FLQ98" s="135"/>
      <c r="FLR98" s="134"/>
      <c r="FLS98" s="339"/>
      <c r="FLT98" s="369"/>
      <c r="FLU98" s="562"/>
      <c r="FLV98" s="350"/>
      <c r="FLW98" s="350"/>
      <c r="FLX98" s="351"/>
      <c r="FLY98" s="136"/>
      <c r="FLZ98" s="358"/>
      <c r="FMA98" s="359"/>
      <c r="FMB98" s="359"/>
      <c r="FMC98" s="359"/>
      <c r="FMD98" s="359"/>
      <c r="FME98" s="359"/>
      <c r="FMF98" s="359"/>
      <c r="FMG98" s="359"/>
      <c r="FMH98" s="359"/>
      <c r="FMI98" s="359"/>
      <c r="FMJ98" s="359"/>
      <c r="FMK98" s="359"/>
      <c r="FML98" s="359"/>
      <c r="FMM98" s="360"/>
      <c r="FMN98" s="346"/>
      <c r="FMO98" s="340"/>
      <c r="FMP98" s="340"/>
      <c r="FMQ98" s="341"/>
      <c r="FMR98" s="339"/>
      <c r="FMS98" s="340"/>
      <c r="FMT98" s="340"/>
      <c r="FMU98" s="341"/>
      <c r="FMV98" s="339"/>
      <c r="FMW98" s="340"/>
      <c r="FMX98" s="340"/>
      <c r="FMY98" s="340"/>
      <c r="FMZ98" s="340"/>
      <c r="FNA98" s="340"/>
      <c r="FNB98" s="340"/>
      <c r="FNC98" s="369"/>
      <c r="FND98" s="131"/>
      <c r="FNE98" s="135"/>
      <c r="FNF98" s="132"/>
      <c r="FNG98" s="133"/>
      <c r="FNH98" s="135"/>
      <c r="FNI98" s="134"/>
      <c r="FNJ98" s="131"/>
      <c r="FNK98" s="135"/>
      <c r="FNL98" s="132"/>
      <c r="FNM98" s="133"/>
      <c r="FNN98" s="135"/>
      <c r="FNO98" s="134"/>
      <c r="FNP98" s="131"/>
      <c r="FNQ98" s="135"/>
      <c r="FNR98" s="132"/>
      <c r="FNS98" s="133"/>
      <c r="FNT98" s="135"/>
      <c r="FNU98" s="134"/>
      <c r="FNV98" s="131"/>
      <c r="FNW98" s="135"/>
      <c r="FNX98" s="132"/>
      <c r="FNY98" s="133"/>
      <c r="FNZ98" s="135"/>
      <c r="FOA98" s="134"/>
      <c r="FOB98" s="339"/>
      <c r="FOC98" s="369"/>
      <c r="FOD98" s="562"/>
      <c r="FOE98" s="350"/>
      <c r="FOF98" s="350"/>
      <c r="FOG98" s="351"/>
      <c r="FOH98" s="136"/>
      <c r="FOI98" s="358"/>
      <c r="FOJ98" s="359"/>
      <c r="FOK98" s="359"/>
      <c r="FOL98" s="359"/>
      <c r="FOM98" s="359"/>
      <c r="FON98" s="359"/>
      <c r="FOO98" s="359"/>
      <c r="FOP98" s="359"/>
      <c r="FOQ98" s="359"/>
      <c r="FOR98" s="359"/>
      <c r="FOS98" s="359"/>
      <c r="FOT98" s="359"/>
      <c r="FOU98" s="359"/>
      <c r="FOV98" s="360"/>
      <c r="FOW98" s="346"/>
      <c r="FOX98" s="340"/>
      <c r="FOY98" s="340"/>
      <c r="FOZ98" s="341"/>
      <c r="FPA98" s="339"/>
      <c r="FPB98" s="340"/>
      <c r="FPC98" s="340"/>
      <c r="FPD98" s="341"/>
      <c r="FPE98" s="339"/>
      <c r="FPF98" s="340"/>
      <c r="FPG98" s="340"/>
      <c r="FPH98" s="340"/>
      <c r="FPI98" s="340"/>
      <c r="FPJ98" s="340"/>
      <c r="FPK98" s="340"/>
      <c r="FPL98" s="369"/>
      <c r="FPM98" s="131"/>
      <c r="FPN98" s="135"/>
      <c r="FPO98" s="132"/>
      <c r="FPP98" s="133"/>
      <c r="FPQ98" s="135"/>
      <c r="FPR98" s="134"/>
      <c r="FPS98" s="131"/>
      <c r="FPT98" s="135"/>
      <c r="FPU98" s="132"/>
      <c r="FPV98" s="133"/>
      <c r="FPW98" s="135"/>
      <c r="FPX98" s="134"/>
      <c r="FPY98" s="131"/>
      <c r="FPZ98" s="135"/>
      <c r="FQA98" s="132"/>
      <c r="FQB98" s="133"/>
      <c r="FQC98" s="135"/>
      <c r="FQD98" s="134"/>
      <c r="FQE98" s="131"/>
      <c r="FQF98" s="135"/>
      <c r="FQG98" s="132"/>
      <c r="FQH98" s="133"/>
      <c r="FQI98" s="135"/>
      <c r="FQJ98" s="134"/>
      <c r="FQK98" s="339"/>
      <c r="FQL98" s="369"/>
      <c r="FQM98" s="562"/>
      <c r="FQN98" s="350"/>
      <c r="FQO98" s="350"/>
      <c r="FQP98" s="351"/>
      <c r="FQQ98" s="136"/>
      <c r="FQR98" s="358"/>
      <c r="FQS98" s="359"/>
      <c r="FQT98" s="359"/>
      <c r="FQU98" s="359"/>
      <c r="FQV98" s="359"/>
      <c r="FQW98" s="359"/>
      <c r="FQX98" s="359"/>
      <c r="FQY98" s="359"/>
      <c r="FQZ98" s="359"/>
      <c r="FRA98" s="359"/>
      <c r="FRB98" s="359"/>
      <c r="FRC98" s="359"/>
      <c r="FRD98" s="359"/>
      <c r="FRE98" s="360"/>
      <c r="FRF98" s="346"/>
      <c r="FRG98" s="340"/>
      <c r="FRH98" s="340"/>
      <c r="FRI98" s="341"/>
      <c r="FRJ98" s="339"/>
      <c r="FRK98" s="340"/>
      <c r="FRL98" s="340"/>
      <c r="FRM98" s="341"/>
      <c r="FRN98" s="339"/>
      <c r="FRO98" s="340"/>
      <c r="FRP98" s="340"/>
      <c r="FRQ98" s="340"/>
      <c r="FRR98" s="340"/>
      <c r="FRS98" s="340"/>
      <c r="FRT98" s="340"/>
      <c r="FRU98" s="369"/>
      <c r="FRV98" s="131"/>
      <c r="FRW98" s="135"/>
      <c r="FRX98" s="132"/>
      <c r="FRY98" s="133"/>
      <c r="FRZ98" s="135"/>
      <c r="FSA98" s="134"/>
      <c r="FSB98" s="131"/>
      <c r="FSC98" s="135"/>
      <c r="FSD98" s="132"/>
      <c r="FSE98" s="133"/>
      <c r="FSF98" s="135"/>
      <c r="FSG98" s="134"/>
      <c r="FSH98" s="131"/>
      <c r="FSI98" s="135"/>
      <c r="FSJ98" s="132"/>
      <c r="FSK98" s="133"/>
      <c r="FSL98" s="135"/>
      <c r="FSM98" s="134"/>
      <c r="FSN98" s="131"/>
      <c r="FSO98" s="135"/>
      <c r="FSP98" s="132"/>
      <c r="FSQ98" s="133"/>
      <c r="FSR98" s="135"/>
      <c r="FSS98" s="134"/>
      <c r="FST98" s="339"/>
      <c r="FSU98" s="369"/>
      <c r="FSV98" s="562"/>
      <c r="FSW98" s="350"/>
      <c r="FSX98" s="350"/>
      <c r="FSY98" s="351"/>
      <c r="FSZ98" s="136"/>
      <c r="FTA98" s="358"/>
      <c r="FTB98" s="359"/>
      <c r="FTC98" s="359"/>
      <c r="FTD98" s="359"/>
      <c r="FTE98" s="359"/>
      <c r="FTF98" s="359"/>
      <c r="FTG98" s="359"/>
      <c r="FTH98" s="359"/>
      <c r="FTI98" s="359"/>
      <c r="FTJ98" s="359"/>
      <c r="FTK98" s="359"/>
      <c r="FTL98" s="359"/>
      <c r="FTM98" s="359"/>
      <c r="FTN98" s="360"/>
      <c r="FTO98" s="346"/>
      <c r="FTP98" s="340"/>
      <c r="FTQ98" s="340"/>
      <c r="FTR98" s="341"/>
      <c r="FTS98" s="339"/>
      <c r="FTT98" s="340"/>
      <c r="FTU98" s="340"/>
      <c r="FTV98" s="341"/>
      <c r="FTW98" s="339"/>
      <c r="FTX98" s="340"/>
      <c r="FTY98" s="340"/>
      <c r="FTZ98" s="340"/>
      <c r="FUA98" s="340"/>
      <c r="FUB98" s="340"/>
      <c r="FUC98" s="340"/>
      <c r="FUD98" s="369"/>
      <c r="FUE98" s="131"/>
      <c r="FUF98" s="135"/>
      <c r="FUG98" s="132"/>
      <c r="FUH98" s="133"/>
      <c r="FUI98" s="135"/>
      <c r="FUJ98" s="134"/>
      <c r="FUK98" s="131"/>
      <c r="FUL98" s="135"/>
      <c r="FUM98" s="132"/>
      <c r="FUN98" s="133"/>
      <c r="FUO98" s="135"/>
      <c r="FUP98" s="134"/>
      <c r="FUQ98" s="131"/>
      <c r="FUR98" s="135"/>
      <c r="FUS98" s="132"/>
      <c r="FUT98" s="133"/>
      <c r="FUU98" s="135"/>
      <c r="FUV98" s="134"/>
      <c r="FUW98" s="131"/>
      <c r="FUX98" s="135"/>
      <c r="FUY98" s="132"/>
      <c r="FUZ98" s="133"/>
      <c r="FVA98" s="135"/>
      <c r="FVB98" s="134"/>
      <c r="FVC98" s="339"/>
      <c r="FVD98" s="369"/>
      <c r="FVE98" s="562"/>
      <c r="FVF98" s="350"/>
      <c r="FVG98" s="350"/>
      <c r="FVH98" s="351"/>
      <c r="FVI98" s="136"/>
      <c r="FVJ98" s="358"/>
      <c r="FVK98" s="359"/>
      <c r="FVL98" s="359"/>
      <c r="FVM98" s="359"/>
      <c r="FVN98" s="359"/>
      <c r="FVO98" s="359"/>
      <c r="FVP98" s="359"/>
      <c r="FVQ98" s="359"/>
      <c r="FVR98" s="359"/>
      <c r="FVS98" s="359"/>
      <c r="FVT98" s="359"/>
      <c r="FVU98" s="359"/>
      <c r="FVV98" s="359"/>
      <c r="FVW98" s="360"/>
      <c r="FVX98" s="346"/>
      <c r="FVY98" s="340"/>
      <c r="FVZ98" s="340"/>
      <c r="FWA98" s="341"/>
      <c r="FWB98" s="339"/>
      <c r="FWC98" s="340"/>
      <c r="FWD98" s="340"/>
      <c r="FWE98" s="341"/>
      <c r="FWF98" s="339"/>
      <c r="FWG98" s="340"/>
      <c r="FWH98" s="340"/>
      <c r="FWI98" s="340"/>
      <c r="FWJ98" s="340"/>
      <c r="FWK98" s="340"/>
      <c r="FWL98" s="340"/>
      <c r="FWM98" s="369"/>
      <c r="FWN98" s="131"/>
      <c r="FWO98" s="135"/>
      <c r="FWP98" s="132"/>
      <c r="FWQ98" s="133"/>
      <c r="FWR98" s="135"/>
      <c r="FWS98" s="134"/>
      <c r="FWT98" s="131"/>
      <c r="FWU98" s="135"/>
      <c r="FWV98" s="132"/>
      <c r="FWW98" s="133"/>
      <c r="FWX98" s="135"/>
      <c r="FWY98" s="134"/>
      <c r="FWZ98" s="131"/>
      <c r="FXA98" s="135"/>
      <c r="FXB98" s="132"/>
      <c r="FXC98" s="133"/>
      <c r="FXD98" s="135"/>
      <c r="FXE98" s="134"/>
      <c r="FXF98" s="131"/>
      <c r="FXG98" s="135"/>
      <c r="FXH98" s="132"/>
      <c r="FXI98" s="133"/>
      <c r="FXJ98" s="135"/>
      <c r="FXK98" s="134"/>
      <c r="FXL98" s="339"/>
      <c r="FXM98" s="369"/>
      <c r="FXN98" s="562"/>
      <c r="FXO98" s="350"/>
      <c r="FXP98" s="350"/>
      <c r="FXQ98" s="351"/>
      <c r="FXR98" s="136"/>
      <c r="FXS98" s="358"/>
      <c r="FXT98" s="359"/>
      <c r="FXU98" s="359"/>
      <c r="FXV98" s="359"/>
      <c r="FXW98" s="359"/>
      <c r="FXX98" s="359"/>
      <c r="FXY98" s="359"/>
      <c r="FXZ98" s="359"/>
      <c r="FYA98" s="359"/>
      <c r="FYB98" s="359"/>
      <c r="FYC98" s="359"/>
      <c r="FYD98" s="359"/>
      <c r="FYE98" s="359"/>
      <c r="FYF98" s="360"/>
      <c r="FYG98" s="346"/>
      <c r="FYH98" s="340"/>
      <c r="FYI98" s="340"/>
      <c r="FYJ98" s="341"/>
      <c r="FYK98" s="339"/>
      <c r="FYL98" s="340"/>
      <c r="FYM98" s="340"/>
      <c r="FYN98" s="341"/>
      <c r="FYO98" s="339"/>
      <c r="FYP98" s="340"/>
      <c r="FYQ98" s="340"/>
      <c r="FYR98" s="340"/>
      <c r="FYS98" s="340"/>
      <c r="FYT98" s="340"/>
      <c r="FYU98" s="340"/>
      <c r="FYV98" s="369"/>
      <c r="FYW98" s="131"/>
      <c r="FYX98" s="135"/>
      <c r="FYY98" s="132"/>
      <c r="FYZ98" s="133"/>
      <c r="FZA98" s="135"/>
      <c r="FZB98" s="134"/>
      <c r="FZC98" s="131"/>
      <c r="FZD98" s="135"/>
      <c r="FZE98" s="132"/>
      <c r="FZF98" s="133"/>
      <c r="FZG98" s="135"/>
      <c r="FZH98" s="134"/>
      <c r="FZI98" s="131"/>
      <c r="FZJ98" s="135"/>
      <c r="FZK98" s="132"/>
      <c r="FZL98" s="133"/>
      <c r="FZM98" s="135"/>
      <c r="FZN98" s="134"/>
      <c r="FZO98" s="131"/>
      <c r="FZP98" s="135"/>
      <c r="FZQ98" s="132"/>
      <c r="FZR98" s="133"/>
      <c r="FZS98" s="135"/>
      <c r="FZT98" s="134"/>
      <c r="FZU98" s="339"/>
      <c r="FZV98" s="369"/>
      <c r="FZW98" s="562"/>
      <c r="FZX98" s="350"/>
      <c r="FZY98" s="350"/>
      <c r="FZZ98" s="351"/>
      <c r="GAA98" s="136"/>
      <c r="GAB98" s="358"/>
      <c r="GAC98" s="359"/>
      <c r="GAD98" s="359"/>
      <c r="GAE98" s="359"/>
      <c r="GAF98" s="359"/>
      <c r="GAG98" s="359"/>
      <c r="GAH98" s="359"/>
      <c r="GAI98" s="359"/>
      <c r="GAJ98" s="359"/>
      <c r="GAK98" s="359"/>
      <c r="GAL98" s="359"/>
      <c r="GAM98" s="359"/>
      <c r="GAN98" s="359"/>
      <c r="GAO98" s="360"/>
      <c r="GAP98" s="346"/>
      <c r="GAQ98" s="340"/>
      <c r="GAR98" s="340"/>
      <c r="GAS98" s="341"/>
      <c r="GAT98" s="339"/>
      <c r="GAU98" s="340"/>
      <c r="GAV98" s="340"/>
      <c r="GAW98" s="341"/>
      <c r="GAX98" s="339"/>
      <c r="GAY98" s="340"/>
      <c r="GAZ98" s="340"/>
      <c r="GBA98" s="340"/>
      <c r="GBB98" s="340"/>
      <c r="GBC98" s="340"/>
      <c r="GBD98" s="340"/>
      <c r="GBE98" s="369"/>
      <c r="GBF98" s="131"/>
      <c r="GBG98" s="135"/>
      <c r="GBH98" s="132"/>
      <c r="GBI98" s="133"/>
      <c r="GBJ98" s="135"/>
      <c r="GBK98" s="134"/>
      <c r="GBL98" s="131"/>
      <c r="GBM98" s="135"/>
      <c r="GBN98" s="132"/>
      <c r="GBO98" s="133"/>
      <c r="GBP98" s="135"/>
      <c r="GBQ98" s="134"/>
      <c r="GBR98" s="131"/>
      <c r="GBS98" s="135"/>
      <c r="GBT98" s="132"/>
      <c r="GBU98" s="133"/>
      <c r="GBV98" s="135"/>
      <c r="GBW98" s="134"/>
      <c r="GBX98" s="131"/>
      <c r="GBY98" s="135"/>
      <c r="GBZ98" s="132"/>
      <c r="GCA98" s="133"/>
      <c r="GCB98" s="135"/>
      <c r="GCC98" s="134"/>
      <c r="GCD98" s="339"/>
      <c r="GCE98" s="369"/>
      <c r="GCF98" s="562"/>
      <c r="GCG98" s="350"/>
      <c r="GCH98" s="350"/>
      <c r="GCI98" s="351"/>
      <c r="GCJ98" s="136"/>
      <c r="GCK98" s="358"/>
      <c r="GCL98" s="359"/>
      <c r="GCM98" s="359"/>
      <c r="GCN98" s="359"/>
      <c r="GCO98" s="359"/>
      <c r="GCP98" s="359"/>
      <c r="GCQ98" s="359"/>
      <c r="GCR98" s="359"/>
      <c r="GCS98" s="359"/>
      <c r="GCT98" s="359"/>
      <c r="GCU98" s="359"/>
      <c r="GCV98" s="359"/>
      <c r="GCW98" s="359"/>
      <c r="GCX98" s="360"/>
      <c r="GCY98" s="346"/>
      <c r="GCZ98" s="340"/>
      <c r="GDA98" s="340"/>
      <c r="GDB98" s="341"/>
      <c r="GDC98" s="339"/>
      <c r="GDD98" s="340"/>
      <c r="GDE98" s="340"/>
      <c r="GDF98" s="341"/>
      <c r="GDG98" s="339"/>
      <c r="GDH98" s="340"/>
      <c r="GDI98" s="340"/>
      <c r="GDJ98" s="340"/>
      <c r="GDK98" s="340"/>
      <c r="GDL98" s="340"/>
      <c r="GDM98" s="340"/>
      <c r="GDN98" s="369"/>
      <c r="GDO98" s="131"/>
      <c r="GDP98" s="135"/>
      <c r="GDQ98" s="132"/>
      <c r="GDR98" s="133"/>
      <c r="GDS98" s="135"/>
      <c r="GDT98" s="134"/>
      <c r="GDU98" s="131"/>
      <c r="GDV98" s="135"/>
      <c r="GDW98" s="132"/>
      <c r="GDX98" s="133"/>
      <c r="GDY98" s="135"/>
      <c r="GDZ98" s="134"/>
      <c r="GEA98" s="131"/>
      <c r="GEB98" s="135"/>
      <c r="GEC98" s="132"/>
      <c r="GED98" s="133"/>
      <c r="GEE98" s="135"/>
      <c r="GEF98" s="134"/>
      <c r="GEG98" s="131"/>
      <c r="GEH98" s="135"/>
      <c r="GEI98" s="132"/>
      <c r="GEJ98" s="133"/>
      <c r="GEK98" s="135"/>
      <c r="GEL98" s="134"/>
      <c r="GEM98" s="339"/>
      <c r="GEN98" s="369"/>
      <c r="GEO98" s="562"/>
      <c r="GEP98" s="350"/>
      <c r="GEQ98" s="350"/>
      <c r="GER98" s="351"/>
      <c r="GES98" s="136"/>
      <c r="GET98" s="358"/>
      <c r="GEU98" s="359"/>
      <c r="GEV98" s="359"/>
      <c r="GEW98" s="359"/>
      <c r="GEX98" s="359"/>
      <c r="GEY98" s="359"/>
      <c r="GEZ98" s="359"/>
      <c r="GFA98" s="359"/>
      <c r="GFB98" s="359"/>
      <c r="GFC98" s="359"/>
      <c r="GFD98" s="359"/>
      <c r="GFE98" s="359"/>
      <c r="GFF98" s="359"/>
      <c r="GFG98" s="360"/>
      <c r="GFH98" s="346"/>
      <c r="GFI98" s="340"/>
      <c r="GFJ98" s="340"/>
      <c r="GFK98" s="341"/>
      <c r="GFL98" s="339"/>
      <c r="GFM98" s="340"/>
      <c r="GFN98" s="340"/>
      <c r="GFO98" s="341"/>
      <c r="GFP98" s="339"/>
      <c r="GFQ98" s="340"/>
      <c r="GFR98" s="340"/>
      <c r="GFS98" s="340"/>
      <c r="GFT98" s="340"/>
      <c r="GFU98" s="340"/>
      <c r="GFV98" s="340"/>
      <c r="GFW98" s="369"/>
      <c r="GFX98" s="131"/>
      <c r="GFY98" s="135"/>
      <c r="GFZ98" s="132"/>
      <c r="GGA98" s="133"/>
      <c r="GGB98" s="135"/>
      <c r="GGC98" s="134"/>
      <c r="GGD98" s="131"/>
      <c r="GGE98" s="135"/>
      <c r="GGF98" s="132"/>
      <c r="GGG98" s="133"/>
      <c r="GGH98" s="135"/>
      <c r="GGI98" s="134"/>
      <c r="GGJ98" s="131"/>
      <c r="GGK98" s="135"/>
      <c r="GGL98" s="132"/>
      <c r="GGM98" s="133"/>
      <c r="GGN98" s="135"/>
      <c r="GGO98" s="134"/>
      <c r="GGP98" s="131"/>
      <c r="GGQ98" s="135"/>
      <c r="GGR98" s="132"/>
      <c r="GGS98" s="133"/>
      <c r="GGT98" s="135"/>
      <c r="GGU98" s="134"/>
      <c r="GGV98" s="339"/>
      <c r="GGW98" s="369"/>
      <c r="GGX98" s="562"/>
      <c r="GGY98" s="350"/>
      <c r="GGZ98" s="350"/>
      <c r="GHA98" s="351"/>
      <c r="GHB98" s="136"/>
      <c r="GHC98" s="358"/>
      <c r="GHD98" s="359"/>
      <c r="GHE98" s="359"/>
      <c r="GHF98" s="359"/>
      <c r="GHG98" s="359"/>
      <c r="GHH98" s="359"/>
      <c r="GHI98" s="359"/>
      <c r="GHJ98" s="359"/>
      <c r="GHK98" s="359"/>
      <c r="GHL98" s="359"/>
      <c r="GHM98" s="359"/>
      <c r="GHN98" s="359"/>
      <c r="GHO98" s="359"/>
      <c r="GHP98" s="360"/>
      <c r="GHQ98" s="346"/>
      <c r="GHR98" s="340"/>
      <c r="GHS98" s="340"/>
      <c r="GHT98" s="341"/>
      <c r="GHU98" s="339"/>
      <c r="GHV98" s="340"/>
      <c r="GHW98" s="340"/>
      <c r="GHX98" s="341"/>
      <c r="GHY98" s="339"/>
      <c r="GHZ98" s="340"/>
      <c r="GIA98" s="340"/>
      <c r="GIB98" s="340"/>
      <c r="GIC98" s="340"/>
      <c r="GID98" s="340"/>
      <c r="GIE98" s="340"/>
      <c r="GIF98" s="369"/>
      <c r="GIG98" s="131"/>
      <c r="GIH98" s="135"/>
      <c r="GII98" s="132"/>
      <c r="GIJ98" s="133"/>
      <c r="GIK98" s="135"/>
      <c r="GIL98" s="134"/>
      <c r="GIM98" s="131"/>
      <c r="GIN98" s="135"/>
      <c r="GIO98" s="132"/>
      <c r="GIP98" s="133"/>
      <c r="GIQ98" s="135"/>
      <c r="GIR98" s="134"/>
      <c r="GIS98" s="131"/>
      <c r="GIT98" s="135"/>
      <c r="GIU98" s="132"/>
      <c r="GIV98" s="133"/>
      <c r="GIW98" s="135"/>
      <c r="GIX98" s="134"/>
      <c r="GIY98" s="131"/>
      <c r="GIZ98" s="135"/>
      <c r="GJA98" s="132"/>
      <c r="GJB98" s="133"/>
      <c r="GJC98" s="135"/>
      <c r="GJD98" s="134"/>
      <c r="GJE98" s="339"/>
      <c r="GJF98" s="369"/>
      <c r="GJG98" s="562"/>
      <c r="GJH98" s="350"/>
      <c r="GJI98" s="350"/>
      <c r="GJJ98" s="351"/>
      <c r="GJK98" s="136"/>
      <c r="GJL98" s="358"/>
      <c r="GJM98" s="359"/>
      <c r="GJN98" s="359"/>
      <c r="GJO98" s="359"/>
      <c r="GJP98" s="359"/>
      <c r="GJQ98" s="359"/>
      <c r="GJR98" s="359"/>
      <c r="GJS98" s="359"/>
      <c r="GJT98" s="359"/>
      <c r="GJU98" s="359"/>
      <c r="GJV98" s="359"/>
      <c r="GJW98" s="359"/>
      <c r="GJX98" s="359"/>
      <c r="GJY98" s="360"/>
      <c r="GJZ98" s="346"/>
      <c r="GKA98" s="340"/>
      <c r="GKB98" s="340"/>
      <c r="GKC98" s="341"/>
      <c r="GKD98" s="339"/>
      <c r="GKE98" s="340"/>
      <c r="GKF98" s="340"/>
      <c r="GKG98" s="341"/>
      <c r="GKH98" s="339"/>
      <c r="GKI98" s="340"/>
      <c r="GKJ98" s="340"/>
      <c r="GKK98" s="340"/>
      <c r="GKL98" s="340"/>
      <c r="GKM98" s="340"/>
      <c r="GKN98" s="340"/>
      <c r="GKO98" s="369"/>
      <c r="GKP98" s="131"/>
      <c r="GKQ98" s="135"/>
      <c r="GKR98" s="132"/>
      <c r="GKS98" s="133"/>
      <c r="GKT98" s="135"/>
      <c r="GKU98" s="134"/>
      <c r="GKV98" s="131"/>
      <c r="GKW98" s="135"/>
      <c r="GKX98" s="132"/>
      <c r="GKY98" s="133"/>
      <c r="GKZ98" s="135"/>
      <c r="GLA98" s="134"/>
      <c r="GLB98" s="131"/>
      <c r="GLC98" s="135"/>
      <c r="GLD98" s="132"/>
      <c r="GLE98" s="133"/>
      <c r="GLF98" s="135"/>
      <c r="GLG98" s="134"/>
      <c r="GLH98" s="131"/>
      <c r="GLI98" s="135"/>
      <c r="GLJ98" s="132"/>
      <c r="GLK98" s="133"/>
      <c r="GLL98" s="135"/>
      <c r="GLM98" s="134"/>
      <c r="GLN98" s="339"/>
      <c r="GLO98" s="369"/>
      <c r="GLP98" s="562"/>
      <c r="GLQ98" s="350"/>
      <c r="GLR98" s="350"/>
      <c r="GLS98" s="351"/>
      <c r="GLT98" s="136"/>
      <c r="GLU98" s="358"/>
      <c r="GLV98" s="359"/>
      <c r="GLW98" s="359"/>
      <c r="GLX98" s="359"/>
      <c r="GLY98" s="359"/>
      <c r="GLZ98" s="359"/>
      <c r="GMA98" s="359"/>
      <c r="GMB98" s="359"/>
      <c r="GMC98" s="359"/>
      <c r="GMD98" s="359"/>
      <c r="GME98" s="359"/>
      <c r="GMF98" s="359"/>
      <c r="GMG98" s="359"/>
      <c r="GMH98" s="360"/>
      <c r="GMI98" s="346"/>
      <c r="GMJ98" s="340"/>
      <c r="GMK98" s="340"/>
      <c r="GML98" s="341"/>
      <c r="GMM98" s="339"/>
      <c r="GMN98" s="340"/>
      <c r="GMO98" s="340"/>
      <c r="GMP98" s="341"/>
      <c r="GMQ98" s="339"/>
      <c r="GMR98" s="340"/>
      <c r="GMS98" s="340"/>
      <c r="GMT98" s="340"/>
      <c r="GMU98" s="340"/>
      <c r="GMV98" s="340"/>
      <c r="GMW98" s="340"/>
      <c r="GMX98" s="369"/>
      <c r="GMY98" s="131"/>
      <c r="GMZ98" s="135"/>
      <c r="GNA98" s="132"/>
      <c r="GNB98" s="133"/>
      <c r="GNC98" s="135"/>
      <c r="GND98" s="134"/>
      <c r="GNE98" s="131"/>
      <c r="GNF98" s="135"/>
      <c r="GNG98" s="132"/>
      <c r="GNH98" s="133"/>
      <c r="GNI98" s="135"/>
      <c r="GNJ98" s="134"/>
      <c r="GNK98" s="131"/>
      <c r="GNL98" s="135"/>
      <c r="GNM98" s="132"/>
      <c r="GNN98" s="133"/>
      <c r="GNO98" s="135"/>
      <c r="GNP98" s="134"/>
      <c r="GNQ98" s="131"/>
      <c r="GNR98" s="135"/>
      <c r="GNS98" s="132"/>
      <c r="GNT98" s="133"/>
      <c r="GNU98" s="135"/>
      <c r="GNV98" s="134"/>
      <c r="GNW98" s="339"/>
      <c r="GNX98" s="369"/>
      <c r="GNY98" s="562"/>
      <c r="GNZ98" s="350"/>
      <c r="GOA98" s="350"/>
      <c r="GOB98" s="351"/>
      <c r="GOC98" s="136"/>
      <c r="GOD98" s="358"/>
      <c r="GOE98" s="359"/>
      <c r="GOF98" s="359"/>
      <c r="GOG98" s="359"/>
      <c r="GOH98" s="359"/>
      <c r="GOI98" s="359"/>
      <c r="GOJ98" s="359"/>
      <c r="GOK98" s="359"/>
      <c r="GOL98" s="359"/>
      <c r="GOM98" s="359"/>
      <c r="GON98" s="359"/>
      <c r="GOO98" s="359"/>
      <c r="GOP98" s="359"/>
      <c r="GOQ98" s="360"/>
      <c r="GOR98" s="346"/>
      <c r="GOS98" s="340"/>
      <c r="GOT98" s="340"/>
      <c r="GOU98" s="341"/>
      <c r="GOV98" s="339"/>
      <c r="GOW98" s="340"/>
      <c r="GOX98" s="340"/>
      <c r="GOY98" s="341"/>
      <c r="GOZ98" s="339"/>
      <c r="GPA98" s="340"/>
      <c r="GPB98" s="340"/>
      <c r="GPC98" s="340"/>
      <c r="GPD98" s="340"/>
      <c r="GPE98" s="340"/>
      <c r="GPF98" s="340"/>
      <c r="GPG98" s="369"/>
      <c r="GPH98" s="131"/>
      <c r="GPI98" s="135"/>
      <c r="GPJ98" s="132"/>
      <c r="GPK98" s="133"/>
      <c r="GPL98" s="135"/>
      <c r="GPM98" s="134"/>
      <c r="GPN98" s="131"/>
      <c r="GPO98" s="135"/>
      <c r="GPP98" s="132"/>
      <c r="GPQ98" s="133"/>
      <c r="GPR98" s="135"/>
      <c r="GPS98" s="134"/>
      <c r="GPT98" s="131"/>
      <c r="GPU98" s="135"/>
      <c r="GPV98" s="132"/>
      <c r="GPW98" s="133"/>
      <c r="GPX98" s="135"/>
      <c r="GPY98" s="134"/>
      <c r="GPZ98" s="131"/>
      <c r="GQA98" s="135"/>
      <c r="GQB98" s="132"/>
      <c r="GQC98" s="133"/>
      <c r="GQD98" s="135"/>
      <c r="GQE98" s="134"/>
      <c r="GQF98" s="339"/>
      <c r="GQG98" s="369"/>
      <c r="GQH98" s="562"/>
      <c r="GQI98" s="350"/>
      <c r="GQJ98" s="350"/>
      <c r="GQK98" s="351"/>
      <c r="GQL98" s="136"/>
      <c r="GQM98" s="358"/>
      <c r="GQN98" s="359"/>
      <c r="GQO98" s="359"/>
      <c r="GQP98" s="359"/>
      <c r="GQQ98" s="359"/>
      <c r="GQR98" s="359"/>
      <c r="GQS98" s="359"/>
      <c r="GQT98" s="359"/>
      <c r="GQU98" s="359"/>
      <c r="GQV98" s="359"/>
      <c r="GQW98" s="359"/>
      <c r="GQX98" s="359"/>
      <c r="GQY98" s="359"/>
      <c r="GQZ98" s="360"/>
      <c r="GRA98" s="346"/>
      <c r="GRB98" s="340"/>
      <c r="GRC98" s="340"/>
      <c r="GRD98" s="341"/>
      <c r="GRE98" s="339"/>
      <c r="GRF98" s="340"/>
      <c r="GRG98" s="340"/>
      <c r="GRH98" s="341"/>
      <c r="GRI98" s="339"/>
      <c r="GRJ98" s="340"/>
      <c r="GRK98" s="340"/>
      <c r="GRL98" s="340"/>
      <c r="GRM98" s="340"/>
      <c r="GRN98" s="340"/>
      <c r="GRO98" s="340"/>
      <c r="GRP98" s="369"/>
      <c r="GRQ98" s="131"/>
      <c r="GRR98" s="135"/>
      <c r="GRS98" s="132"/>
      <c r="GRT98" s="133"/>
      <c r="GRU98" s="135"/>
      <c r="GRV98" s="134"/>
      <c r="GRW98" s="131"/>
      <c r="GRX98" s="135"/>
      <c r="GRY98" s="132"/>
      <c r="GRZ98" s="133"/>
      <c r="GSA98" s="135"/>
      <c r="GSB98" s="134"/>
      <c r="GSC98" s="131"/>
      <c r="GSD98" s="135"/>
      <c r="GSE98" s="132"/>
      <c r="GSF98" s="133"/>
      <c r="GSG98" s="135"/>
      <c r="GSH98" s="134"/>
      <c r="GSI98" s="131"/>
      <c r="GSJ98" s="135"/>
      <c r="GSK98" s="132"/>
      <c r="GSL98" s="133"/>
      <c r="GSM98" s="135"/>
      <c r="GSN98" s="134"/>
      <c r="GSO98" s="339"/>
      <c r="GSP98" s="369"/>
      <c r="GSQ98" s="562"/>
      <c r="GSR98" s="350"/>
      <c r="GSS98" s="350"/>
      <c r="GST98" s="351"/>
      <c r="GSU98" s="136"/>
      <c r="GSV98" s="358"/>
      <c r="GSW98" s="359"/>
      <c r="GSX98" s="359"/>
      <c r="GSY98" s="359"/>
      <c r="GSZ98" s="359"/>
      <c r="GTA98" s="359"/>
      <c r="GTB98" s="359"/>
      <c r="GTC98" s="359"/>
      <c r="GTD98" s="359"/>
      <c r="GTE98" s="359"/>
      <c r="GTF98" s="359"/>
      <c r="GTG98" s="359"/>
      <c r="GTH98" s="359"/>
      <c r="GTI98" s="360"/>
      <c r="GTJ98" s="346"/>
      <c r="GTK98" s="340"/>
      <c r="GTL98" s="340"/>
      <c r="GTM98" s="341"/>
      <c r="GTN98" s="339"/>
      <c r="GTO98" s="340"/>
      <c r="GTP98" s="340"/>
      <c r="GTQ98" s="341"/>
      <c r="GTR98" s="339"/>
      <c r="GTS98" s="340"/>
      <c r="GTT98" s="340"/>
      <c r="GTU98" s="340"/>
      <c r="GTV98" s="340"/>
      <c r="GTW98" s="340"/>
      <c r="GTX98" s="340"/>
      <c r="GTY98" s="369"/>
      <c r="GTZ98" s="131"/>
      <c r="GUA98" s="135"/>
      <c r="GUB98" s="132"/>
      <c r="GUC98" s="133"/>
      <c r="GUD98" s="135"/>
      <c r="GUE98" s="134"/>
      <c r="GUF98" s="131"/>
      <c r="GUG98" s="135"/>
      <c r="GUH98" s="132"/>
      <c r="GUI98" s="133"/>
      <c r="GUJ98" s="135"/>
      <c r="GUK98" s="134"/>
      <c r="GUL98" s="131"/>
      <c r="GUM98" s="135"/>
      <c r="GUN98" s="132"/>
      <c r="GUO98" s="133"/>
      <c r="GUP98" s="135"/>
      <c r="GUQ98" s="134"/>
      <c r="GUR98" s="131"/>
      <c r="GUS98" s="135"/>
      <c r="GUT98" s="132"/>
      <c r="GUU98" s="133"/>
      <c r="GUV98" s="135"/>
      <c r="GUW98" s="134"/>
      <c r="GUX98" s="339"/>
      <c r="GUY98" s="369"/>
      <c r="GUZ98" s="562"/>
      <c r="GVA98" s="350"/>
      <c r="GVB98" s="350"/>
      <c r="GVC98" s="351"/>
      <c r="GVD98" s="136"/>
      <c r="GVE98" s="358"/>
      <c r="GVF98" s="359"/>
      <c r="GVG98" s="359"/>
      <c r="GVH98" s="359"/>
      <c r="GVI98" s="359"/>
      <c r="GVJ98" s="359"/>
      <c r="GVK98" s="359"/>
      <c r="GVL98" s="359"/>
      <c r="GVM98" s="359"/>
      <c r="GVN98" s="359"/>
      <c r="GVO98" s="359"/>
      <c r="GVP98" s="359"/>
      <c r="GVQ98" s="359"/>
      <c r="GVR98" s="360"/>
      <c r="GVS98" s="346"/>
      <c r="GVT98" s="340"/>
      <c r="GVU98" s="340"/>
      <c r="GVV98" s="341"/>
      <c r="GVW98" s="339"/>
      <c r="GVX98" s="340"/>
      <c r="GVY98" s="340"/>
      <c r="GVZ98" s="341"/>
      <c r="GWA98" s="339"/>
      <c r="GWB98" s="340"/>
      <c r="GWC98" s="340"/>
      <c r="GWD98" s="340"/>
      <c r="GWE98" s="340"/>
      <c r="GWF98" s="340"/>
      <c r="GWG98" s="340"/>
      <c r="GWH98" s="369"/>
      <c r="GWI98" s="131"/>
      <c r="GWJ98" s="135"/>
      <c r="GWK98" s="132"/>
      <c r="GWL98" s="133"/>
      <c r="GWM98" s="135"/>
      <c r="GWN98" s="134"/>
      <c r="GWO98" s="131"/>
      <c r="GWP98" s="135"/>
      <c r="GWQ98" s="132"/>
      <c r="GWR98" s="133"/>
      <c r="GWS98" s="135"/>
      <c r="GWT98" s="134"/>
      <c r="GWU98" s="131"/>
      <c r="GWV98" s="135"/>
      <c r="GWW98" s="132"/>
      <c r="GWX98" s="133"/>
      <c r="GWY98" s="135"/>
      <c r="GWZ98" s="134"/>
      <c r="GXA98" s="131"/>
      <c r="GXB98" s="135"/>
      <c r="GXC98" s="132"/>
      <c r="GXD98" s="133"/>
      <c r="GXE98" s="135"/>
      <c r="GXF98" s="134"/>
      <c r="GXG98" s="339"/>
      <c r="GXH98" s="369"/>
      <c r="GXI98" s="562"/>
      <c r="GXJ98" s="350"/>
      <c r="GXK98" s="350"/>
      <c r="GXL98" s="351"/>
      <c r="GXM98" s="136"/>
      <c r="GXN98" s="358"/>
      <c r="GXO98" s="359"/>
      <c r="GXP98" s="359"/>
      <c r="GXQ98" s="359"/>
      <c r="GXR98" s="359"/>
      <c r="GXS98" s="359"/>
      <c r="GXT98" s="359"/>
      <c r="GXU98" s="359"/>
      <c r="GXV98" s="359"/>
      <c r="GXW98" s="359"/>
      <c r="GXX98" s="359"/>
      <c r="GXY98" s="359"/>
      <c r="GXZ98" s="359"/>
      <c r="GYA98" s="360"/>
      <c r="GYB98" s="346"/>
      <c r="GYC98" s="340"/>
      <c r="GYD98" s="340"/>
      <c r="GYE98" s="341"/>
      <c r="GYF98" s="339"/>
      <c r="GYG98" s="340"/>
      <c r="GYH98" s="340"/>
      <c r="GYI98" s="341"/>
      <c r="GYJ98" s="339"/>
      <c r="GYK98" s="340"/>
      <c r="GYL98" s="340"/>
      <c r="GYM98" s="340"/>
      <c r="GYN98" s="340"/>
      <c r="GYO98" s="340"/>
      <c r="GYP98" s="340"/>
      <c r="GYQ98" s="369"/>
      <c r="GYR98" s="131"/>
      <c r="GYS98" s="135"/>
      <c r="GYT98" s="132"/>
      <c r="GYU98" s="133"/>
      <c r="GYV98" s="135"/>
      <c r="GYW98" s="134"/>
      <c r="GYX98" s="131"/>
      <c r="GYY98" s="135"/>
      <c r="GYZ98" s="132"/>
      <c r="GZA98" s="133"/>
      <c r="GZB98" s="135"/>
      <c r="GZC98" s="134"/>
      <c r="GZD98" s="131"/>
      <c r="GZE98" s="135"/>
      <c r="GZF98" s="132"/>
      <c r="GZG98" s="133"/>
      <c r="GZH98" s="135"/>
      <c r="GZI98" s="134"/>
      <c r="GZJ98" s="131"/>
      <c r="GZK98" s="135"/>
      <c r="GZL98" s="132"/>
      <c r="GZM98" s="133"/>
      <c r="GZN98" s="135"/>
      <c r="GZO98" s="134"/>
      <c r="GZP98" s="339"/>
      <c r="GZQ98" s="369"/>
      <c r="GZR98" s="562"/>
      <c r="GZS98" s="350"/>
      <c r="GZT98" s="350"/>
      <c r="GZU98" s="351"/>
      <c r="GZV98" s="136"/>
      <c r="GZW98" s="358"/>
      <c r="GZX98" s="359"/>
      <c r="GZY98" s="359"/>
      <c r="GZZ98" s="359"/>
      <c r="HAA98" s="359"/>
      <c r="HAB98" s="359"/>
      <c r="HAC98" s="359"/>
      <c r="HAD98" s="359"/>
      <c r="HAE98" s="359"/>
      <c r="HAF98" s="359"/>
      <c r="HAG98" s="359"/>
      <c r="HAH98" s="359"/>
      <c r="HAI98" s="359"/>
      <c r="HAJ98" s="360"/>
      <c r="HAK98" s="346"/>
      <c r="HAL98" s="340"/>
      <c r="HAM98" s="340"/>
      <c r="HAN98" s="341"/>
      <c r="HAO98" s="339"/>
      <c r="HAP98" s="340"/>
      <c r="HAQ98" s="340"/>
      <c r="HAR98" s="341"/>
      <c r="HAS98" s="339"/>
      <c r="HAT98" s="340"/>
      <c r="HAU98" s="340"/>
      <c r="HAV98" s="340"/>
      <c r="HAW98" s="340"/>
      <c r="HAX98" s="340"/>
      <c r="HAY98" s="340"/>
      <c r="HAZ98" s="369"/>
      <c r="HBA98" s="131"/>
      <c r="HBB98" s="135"/>
      <c r="HBC98" s="132"/>
      <c r="HBD98" s="133"/>
      <c r="HBE98" s="135"/>
      <c r="HBF98" s="134"/>
      <c r="HBG98" s="131"/>
      <c r="HBH98" s="135"/>
      <c r="HBI98" s="132"/>
      <c r="HBJ98" s="133"/>
      <c r="HBK98" s="135"/>
      <c r="HBL98" s="134"/>
      <c r="HBM98" s="131"/>
      <c r="HBN98" s="135"/>
      <c r="HBO98" s="132"/>
      <c r="HBP98" s="133"/>
      <c r="HBQ98" s="135"/>
      <c r="HBR98" s="134"/>
      <c r="HBS98" s="131"/>
      <c r="HBT98" s="135"/>
      <c r="HBU98" s="132"/>
      <c r="HBV98" s="133"/>
      <c r="HBW98" s="135"/>
      <c r="HBX98" s="134"/>
      <c r="HBY98" s="339"/>
      <c r="HBZ98" s="369"/>
      <c r="HCA98" s="562"/>
      <c r="HCB98" s="350"/>
      <c r="HCC98" s="350"/>
      <c r="HCD98" s="351"/>
      <c r="HCE98" s="136"/>
      <c r="HCF98" s="358"/>
      <c r="HCG98" s="359"/>
      <c r="HCH98" s="359"/>
      <c r="HCI98" s="359"/>
      <c r="HCJ98" s="359"/>
      <c r="HCK98" s="359"/>
      <c r="HCL98" s="359"/>
      <c r="HCM98" s="359"/>
      <c r="HCN98" s="359"/>
      <c r="HCO98" s="359"/>
      <c r="HCP98" s="359"/>
      <c r="HCQ98" s="359"/>
      <c r="HCR98" s="359"/>
      <c r="HCS98" s="360"/>
      <c r="HCT98" s="346"/>
      <c r="HCU98" s="340"/>
      <c r="HCV98" s="340"/>
      <c r="HCW98" s="341"/>
      <c r="HCX98" s="339"/>
      <c r="HCY98" s="340"/>
      <c r="HCZ98" s="340"/>
      <c r="HDA98" s="341"/>
      <c r="HDB98" s="339"/>
      <c r="HDC98" s="340"/>
      <c r="HDD98" s="340"/>
      <c r="HDE98" s="340"/>
      <c r="HDF98" s="340"/>
      <c r="HDG98" s="340"/>
      <c r="HDH98" s="340"/>
      <c r="HDI98" s="369"/>
      <c r="HDJ98" s="131"/>
      <c r="HDK98" s="135"/>
      <c r="HDL98" s="132"/>
      <c r="HDM98" s="133"/>
      <c r="HDN98" s="135"/>
      <c r="HDO98" s="134"/>
      <c r="HDP98" s="131"/>
      <c r="HDQ98" s="135"/>
      <c r="HDR98" s="132"/>
      <c r="HDS98" s="133"/>
      <c r="HDT98" s="135"/>
      <c r="HDU98" s="134"/>
      <c r="HDV98" s="131"/>
      <c r="HDW98" s="135"/>
      <c r="HDX98" s="132"/>
      <c r="HDY98" s="133"/>
      <c r="HDZ98" s="135"/>
      <c r="HEA98" s="134"/>
      <c r="HEB98" s="131"/>
      <c r="HEC98" s="135"/>
      <c r="HED98" s="132"/>
      <c r="HEE98" s="133"/>
      <c r="HEF98" s="135"/>
      <c r="HEG98" s="134"/>
      <c r="HEH98" s="339"/>
      <c r="HEI98" s="369"/>
      <c r="HEJ98" s="562"/>
      <c r="HEK98" s="350"/>
      <c r="HEL98" s="350"/>
      <c r="HEM98" s="351"/>
      <c r="HEN98" s="136"/>
      <c r="HEO98" s="358"/>
      <c r="HEP98" s="359"/>
      <c r="HEQ98" s="359"/>
      <c r="HER98" s="359"/>
      <c r="HES98" s="359"/>
      <c r="HET98" s="359"/>
      <c r="HEU98" s="359"/>
      <c r="HEV98" s="359"/>
      <c r="HEW98" s="359"/>
      <c r="HEX98" s="359"/>
      <c r="HEY98" s="359"/>
      <c r="HEZ98" s="359"/>
      <c r="HFA98" s="359"/>
      <c r="HFB98" s="360"/>
      <c r="HFC98" s="346"/>
      <c r="HFD98" s="340"/>
      <c r="HFE98" s="340"/>
      <c r="HFF98" s="341"/>
      <c r="HFG98" s="339"/>
      <c r="HFH98" s="340"/>
      <c r="HFI98" s="340"/>
      <c r="HFJ98" s="341"/>
      <c r="HFK98" s="339"/>
      <c r="HFL98" s="340"/>
      <c r="HFM98" s="340"/>
      <c r="HFN98" s="340"/>
      <c r="HFO98" s="340"/>
      <c r="HFP98" s="340"/>
      <c r="HFQ98" s="340"/>
      <c r="HFR98" s="369"/>
      <c r="HFS98" s="131"/>
      <c r="HFT98" s="135"/>
      <c r="HFU98" s="132"/>
      <c r="HFV98" s="133"/>
      <c r="HFW98" s="135"/>
      <c r="HFX98" s="134"/>
      <c r="HFY98" s="131"/>
      <c r="HFZ98" s="135"/>
      <c r="HGA98" s="132"/>
      <c r="HGB98" s="133"/>
      <c r="HGC98" s="135"/>
      <c r="HGD98" s="134"/>
      <c r="HGE98" s="131"/>
      <c r="HGF98" s="135"/>
      <c r="HGG98" s="132"/>
      <c r="HGH98" s="133"/>
      <c r="HGI98" s="135"/>
      <c r="HGJ98" s="134"/>
      <c r="HGK98" s="131"/>
      <c r="HGL98" s="135"/>
      <c r="HGM98" s="132"/>
      <c r="HGN98" s="133"/>
      <c r="HGO98" s="135"/>
      <c r="HGP98" s="134"/>
      <c r="HGQ98" s="339"/>
      <c r="HGR98" s="369"/>
      <c r="HGS98" s="562"/>
      <c r="HGT98" s="350"/>
      <c r="HGU98" s="350"/>
      <c r="HGV98" s="351"/>
      <c r="HGW98" s="136"/>
      <c r="HGX98" s="358"/>
      <c r="HGY98" s="359"/>
      <c r="HGZ98" s="359"/>
      <c r="HHA98" s="359"/>
      <c r="HHB98" s="359"/>
      <c r="HHC98" s="359"/>
      <c r="HHD98" s="359"/>
      <c r="HHE98" s="359"/>
      <c r="HHF98" s="359"/>
      <c r="HHG98" s="359"/>
      <c r="HHH98" s="359"/>
      <c r="HHI98" s="359"/>
      <c r="HHJ98" s="359"/>
      <c r="HHK98" s="360"/>
      <c r="HHL98" s="346"/>
      <c r="HHM98" s="340"/>
      <c r="HHN98" s="340"/>
      <c r="HHO98" s="341"/>
      <c r="HHP98" s="339"/>
      <c r="HHQ98" s="340"/>
      <c r="HHR98" s="340"/>
      <c r="HHS98" s="341"/>
      <c r="HHT98" s="339"/>
      <c r="HHU98" s="340"/>
      <c r="HHV98" s="340"/>
      <c r="HHW98" s="340"/>
      <c r="HHX98" s="340"/>
      <c r="HHY98" s="340"/>
      <c r="HHZ98" s="340"/>
      <c r="HIA98" s="369"/>
      <c r="HIB98" s="131"/>
      <c r="HIC98" s="135"/>
      <c r="HID98" s="132"/>
      <c r="HIE98" s="133"/>
      <c r="HIF98" s="135"/>
      <c r="HIG98" s="134"/>
      <c r="HIH98" s="131"/>
      <c r="HII98" s="135"/>
      <c r="HIJ98" s="132"/>
      <c r="HIK98" s="133"/>
      <c r="HIL98" s="135"/>
      <c r="HIM98" s="134"/>
      <c r="HIN98" s="131"/>
      <c r="HIO98" s="135"/>
      <c r="HIP98" s="132"/>
      <c r="HIQ98" s="133"/>
      <c r="HIR98" s="135"/>
      <c r="HIS98" s="134"/>
      <c r="HIT98" s="131"/>
      <c r="HIU98" s="135"/>
      <c r="HIV98" s="132"/>
      <c r="HIW98" s="133"/>
      <c r="HIX98" s="135"/>
      <c r="HIY98" s="134"/>
      <c r="HIZ98" s="339"/>
      <c r="HJA98" s="369"/>
      <c r="HJB98" s="562"/>
      <c r="HJC98" s="350"/>
      <c r="HJD98" s="350"/>
      <c r="HJE98" s="351"/>
      <c r="HJF98" s="136"/>
      <c r="HJG98" s="358"/>
      <c r="HJH98" s="359"/>
      <c r="HJI98" s="359"/>
      <c r="HJJ98" s="359"/>
      <c r="HJK98" s="359"/>
      <c r="HJL98" s="359"/>
      <c r="HJM98" s="359"/>
      <c r="HJN98" s="359"/>
      <c r="HJO98" s="359"/>
      <c r="HJP98" s="359"/>
      <c r="HJQ98" s="359"/>
      <c r="HJR98" s="359"/>
      <c r="HJS98" s="359"/>
      <c r="HJT98" s="360"/>
      <c r="HJU98" s="346"/>
      <c r="HJV98" s="340"/>
      <c r="HJW98" s="340"/>
      <c r="HJX98" s="341"/>
      <c r="HJY98" s="339"/>
      <c r="HJZ98" s="340"/>
      <c r="HKA98" s="340"/>
      <c r="HKB98" s="341"/>
      <c r="HKC98" s="339"/>
      <c r="HKD98" s="340"/>
      <c r="HKE98" s="340"/>
      <c r="HKF98" s="340"/>
      <c r="HKG98" s="340"/>
      <c r="HKH98" s="340"/>
      <c r="HKI98" s="340"/>
      <c r="HKJ98" s="369"/>
      <c r="HKK98" s="131"/>
      <c r="HKL98" s="135"/>
      <c r="HKM98" s="132"/>
      <c r="HKN98" s="133"/>
      <c r="HKO98" s="135"/>
      <c r="HKP98" s="134"/>
      <c r="HKQ98" s="131"/>
      <c r="HKR98" s="135"/>
      <c r="HKS98" s="132"/>
      <c r="HKT98" s="133"/>
      <c r="HKU98" s="135"/>
      <c r="HKV98" s="134"/>
      <c r="HKW98" s="131"/>
      <c r="HKX98" s="135"/>
      <c r="HKY98" s="132"/>
      <c r="HKZ98" s="133"/>
      <c r="HLA98" s="135"/>
      <c r="HLB98" s="134"/>
      <c r="HLC98" s="131"/>
      <c r="HLD98" s="135"/>
      <c r="HLE98" s="132"/>
      <c r="HLF98" s="133"/>
      <c r="HLG98" s="135"/>
      <c r="HLH98" s="134"/>
      <c r="HLI98" s="339"/>
      <c r="HLJ98" s="369"/>
      <c r="HLK98" s="562"/>
      <c r="HLL98" s="350"/>
      <c r="HLM98" s="350"/>
      <c r="HLN98" s="351"/>
      <c r="HLO98" s="136"/>
      <c r="HLP98" s="358"/>
      <c r="HLQ98" s="359"/>
      <c r="HLR98" s="359"/>
      <c r="HLS98" s="359"/>
      <c r="HLT98" s="359"/>
      <c r="HLU98" s="359"/>
      <c r="HLV98" s="359"/>
      <c r="HLW98" s="359"/>
      <c r="HLX98" s="359"/>
      <c r="HLY98" s="359"/>
      <c r="HLZ98" s="359"/>
      <c r="HMA98" s="359"/>
      <c r="HMB98" s="359"/>
      <c r="HMC98" s="360"/>
      <c r="HMD98" s="346"/>
      <c r="HME98" s="340"/>
      <c r="HMF98" s="340"/>
      <c r="HMG98" s="341"/>
      <c r="HMH98" s="339"/>
      <c r="HMI98" s="340"/>
      <c r="HMJ98" s="340"/>
      <c r="HMK98" s="341"/>
      <c r="HML98" s="339"/>
      <c r="HMM98" s="340"/>
      <c r="HMN98" s="340"/>
      <c r="HMO98" s="340"/>
      <c r="HMP98" s="340"/>
      <c r="HMQ98" s="340"/>
      <c r="HMR98" s="340"/>
      <c r="HMS98" s="369"/>
      <c r="HMT98" s="131"/>
      <c r="HMU98" s="135"/>
      <c r="HMV98" s="132"/>
      <c r="HMW98" s="133"/>
      <c r="HMX98" s="135"/>
      <c r="HMY98" s="134"/>
      <c r="HMZ98" s="131"/>
      <c r="HNA98" s="135"/>
      <c r="HNB98" s="132"/>
      <c r="HNC98" s="133"/>
      <c r="HND98" s="135"/>
      <c r="HNE98" s="134"/>
      <c r="HNF98" s="131"/>
      <c r="HNG98" s="135"/>
      <c r="HNH98" s="132"/>
      <c r="HNI98" s="133"/>
      <c r="HNJ98" s="135"/>
      <c r="HNK98" s="134"/>
      <c r="HNL98" s="131"/>
      <c r="HNM98" s="135"/>
      <c r="HNN98" s="132"/>
      <c r="HNO98" s="133"/>
      <c r="HNP98" s="135"/>
      <c r="HNQ98" s="134"/>
      <c r="HNR98" s="339"/>
      <c r="HNS98" s="369"/>
      <c r="HNT98" s="562"/>
      <c r="HNU98" s="350"/>
      <c r="HNV98" s="350"/>
      <c r="HNW98" s="351"/>
      <c r="HNX98" s="136"/>
      <c r="HNY98" s="358"/>
      <c r="HNZ98" s="359"/>
      <c r="HOA98" s="359"/>
      <c r="HOB98" s="359"/>
      <c r="HOC98" s="359"/>
      <c r="HOD98" s="359"/>
      <c r="HOE98" s="359"/>
      <c r="HOF98" s="359"/>
      <c r="HOG98" s="359"/>
      <c r="HOH98" s="359"/>
      <c r="HOI98" s="359"/>
      <c r="HOJ98" s="359"/>
      <c r="HOK98" s="359"/>
      <c r="HOL98" s="360"/>
      <c r="HOM98" s="346"/>
      <c r="HON98" s="340"/>
      <c r="HOO98" s="340"/>
      <c r="HOP98" s="341"/>
      <c r="HOQ98" s="339"/>
      <c r="HOR98" s="340"/>
      <c r="HOS98" s="340"/>
      <c r="HOT98" s="341"/>
      <c r="HOU98" s="339"/>
      <c r="HOV98" s="340"/>
      <c r="HOW98" s="340"/>
      <c r="HOX98" s="340"/>
      <c r="HOY98" s="340"/>
      <c r="HOZ98" s="340"/>
      <c r="HPA98" s="340"/>
      <c r="HPB98" s="369"/>
      <c r="HPC98" s="131"/>
      <c r="HPD98" s="135"/>
      <c r="HPE98" s="132"/>
      <c r="HPF98" s="133"/>
      <c r="HPG98" s="135"/>
      <c r="HPH98" s="134"/>
      <c r="HPI98" s="131"/>
      <c r="HPJ98" s="135"/>
      <c r="HPK98" s="132"/>
      <c r="HPL98" s="133"/>
      <c r="HPM98" s="135"/>
      <c r="HPN98" s="134"/>
      <c r="HPO98" s="131"/>
      <c r="HPP98" s="135"/>
      <c r="HPQ98" s="132"/>
      <c r="HPR98" s="133"/>
      <c r="HPS98" s="135"/>
      <c r="HPT98" s="134"/>
      <c r="HPU98" s="131"/>
      <c r="HPV98" s="135"/>
      <c r="HPW98" s="132"/>
      <c r="HPX98" s="133"/>
      <c r="HPY98" s="135"/>
      <c r="HPZ98" s="134"/>
      <c r="HQA98" s="339"/>
      <c r="HQB98" s="369"/>
      <c r="HQC98" s="562"/>
      <c r="HQD98" s="350"/>
      <c r="HQE98" s="350"/>
      <c r="HQF98" s="351"/>
      <c r="HQG98" s="136"/>
      <c r="HQH98" s="358"/>
      <c r="HQI98" s="359"/>
      <c r="HQJ98" s="359"/>
      <c r="HQK98" s="359"/>
      <c r="HQL98" s="359"/>
      <c r="HQM98" s="359"/>
      <c r="HQN98" s="359"/>
      <c r="HQO98" s="359"/>
      <c r="HQP98" s="359"/>
      <c r="HQQ98" s="359"/>
      <c r="HQR98" s="359"/>
      <c r="HQS98" s="359"/>
      <c r="HQT98" s="359"/>
      <c r="HQU98" s="360"/>
      <c r="HQV98" s="346"/>
      <c r="HQW98" s="340"/>
      <c r="HQX98" s="340"/>
      <c r="HQY98" s="341"/>
      <c r="HQZ98" s="339"/>
      <c r="HRA98" s="340"/>
      <c r="HRB98" s="340"/>
      <c r="HRC98" s="341"/>
      <c r="HRD98" s="339"/>
      <c r="HRE98" s="340"/>
      <c r="HRF98" s="340"/>
      <c r="HRG98" s="340"/>
      <c r="HRH98" s="340"/>
      <c r="HRI98" s="340"/>
      <c r="HRJ98" s="340"/>
      <c r="HRK98" s="369"/>
      <c r="HRL98" s="131"/>
      <c r="HRM98" s="135"/>
      <c r="HRN98" s="132"/>
      <c r="HRO98" s="133"/>
      <c r="HRP98" s="135"/>
      <c r="HRQ98" s="134"/>
      <c r="HRR98" s="131"/>
      <c r="HRS98" s="135"/>
      <c r="HRT98" s="132"/>
      <c r="HRU98" s="133"/>
      <c r="HRV98" s="135"/>
      <c r="HRW98" s="134"/>
      <c r="HRX98" s="131"/>
      <c r="HRY98" s="135"/>
      <c r="HRZ98" s="132"/>
      <c r="HSA98" s="133"/>
      <c r="HSB98" s="135"/>
      <c r="HSC98" s="134"/>
      <c r="HSD98" s="131"/>
      <c r="HSE98" s="135"/>
      <c r="HSF98" s="132"/>
      <c r="HSG98" s="133"/>
      <c r="HSH98" s="135"/>
      <c r="HSI98" s="134"/>
      <c r="HSJ98" s="339"/>
      <c r="HSK98" s="369"/>
      <c r="HSL98" s="562"/>
      <c r="HSM98" s="350"/>
      <c r="HSN98" s="350"/>
      <c r="HSO98" s="351"/>
      <c r="HSP98" s="136"/>
      <c r="HSQ98" s="358"/>
      <c r="HSR98" s="359"/>
      <c r="HSS98" s="359"/>
      <c r="HST98" s="359"/>
      <c r="HSU98" s="359"/>
      <c r="HSV98" s="359"/>
      <c r="HSW98" s="359"/>
      <c r="HSX98" s="359"/>
      <c r="HSY98" s="359"/>
      <c r="HSZ98" s="359"/>
      <c r="HTA98" s="359"/>
      <c r="HTB98" s="359"/>
      <c r="HTC98" s="359"/>
      <c r="HTD98" s="360"/>
      <c r="HTE98" s="346"/>
      <c r="HTF98" s="340"/>
      <c r="HTG98" s="340"/>
      <c r="HTH98" s="341"/>
      <c r="HTI98" s="339"/>
      <c r="HTJ98" s="340"/>
      <c r="HTK98" s="340"/>
      <c r="HTL98" s="341"/>
      <c r="HTM98" s="339"/>
      <c r="HTN98" s="340"/>
      <c r="HTO98" s="340"/>
      <c r="HTP98" s="340"/>
      <c r="HTQ98" s="340"/>
      <c r="HTR98" s="340"/>
      <c r="HTS98" s="340"/>
      <c r="HTT98" s="369"/>
      <c r="HTU98" s="131"/>
      <c r="HTV98" s="135"/>
      <c r="HTW98" s="132"/>
      <c r="HTX98" s="133"/>
      <c r="HTY98" s="135"/>
      <c r="HTZ98" s="134"/>
      <c r="HUA98" s="131"/>
      <c r="HUB98" s="135"/>
      <c r="HUC98" s="132"/>
      <c r="HUD98" s="133"/>
      <c r="HUE98" s="135"/>
      <c r="HUF98" s="134"/>
      <c r="HUG98" s="131"/>
      <c r="HUH98" s="135"/>
      <c r="HUI98" s="132"/>
      <c r="HUJ98" s="133"/>
      <c r="HUK98" s="135"/>
      <c r="HUL98" s="134"/>
      <c r="HUM98" s="131"/>
      <c r="HUN98" s="135"/>
      <c r="HUO98" s="132"/>
      <c r="HUP98" s="133"/>
      <c r="HUQ98" s="135"/>
      <c r="HUR98" s="134"/>
      <c r="HUS98" s="339"/>
      <c r="HUT98" s="369"/>
      <c r="HUU98" s="562"/>
      <c r="HUV98" s="350"/>
      <c r="HUW98" s="350"/>
      <c r="HUX98" s="351"/>
      <c r="HUY98" s="136"/>
      <c r="HUZ98" s="358"/>
      <c r="HVA98" s="359"/>
      <c r="HVB98" s="359"/>
      <c r="HVC98" s="359"/>
      <c r="HVD98" s="359"/>
      <c r="HVE98" s="359"/>
      <c r="HVF98" s="359"/>
      <c r="HVG98" s="359"/>
      <c r="HVH98" s="359"/>
      <c r="HVI98" s="359"/>
      <c r="HVJ98" s="359"/>
      <c r="HVK98" s="359"/>
      <c r="HVL98" s="359"/>
      <c r="HVM98" s="360"/>
      <c r="HVN98" s="346"/>
      <c r="HVO98" s="340"/>
      <c r="HVP98" s="340"/>
      <c r="HVQ98" s="341"/>
      <c r="HVR98" s="339"/>
      <c r="HVS98" s="340"/>
      <c r="HVT98" s="340"/>
      <c r="HVU98" s="341"/>
      <c r="HVV98" s="339"/>
      <c r="HVW98" s="340"/>
      <c r="HVX98" s="340"/>
      <c r="HVY98" s="340"/>
      <c r="HVZ98" s="340"/>
      <c r="HWA98" s="340"/>
      <c r="HWB98" s="340"/>
      <c r="HWC98" s="369"/>
      <c r="HWD98" s="131"/>
      <c r="HWE98" s="135"/>
      <c r="HWF98" s="132"/>
      <c r="HWG98" s="133"/>
      <c r="HWH98" s="135"/>
      <c r="HWI98" s="134"/>
      <c r="HWJ98" s="131"/>
      <c r="HWK98" s="135"/>
      <c r="HWL98" s="132"/>
      <c r="HWM98" s="133"/>
      <c r="HWN98" s="135"/>
      <c r="HWO98" s="134"/>
      <c r="HWP98" s="131"/>
      <c r="HWQ98" s="135"/>
      <c r="HWR98" s="132"/>
      <c r="HWS98" s="133"/>
      <c r="HWT98" s="135"/>
      <c r="HWU98" s="134"/>
      <c r="HWV98" s="131"/>
      <c r="HWW98" s="135"/>
      <c r="HWX98" s="132"/>
      <c r="HWY98" s="133"/>
      <c r="HWZ98" s="135"/>
      <c r="HXA98" s="134"/>
      <c r="HXB98" s="339"/>
      <c r="HXC98" s="369"/>
      <c r="HXD98" s="562"/>
      <c r="HXE98" s="350"/>
      <c r="HXF98" s="350"/>
      <c r="HXG98" s="351"/>
      <c r="HXH98" s="136"/>
      <c r="HXI98" s="358"/>
      <c r="HXJ98" s="359"/>
      <c r="HXK98" s="359"/>
      <c r="HXL98" s="359"/>
      <c r="HXM98" s="359"/>
      <c r="HXN98" s="359"/>
      <c r="HXO98" s="359"/>
      <c r="HXP98" s="359"/>
      <c r="HXQ98" s="359"/>
      <c r="HXR98" s="359"/>
      <c r="HXS98" s="359"/>
      <c r="HXT98" s="359"/>
      <c r="HXU98" s="359"/>
      <c r="HXV98" s="360"/>
      <c r="HXW98" s="346"/>
      <c r="HXX98" s="340"/>
      <c r="HXY98" s="340"/>
      <c r="HXZ98" s="341"/>
      <c r="HYA98" s="339"/>
      <c r="HYB98" s="340"/>
      <c r="HYC98" s="340"/>
      <c r="HYD98" s="341"/>
      <c r="HYE98" s="339"/>
      <c r="HYF98" s="340"/>
      <c r="HYG98" s="340"/>
      <c r="HYH98" s="340"/>
      <c r="HYI98" s="340"/>
      <c r="HYJ98" s="340"/>
      <c r="HYK98" s="340"/>
      <c r="HYL98" s="369"/>
      <c r="HYM98" s="131"/>
      <c r="HYN98" s="135"/>
      <c r="HYO98" s="132"/>
      <c r="HYP98" s="133"/>
      <c r="HYQ98" s="135"/>
      <c r="HYR98" s="134"/>
      <c r="HYS98" s="131"/>
      <c r="HYT98" s="135"/>
      <c r="HYU98" s="132"/>
      <c r="HYV98" s="133"/>
      <c r="HYW98" s="135"/>
      <c r="HYX98" s="134"/>
      <c r="HYY98" s="131"/>
      <c r="HYZ98" s="135"/>
      <c r="HZA98" s="132"/>
      <c r="HZB98" s="133"/>
      <c r="HZC98" s="135"/>
      <c r="HZD98" s="134"/>
      <c r="HZE98" s="131"/>
      <c r="HZF98" s="135"/>
      <c r="HZG98" s="132"/>
      <c r="HZH98" s="133"/>
      <c r="HZI98" s="135"/>
      <c r="HZJ98" s="134"/>
      <c r="HZK98" s="339"/>
      <c r="HZL98" s="369"/>
      <c r="HZM98" s="562"/>
      <c r="HZN98" s="350"/>
      <c r="HZO98" s="350"/>
      <c r="HZP98" s="351"/>
      <c r="HZQ98" s="136"/>
      <c r="HZR98" s="358"/>
      <c r="HZS98" s="359"/>
      <c r="HZT98" s="359"/>
      <c r="HZU98" s="359"/>
      <c r="HZV98" s="359"/>
      <c r="HZW98" s="359"/>
      <c r="HZX98" s="359"/>
      <c r="HZY98" s="359"/>
      <c r="HZZ98" s="359"/>
      <c r="IAA98" s="359"/>
      <c r="IAB98" s="359"/>
      <c r="IAC98" s="359"/>
      <c r="IAD98" s="359"/>
      <c r="IAE98" s="360"/>
      <c r="IAF98" s="346"/>
      <c r="IAG98" s="340"/>
      <c r="IAH98" s="340"/>
      <c r="IAI98" s="341"/>
      <c r="IAJ98" s="339"/>
      <c r="IAK98" s="340"/>
      <c r="IAL98" s="340"/>
      <c r="IAM98" s="341"/>
      <c r="IAN98" s="339"/>
      <c r="IAO98" s="340"/>
      <c r="IAP98" s="340"/>
      <c r="IAQ98" s="340"/>
      <c r="IAR98" s="340"/>
      <c r="IAS98" s="340"/>
      <c r="IAT98" s="340"/>
      <c r="IAU98" s="369"/>
      <c r="IAV98" s="131"/>
      <c r="IAW98" s="135"/>
      <c r="IAX98" s="132"/>
      <c r="IAY98" s="133"/>
      <c r="IAZ98" s="135"/>
      <c r="IBA98" s="134"/>
      <c r="IBB98" s="131"/>
      <c r="IBC98" s="135"/>
      <c r="IBD98" s="132"/>
      <c r="IBE98" s="133"/>
      <c r="IBF98" s="135"/>
      <c r="IBG98" s="134"/>
      <c r="IBH98" s="131"/>
      <c r="IBI98" s="135"/>
      <c r="IBJ98" s="132"/>
      <c r="IBK98" s="133"/>
      <c r="IBL98" s="135"/>
      <c r="IBM98" s="134"/>
      <c r="IBN98" s="131"/>
      <c r="IBO98" s="135"/>
      <c r="IBP98" s="132"/>
      <c r="IBQ98" s="133"/>
      <c r="IBR98" s="135"/>
      <c r="IBS98" s="134"/>
      <c r="IBT98" s="339"/>
      <c r="IBU98" s="369"/>
      <c r="IBV98" s="562"/>
      <c r="IBW98" s="350"/>
      <c r="IBX98" s="350"/>
      <c r="IBY98" s="351"/>
      <c r="IBZ98" s="136"/>
      <c r="ICA98" s="358"/>
      <c r="ICB98" s="359"/>
      <c r="ICC98" s="359"/>
      <c r="ICD98" s="359"/>
      <c r="ICE98" s="359"/>
      <c r="ICF98" s="359"/>
      <c r="ICG98" s="359"/>
      <c r="ICH98" s="359"/>
      <c r="ICI98" s="359"/>
      <c r="ICJ98" s="359"/>
      <c r="ICK98" s="359"/>
      <c r="ICL98" s="359"/>
      <c r="ICM98" s="359"/>
      <c r="ICN98" s="360"/>
      <c r="ICO98" s="346"/>
      <c r="ICP98" s="340"/>
      <c r="ICQ98" s="340"/>
      <c r="ICR98" s="341"/>
      <c r="ICS98" s="339"/>
      <c r="ICT98" s="340"/>
      <c r="ICU98" s="340"/>
      <c r="ICV98" s="341"/>
      <c r="ICW98" s="339"/>
      <c r="ICX98" s="340"/>
      <c r="ICY98" s="340"/>
      <c r="ICZ98" s="340"/>
      <c r="IDA98" s="340"/>
      <c r="IDB98" s="340"/>
      <c r="IDC98" s="340"/>
      <c r="IDD98" s="369"/>
      <c r="IDE98" s="131"/>
      <c r="IDF98" s="135"/>
      <c r="IDG98" s="132"/>
      <c r="IDH98" s="133"/>
      <c r="IDI98" s="135"/>
      <c r="IDJ98" s="134"/>
      <c r="IDK98" s="131"/>
      <c r="IDL98" s="135"/>
      <c r="IDM98" s="132"/>
      <c r="IDN98" s="133"/>
      <c r="IDO98" s="135"/>
      <c r="IDP98" s="134"/>
      <c r="IDQ98" s="131"/>
      <c r="IDR98" s="135"/>
      <c r="IDS98" s="132"/>
      <c r="IDT98" s="133"/>
      <c r="IDU98" s="135"/>
      <c r="IDV98" s="134"/>
      <c r="IDW98" s="131"/>
      <c r="IDX98" s="135"/>
      <c r="IDY98" s="132"/>
      <c r="IDZ98" s="133"/>
      <c r="IEA98" s="135"/>
      <c r="IEB98" s="134"/>
      <c r="IEC98" s="339"/>
      <c r="IED98" s="369"/>
      <c r="IEE98" s="562"/>
      <c r="IEF98" s="350"/>
      <c r="IEG98" s="350"/>
      <c r="IEH98" s="351"/>
      <c r="IEI98" s="136"/>
      <c r="IEJ98" s="358"/>
      <c r="IEK98" s="359"/>
      <c r="IEL98" s="359"/>
      <c r="IEM98" s="359"/>
      <c r="IEN98" s="359"/>
      <c r="IEO98" s="359"/>
      <c r="IEP98" s="359"/>
      <c r="IEQ98" s="359"/>
      <c r="IER98" s="359"/>
      <c r="IES98" s="359"/>
      <c r="IET98" s="359"/>
      <c r="IEU98" s="359"/>
      <c r="IEV98" s="359"/>
      <c r="IEW98" s="360"/>
      <c r="IEX98" s="346"/>
      <c r="IEY98" s="340"/>
      <c r="IEZ98" s="340"/>
      <c r="IFA98" s="341"/>
      <c r="IFB98" s="339"/>
      <c r="IFC98" s="340"/>
      <c r="IFD98" s="340"/>
      <c r="IFE98" s="341"/>
      <c r="IFF98" s="339"/>
      <c r="IFG98" s="340"/>
      <c r="IFH98" s="340"/>
      <c r="IFI98" s="340"/>
      <c r="IFJ98" s="340"/>
      <c r="IFK98" s="340"/>
      <c r="IFL98" s="340"/>
      <c r="IFM98" s="369"/>
      <c r="IFN98" s="131"/>
      <c r="IFO98" s="135"/>
      <c r="IFP98" s="132"/>
      <c r="IFQ98" s="133"/>
      <c r="IFR98" s="135"/>
      <c r="IFS98" s="134"/>
      <c r="IFT98" s="131"/>
      <c r="IFU98" s="135"/>
      <c r="IFV98" s="132"/>
      <c r="IFW98" s="133"/>
      <c r="IFX98" s="135"/>
      <c r="IFY98" s="134"/>
      <c r="IFZ98" s="131"/>
      <c r="IGA98" s="135"/>
      <c r="IGB98" s="132"/>
      <c r="IGC98" s="133"/>
      <c r="IGD98" s="135"/>
      <c r="IGE98" s="134"/>
      <c r="IGF98" s="131"/>
      <c r="IGG98" s="135"/>
      <c r="IGH98" s="132"/>
      <c r="IGI98" s="133"/>
      <c r="IGJ98" s="135"/>
      <c r="IGK98" s="134"/>
      <c r="IGL98" s="339"/>
      <c r="IGM98" s="369"/>
      <c r="IGN98" s="562"/>
      <c r="IGO98" s="350"/>
      <c r="IGP98" s="350"/>
      <c r="IGQ98" s="351"/>
      <c r="IGR98" s="136"/>
      <c r="IGS98" s="358"/>
      <c r="IGT98" s="359"/>
      <c r="IGU98" s="359"/>
      <c r="IGV98" s="359"/>
      <c r="IGW98" s="359"/>
      <c r="IGX98" s="359"/>
      <c r="IGY98" s="359"/>
      <c r="IGZ98" s="359"/>
      <c r="IHA98" s="359"/>
      <c r="IHB98" s="359"/>
      <c r="IHC98" s="359"/>
      <c r="IHD98" s="359"/>
      <c r="IHE98" s="359"/>
      <c r="IHF98" s="360"/>
      <c r="IHG98" s="346"/>
      <c r="IHH98" s="340"/>
      <c r="IHI98" s="340"/>
      <c r="IHJ98" s="341"/>
      <c r="IHK98" s="339"/>
      <c r="IHL98" s="340"/>
      <c r="IHM98" s="340"/>
      <c r="IHN98" s="341"/>
      <c r="IHO98" s="339"/>
      <c r="IHP98" s="340"/>
      <c r="IHQ98" s="340"/>
      <c r="IHR98" s="340"/>
      <c r="IHS98" s="340"/>
      <c r="IHT98" s="340"/>
      <c r="IHU98" s="340"/>
      <c r="IHV98" s="369"/>
      <c r="IHW98" s="131"/>
      <c r="IHX98" s="135"/>
      <c r="IHY98" s="132"/>
      <c r="IHZ98" s="133"/>
      <c r="IIA98" s="135"/>
      <c r="IIB98" s="134"/>
      <c r="IIC98" s="131"/>
      <c r="IID98" s="135"/>
      <c r="IIE98" s="132"/>
      <c r="IIF98" s="133"/>
      <c r="IIG98" s="135"/>
      <c r="IIH98" s="134"/>
      <c r="III98" s="131"/>
      <c r="IIJ98" s="135"/>
      <c r="IIK98" s="132"/>
      <c r="IIL98" s="133"/>
      <c r="IIM98" s="135"/>
      <c r="IIN98" s="134"/>
      <c r="IIO98" s="131"/>
      <c r="IIP98" s="135"/>
      <c r="IIQ98" s="132"/>
      <c r="IIR98" s="133"/>
      <c r="IIS98" s="135"/>
      <c r="IIT98" s="134"/>
      <c r="IIU98" s="339"/>
      <c r="IIV98" s="369"/>
      <c r="IIW98" s="562"/>
      <c r="IIX98" s="350"/>
      <c r="IIY98" s="350"/>
      <c r="IIZ98" s="351"/>
      <c r="IJA98" s="136"/>
      <c r="IJB98" s="358"/>
      <c r="IJC98" s="359"/>
      <c r="IJD98" s="359"/>
      <c r="IJE98" s="359"/>
      <c r="IJF98" s="359"/>
      <c r="IJG98" s="359"/>
      <c r="IJH98" s="359"/>
      <c r="IJI98" s="359"/>
      <c r="IJJ98" s="359"/>
      <c r="IJK98" s="359"/>
      <c r="IJL98" s="359"/>
      <c r="IJM98" s="359"/>
      <c r="IJN98" s="359"/>
      <c r="IJO98" s="360"/>
      <c r="IJP98" s="346"/>
      <c r="IJQ98" s="340"/>
      <c r="IJR98" s="340"/>
      <c r="IJS98" s="341"/>
      <c r="IJT98" s="339"/>
      <c r="IJU98" s="340"/>
      <c r="IJV98" s="340"/>
      <c r="IJW98" s="341"/>
      <c r="IJX98" s="339"/>
      <c r="IJY98" s="340"/>
      <c r="IJZ98" s="340"/>
      <c r="IKA98" s="340"/>
      <c r="IKB98" s="340"/>
      <c r="IKC98" s="340"/>
      <c r="IKD98" s="340"/>
      <c r="IKE98" s="369"/>
      <c r="IKF98" s="131"/>
      <c r="IKG98" s="135"/>
      <c r="IKH98" s="132"/>
      <c r="IKI98" s="133"/>
      <c r="IKJ98" s="135"/>
      <c r="IKK98" s="134"/>
      <c r="IKL98" s="131"/>
      <c r="IKM98" s="135"/>
      <c r="IKN98" s="132"/>
      <c r="IKO98" s="133"/>
      <c r="IKP98" s="135"/>
      <c r="IKQ98" s="134"/>
      <c r="IKR98" s="131"/>
      <c r="IKS98" s="135"/>
      <c r="IKT98" s="132"/>
      <c r="IKU98" s="133"/>
      <c r="IKV98" s="135"/>
      <c r="IKW98" s="134"/>
      <c r="IKX98" s="131"/>
      <c r="IKY98" s="135"/>
      <c r="IKZ98" s="132"/>
      <c r="ILA98" s="133"/>
      <c r="ILB98" s="135"/>
      <c r="ILC98" s="134"/>
      <c r="ILD98" s="339"/>
      <c r="ILE98" s="369"/>
      <c r="ILF98" s="562"/>
      <c r="ILG98" s="350"/>
      <c r="ILH98" s="350"/>
      <c r="ILI98" s="351"/>
      <c r="ILJ98" s="136"/>
      <c r="ILK98" s="358"/>
      <c r="ILL98" s="359"/>
      <c r="ILM98" s="359"/>
      <c r="ILN98" s="359"/>
      <c r="ILO98" s="359"/>
      <c r="ILP98" s="359"/>
      <c r="ILQ98" s="359"/>
      <c r="ILR98" s="359"/>
      <c r="ILS98" s="359"/>
      <c r="ILT98" s="359"/>
      <c r="ILU98" s="359"/>
      <c r="ILV98" s="359"/>
      <c r="ILW98" s="359"/>
      <c r="ILX98" s="360"/>
      <c r="ILY98" s="346"/>
      <c r="ILZ98" s="340"/>
      <c r="IMA98" s="340"/>
      <c r="IMB98" s="341"/>
      <c r="IMC98" s="339"/>
      <c r="IMD98" s="340"/>
      <c r="IME98" s="340"/>
      <c r="IMF98" s="341"/>
      <c r="IMG98" s="339"/>
      <c r="IMH98" s="340"/>
      <c r="IMI98" s="340"/>
      <c r="IMJ98" s="340"/>
      <c r="IMK98" s="340"/>
      <c r="IML98" s="340"/>
      <c r="IMM98" s="340"/>
      <c r="IMN98" s="369"/>
      <c r="IMO98" s="131"/>
      <c r="IMP98" s="135"/>
      <c r="IMQ98" s="132"/>
      <c r="IMR98" s="133"/>
      <c r="IMS98" s="135"/>
      <c r="IMT98" s="134"/>
      <c r="IMU98" s="131"/>
      <c r="IMV98" s="135"/>
      <c r="IMW98" s="132"/>
      <c r="IMX98" s="133"/>
      <c r="IMY98" s="135"/>
      <c r="IMZ98" s="134"/>
      <c r="INA98" s="131"/>
      <c r="INB98" s="135"/>
      <c r="INC98" s="132"/>
      <c r="IND98" s="133"/>
      <c r="INE98" s="135"/>
      <c r="INF98" s="134"/>
      <c r="ING98" s="131"/>
      <c r="INH98" s="135"/>
      <c r="INI98" s="132"/>
      <c r="INJ98" s="133"/>
      <c r="INK98" s="135"/>
      <c r="INL98" s="134"/>
      <c r="INM98" s="339"/>
      <c r="INN98" s="369"/>
      <c r="INO98" s="562"/>
      <c r="INP98" s="350"/>
      <c r="INQ98" s="350"/>
      <c r="INR98" s="351"/>
      <c r="INS98" s="136"/>
      <c r="INT98" s="358"/>
      <c r="INU98" s="359"/>
      <c r="INV98" s="359"/>
      <c r="INW98" s="359"/>
      <c r="INX98" s="359"/>
      <c r="INY98" s="359"/>
      <c r="INZ98" s="359"/>
      <c r="IOA98" s="359"/>
      <c r="IOB98" s="359"/>
      <c r="IOC98" s="359"/>
      <c r="IOD98" s="359"/>
      <c r="IOE98" s="359"/>
      <c r="IOF98" s="359"/>
      <c r="IOG98" s="360"/>
      <c r="IOH98" s="346"/>
      <c r="IOI98" s="340"/>
      <c r="IOJ98" s="340"/>
      <c r="IOK98" s="341"/>
      <c r="IOL98" s="339"/>
      <c r="IOM98" s="340"/>
      <c r="ION98" s="340"/>
      <c r="IOO98" s="341"/>
      <c r="IOP98" s="339"/>
      <c r="IOQ98" s="340"/>
      <c r="IOR98" s="340"/>
      <c r="IOS98" s="340"/>
      <c r="IOT98" s="340"/>
      <c r="IOU98" s="340"/>
      <c r="IOV98" s="340"/>
      <c r="IOW98" s="369"/>
      <c r="IOX98" s="131"/>
      <c r="IOY98" s="135"/>
      <c r="IOZ98" s="132"/>
      <c r="IPA98" s="133"/>
      <c r="IPB98" s="135"/>
      <c r="IPC98" s="134"/>
      <c r="IPD98" s="131"/>
      <c r="IPE98" s="135"/>
      <c r="IPF98" s="132"/>
      <c r="IPG98" s="133"/>
      <c r="IPH98" s="135"/>
      <c r="IPI98" s="134"/>
      <c r="IPJ98" s="131"/>
      <c r="IPK98" s="135"/>
      <c r="IPL98" s="132"/>
      <c r="IPM98" s="133"/>
      <c r="IPN98" s="135"/>
      <c r="IPO98" s="134"/>
      <c r="IPP98" s="131"/>
      <c r="IPQ98" s="135"/>
      <c r="IPR98" s="132"/>
      <c r="IPS98" s="133"/>
      <c r="IPT98" s="135"/>
      <c r="IPU98" s="134"/>
      <c r="IPV98" s="339"/>
      <c r="IPW98" s="369"/>
      <c r="IPX98" s="562"/>
      <c r="IPY98" s="350"/>
      <c r="IPZ98" s="350"/>
      <c r="IQA98" s="351"/>
      <c r="IQB98" s="136"/>
      <c r="IQC98" s="358"/>
      <c r="IQD98" s="359"/>
      <c r="IQE98" s="359"/>
      <c r="IQF98" s="359"/>
      <c r="IQG98" s="359"/>
      <c r="IQH98" s="359"/>
      <c r="IQI98" s="359"/>
      <c r="IQJ98" s="359"/>
      <c r="IQK98" s="359"/>
      <c r="IQL98" s="359"/>
      <c r="IQM98" s="359"/>
      <c r="IQN98" s="359"/>
      <c r="IQO98" s="359"/>
      <c r="IQP98" s="360"/>
      <c r="IQQ98" s="346"/>
      <c r="IQR98" s="340"/>
      <c r="IQS98" s="340"/>
      <c r="IQT98" s="341"/>
      <c r="IQU98" s="339"/>
      <c r="IQV98" s="340"/>
      <c r="IQW98" s="340"/>
      <c r="IQX98" s="341"/>
      <c r="IQY98" s="339"/>
      <c r="IQZ98" s="340"/>
      <c r="IRA98" s="340"/>
      <c r="IRB98" s="340"/>
      <c r="IRC98" s="340"/>
      <c r="IRD98" s="340"/>
      <c r="IRE98" s="340"/>
      <c r="IRF98" s="369"/>
      <c r="IRG98" s="131"/>
      <c r="IRH98" s="135"/>
      <c r="IRI98" s="132"/>
      <c r="IRJ98" s="133"/>
      <c r="IRK98" s="135"/>
      <c r="IRL98" s="134"/>
      <c r="IRM98" s="131"/>
      <c r="IRN98" s="135"/>
      <c r="IRO98" s="132"/>
      <c r="IRP98" s="133"/>
      <c r="IRQ98" s="135"/>
      <c r="IRR98" s="134"/>
      <c r="IRS98" s="131"/>
      <c r="IRT98" s="135"/>
      <c r="IRU98" s="132"/>
      <c r="IRV98" s="133"/>
      <c r="IRW98" s="135"/>
      <c r="IRX98" s="134"/>
      <c r="IRY98" s="131"/>
      <c r="IRZ98" s="135"/>
      <c r="ISA98" s="132"/>
      <c r="ISB98" s="133"/>
      <c r="ISC98" s="135"/>
      <c r="ISD98" s="134"/>
      <c r="ISE98" s="339"/>
      <c r="ISF98" s="369"/>
      <c r="ISG98" s="562"/>
      <c r="ISH98" s="350"/>
      <c r="ISI98" s="350"/>
      <c r="ISJ98" s="351"/>
      <c r="ISK98" s="136"/>
      <c r="ISL98" s="358"/>
      <c r="ISM98" s="359"/>
      <c r="ISN98" s="359"/>
      <c r="ISO98" s="359"/>
      <c r="ISP98" s="359"/>
      <c r="ISQ98" s="359"/>
      <c r="ISR98" s="359"/>
      <c r="ISS98" s="359"/>
      <c r="IST98" s="359"/>
      <c r="ISU98" s="359"/>
      <c r="ISV98" s="359"/>
      <c r="ISW98" s="359"/>
      <c r="ISX98" s="359"/>
      <c r="ISY98" s="360"/>
      <c r="ISZ98" s="346"/>
      <c r="ITA98" s="340"/>
      <c r="ITB98" s="340"/>
      <c r="ITC98" s="341"/>
      <c r="ITD98" s="339"/>
      <c r="ITE98" s="340"/>
      <c r="ITF98" s="340"/>
      <c r="ITG98" s="341"/>
      <c r="ITH98" s="339"/>
      <c r="ITI98" s="340"/>
      <c r="ITJ98" s="340"/>
      <c r="ITK98" s="340"/>
      <c r="ITL98" s="340"/>
      <c r="ITM98" s="340"/>
      <c r="ITN98" s="340"/>
      <c r="ITO98" s="369"/>
      <c r="ITP98" s="131"/>
      <c r="ITQ98" s="135"/>
      <c r="ITR98" s="132"/>
      <c r="ITS98" s="133"/>
      <c r="ITT98" s="135"/>
      <c r="ITU98" s="134"/>
      <c r="ITV98" s="131"/>
      <c r="ITW98" s="135"/>
      <c r="ITX98" s="132"/>
      <c r="ITY98" s="133"/>
      <c r="ITZ98" s="135"/>
      <c r="IUA98" s="134"/>
      <c r="IUB98" s="131"/>
      <c r="IUC98" s="135"/>
      <c r="IUD98" s="132"/>
      <c r="IUE98" s="133"/>
      <c r="IUF98" s="135"/>
      <c r="IUG98" s="134"/>
      <c r="IUH98" s="131"/>
      <c r="IUI98" s="135"/>
      <c r="IUJ98" s="132"/>
      <c r="IUK98" s="133"/>
      <c r="IUL98" s="135"/>
      <c r="IUM98" s="134"/>
      <c r="IUN98" s="339"/>
      <c r="IUO98" s="369"/>
      <c r="IUP98" s="562"/>
      <c r="IUQ98" s="350"/>
      <c r="IUR98" s="350"/>
      <c r="IUS98" s="351"/>
      <c r="IUT98" s="136"/>
      <c r="IUU98" s="358"/>
      <c r="IUV98" s="359"/>
      <c r="IUW98" s="359"/>
      <c r="IUX98" s="359"/>
      <c r="IUY98" s="359"/>
      <c r="IUZ98" s="359"/>
      <c r="IVA98" s="359"/>
      <c r="IVB98" s="359"/>
      <c r="IVC98" s="359"/>
      <c r="IVD98" s="359"/>
      <c r="IVE98" s="359"/>
      <c r="IVF98" s="359"/>
      <c r="IVG98" s="359"/>
      <c r="IVH98" s="360"/>
      <c r="IVI98" s="346"/>
      <c r="IVJ98" s="340"/>
      <c r="IVK98" s="340"/>
      <c r="IVL98" s="341"/>
      <c r="IVM98" s="339"/>
      <c r="IVN98" s="340"/>
      <c r="IVO98" s="340"/>
      <c r="IVP98" s="341"/>
      <c r="IVQ98" s="339"/>
      <c r="IVR98" s="340"/>
      <c r="IVS98" s="340"/>
      <c r="IVT98" s="340"/>
      <c r="IVU98" s="340"/>
      <c r="IVV98" s="340"/>
      <c r="IVW98" s="340"/>
      <c r="IVX98" s="369"/>
      <c r="IVY98" s="131"/>
      <c r="IVZ98" s="135"/>
      <c r="IWA98" s="132"/>
      <c r="IWB98" s="133"/>
      <c r="IWC98" s="135"/>
      <c r="IWD98" s="134"/>
      <c r="IWE98" s="131"/>
      <c r="IWF98" s="135"/>
      <c r="IWG98" s="132"/>
      <c r="IWH98" s="133"/>
      <c r="IWI98" s="135"/>
      <c r="IWJ98" s="134"/>
      <c r="IWK98" s="131"/>
      <c r="IWL98" s="135"/>
      <c r="IWM98" s="132"/>
      <c r="IWN98" s="133"/>
      <c r="IWO98" s="135"/>
      <c r="IWP98" s="134"/>
      <c r="IWQ98" s="131"/>
      <c r="IWR98" s="135"/>
      <c r="IWS98" s="132"/>
      <c r="IWT98" s="133"/>
      <c r="IWU98" s="135"/>
      <c r="IWV98" s="134"/>
      <c r="IWW98" s="339"/>
      <c r="IWX98" s="369"/>
      <c r="IWY98" s="562"/>
      <c r="IWZ98" s="350"/>
      <c r="IXA98" s="350"/>
      <c r="IXB98" s="351"/>
      <c r="IXC98" s="136"/>
      <c r="IXD98" s="358"/>
      <c r="IXE98" s="359"/>
      <c r="IXF98" s="359"/>
      <c r="IXG98" s="359"/>
      <c r="IXH98" s="359"/>
      <c r="IXI98" s="359"/>
      <c r="IXJ98" s="359"/>
      <c r="IXK98" s="359"/>
      <c r="IXL98" s="359"/>
      <c r="IXM98" s="359"/>
      <c r="IXN98" s="359"/>
      <c r="IXO98" s="359"/>
      <c r="IXP98" s="359"/>
      <c r="IXQ98" s="360"/>
      <c r="IXR98" s="346"/>
      <c r="IXS98" s="340"/>
      <c r="IXT98" s="340"/>
      <c r="IXU98" s="341"/>
      <c r="IXV98" s="339"/>
      <c r="IXW98" s="340"/>
      <c r="IXX98" s="340"/>
      <c r="IXY98" s="341"/>
      <c r="IXZ98" s="339"/>
      <c r="IYA98" s="340"/>
      <c r="IYB98" s="340"/>
      <c r="IYC98" s="340"/>
      <c r="IYD98" s="340"/>
      <c r="IYE98" s="340"/>
      <c r="IYF98" s="340"/>
      <c r="IYG98" s="369"/>
      <c r="IYH98" s="131"/>
      <c r="IYI98" s="135"/>
      <c r="IYJ98" s="132"/>
      <c r="IYK98" s="133"/>
      <c r="IYL98" s="135"/>
      <c r="IYM98" s="134"/>
      <c r="IYN98" s="131"/>
      <c r="IYO98" s="135"/>
      <c r="IYP98" s="132"/>
      <c r="IYQ98" s="133"/>
      <c r="IYR98" s="135"/>
      <c r="IYS98" s="134"/>
      <c r="IYT98" s="131"/>
      <c r="IYU98" s="135"/>
      <c r="IYV98" s="132"/>
      <c r="IYW98" s="133"/>
      <c r="IYX98" s="135"/>
      <c r="IYY98" s="134"/>
      <c r="IYZ98" s="131"/>
      <c r="IZA98" s="135"/>
      <c r="IZB98" s="132"/>
      <c r="IZC98" s="133"/>
      <c r="IZD98" s="135"/>
      <c r="IZE98" s="134"/>
      <c r="IZF98" s="339"/>
      <c r="IZG98" s="369"/>
      <c r="IZH98" s="562"/>
      <c r="IZI98" s="350"/>
      <c r="IZJ98" s="350"/>
      <c r="IZK98" s="351"/>
      <c r="IZL98" s="136"/>
      <c r="IZM98" s="358"/>
      <c r="IZN98" s="359"/>
      <c r="IZO98" s="359"/>
      <c r="IZP98" s="359"/>
      <c r="IZQ98" s="359"/>
      <c r="IZR98" s="359"/>
      <c r="IZS98" s="359"/>
      <c r="IZT98" s="359"/>
      <c r="IZU98" s="359"/>
      <c r="IZV98" s="359"/>
      <c r="IZW98" s="359"/>
      <c r="IZX98" s="359"/>
      <c r="IZY98" s="359"/>
      <c r="IZZ98" s="360"/>
      <c r="JAA98" s="346"/>
      <c r="JAB98" s="340"/>
      <c r="JAC98" s="340"/>
      <c r="JAD98" s="341"/>
      <c r="JAE98" s="339"/>
      <c r="JAF98" s="340"/>
      <c r="JAG98" s="340"/>
      <c r="JAH98" s="341"/>
      <c r="JAI98" s="339"/>
      <c r="JAJ98" s="340"/>
      <c r="JAK98" s="340"/>
      <c r="JAL98" s="340"/>
      <c r="JAM98" s="340"/>
      <c r="JAN98" s="340"/>
      <c r="JAO98" s="340"/>
      <c r="JAP98" s="369"/>
      <c r="JAQ98" s="131"/>
      <c r="JAR98" s="135"/>
      <c r="JAS98" s="132"/>
      <c r="JAT98" s="133"/>
      <c r="JAU98" s="135"/>
      <c r="JAV98" s="134"/>
      <c r="JAW98" s="131"/>
      <c r="JAX98" s="135"/>
      <c r="JAY98" s="132"/>
      <c r="JAZ98" s="133"/>
      <c r="JBA98" s="135"/>
      <c r="JBB98" s="134"/>
      <c r="JBC98" s="131"/>
      <c r="JBD98" s="135"/>
      <c r="JBE98" s="132"/>
      <c r="JBF98" s="133"/>
      <c r="JBG98" s="135"/>
      <c r="JBH98" s="134"/>
      <c r="JBI98" s="131"/>
      <c r="JBJ98" s="135"/>
      <c r="JBK98" s="132"/>
      <c r="JBL98" s="133"/>
      <c r="JBM98" s="135"/>
      <c r="JBN98" s="134"/>
      <c r="JBO98" s="339"/>
      <c r="JBP98" s="369"/>
      <c r="JBQ98" s="562"/>
      <c r="JBR98" s="350"/>
      <c r="JBS98" s="350"/>
      <c r="JBT98" s="351"/>
      <c r="JBU98" s="136"/>
      <c r="JBV98" s="358"/>
      <c r="JBW98" s="359"/>
      <c r="JBX98" s="359"/>
      <c r="JBY98" s="359"/>
      <c r="JBZ98" s="359"/>
      <c r="JCA98" s="359"/>
      <c r="JCB98" s="359"/>
      <c r="JCC98" s="359"/>
      <c r="JCD98" s="359"/>
      <c r="JCE98" s="359"/>
      <c r="JCF98" s="359"/>
      <c r="JCG98" s="359"/>
      <c r="JCH98" s="359"/>
      <c r="JCI98" s="360"/>
      <c r="JCJ98" s="346"/>
      <c r="JCK98" s="340"/>
      <c r="JCL98" s="340"/>
      <c r="JCM98" s="341"/>
      <c r="JCN98" s="339"/>
      <c r="JCO98" s="340"/>
      <c r="JCP98" s="340"/>
      <c r="JCQ98" s="341"/>
      <c r="JCR98" s="339"/>
      <c r="JCS98" s="340"/>
      <c r="JCT98" s="340"/>
      <c r="JCU98" s="340"/>
      <c r="JCV98" s="340"/>
      <c r="JCW98" s="340"/>
      <c r="JCX98" s="340"/>
      <c r="JCY98" s="369"/>
      <c r="JCZ98" s="131"/>
      <c r="JDA98" s="135"/>
      <c r="JDB98" s="132"/>
      <c r="JDC98" s="133"/>
      <c r="JDD98" s="135"/>
      <c r="JDE98" s="134"/>
      <c r="JDF98" s="131"/>
      <c r="JDG98" s="135"/>
      <c r="JDH98" s="132"/>
      <c r="JDI98" s="133"/>
      <c r="JDJ98" s="135"/>
      <c r="JDK98" s="134"/>
      <c r="JDL98" s="131"/>
      <c r="JDM98" s="135"/>
      <c r="JDN98" s="132"/>
      <c r="JDO98" s="133"/>
      <c r="JDP98" s="135"/>
      <c r="JDQ98" s="134"/>
      <c r="JDR98" s="131"/>
      <c r="JDS98" s="135"/>
      <c r="JDT98" s="132"/>
      <c r="JDU98" s="133"/>
      <c r="JDV98" s="135"/>
      <c r="JDW98" s="134"/>
      <c r="JDX98" s="339"/>
      <c r="JDY98" s="369"/>
      <c r="JDZ98" s="562"/>
      <c r="JEA98" s="350"/>
      <c r="JEB98" s="350"/>
      <c r="JEC98" s="351"/>
      <c r="JED98" s="136"/>
      <c r="JEE98" s="358"/>
      <c r="JEF98" s="359"/>
      <c r="JEG98" s="359"/>
      <c r="JEH98" s="359"/>
      <c r="JEI98" s="359"/>
      <c r="JEJ98" s="359"/>
      <c r="JEK98" s="359"/>
      <c r="JEL98" s="359"/>
      <c r="JEM98" s="359"/>
      <c r="JEN98" s="359"/>
      <c r="JEO98" s="359"/>
      <c r="JEP98" s="359"/>
      <c r="JEQ98" s="359"/>
      <c r="JER98" s="360"/>
      <c r="JES98" s="346"/>
      <c r="JET98" s="340"/>
      <c r="JEU98" s="340"/>
      <c r="JEV98" s="341"/>
      <c r="JEW98" s="339"/>
      <c r="JEX98" s="340"/>
      <c r="JEY98" s="340"/>
      <c r="JEZ98" s="341"/>
      <c r="JFA98" s="339"/>
      <c r="JFB98" s="340"/>
      <c r="JFC98" s="340"/>
      <c r="JFD98" s="340"/>
      <c r="JFE98" s="340"/>
      <c r="JFF98" s="340"/>
      <c r="JFG98" s="340"/>
      <c r="JFH98" s="369"/>
      <c r="JFI98" s="131"/>
      <c r="JFJ98" s="135"/>
      <c r="JFK98" s="132"/>
      <c r="JFL98" s="133"/>
      <c r="JFM98" s="135"/>
      <c r="JFN98" s="134"/>
      <c r="JFO98" s="131"/>
      <c r="JFP98" s="135"/>
      <c r="JFQ98" s="132"/>
      <c r="JFR98" s="133"/>
      <c r="JFS98" s="135"/>
      <c r="JFT98" s="134"/>
      <c r="JFU98" s="131"/>
      <c r="JFV98" s="135"/>
      <c r="JFW98" s="132"/>
      <c r="JFX98" s="133"/>
      <c r="JFY98" s="135"/>
      <c r="JFZ98" s="134"/>
      <c r="JGA98" s="131"/>
      <c r="JGB98" s="135"/>
      <c r="JGC98" s="132"/>
      <c r="JGD98" s="133"/>
      <c r="JGE98" s="135"/>
      <c r="JGF98" s="134"/>
      <c r="JGG98" s="339"/>
      <c r="JGH98" s="369"/>
      <c r="JGI98" s="562"/>
      <c r="JGJ98" s="350"/>
      <c r="JGK98" s="350"/>
      <c r="JGL98" s="351"/>
      <c r="JGM98" s="136"/>
      <c r="JGN98" s="358"/>
      <c r="JGO98" s="359"/>
      <c r="JGP98" s="359"/>
      <c r="JGQ98" s="359"/>
      <c r="JGR98" s="359"/>
      <c r="JGS98" s="359"/>
      <c r="JGT98" s="359"/>
      <c r="JGU98" s="359"/>
      <c r="JGV98" s="359"/>
      <c r="JGW98" s="359"/>
      <c r="JGX98" s="359"/>
      <c r="JGY98" s="359"/>
      <c r="JGZ98" s="359"/>
      <c r="JHA98" s="360"/>
      <c r="JHB98" s="346"/>
      <c r="JHC98" s="340"/>
      <c r="JHD98" s="340"/>
      <c r="JHE98" s="341"/>
      <c r="JHF98" s="339"/>
      <c r="JHG98" s="340"/>
      <c r="JHH98" s="340"/>
      <c r="JHI98" s="341"/>
      <c r="JHJ98" s="339"/>
      <c r="JHK98" s="340"/>
      <c r="JHL98" s="340"/>
      <c r="JHM98" s="340"/>
      <c r="JHN98" s="340"/>
      <c r="JHO98" s="340"/>
      <c r="JHP98" s="340"/>
      <c r="JHQ98" s="369"/>
      <c r="JHR98" s="131"/>
      <c r="JHS98" s="135"/>
      <c r="JHT98" s="132"/>
      <c r="JHU98" s="133"/>
      <c r="JHV98" s="135"/>
      <c r="JHW98" s="134"/>
      <c r="JHX98" s="131"/>
      <c r="JHY98" s="135"/>
      <c r="JHZ98" s="132"/>
      <c r="JIA98" s="133"/>
      <c r="JIB98" s="135"/>
      <c r="JIC98" s="134"/>
      <c r="JID98" s="131"/>
      <c r="JIE98" s="135"/>
      <c r="JIF98" s="132"/>
      <c r="JIG98" s="133"/>
      <c r="JIH98" s="135"/>
      <c r="JII98" s="134"/>
      <c r="JIJ98" s="131"/>
      <c r="JIK98" s="135"/>
      <c r="JIL98" s="132"/>
      <c r="JIM98" s="133"/>
      <c r="JIN98" s="135"/>
      <c r="JIO98" s="134"/>
      <c r="JIP98" s="339"/>
      <c r="JIQ98" s="369"/>
      <c r="JIR98" s="562"/>
      <c r="JIS98" s="350"/>
      <c r="JIT98" s="350"/>
      <c r="JIU98" s="351"/>
      <c r="JIV98" s="136"/>
      <c r="JIW98" s="358"/>
      <c r="JIX98" s="359"/>
      <c r="JIY98" s="359"/>
      <c r="JIZ98" s="359"/>
      <c r="JJA98" s="359"/>
      <c r="JJB98" s="359"/>
      <c r="JJC98" s="359"/>
      <c r="JJD98" s="359"/>
      <c r="JJE98" s="359"/>
      <c r="JJF98" s="359"/>
      <c r="JJG98" s="359"/>
      <c r="JJH98" s="359"/>
      <c r="JJI98" s="359"/>
      <c r="JJJ98" s="360"/>
      <c r="JJK98" s="346"/>
      <c r="JJL98" s="340"/>
      <c r="JJM98" s="340"/>
      <c r="JJN98" s="341"/>
      <c r="JJO98" s="339"/>
      <c r="JJP98" s="340"/>
      <c r="JJQ98" s="340"/>
      <c r="JJR98" s="341"/>
      <c r="JJS98" s="339"/>
      <c r="JJT98" s="340"/>
      <c r="JJU98" s="340"/>
      <c r="JJV98" s="340"/>
      <c r="JJW98" s="340"/>
      <c r="JJX98" s="340"/>
      <c r="JJY98" s="340"/>
      <c r="JJZ98" s="369"/>
      <c r="JKA98" s="131"/>
      <c r="JKB98" s="135"/>
      <c r="JKC98" s="132"/>
      <c r="JKD98" s="133"/>
      <c r="JKE98" s="135"/>
      <c r="JKF98" s="134"/>
      <c r="JKG98" s="131"/>
      <c r="JKH98" s="135"/>
      <c r="JKI98" s="132"/>
      <c r="JKJ98" s="133"/>
      <c r="JKK98" s="135"/>
      <c r="JKL98" s="134"/>
      <c r="JKM98" s="131"/>
      <c r="JKN98" s="135"/>
      <c r="JKO98" s="132"/>
      <c r="JKP98" s="133"/>
      <c r="JKQ98" s="135"/>
      <c r="JKR98" s="134"/>
      <c r="JKS98" s="131"/>
      <c r="JKT98" s="135"/>
      <c r="JKU98" s="132"/>
      <c r="JKV98" s="133"/>
      <c r="JKW98" s="135"/>
      <c r="JKX98" s="134"/>
      <c r="JKY98" s="339"/>
      <c r="JKZ98" s="369"/>
      <c r="JLA98" s="562"/>
      <c r="JLB98" s="350"/>
      <c r="JLC98" s="350"/>
      <c r="JLD98" s="351"/>
      <c r="JLE98" s="136"/>
      <c r="JLF98" s="358"/>
      <c r="JLG98" s="359"/>
      <c r="JLH98" s="359"/>
      <c r="JLI98" s="359"/>
      <c r="JLJ98" s="359"/>
      <c r="JLK98" s="359"/>
      <c r="JLL98" s="359"/>
      <c r="JLM98" s="359"/>
      <c r="JLN98" s="359"/>
      <c r="JLO98" s="359"/>
      <c r="JLP98" s="359"/>
      <c r="JLQ98" s="359"/>
      <c r="JLR98" s="359"/>
      <c r="JLS98" s="360"/>
      <c r="JLT98" s="346"/>
      <c r="JLU98" s="340"/>
      <c r="JLV98" s="340"/>
      <c r="JLW98" s="341"/>
      <c r="JLX98" s="339"/>
      <c r="JLY98" s="340"/>
      <c r="JLZ98" s="340"/>
      <c r="JMA98" s="341"/>
      <c r="JMB98" s="339"/>
      <c r="JMC98" s="340"/>
      <c r="JMD98" s="340"/>
      <c r="JME98" s="340"/>
      <c r="JMF98" s="340"/>
      <c r="JMG98" s="340"/>
      <c r="JMH98" s="340"/>
      <c r="JMI98" s="369"/>
      <c r="JMJ98" s="131"/>
      <c r="JMK98" s="135"/>
      <c r="JML98" s="132"/>
      <c r="JMM98" s="133"/>
      <c r="JMN98" s="135"/>
      <c r="JMO98" s="134"/>
      <c r="JMP98" s="131"/>
      <c r="JMQ98" s="135"/>
      <c r="JMR98" s="132"/>
      <c r="JMS98" s="133"/>
      <c r="JMT98" s="135"/>
      <c r="JMU98" s="134"/>
      <c r="JMV98" s="131"/>
      <c r="JMW98" s="135"/>
      <c r="JMX98" s="132"/>
      <c r="JMY98" s="133"/>
      <c r="JMZ98" s="135"/>
      <c r="JNA98" s="134"/>
      <c r="JNB98" s="131"/>
      <c r="JNC98" s="135"/>
      <c r="JND98" s="132"/>
      <c r="JNE98" s="133"/>
      <c r="JNF98" s="135"/>
      <c r="JNG98" s="134"/>
      <c r="JNH98" s="339"/>
      <c r="JNI98" s="369"/>
      <c r="JNJ98" s="562"/>
      <c r="JNK98" s="350"/>
      <c r="JNL98" s="350"/>
      <c r="JNM98" s="351"/>
      <c r="JNN98" s="136"/>
      <c r="JNO98" s="358"/>
      <c r="JNP98" s="359"/>
      <c r="JNQ98" s="359"/>
      <c r="JNR98" s="359"/>
      <c r="JNS98" s="359"/>
      <c r="JNT98" s="359"/>
      <c r="JNU98" s="359"/>
      <c r="JNV98" s="359"/>
      <c r="JNW98" s="359"/>
      <c r="JNX98" s="359"/>
      <c r="JNY98" s="359"/>
      <c r="JNZ98" s="359"/>
      <c r="JOA98" s="359"/>
      <c r="JOB98" s="360"/>
      <c r="JOC98" s="346"/>
      <c r="JOD98" s="340"/>
      <c r="JOE98" s="340"/>
      <c r="JOF98" s="341"/>
      <c r="JOG98" s="339"/>
      <c r="JOH98" s="340"/>
      <c r="JOI98" s="340"/>
      <c r="JOJ98" s="341"/>
      <c r="JOK98" s="339"/>
      <c r="JOL98" s="340"/>
      <c r="JOM98" s="340"/>
      <c r="JON98" s="340"/>
      <c r="JOO98" s="340"/>
      <c r="JOP98" s="340"/>
      <c r="JOQ98" s="340"/>
      <c r="JOR98" s="369"/>
      <c r="JOS98" s="131"/>
      <c r="JOT98" s="135"/>
      <c r="JOU98" s="132"/>
      <c r="JOV98" s="133"/>
      <c r="JOW98" s="135"/>
      <c r="JOX98" s="134"/>
      <c r="JOY98" s="131"/>
      <c r="JOZ98" s="135"/>
      <c r="JPA98" s="132"/>
      <c r="JPB98" s="133"/>
      <c r="JPC98" s="135"/>
      <c r="JPD98" s="134"/>
      <c r="JPE98" s="131"/>
      <c r="JPF98" s="135"/>
      <c r="JPG98" s="132"/>
      <c r="JPH98" s="133"/>
      <c r="JPI98" s="135"/>
      <c r="JPJ98" s="134"/>
      <c r="JPK98" s="131"/>
      <c r="JPL98" s="135"/>
      <c r="JPM98" s="132"/>
      <c r="JPN98" s="133"/>
      <c r="JPO98" s="135"/>
      <c r="JPP98" s="134"/>
      <c r="JPQ98" s="339"/>
      <c r="JPR98" s="369"/>
      <c r="JPS98" s="562"/>
      <c r="JPT98" s="350"/>
      <c r="JPU98" s="350"/>
      <c r="JPV98" s="351"/>
      <c r="JPW98" s="136"/>
      <c r="JPX98" s="358"/>
      <c r="JPY98" s="359"/>
      <c r="JPZ98" s="359"/>
      <c r="JQA98" s="359"/>
      <c r="JQB98" s="359"/>
      <c r="JQC98" s="359"/>
      <c r="JQD98" s="359"/>
      <c r="JQE98" s="359"/>
      <c r="JQF98" s="359"/>
      <c r="JQG98" s="359"/>
      <c r="JQH98" s="359"/>
      <c r="JQI98" s="359"/>
      <c r="JQJ98" s="359"/>
      <c r="JQK98" s="360"/>
      <c r="JQL98" s="346"/>
      <c r="JQM98" s="340"/>
      <c r="JQN98" s="340"/>
      <c r="JQO98" s="341"/>
      <c r="JQP98" s="339"/>
      <c r="JQQ98" s="340"/>
      <c r="JQR98" s="340"/>
      <c r="JQS98" s="341"/>
      <c r="JQT98" s="339"/>
      <c r="JQU98" s="340"/>
      <c r="JQV98" s="340"/>
      <c r="JQW98" s="340"/>
      <c r="JQX98" s="340"/>
      <c r="JQY98" s="340"/>
      <c r="JQZ98" s="340"/>
      <c r="JRA98" s="369"/>
      <c r="JRB98" s="131"/>
      <c r="JRC98" s="135"/>
      <c r="JRD98" s="132"/>
      <c r="JRE98" s="133"/>
      <c r="JRF98" s="135"/>
      <c r="JRG98" s="134"/>
      <c r="JRH98" s="131"/>
      <c r="JRI98" s="135"/>
      <c r="JRJ98" s="132"/>
      <c r="JRK98" s="133"/>
      <c r="JRL98" s="135"/>
      <c r="JRM98" s="134"/>
      <c r="JRN98" s="131"/>
      <c r="JRO98" s="135"/>
      <c r="JRP98" s="132"/>
      <c r="JRQ98" s="133"/>
      <c r="JRR98" s="135"/>
      <c r="JRS98" s="134"/>
      <c r="JRT98" s="131"/>
      <c r="JRU98" s="135"/>
      <c r="JRV98" s="132"/>
      <c r="JRW98" s="133"/>
      <c r="JRX98" s="135"/>
      <c r="JRY98" s="134"/>
      <c r="JRZ98" s="339"/>
      <c r="JSA98" s="369"/>
      <c r="JSB98" s="562"/>
      <c r="JSC98" s="350"/>
      <c r="JSD98" s="350"/>
      <c r="JSE98" s="351"/>
      <c r="JSF98" s="136"/>
      <c r="JSG98" s="358"/>
      <c r="JSH98" s="359"/>
      <c r="JSI98" s="359"/>
      <c r="JSJ98" s="359"/>
      <c r="JSK98" s="359"/>
      <c r="JSL98" s="359"/>
      <c r="JSM98" s="359"/>
      <c r="JSN98" s="359"/>
      <c r="JSO98" s="359"/>
      <c r="JSP98" s="359"/>
      <c r="JSQ98" s="359"/>
      <c r="JSR98" s="359"/>
      <c r="JSS98" s="359"/>
      <c r="JST98" s="360"/>
      <c r="JSU98" s="346"/>
      <c r="JSV98" s="340"/>
      <c r="JSW98" s="340"/>
      <c r="JSX98" s="341"/>
      <c r="JSY98" s="339"/>
      <c r="JSZ98" s="340"/>
      <c r="JTA98" s="340"/>
      <c r="JTB98" s="341"/>
      <c r="JTC98" s="339"/>
      <c r="JTD98" s="340"/>
      <c r="JTE98" s="340"/>
      <c r="JTF98" s="340"/>
      <c r="JTG98" s="340"/>
      <c r="JTH98" s="340"/>
      <c r="JTI98" s="340"/>
      <c r="JTJ98" s="369"/>
      <c r="JTK98" s="131"/>
      <c r="JTL98" s="135"/>
      <c r="JTM98" s="132"/>
      <c r="JTN98" s="133"/>
      <c r="JTO98" s="135"/>
      <c r="JTP98" s="134"/>
      <c r="JTQ98" s="131"/>
      <c r="JTR98" s="135"/>
      <c r="JTS98" s="132"/>
      <c r="JTT98" s="133"/>
      <c r="JTU98" s="135"/>
      <c r="JTV98" s="134"/>
      <c r="JTW98" s="131"/>
      <c r="JTX98" s="135"/>
      <c r="JTY98" s="132"/>
      <c r="JTZ98" s="133"/>
      <c r="JUA98" s="135"/>
      <c r="JUB98" s="134"/>
      <c r="JUC98" s="131"/>
      <c r="JUD98" s="135"/>
      <c r="JUE98" s="132"/>
      <c r="JUF98" s="133"/>
      <c r="JUG98" s="135"/>
      <c r="JUH98" s="134"/>
      <c r="JUI98" s="339"/>
      <c r="JUJ98" s="369"/>
      <c r="JUK98" s="562"/>
      <c r="JUL98" s="350"/>
      <c r="JUM98" s="350"/>
      <c r="JUN98" s="351"/>
      <c r="JUO98" s="136"/>
      <c r="JUP98" s="358"/>
      <c r="JUQ98" s="359"/>
      <c r="JUR98" s="359"/>
      <c r="JUS98" s="359"/>
      <c r="JUT98" s="359"/>
      <c r="JUU98" s="359"/>
      <c r="JUV98" s="359"/>
      <c r="JUW98" s="359"/>
      <c r="JUX98" s="359"/>
      <c r="JUY98" s="359"/>
      <c r="JUZ98" s="359"/>
      <c r="JVA98" s="359"/>
      <c r="JVB98" s="359"/>
      <c r="JVC98" s="360"/>
      <c r="JVD98" s="346"/>
      <c r="JVE98" s="340"/>
      <c r="JVF98" s="340"/>
      <c r="JVG98" s="341"/>
      <c r="JVH98" s="339"/>
      <c r="JVI98" s="340"/>
      <c r="JVJ98" s="340"/>
      <c r="JVK98" s="341"/>
      <c r="JVL98" s="339"/>
      <c r="JVM98" s="340"/>
      <c r="JVN98" s="340"/>
      <c r="JVO98" s="340"/>
      <c r="JVP98" s="340"/>
      <c r="JVQ98" s="340"/>
      <c r="JVR98" s="340"/>
      <c r="JVS98" s="369"/>
      <c r="JVT98" s="131"/>
      <c r="JVU98" s="135"/>
      <c r="JVV98" s="132"/>
      <c r="JVW98" s="133"/>
      <c r="JVX98" s="135"/>
      <c r="JVY98" s="134"/>
      <c r="JVZ98" s="131"/>
      <c r="JWA98" s="135"/>
      <c r="JWB98" s="132"/>
      <c r="JWC98" s="133"/>
      <c r="JWD98" s="135"/>
      <c r="JWE98" s="134"/>
      <c r="JWF98" s="131"/>
      <c r="JWG98" s="135"/>
      <c r="JWH98" s="132"/>
      <c r="JWI98" s="133"/>
      <c r="JWJ98" s="135"/>
      <c r="JWK98" s="134"/>
      <c r="JWL98" s="131"/>
      <c r="JWM98" s="135"/>
      <c r="JWN98" s="132"/>
      <c r="JWO98" s="133"/>
      <c r="JWP98" s="135"/>
      <c r="JWQ98" s="134"/>
      <c r="JWR98" s="339"/>
      <c r="JWS98" s="369"/>
      <c r="JWT98" s="562"/>
      <c r="JWU98" s="350"/>
      <c r="JWV98" s="350"/>
      <c r="JWW98" s="351"/>
      <c r="JWX98" s="136"/>
      <c r="JWY98" s="358"/>
      <c r="JWZ98" s="359"/>
      <c r="JXA98" s="359"/>
      <c r="JXB98" s="359"/>
      <c r="JXC98" s="359"/>
      <c r="JXD98" s="359"/>
      <c r="JXE98" s="359"/>
      <c r="JXF98" s="359"/>
      <c r="JXG98" s="359"/>
      <c r="JXH98" s="359"/>
      <c r="JXI98" s="359"/>
      <c r="JXJ98" s="359"/>
      <c r="JXK98" s="359"/>
      <c r="JXL98" s="360"/>
      <c r="JXM98" s="346"/>
      <c r="JXN98" s="340"/>
      <c r="JXO98" s="340"/>
      <c r="JXP98" s="341"/>
      <c r="JXQ98" s="339"/>
      <c r="JXR98" s="340"/>
      <c r="JXS98" s="340"/>
      <c r="JXT98" s="341"/>
      <c r="JXU98" s="339"/>
      <c r="JXV98" s="340"/>
      <c r="JXW98" s="340"/>
      <c r="JXX98" s="340"/>
      <c r="JXY98" s="340"/>
      <c r="JXZ98" s="340"/>
      <c r="JYA98" s="340"/>
      <c r="JYB98" s="369"/>
      <c r="JYC98" s="131"/>
      <c r="JYD98" s="135"/>
      <c r="JYE98" s="132"/>
      <c r="JYF98" s="133"/>
      <c r="JYG98" s="135"/>
      <c r="JYH98" s="134"/>
      <c r="JYI98" s="131"/>
      <c r="JYJ98" s="135"/>
      <c r="JYK98" s="132"/>
      <c r="JYL98" s="133"/>
      <c r="JYM98" s="135"/>
      <c r="JYN98" s="134"/>
      <c r="JYO98" s="131"/>
      <c r="JYP98" s="135"/>
      <c r="JYQ98" s="132"/>
      <c r="JYR98" s="133"/>
      <c r="JYS98" s="135"/>
      <c r="JYT98" s="134"/>
      <c r="JYU98" s="131"/>
      <c r="JYV98" s="135"/>
      <c r="JYW98" s="132"/>
      <c r="JYX98" s="133"/>
      <c r="JYY98" s="135"/>
      <c r="JYZ98" s="134"/>
      <c r="JZA98" s="339"/>
      <c r="JZB98" s="369"/>
      <c r="JZC98" s="562"/>
      <c r="JZD98" s="350"/>
      <c r="JZE98" s="350"/>
      <c r="JZF98" s="351"/>
      <c r="JZG98" s="136"/>
      <c r="JZH98" s="358"/>
      <c r="JZI98" s="359"/>
      <c r="JZJ98" s="359"/>
      <c r="JZK98" s="359"/>
      <c r="JZL98" s="359"/>
      <c r="JZM98" s="359"/>
      <c r="JZN98" s="359"/>
      <c r="JZO98" s="359"/>
      <c r="JZP98" s="359"/>
      <c r="JZQ98" s="359"/>
      <c r="JZR98" s="359"/>
      <c r="JZS98" s="359"/>
      <c r="JZT98" s="359"/>
      <c r="JZU98" s="360"/>
      <c r="JZV98" s="346"/>
      <c r="JZW98" s="340"/>
      <c r="JZX98" s="340"/>
      <c r="JZY98" s="341"/>
      <c r="JZZ98" s="339"/>
      <c r="KAA98" s="340"/>
      <c r="KAB98" s="340"/>
      <c r="KAC98" s="341"/>
      <c r="KAD98" s="339"/>
      <c r="KAE98" s="340"/>
      <c r="KAF98" s="340"/>
      <c r="KAG98" s="340"/>
      <c r="KAH98" s="340"/>
      <c r="KAI98" s="340"/>
      <c r="KAJ98" s="340"/>
      <c r="KAK98" s="369"/>
      <c r="KAL98" s="131"/>
      <c r="KAM98" s="135"/>
      <c r="KAN98" s="132"/>
      <c r="KAO98" s="133"/>
      <c r="KAP98" s="135"/>
      <c r="KAQ98" s="134"/>
      <c r="KAR98" s="131"/>
      <c r="KAS98" s="135"/>
      <c r="KAT98" s="132"/>
      <c r="KAU98" s="133"/>
      <c r="KAV98" s="135"/>
      <c r="KAW98" s="134"/>
      <c r="KAX98" s="131"/>
      <c r="KAY98" s="135"/>
      <c r="KAZ98" s="132"/>
      <c r="KBA98" s="133"/>
      <c r="KBB98" s="135"/>
      <c r="KBC98" s="134"/>
      <c r="KBD98" s="131"/>
      <c r="KBE98" s="135"/>
      <c r="KBF98" s="132"/>
      <c r="KBG98" s="133"/>
      <c r="KBH98" s="135"/>
      <c r="KBI98" s="134"/>
      <c r="KBJ98" s="339"/>
      <c r="KBK98" s="369"/>
      <c r="KBL98" s="562"/>
      <c r="KBM98" s="350"/>
      <c r="KBN98" s="350"/>
      <c r="KBO98" s="351"/>
      <c r="KBP98" s="136"/>
      <c r="KBQ98" s="358"/>
      <c r="KBR98" s="359"/>
      <c r="KBS98" s="359"/>
      <c r="KBT98" s="359"/>
      <c r="KBU98" s="359"/>
      <c r="KBV98" s="359"/>
      <c r="KBW98" s="359"/>
      <c r="KBX98" s="359"/>
      <c r="KBY98" s="359"/>
      <c r="KBZ98" s="359"/>
      <c r="KCA98" s="359"/>
      <c r="KCB98" s="359"/>
      <c r="KCC98" s="359"/>
      <c r="KCD98" s="360"/>
      <c r="KCE98" s="346"/>
      <c r="KCF98" s="340"/>
      <c r="KCG98" s="340"/>
      <c r="KCH98" s="341"/>
      <c r="KCI98" s="339"/>
      <c r="KCJ98" s="340"/>
      <c r="KCK98" s="340"/>
      <c r="KCL98" s="341"/>
      <c r="KCM98" s="339"/>
      <c r="KCN98" s="340"/>
      <c r="KCO98" s="340"/>
      <c r="KCP98" s="340"/>
      <c r="KCQ98" s="340"/>
      <c r="KCR98" s="340"/>
      <c r="KCS98" s="340"/>
      <c r="KCT98" s="369"/>
      <c r="KCU98" s="131"/>
      <c r="KCV98" s="135"/>
      <c r="KCW98" s="132"/>
      <c r="KCX98" s="133"/>
      <c r="KCY98" s="135"/>
      <c r="KCZ98" s="134"/>
      <c r="KDA98" s="131"/>
      <c r="KDB98" s="135"/>
      <c r="KDC98" s="132"/>
      <c r="KDD98" s="133"/>
      <c r="KDE98" s="135"/>
      <c r="KDF98" s="134"/>
      <c r="KDG98" s="131"/>
      <c r="KDH98" s="135"/>
      <c r="KDI98" s="132"/>
      <c r="KDJ98" s="133"/>
      <c r="KDK98" s="135"/>
      <c r="KDL98" s="134"/>
      <c r="KDM98" s="131"/>
      <c r="KDN98" s="135"/>
      <c r="KDO98" s="132"/>
      <c r="KDP98" s="133"/>
      <c r="KDQ98" s="135"/>
      <c r="KDR98" s="134"/>
      <c r="KDS98" s="339"/>
      <c r="KDT98" s="369"/>
      <c r="KDU98" s="562"/>
      <c r="KDV98" s="350"/>
      <c r="KDW98" s="350"/>
      <c r="KDX98" s="351"/>
      <c r="KDY98" s="136"/>
      <c r="KDZ98" s="358"/>
      <c r="KEA98" s="359"/>
      <c r="KEB98" s="359"/>
      <c r="KEC98" s="359"/>
      <c r="KED98" s="359"/>
      <c r="KEE98" s="359"/>
      <c r="KEF98" s="359"/>
      <c r="KEG98" s="359"/>
      <c r="KEH98" s="359"/>
      <c r="KEI98" s="359"/>
      <c r="KEJ98" s="359"/>
      <c r="KEK98" s="359"/>
      <c r="KEL98" s="359"/>
      <c r="KEM98" s="360"/>
      <c r="KEN98" s="346"/>
      <c r="KEO98" s="340"/>
      <c r="KEP98" s="340"/>
      <c r="KEQ98" s="341"/>
      <c r="KER98" s="339"/>
      <c r="KES98" s="340"/>
      <c r="KET98" s="340"/>
      <c r="KEU98" s="341"/>
      <c r="KEV98" s="339"/>
      <c r="KEW98" s="340"/>
      <c r="KEX98" s="340"/>
      <c r="KEY98" s="340"/>
      <c r="KEZ98" s="340"/>
      <c r="KFA98" s="340"/>
      <c r="KFB98" s="340"/>
      <c r="KFC98" s="369"/>
      <c r="KFD98" s="131"/>
      <c r="KFE98" s="135"/>
      <c r="KFF98" s="132"/>
      <c r="KFG98" s="133"/>
      <c r="KFH98" s="135"/>
      <c r="KFI98" s="134"/>
      <c r="KFJ98" s="131"/>
      <c r="KFK98" s="135"/>
      <c r="KFL98" s="132"/>
      <c r="KFM98" s="133"/>
      <c r="KFN98" s="135"/>
      <c r="KFO98" s="134"/>
      <c r="KFP98" s="131"/>
      <c r="KFQ98" s="135"/>
      <c r="KFR98" s="132"/>
      <c r="KFS98" s="133"/>
      <c r="KFT98" s="135"/>
      <c r="KFU98" s="134"/>
      <c r="KFV98" s="131"/>
      <c r="KFW98" s="135"/>
      <c r="KFX98" s="132"/>
      <c r="KFY98" s="133"/>
      <c r="KFZ98" s="135"/>
      <c r="KGA98" s="134"/>
      <c r="KGB98" s="339"/>
      <c r="KGC98" s="369"/>
      <c r="KGD98" s="562"/>
      <c r="KGE98" s="350"/>
      <c r="KGF98" s="350"/>
      <c r="KGG98" s="351"/>
      <c r="KGH98" s="136"/>
      <c r="KGI98" s="358"/>
      <c r="KGJ98" s="359"/>
      <c r="KGK98" s="359"/>
      <c r="KGL98" s="359"/>
      <c r="KGM98" s="359"/>
      <c r="KGN98" s="359"/>
      <c r="KGO98" s="359"/>
      <c r="KGP98" s="359"/>
      <c r="KGQ98" s="359"/>
      <c r="KGR98" s="359"/>
      <c r="KGS98" s="359"/>
      <c r="KGT98" s="359"/>
      <c r="KGU98" s="359"/>
      <c r="KGV98" s="360"/>
      <c r="KGW98" s="346"/>
      <c r="KGX98" s="340"/>
      <c r="KGY98" s="340"/>
      <c r="KGZ98" s="341"/>
      <c r="KHA98" s="339"/>
      <c r="KHB98" s="340"/>
      <c r="KHC98" s="340"/>
      <c r="KHD98" s="341"/>
      <c r="KHE98" s="339"/>
      <c r="KHF98" s="340"/>
      <c r="KHG98" s="340"/>
      <c r="KHH98" s="340"/>
      <c r="KHI98" s="340"/>
      <c r="KHJ98" s="340"/>
      <c r="KHK98" s="340"/>
      <c r="KHL98" s="369"/>
      <c r="KHM98" s="131"/>
      <c r="KHN98" s="135"/>
      <c r="KHO98" s="132"/>
      <c r="KHP98" s="133"/>
      <c r="KHQ98" s="135"/>
      <c r="KHR98" s="134"/>
      <c r="KHS98" s="131"/>
      <c r="KHT98" s="135"/>
      <c r="KHU98" s="132"/>
      <c r="KHV98" s="133"/>
      <c r="KHW98" s="135"/>
      <c r="KHX98" s="134"/>
      <c r="KHY98" s="131"/>
      <c r="KHZ98" s="135"/>
      <c r="KIA98" s="132"/>
      <c r="KIB98" s="133"/>
      <c r="KIC98" s="135"/>
      <c r="KID98" s="134"/>
      <c r="KIE98" s="131"/>
      <c r="KIF98" s="135"/>
      <c r="KIG98" s="132"/>
      <c r="KIH98" s="133"/>
      <c r="KII98" s="135"/>
      <c r="KIJ98" s="134"/>
      <c r="KIK98" s="339"/>
      <c r="KIL98" s="369"/>
      <c r="KIM98" s="562"/>
      <c r="KIN98" s="350"/>
      <c r="KIO98" s="350"/>
      <c r="KIP98" s="351"/>
      <c r="KIQ98" s="136"/>
      <c r="KIR98" s="358"/>
      <c r="KIS98" s="359"/>
      <c r="KIT98" s="359"/>
      <c r="KIU98" s="359"/>
      <c r="KIV98" s="359"/>
      <c r="KIW98" s="359"/>
      <c r="KIX98" s="359"/>
      <c r="KIY98" s="359"/>
      <c r="KIZ98" s="359"/>
      <c r="KJA98" s="359"/>
      <c r="KJB98" s="359"/>
      <c r="KJC98" s="359"/>
      <c r="KJD98" s="359"/>
      <c r="KJE98" s="360"/>
      <c r="KJF98" s="346"/>
      <c r="KJG98" s="340"/>
      <c r="KJH98" s="340"/>
      <c r="KJI98" s="341"/>
      <c r="KJJ98" s="339"/>
      <c r="KJK98" s="340"/>
      <c r="KJL98" s="340"/>
      <c r="KJM98" s="341"/>
      <c r="KJN98" s="339"/>
      <c r="KJO98" s="340"/>
      <c r="KJP98" s="340"/>
      <c r="KJQ98" s="340"/>
      <c r="KJR98" s="340"/>
      <c r="KJS98" s="340"/>
      <c r="KJT98" s="340"/>
      <c r="KJU98" s="369"/>
      <c r="KJV98" s="131"/>
      <c r="KJW98" s="135"/>
      <c r="KJX98" s="132"/>
      <c r="KJY98" s="133"/>
      <c r="KJZ98" s="135"/>
      <c r="KKA98" s="134"/>
      <c r="KKB98" s="131"/>
      <c r="KKC98" s="135"/>
      <c r="KKD98" s="132"/>
      <c r="KKE98" s="133"/>
      <c r="KKF98" s="135"/>
      <c r="KKG98" s="134"/>
      <c r="KKH98" s="131"/>
      <c r="KKI98" s="135"/>
      <c r="KKJ98" s="132"/>
      <c r="KKK98" s="133"/>
      <c r="KKL98" s="135"/>
      <c r="KKM98" s="134"/>
      <c r="KKN98" s="131"/>
      <c r="KKO98" s="135"/>
      <c r="KKP98" s="132"/>
      <c r="KKQ98" s="133"/>
      <c r="KKR98" s="135"/>
      <c r="KKS98" s="134"/>
      <c r="KKT98" s="339"/>
      <c r="KKU98" s="369"/>
      <c r="KKV98" s="562"/>
      <c r="KKW98" s="350"/>
      <c r="KKX98" s="350"/>
      <c r="KKY98" s="351"/>
      <c r="KKZ98" s="136"/>
      <c r="KLA98" s="358"/>
      <c r="KLB98" s="359"/>
      <c r="KLC98" s="359"/>
      <c r="KLD98" s="359"/>
      <c r="KLE98" s="359"/>
      <c r="KLF98" s="359"/>
      <c r="KLG98" s="359"/>
      <c r="KLH98" s="359"/>
      <c r="KLI98" s="359"/>
      <c r="KLJ98" s="359"/>
      <c r="KLK98" s="359"/>
      <c r="KLL98" s="359"/>
      <c r="KLM98" s="359"/>
      <c r="KLN98" s="360"/>
      <c r="KLO98" s="346"/>
      <c r="KLP98" s="340"/>
      <c r="KLQ98" s="340"/>
      <c r="KLR98" s="341"/>
      <c r="KLS98" s="339"/>
      <c r="KLT98" s="340"/>
      <c r="KLU98" s="340"/>
      <c r="KLV98" s="341"/>
      <c r="KLW98" s="339"/>
      <c r="KLX98" s="340"/>
      <c r="KLY98" s="340"/>
      <c r="KLZ98" s="340"/>
      <c r="KMA98" s="340"/>
      <c r="KMB98" s="340"/>
      <c r="KMC98" s="340"/>
      <c r="KMD98" s="369"/>
      <c r="KME98" s="131"/>
      <c r="KMF98" s="135"/>
      <c r="KMG98" s="132"/>
      <c r="KMH98" s="133"/>
      <c r="KMI98" s="135"/>
      <c r="KMJ98" s="134"/>
      <c r="KMK98" s="131"/>
      <c r="KML98" s="135"/>
      <c r="KMM98" s="132"/>
      <c r="KMN98" s="133"/>
      <c r="KMO98" s="135"/>
      <c r="KMP98" s="134"/>
      <c r="KMQ98" s="131"/>
      <c r="KMR98" s="135"/>
      <c r="KMS98" s="132"/>
      <c r="KMT98" s="133"/>
      <c r="KMU98" s="135"/>
      <c r="KMV98" s="134"/>
      <c r="KMW98" s="131"/>
      <c r="KMX98" s="135"/>
      <c r="KMY98" s="132"/>
      <c r="KMZ98" s="133"/>
      <c r="KNA98" s="135"/>
      <c r="KNB98" s="134"/>
      <c r="KNC98" s="339"/>
      <c r="KND98" s="369"/>
      <c r="KNE98" s="562"/>
      <c r="KNF98" s="350"/>
      <c r="KNG98" s="350"/>
      <c r="KNH98" s="351"/>
      <c r="KNI98" s="136"/>
      <c r="KNJ98" s="358"/>
      <c r="KNK98" s="359"/>
      <c r="KNL98" s="359"/>
      <c r="KNM98" s="359"/>
      <c r="KNN98" s="359"/>
      <c r="KNO98" s="359"/>
      <c r="KNP98" s="359"/>
      <c r="KNQ98" s="359"/>
      <c r="KNR98" s="359"/>
      <c r="KNS98" s="359"/>
      <c r="KNT98" s="359"/>
      <c r="KNU98" s="359"/>
      <c r="KNV98" s="359"/>
      <c r="KNW98" s="360"/>
      <c r="KNX98" s="346"/>
      <c r="KNY98" s="340"/>
      <c r="KNZ98" s="340"/>
      <c r="KOA98" s="341"/>
      <c r="KOB98" s="339"/>
      <c r="KOC98" s="340"/>
      <c r="KOD98" s="340"/>
      <c r="KOE98" s="341"/>
      <c r="KOF98" s="339"/>
      <c r="KOG98" s="340"/>
      <c r="KOH98" s="340"/>
      <c r="KOI98" s="340"/>
      <c r="KOJ98" s="340"/>
      <c r="KOK98" s="340"/>
      <c r="KOL98" s="340"/>
      <c r="KOM98" s="369"/>
      <c r="KON98" s="131"/>
      <c r="KOO98" s="135"/>
      <c r="KOP98" s="132"/>
      <c r="KOQ98" s="133"/>
      <c r="KOR98" s="135"/>
      <c r="KOS98" s="134"/>
      <c r="KOT98" s="131"/>
      <c r="KOU98" s="135"/>
      <c r="KOV98" s="132"/>
      <c r="KOW98" s="133"/>
      <c r="KOX98" s="135"/>
      <c r="KOY98" s="134"/>
      <c r="KOZ98" s="131"/>
      <c r="KPA98" s="135"/>
      <c r="KPB98" s="132"/>
      <c r="KPC98" s="133"/>
      <c r="KPD98" s="135"/>
      <c r="KPE98" s="134"/>
      <c r="KPF98" s="131"/>
      <c r="KPG98" s="135"/>
      <c r="KPH98" s="132"/>
      <c r="KPI98" s="133"/>
      <c r="KPJ98" s="135"/>
      <c r="KPK98" s="134"/>
      <c r="KPL98" s="339"/>
      <c r="KPM98" s="369"/>
      <c r="KPN98" s="562"/>
      <c r="KPO98" s="350"/>
      <c r="KPP98" s="350"/>
      <c r="KPQ98" s="351"/>
      <c r="KPR98" s="136"/>
      <c r="KPS98" s="358"/>
      <c r="KPT98" s="359"/>
      <c r="KPU98" s="359"/>
      <c r="KPV98" s="359"/>
      <c r="KPW98" s="359"/>
      <c r="KPX98" s="359"/>
      <c r="KPY98" s="359"/>
      <c r="KPZ98" s="359"/>
      <c r="KQA98" s="359"/>
      <c r="KQB98" s="359"/>
      <c r="KQC98" s="359"/>
      <c r="KQD98" s="359"/>
      <c r="KQE98" s="359"/>
      <c r="KQF98" s="360"/>
      <c r="KQG98" s="346"/>
      <c r="KQH98" s="340"/>
      <c r="KQI98" s="340"/>
      <c r="KQJ98" s="341"/>
      <c r="KQK98" s="339"/>
      <c r="KQL98" s="340"/>
      <c r="KQM98" s="340"/>
      <c r="KQN98" s="341"/>
      <c r="KQO98" s="339"/>
      <c r="KQP98" s="340"/>
      <c r="KQQ98" s="340"/>
      <c r="KQR98" s="340"/>
      <c r="KQS98" s="340"/>
      <c r="KQT98" s="340"/>
      <c r="KQU98" s="340"/>
      <c r="KQV98" s="369"/>
      <c r="KQW98" s="131"/>
      <c r="KQX98" s="135"/>
      <c r="KQY98" s="132"/>
      <c r="KQZ98" s="133"/>
      <c r="KRA98" s="135"/>
      <c r="KRB98" s="134"/>
      <c r="KRC98" s="131"/>
      <c r="KRD98" s="135"/>
      <c r="KRE98" s="132"/>
      <c r="KRF98" s="133"/>
      <c r="KRG98" s="135"/>
      <c r="KRH98" s="134"/>
      <c r="KRI98" s="131"/>
      <c r="KRJ98" s="135"/>
      <c r="KRK98" s="132"/>
      <c r="KRL98" s="133"/>
      <c r="KRM98" s="135"/>
      <c r="KRN98" s="134"/>
      <c r="KRO98" s="131"/>
      <c r="KRP98" s="135"/>
      <c r="KRQ98" s="132"/>
      <c r="KRR98" s="133"/>
      <c r="KRS98" s="135"/>
      <c r="KRT98" s="134"/>
      <c r="KRU98" s="339"/>
      <c r="KRV98" s="369"/>
      <c r="KRW98" s="562"/>
      <c r="KRX98" s="350"/>
      <c r="KRY98" s="350"/>
      <c r="KRZ98" s="351"/>
      <c r="KSA98" s="136"/>
      <c r="KSB98" s="358"/>
      <c r="KSC98" s="359"/>
      <c r="KSD98" s="359"/>
      <c r="KSE98" s="359"/>
      <c r="KSF98" s="359"/>
      <c r="KSG98" s="359"/>
      <c r="KSH98" s="359"/>
      <c r="KSI98" s="359"/>
      <c r="KSJ98" s="359"/>
      <c r="KSK98" s="359"/>
      <c r="KSL98" s="359"/>
      <c r="KSM98" s="359"/>
      <c r="KSN98" s="359"/>
      <c r="KSO98" s="360"/>
      <c r="KSP98" s="346"/>
      <c r="KSQ98" s="340"/>
      <c r="KSR98" s="340"/>
      <c r="KSS98" s="341"/>
      <c r="KST98" s="339"/>
      <c r="KSU98" s="340"/>
      <c r="KSV98" s="340"/>
      <c r="KSW98" s="341"/>
      <c r="KSX98" s="339"/>
      <c r="KSY98" s="340"/>
      <c r="KSZ98" s="340"/>
      <c r="KTA98" s="340"/>
      <c r="KTB98" s="340"/>
      <c r="KTC98" s="340"/>
      <c r="KTD98" s="340"/>
      <c r="KTE98" s="369"/>
      <c r="KTF98" s="131"/>
      <c r="KTG98" s="135"/>
      <c r="KTH98" s="132"/>
      <c r="KTI98" s="133"/>
      <c r="KTJ98" s="135"/>
      <c r="KTK98" s="134"/>
      <c r="KTL98" s="131"/>
      <c r="KTM98" s="135"/>
      <c r="KTN98" s="132"/>
      <c r="KTO98" s="133"/>
      <c r="KTP98" s="135"/>
      <c r="KTQ98" s="134"/>
      <c r="KTR98" s="131"/>
      <c r="KTS98" s="135"/>
      <c r="KTT98" s="132"/>
      <c r="KTU98" s="133"/>
      <c r="KTV98" s="135"/>
      <c r="KTW98" s="134"/>
      <c r="KTX98" s="131"/>
      <c r="KTY98" s="135"/>
      <c r="KTZ98" s="132"/>
      <c r="KUA98" s="133"/>
      <c r="KUB98" s="135"/>
      <c r="KUC98" s="134"/>
      <c r="KUD98" s="339"/>
      <c r="KUE98" s="369"/>
      <c r="KUF98" s="562"/>
      <c r="KUG98" s="350"/>
      <c r="KUH98" s="350"/>
      <c r="KUI98" s="351"/>
      <c r="KUJ98" s="136"/>
      <c r="KUK98" s="358"/>
      <c r="KUL98" s="359"/>
      <c r="KUM98" s="359"/>
      <c r="KUN98" s="359"/>
      <c r="KUO98" s="359"/>
      <c r="KUP98" s="359"/>
      <c r="KUQ98" s="359"/>
      <c r="KUR98" s="359"/>
      <c r="KUS98" s="359"/>
      <c r="KUT98" s="359"/>
      <c r="KUU98" s="359"/>
      <c r="KUV98" s="359"/>
      <c r="KUW98" s="359"/>
      <c r="KUX98" s="360"/>
      <c r="KUY98" s="346"/>
      <c r="KUZ98" s="340"/>
      <c r="KVA98" s="340"/>
      <c r="KVB98" s="341"/>
      <c r="KVC98" s="339"/>
      <c r="KVD98" s="340"/>
      <c r="KVE98" s="340"/>
      <c r="KVF98" s="341"/>
      <c r="KVG98" s="339"/>
      <c r="KVH98" s="340"/>
      <c r="KVI98" s="340"/>
      <c r="KVJ98" s="340"/>
      <c r="KVK98" s="340"/>
      <c r="KVL98" s="340"/>
      <c r="KVM98" s="340"/>
      <c r="KVN98" s="369"/>
      <c r="KVO98" s="131"/>
      <c r="KVP98" s="135"/>
      <c r="KVQ98" s="132"/>
      <c r="KVR98" s="133"/>
      <c r="KVS98" s="135"/>
      <c r="KVT98" s="134"/>
      <c r="KVU98" s="131"/>
      <c r="KVV98" s="135"/>
      <c r="KVW98" s="132"/>
      <c r="KVX98" s="133"/>
      <c r="KVY98" s="135"/>
      <c r="KVZ98" s="134"/>
      <c r="KWA98" s="131"/>
      <c r="KWB98" s="135"/>
      <c r="KWC98" s="132"/>
      <c r="KWD98" s="133"/>
      <c r="KWE98" s="135"/>
      <c r="KWF98" s="134"/>
      <c r="KWG98" s="131"/>
      <c r="KWH98" s="135"/>
      <c r="KWI98" s="132"/>
      <c r="KWJ98" s="133"/>
      <c r="KWK98" s="135"/>
      <c r="KWL98" s="134"/>
      <c r="KWM98" s="339"/>
      <c r="KWN98" s="369"/>
      <c r="KWO98" s="562"/>
      <c r="KWP98" s="350"/>
      <c r="KWQ98" s="350"/>
      <c r="KWR98" s="351"/>
      <c r="KWS98" s="136"/>
      <c r="KWT98" s="358"/>
      <c r="KWU98" s="359"/>
      <c r="KWV98" s="359"/>
      <c r="KWW98" s="359"/>
      <c r="KWX98" s="359"/>
      <c r="KWY98" s="359"/>
      <c r="KWZ98" s="359"/>
      <c r="KXA98" s="359"/>
      <c r="KXB98" s="359"/>
      <c r="KXC98" s="359"/>
      <c r="KXD98" s="359"/>
      <c r="KXE98" s="359"/>
      <c r="KXF98" s="359"/>
      <c r="KXG98" s="360"/>
      <c r="KXH98" s="346"/>
      <c r="KXI98" s="340"/>
      <c r="KXJ98" s="340"/>
      <c r="KXK98" s="341"/>
      <c r="KXL98" s="339"/>
      <c r="KXM98" s="340"/>
      <c r="KXN98" s="340"/>
      <c r="KXO98" s="341"/>
      <c r="KXP98" s="339"/>
      <c r="KXQ98" s="340"/>
      <c r="KXR98" s="340"/>
      <c r="KXS98" s="340"/>
      <c r="KXT98" s="340"/>
      <c r="KXU98" s="340"/>
      <c r="KXV98" s="340"/>
      <c r="KXW98" s="369"/>
      <c r="KXX98" s="131"/>
      <c r="KXY98" s="135"/>
      <c r="KXZ98" s="132"/>
      <c r="KYA98" s="133"/>
      <c r="KYB98" s="135"/>
      <c r="KYC98" s="134"/>
      <c r="KYD98" s="131"/>
      <c r="KYE98" s="135"/>
      <c r="KYF98" s="132"/>
      <c r="KYG98" s="133"/>
      <c r="KYH98" s="135"/>
      <c r="KYI98" s="134"/>
      <c r="KYJ98" s="131"/>
      <c r="KYK98" s="135"/>
      <c r="KYL98" s="132"/>
      <c r="KYM98" s="133"/>
      <c r="KYN98" s="135"/>
      <c r="KYO98" s="134"/>
      <c r="KYP98" s="131"/>
      <c r="KYQ98" s="135"/>
      <c r="KYR98" s="132"/>
      <c r="KYS98" s="133"/>
      <c r="KYT98" s="135"/>
      <c r="KYU98" s="134"/>
      <c r="KYV98" s="339"/>
      <c r="KYW98" s="369"/>
      <c r="KYX98" s="562"/>
      <c r="KYY98" s="350"/>
      <c r="KYZ98" s="350"/>
      <c r="KZA98" s="351"/>
      <c r="KZB98" s="136"/>
      <c r="KZC98" s="358"/>
      <c r="KZD98" s="359"/>
      <c r="KZE98" s="359"/>
      <c r="KZF98" s="359"/>
      <c r="KZG98" s="359"/>
      <c r="KZH98" s="359"/>
      <c r="KZI98" s="359"/>
      <c r="KZJ98" s="359"/>
      <c r="KZK98" s="359"/>
      <c r="KZL98" s="359"/>
      <c r="KZM98" s="359"/>
      <c r="KZN98" s="359"/>
      <c r="KZO98" s="359"/>
      <c r="KZP98" s="360"/>
      <c r="KZQ98" s="346"/>
      <c r="KZR98" s="340"/>
      <c r="KZS98" s="340"/>
      <c r="KZT98" s="341"/>
      <c r="KZU98" s="339"/>
      <c r="KZV98" s="340"/>
      <c r="KZW98" s="340"/>
      <c r="KZX98" s="341"/>
      <c r="KZY98" s="339"/>
      <c r="KZZ98" s="340"/>
      <c r="LAA98" s="340"/>
      <c r="LAB98" s="340"/>
      <c r="LAC98" s="340"/>
      <c r="LAD98" s="340"/>
      <c r="LAE98" s="340"/>
      <c r="LAF98" s="369"/>
      <c r="LAG98" s="131"/>
      <c r="LAH98" s="135"/>
      <c r="LAI98" s="132"/>
      <c r="LAJ98" s="133"/>
      <c r="LAK98" s="135"/>
      <c r="LAL98" s="134"/>
      <c r="LAM98" s="131"/>
      <c r="LAN98" s="135"/>
      <c r="LAO98" s="132"/>
      <c r="LAP98" s="133"/>
      <c r="LAQ98" s="135"/>
      <c r="LAR98" s="134"/>
      <c r="LAS98" s="131"/>
      <c r="LAT98" s="135"/>
      <c r="LAU98" s="132"/>
      <c r="LAV98" s="133"/>
      <c r="LAW98" s="135"/>
      <c r="LAX98" s="134"/>
      <c r="LAY98" s="131"/>
      <c r="LAZ98" s="135"/>
      <c r="LBA98" s="132"/>
      <c r="LBB98" s="133"/>
      <c r="LBC98" s="135"/>
      <c r="LBD98" s="134"/>
      <c r="LBE98" s="339"/>
      <c r="LBF98" s="369"/>
      <c r="LBG98" s="562"/>
      <c r="LBH98" s="350"/>
      <c r="LBI98" s="350"/>
      <c r="LBJ98" s="351"/>
      <c r="LBK98" s="136"/>
      <c r="LBL98" s="358"/>
      <c r="LBM98" s="359"/>
      <c r="LBN98" s="359"/>
      <c r="LBO98" s="359"/>
      <c r="LBP98" s="359"/>
      <c r="LBQ98" s="359"/>
      <c r="LBR98" s="359"/>
      <c r="LBS98" s="359"/>
      <c r="LBT98" s="359"/>
      <c r="LBU98" s="359"/>
      <c r="LBV98" s="359"/>
      <c r="LBW98" s="359"/>
      <c r="LBX98" s="359"/>
      <c r="LBY98" s="360"/>
      <c r="LBZ98" s="346"/>
      <c r="LCA98" s="340"/>
      <c r="LCB98" s="340"/>
      <c r="LCC98" s="341"/>
      <c r="LCD98" s="339"/>
      <c r="LCE98" s="340"/>
      <c r="LCF98" s="340"/>
      <c r="LCG98" s="341"/>
      <c r="LCH98" s="339"/>
      <c r="LCI98" s="340"/>
      <c r="LCJ98" s="340"/>
      <c r="LCK98" s="340"/>
      <c r="LCL98" s="340"/>
      <c r="LCM98" s="340"/>
      <c r="LCN98" s="340"/>
      <c r="LCO98" s="369"/>
      <c r="LCP98" s="131"/>
      <c r="LCQ98" s="135"/>
      <c r="LCR98" s="132"/>
      <c r="LCS98" s="133"/>
      <c r="LCT98" s="135"/>
      <c r="LCU98" s="134"/>
      <c r="LCV98" s="131"/>
      <c r="LCW98" s="135"/>
      <c r="LCX98" s="132"/>
      <c r="LCY98" s="133"/>
      <c r="LCZ98" s="135"/>
      <c r="LDA98" s="134"/>
      <c r="LDB98" s="131"/>
      <c r="LDC98" s="135"/>
      <c r="LDD98" s="132"/>
      <c r="LDE98" s="133"/>
      <c r="LDF98" s="135"/>
      <c r="LDG98" s="134"/>
      <c r="LDH98" s="131"/>
      <c r="LDI98" s="135"/>
      <c r="LDJ98" s="132"/>
      <c r="LDK98" s="133"/>
      <c r="LDL98" s="135"/>
      <c r="LDM98" s="134"/>
      <c r="LDN98" s="339"/>
      <c r="LDO98" s="369"/>
      <c r="LDP98" s="562"/>
      <c r="LDQ98" s="350"/>
      <c r="LDR98" s="350"/>
      <c r="LDS98" s="351"/>
      <c r="LDT98" s="136"/>
      <c r="LDU98" s="358"/>
      <c r="LDV98" s="359"/>
      <c r="LDW98" s="359"/>
      <c r="LDX98" s="359"/>
      <c r="LDY98" s="359"/>
      <c r="LDZ98" s="359"/>
      <c r="LEA98" s="359"/>
      <c r="LEB98" s="359"/>
      <c r="LEC98" s="359"/>
      <c r="LED98" s="359"/>
      <c r="LEE98" s="359"/>
      <c r="LEF98" s="359"/>
      <c r="LEG98" s="359"/>
      <c r="LEH98" s="360"/>
      <c r="LEI98" s="346"/>
      <c r="LEJ98" s="340"/>
      <c r="LEK98" s="340"/>
      <c r="LEL98" s="341"/>
      <c r="LEM98" s="339"/>
      <c r="LEN98" s="340"/>
      <c r="LEO98" s="340"/>
      <c r="LEP98" s="341"/>
      <c r="LEQ98" s="339"/>
      <c r="LER98" s="340"/>
      <c r="LES98" s="340"/>
      <c r="LET98" s="340"/>
      <c r="LEU98" s="340"/>
      <c r="LEV98" s="340"/>
      <c r="LEW98" s="340"/>
      <c r="LEX98" s="369"/>
      <c r="LEY98" s="131"/>
      <c r="LEZ98" s="135"/>
      <c r="LFA98" s="132"/>
      <c r="LFB98" s="133"/>
      <c r="LFC98" s="135"/>
      <c r="LFD98" s="134"/>
      <c r="LFE98" s="131"/>
      <c r="LFF98" s="135"/>
      <c r="LFG98" s="132"/>
      <c r="LFH98" s="133"/>
      <c r="LFI98" s="135"/>
      <c r="LFJ98" s="134"/>
      <c r="LFK98" s="131"/>
      <c r="LFL98" s="135"/>
      <c r="LFM98" s="132"/>
      <c r="LFN98" s="133"/>
      <c r="LFO98" s="135"/>
      <c r="LFP98" s="134"/>
      <c r="LFQ98" s="131"/>
      <c r="LFR98" s="135"/>
      <c r="LFS98" s="132"/>
      <c r="LFT98" s="133"/>
      <c r="LFU98" s="135"/>
      <c r="LFV98" s="134"/>
      <c r="LFW98" s="339"/>
      <c r="LFX98" s="369"/>
      <c r="LFY98" s="562"/>
      <c r="LFZ98" s="350"/>
      <c r="LGA98" s="350"/>
      <c r="LGB98" s="351"/>
      <c r="LGC98" s="136"/>
      <c r="LGD98" s="358"/>
      <c r="LGE98" s="359"/>
      <c r="LGF98" s="359"/>
      <c r="LGG98" s="359"/>
      <c r="LGH98" s="359"/>
      <c r="LGI98" s="359"/>
      <c r="LGJ98" s="359"/>
      <c r="LGK98" s="359"/>
      <c r="LGL98" s="359"/>
      <c r="LGM98" s="359"/>
      <c r="LGN98" s="359"/>
      <c r="LGO98" s="359"/>
      <c r="LGP98" s="359"/>
      <c r="LGQ98" s="360"/>
      <c r="LGR98" s="346"/>
      <c r="LGS98" s="340"/>
      <c r="LGT98" s="340"/>
      <c r="LGU98" s="341"/>
      <c r="LGV98" s="339"/>
      <c r="LGW98" s="340"/>
      <c r="LGX98" s="340"/>
      <c r="LGY98" s="341"/>
      <c r="LGZ98" s="339"/>
      <c r="LHA98" s="340"/>
      <c r="LHB98" s="340"/>
      <c r="LHC98" s="340"/>
      <c r="LHD98" s="340"/>
      <c r="LHE98" s="340"/>
      <c r="LHF98" s="340"/>
      <c r="LHG98" s="369"/>
      <c r="LHH98" s="131"/>
      <c r="LHI98" s="135"/>
      <c r="LHJ98" s="132"/>
      <c r="LHK98" s="133"/>
      <c r="LHL98" s="135"/>
      <c r="LHM98" s="134"/>
      <c r="LHN98" s="131"/>
      <c r="LHO98" s="135"/>
      <c r="LHP98" s="132"/>
      <c r="LHQ98" s="133"/>
      <c r="LHR98" s="135"/>
      <c r="LHS98" s="134"/>
      <c r="LHT98" s="131"/>
      <c r="LHU98" s="135"/>
      <c r="LHV98" s="132"/>
      <c r="LHW98" s="133"/>
      <c r="LHX98" s="135"/>
      <c r="LHY98" s="134"/>
      <c r="LHZ98" s="131"/>
      <c r="LIA98" s="135"/>
      <c r="LIB98" s="132"/>
      <c r="LIC98" s="133"/>
      <c r="LID98" s="135"/>
      <c r="LIE98" s="134"/>
      <c r="LIF98" s="339"/>
      <c r="LIG98" s="369"/>
      <c r="LIH98" s="562"/>
      <c r="LII98" s="350"/>
      <c r="LIJ98" s="350"/>
      <c r="LIK98" s="351"/>
      <c r="LIL98" s="136"/>
      <c r="LIM98" s="358"/>
      <c r="LIN98" s="359"/>
      <c r="LIO98" s="359"/>
      <c r="LIP98" s="359"/>
      <c r="LIQ98" s="359"/>
      <c r="LIR98" s="359"/>
      <c r="LIS98" s="359"/>
      <c r="LIT98" s="359"/>
      <c r="LIU98" s="359"/>
      <c r="LIV98" s="359"/>
      <c r="LIW98" s="359"/>
      <c r="LIX98" s="359"/>
      <c r="LIY98" s="359"/>
      <c r="LIZ98" s="360"/>
      <c r="LJA98" s="346"/>
      <c r="LJB98" s="340"/>
      <c r="LJC98" s="340"/>
      <c r="LJD98" s="341"/>
      <c r="LJE98" s="339"/>
      <c r="LJF98" s="340"/>
      <c r="LJG98" s="340"/>
      <c r="LJH98" s="341"/>
      <c r="LJI98" s="339"/>
      <c r="LJJ98" s="340"/>
      <c r="LJK98" s="340"/>
      <c r="LJL98" s="340"/>
      <c r="LJM98" s="340"/>
      <c r="LJN98" s="340"/>
      <c r="LJO98" s="340"/>
      <c r="LJP98" s="369"/>
      <c r="LJQ98" s="131"/>
      <c r="LJR98" s="135"/>
      <c r="LJS98" s="132"/>
      <c r="LJT98" s="133"/>
      <c r="LJU98" s="135"/>
      <c r="LJV98" s="134"/>
      <c r="LJW98" s="131"/>
      <c r="LJX98" s="135"/>
      <c r="LJY98" s="132"/>
      <c r="LJZ98" s="133"/>
      <c r="LKA98" s="135"/>
      <c r="LKB98" s="134"/>
      <c r="LKC98" s="131"/>
      <c r="LKD98" s="135"/>
      <c r="LKE98" s="132"/>
      <c r="LKF98" s="133"/>
      <c r="LKG98" s="135"/>
      <c r="LKH98" s="134"/>
      <c r="LKI98" s="131"/>
      <c r="LKJ98" s="135"/>
      <c r="LKK98" s="132"/>
      <c r="LKL98" s="133"/>
      <c r="LKM98" s="135"/>
      <c r="LKN98" s="134"/>
      <c r="LKO98" s="339"/>
      <c r="LKP98" s="369"/>
      <c r="LKQ98" s="562"/>
      <c r="LKR98" s="350"/>
      <c r="LKS98" s="350"/>
      <c r="LKT98" s="351"/>
      <c r="LKU98" s="136"/>
      <c r="LKV98" s="358"/>
      <c r="LKW98" s="359"/>
      <c r="LKX98" s="359"/>
      <c r="LKY98" s="359"/>
      <c r="LKZ98" s="359"/>
      <c r="LLA98" s="359"/>
      <c r="LLB98" s="359"/>
      <c r="LLC98" s="359"/>
      <c r="LLD98" s="359"/>
      <c r="LLE98" s="359"/>
      <c r="LLF98" s="359"/>
      <c r="LLG98" s="359"/>
      <c r="LLH98" s="359"/>
      <c r="LLI98" s="360"/>
      <c r="LLJ98" s="346"/>
      <c r="LLK98" s="340"/>
      <c r="LLL98" s="340"/>
      <c r="LLM98" s="341"/>
      <c r="LLN98" s="339"/>
      <c r="LLO98" s="340"/>
      <c r="LLP98" s="340"/>
      <c r="LLQ98" s="341"/>
      <c r="LLR98" s="339"/>
      <c r="LLS98" s="340"/>
      <c r="LLT98" s="340"/>
      <c r="LLU98" s="340"/>
      <c r="LLV98" s="340"/>
      <c r="LLW98" s="340"/>
      <c r="LLX98" s="340"/>
      <c r="LLY98" s="369"/>
      <c r="LLZ98" s="131"/>
      <c r="LMA98" s="135"/>
      <c r="LMB98" s="132"/>
      <c r="LMC98" s="133"/>
      <c r="LMD98" s="135"/>
      <c r="LME98" s="134"/>
      <c r="LMF98" s="131"/>
      <c r="LMG98" s="135"/>
      <c r="LMH98" s="132"/>
      <c r="LMI98" s="133"/>
      <c r="LMJ98" s="135"/>
      <c r="LMK98" s="134"/>
      <c r="LML98" s="131"/>
      <c r="LMM98" s="135"/>
      <c r="LMN98" s="132"/>
      <c r="LMO98" s="133"/>
      <c r="LMP98" s="135"/>
      <c r="LMQ98" s="134"/>
      <c r="LMR98" s="131"/>
      <c r="LMS98" s="135"/>
      <c r="LMT98" s="132"/>
      <c r="LMU98" s="133"/>
      <c r="LMV98" s="135"/>
      <c r="LMW98" s="134"/>
      <c r="LMX98" s="339"/>
      <c r="LMY98" s="369"/>
      <c r="LMZ98" s="562"/>
      <c r="LNA98" s="350"/>
      <c r="LNB98" s="350"/>
      <c r="LNC98" s="351"/>
      <c r="LND98" s="136"/>
      <c r="LNE98" s="358"/>
      <c r="LNF98" s="359"/>
      <c r="LNG98" s="359"/>
      <c r="LNH98" s="359"/>
      <c r="LNI98" s="359"/>
      <c r="LNJ98" s="359"/>
      <c r="LNK98" s="359"/>
      <c r="LNL98" s="359"/>
      <c r="LNM98" s="359"/>
      <c r="LNN98" s="359"/>
      <c r="LNO98" s="359"/>
      <c r="LNP98" s="359"/>
      <c r="LNQ98" s="359"/>
      <c r="LNR98" s="360"/>
      <c r="LNS98" s="346"/>
      <c r="LNT98" s="340"/>
      <c r="LNU98" s="340"/>
      <c r="LNV98" s="341"/>
      <c r="LNW98" s="339"/>
      <c r="LNX98" s="340"/>
      <c r="LNY98" s="340"/>
      <c r="LNZ98" s="341"/>
      <c r="LOA98" s="339"/>
      <c r="LOB98" s="340"/>
      <c r="LOC98" s="340"/>
      <c r="LOD98" s="340"/>
      <c r="LOE98" s="340"/>
      <c r="LOF98" s="340"/>
      <c r="LOG98" s="340"/>
      <c r="LOH98" s="369"/>
      <c r="LOI98" s="131"/>
      <c r="LOJ98" s="135"/>
      <c r="LOK98" s="132"/>
      <c r="LOL98" s="133"/>
      <c r="LOM98" s="135"/>
      <c r="LON98" s="134"/>
      <c r="LOO98" s="131"/>
      <c r="LOP98" s="135"/>
      <c r="LOQ98" s="132"/>
      <c r="LOR98" s="133"/>
      <c r="LOS98" s="135"/>
      <c r="LOT98" s="134"/>
      <c r="LOU98" s="131"/>
      <c r="LOV98" s="135"/>
      <c r="LOW98" s="132"/>
      <c r="LOX98" s="133"/>
      <c r="LOY98" s="135"/>
      <c r="LOZ98" s="134"/>
      <c r="LPA98" s="131"/>
      <c r="LPB98" s="135"/>
      <c r="LPC98" s="132"/>
      <c r="LPD98" s="133"/>
      <c r="LPE98" s="135"/>
      <c r="LPF98" s="134"/>
      <c r="LPG98" s="339"/>
      <c r="LPH98" s="369"/>
      <c r="LPI98" s="562"/>
      <c r="LPJ98" s="350"/>
      <c r="LPK98" s="350"/>
      <c r="LPL98" s="351"/>
      <c r="LPM98" s="136"/>
      <c r="LPN98" s="358"/>
      <c r="LPO98" s="359"/>
      <c r="LPP98" s="359"/>
      <c r="LPQ98" s="359"/>
      <c r="LPR98" s="359"/>
      <c r="LPS98" s="359"/>
      <c r="LPT98" s="359"/>
      <c r="LPU98" s="359"/>
      <c r="LPV98" s="359"/>
      <c r="LPW98" s="359"/>
      <c r="LPX98" s="359"/>
      <c r="LPY98" s="359"/>
      <c r="LPZ98" s="359"/>
      <c r="LQA98" s="360"/>
      <c r="LQB98" s="346"/>
      <c r="LQC98" s="340"/>
      <c r="LQD98" s="340"/>
      <c r="LQE98" s="341"/>
      <c r="LQF98" s="339"/>
      <c r="LQG98" s="340"/>
      <c r="LQH98" s="340"/>
      <c r="LQI98" s="341"/>
      <c r="LQJ98" s="339"/>
      <c r="LQK98" s="340"/>
      <c r="LQL98" s="340"/>
      <c r="LQM98" s="340"/>
      <c r="LQN98" s="340"/>
      <c r="LQO98" s="340"/>
      <c r="LQP98" s="340"/>
      <c r="LQQ98" s="369"/>
      <c r="LQR98" s="131"/>
      <c r="LQS98" s="135"/>
      <c r="LQT98" s="132"/>
      <c r="LQU98" s="133"/>
      <c r="LQV98" s="135"/>
      <c r="LQW98" s="134"/>
      <c r="LQX98" s="131"/>
      <c r="LQY98" s="135"/>
      <c r="LQZ98" s="132"/>
      <c r="LRA98" s="133"/>
      <c r="LRB98" s="135"/>
      <c r="LRC98" s="134"/>
      <c r="LRD98" s="131"/>
      <c r="LRE98" s="135"/>
      <c r="LRF98" s="132"/>
      <c r="LRG98" s="133"/>
      <c r="LRH98" s="135"/>
      <c r="LRI98" s="134"/>
      <c r="LRJ98" s="131"/>
      <c r="LRK98" s="135"/>
      <c r="LRL98" s="132"/>
      <c r="LRM98" s="133"/>
      <c r="LRN98" s="135"/>
      <c r="LRO98" s="134"/>
      <c r="LRP98" s="339"/>
      <c r="LRQ98" s="369"/>
      <c r="LRR98" s="562"/>
      <c r="LRS98" s="350"/>
      <c r="LRT98" s="350"/>
      <c r="LRU98" s="351"/>
      <c r="LRV98" s="136"/>
      <c r="LRW98" s="358"/>
      <c r="LRX98" s="359"/>
      <c r="LRY98" s="359"/>
      <c r="LRZ98" s="359"/>
      <c r="LSA98" s="359"/>
      <c r="LSB98" s="359"/>
      <c r="LSC98" s="359"/>
      <c r="LSD98" s="359"/>
      <c r="LSE98" s="359"/>
      <c r="LSF98" s="359"/>
      <c r="LSG98" s="359"/>
      <c r="LSH98" s="359"/>
      <c r="LSI98" s="359"/>
      <c r="LSJ98" s="360"/>
      <c r="LSK98" s="346"/>
      <c r="LSL98" s="340"/>
      <c r="LSM98" s="340"/>
      <c r="LSN98" s="341"/>
      <c r="LSO98" s="339"/>
      <c r="LSP98" s="340"/>
      <c r="LSQ98" s="340"/>
      <c r="LSR98" s="341"/>
      <c r="LSS98" s="339"/>
      <c r="LST98" s="340"/>
      <c r="LSU98" s="340"/>
      <c r="LSV98" s="340"/>
      <c r="LSW98" s="340"/>
      <c r="LSX98" s="340"/>
      <c r="LSY98" s="340"/>
      <c r="LSZ98" s="369"/>
      <c r="LTA98" s="131"/>
      <c r="LTB98" s="135"/>
      <c r="LTC98" s="132"/>
      <c r="LTD98" s="133"/>
      <c r="LTE98" s="135"/>
      <c r="LTF98" s="134"/>
      <c r="LTG98" s="131"/>
      <c r="LTH98" s="135"/>
      <c r="LTI98" s="132"/>
      <c r="LTJ98" s="133"/>
      <c r="LTK98" s="135"/>
      <c r="LTL98" s="134"/>
      <c r="LTM98" s="131"/>
      <c r="LTN98" s="135"/>
      <c r="LTO98" s="132"/>
      <c r="LTP98" s="133"/>
      <c r="LTQ98" s="135"/>
      <c r="LTR98" s="134"/>
      <c r="LTS98" s="131"/>
      <c r="LTT98" s="135"/>
      <c r="LTU98" s="132"/>
      <c r="LTV98" s="133"/>
      <c r="LTW98" s="135"/>
      <c r="LTX98" s="134"/>
      <c r="LTY98" s="339"/>
      <c r="LTZ98" s="369"/>
      <c r="LUA98" s="562"/>
      <c r="LUB98" s="350"/>
      <c r="LUC98" s="350"/>
      <c r="LUD98" s="351"/>
      <c r="LUE98" s="136"/>
      <c r="LUF98" s="358"/>
      <c r="LUG98" s="359"/>
      <c r="LUH98" s="359"/>
      <c r="LUI98" s="359"/>
      <c r="LUJ98" s="359"/>
      <c r="LUK98" s="359"/>
      <c r="LUL98" s="359"/>
      <c r="LUM98" s="359"/>
      <c r="LUN98" s="359"/>
      <c r="LUO98" s="359"/>
      <c r="LUP98" s="359"/>
      <c r="LUQ98" s="359"/>
      <c r="LUR98" s="359"/>
      <c r="LUS98" s="360"/>
      <c r="LUT98" s="346"/>
      <c r="LUU98" s="340"/>
      <c r="LUV98" s="340"/>
      <c r="LUW98" s="341"/>
      <c r="LUX98" s="339"/>
      <c r="LUY98" s="340"/>
      <c r="LUZ98" s="340"/>
      <c r="LVA98" s="341"/>
      <c r="LVB98" s="339"/>
      <c r="LVC98" s="340"/>
      <c r="LVD98" s="340"/>
      <c r="LVE98" s="340"/>
      <c r="LVF98" s="340"/>
      <c r="LVG98" s="340"/>
      <c r="LVH98" s="340"/>
      <c r="LVI98" s="369"/>
      <c r="LVJ98" s="131"/>
      <c r="LVK98" s="135"/>
      <c r="LVL98" s="132"/>
      <c r="LVM98" s="133"/>
      <c r="LVN98" s="135"/>
      <c r="LVO98" s="134"/>
      <c r="LVP98" s="131"/>
      <c r="LVQ98" s="135"/>
      <c r="LVR98" s="132"/>
      <c r="LVS98" s="133"/>
      <c r="LVT98" s="135"/>
      <c r="LVU98" s="134"/>
      <c r="LVV98" s="131"/>
      <c r="LVW98" s="135"/>
      <c r="LVX98" s="132"/>
      <c r="LVY98" s="133"/>
      <c r="LVZ98" s="135"/>
      <c r="LWA98" s="134"/>
      <c r="LWB98" s="131"/>
      <c r="LWC98" s="135"/>
      <c r="LWD98" s="132"/>
      <c r="LWE98" s="133"/>
      <c r="LWF98" s="135"/>
      <c r="LWG98" s="134"/>
      <c r="LWH98" s="339"/>
      <c r="LWI98" s="369"/>
      <c r="LWJ98" s="562"/>
      <c r="LWK98" s="350"/>
      <c r="LWL98" s="350"/>
      <c r="LWM98" s="351"/>
      <c r="LWN98" s="136"/>
      <c r="LWO98" s="358"/>
      <c r="LWP98" s="359"/>
      <c r="LWQ98" s="359"/>
      <c r="LWR98" s="359"/>
      <c r="LWS98" s="359"/>
      <c r="LWT98" s="359"/>
      <c r="LWU98" s="359"/>
      <c r="LWV98" s="359"/>
      <c r="LWW98" s="359"/>
      <c r="LWX98" s="359"/>
      <c r="LWY98" s="359"/>
      <c r="LWZ98" s="359"/>
      <c r="LXA98" s="359"/>
      <c r="LXB98" s="360"/>
      <c r="LXC98" s="346"/>
      <c r="LXD98" s="340"/>
      <c r="LXE98" s="340"/>
      <c r="LXF98" s="341"/>
      <c r="LXG98" s="339"/>
      <c r="LXH98" s="340"/>
      <c r="LXI98" s="340"/>
      <c r="LXJ98" s="341"/>
      <c r="LXK98" s="339"/>
      <c r="LXL98" s="340"/>
      <c r="LXM98" s="340"/>
      <c r="LXN98" s="340"/>
      <c r="LXO98" s="340"/>
      <c r="LXP98" s="340"/>
      <c r="LXQ98" s="340"/>
      <c r="LXR98" s="369"/>
      <c r="LXS98" s="131"/>
      <c r="LXT98" s="135"/>
      <c r="LXU98" s="132"/>
      <c r="LXV98" s="133"/>
      <c r="LXW98" s="135"/>
      <c r="LXX98" s="134"/>
      <c r="LXY98" s="131"/>
      <c r="LXZ98" s="135"/>
      <c r="LYA98" s="132"/>
      <c r="LYB98" s="133"/>
      <c r="LYC98" s="135"/>
      <c r="LYD98" s="134"/>
      <c r="LYE98" s="131"/>
      <c r="LYF98" s="135"/>
      <c r="LYG98" s="132"/>
      <c r="LYH98" s="133"/>
      <c r="LYI98" s="135"/>
      <c r="LYJ98" s="134"/>
      <c r="LYK98" s="131"/>
      <c r="LYL98" s="135"/>
      <c r="LYM98" s="132"/>
      <c r="LYN98" s="133"/>
      <c r="LYO98" s="135"/>
      <c r="LYP98" s="134"/>
      <c r="LYQ98" s="339"/>
      <c r="LYR98" s="369"/>
      <c r="LYS98" s="562"/>
      <c r="LYT98" s="350"/>
      <c r="LYU98" s="350"/>
      <c r="LYV98" s="351"/>
      <c r="LYW98" s="136"/>
      <c r="LYX98" s="358"/>
      <c r="LYY98" s="359"/>
      <c r="LYZ98" s="359"/>
      <c r="LZA98" s="359"/>
      <c r="LZB98" s="359"/>
      <c r="LZC98" s="359"/>
      <c r="LZD98" s="359"/>
      <c r="LZE98" s="359"/>
      <c r="LZF98" s="359"/>
      <c r="LZG98" s="359"/>
      <c r="LZH98" s="359"/>
      <c r="LZI98" s="359"/>
      <c r="LZJ98" s="359"/>
      <c r="LZK98" s="360"/>
      <c r="LZL98" s="346"/>
      <c r="LZM98" s="340"/>
      <c r="LZN98" s="340"/>
      <c r="LZO98" s="341"/>
      <c r="LZP98" s="339"/>
      <c r="LZQ98" s="340"/>
      <c r="LZR98" s="340"/>
      <c r="LZS98" s="341"/>
      <c r="LZT98" s="339"/>
      <c r="LZU98" s="340"/>
      <c r="LZV98" s="340"/>
      <c r="LZW98" s="340"/>
      <c r="LZX98" s="340"/>
      <c r="LZY98" s="340"/>
      <c r="LZZ98" s="340"/>
      <c r="MAA98" s="369"/>
      <c r="MAB98" s="131"/>
      <c r="MAC98" s="135"/>
      <c r="MAD98" s="132"/>
      <c r="MAE98" s="133"/>
      <c r="MAF98" s="135"/>
      <c r="MAG98" s="134"/>
      <c r="MAH98" s="131"/>
      <c r="MAI98" s="135"/>
      <c r="MAJ98" s="132"/>
      <c r="MAK98" s="133"/>
      <c r="MAL98" s="135"/>
      <c r="MAM98" s="134"/>
      <c r="MAN98" s="131"/>
      <c r="MAO98" s="135"/>
      <c r="MAP98" s="132"/>
      <c r="MAQ98" s="133"/>
      <c r="MAR98" s="135"/>
      <c r="MAS98" s="134"/>
      <c r="MAT98" s="131"/>
      <c r="MAU98" s="135"/>
      <c r="MAV98" s="132"/>
      <c r="MAW98" s="133"/>
      <c r="MAX98" s="135"/>
      <c r="MAY98" s="134"/>
      <c r="MAZ98" s="339"/>
      <c r="MBA98" s="369"/>
      <c r="MBB98" s="562"/>
      <c r="MBC98" s="350"/>
      <c r="MBD98" s="350"/>
      <c r="MBE98" s="351"/>
      <c r="MBF98" s="136"/>
      <c r="MBG98" s="358"/>
      <c r="MBH98" s="359"/>
      <c r="MBI98" s="359"/>
      <c r="MBJ98" s="359"/>
      <c r="MBK98" s="359"/>
      <c r="MBL98" s="359"/>
      <c r="MBM98" s="359"/>
      <c r="MBN98" s="359"/>
      <c r="MBO98" s="359"/>
      <c r="MBP98" s="359"/>
      <c r="MBQ98" s="359"/>
      <c r="MBR98" s="359"/>
      <c r="MBS98" s="359"/>
      <c r="MBT98" s="360"/>
      <c r="MBU98" s="346"/>
      <c r="MBV98" s="340"/>
      <c r="MBW98" s="340"/>
      <c r="MBX98" s="341"/>
      <c r="MBY98" s="339"/>
      <c r="MBZ98" s="340"/>
      <c r="MCA98" s="340"/>
      <c r="MCB98" s="341"/>
      <c r="MCC98" s="339"/>
      <c r="MCD98" s="340"/>
      <c r="MCE98" s="340"/>
      <c r="MCF98" s="340"/>
      <c r="MCG98" s="340"/>
      <c r="MCH98" s="340"/>
      <c r="MCI98" s="340"/>
      <c r="MCJ98" s="369"/>
      <c r="MCK98" s="131"/>
      <c r="MCL98" s="135"/>
      <c r="MCM98" s="132"/>
      <c r="MCN98" s="133"/>
      <c r="MCO98" s="135"/>
      <c r="MCP98" s="134"/>
      <c r="MCQ98" s="131"/>
      <c r="MCR98" s="135"/>
      <c r="MCS98" s="132"/>
      <c r="MCT98" s="133"/>
      <c r="MCU98" s="135"/>
      <c r="MCV98" s="134"/>
      <c r="MCW98" s="131"/>
      <c r="MCX98" s="135"/>
      <c r="MCY98" s="132"/>
      <c r="MCZ98" s="133"/>
      <c r="MDA98" s="135"/>
      <c r="MDB98" s="134"/>
      <c r="MDC98" s="131"/>
      <c r="MDD98" s="135"/>
      <c r="MDE98" s="132"/>
      <c r="MDF98" s="133"/>
      <c r="MDG98" s="135"/>
      <c r="MDH98" s="134"/>
      <c r="MDI98" s="339"/>
      <c r="MDJ98" s="369"/>
      <c r="MDK98" s="562"/>
      <c r="MDL98" s="350"/>
      <c r="MDM98" s="350"/>
      <c r="MDN98" s="351"/>
      <c r="MDO98" s="136"/>
      <c r="MDP98" s="358"/>
      <c r="MDQ98" s="359"/>
      <c r="MDR98" s="359"/>
      <c r="MDS98" s="359"/>
      <c r="MDT98" s="359"/>
      <c r="MDU98" s="359"/>
      <c r="MDV98" s="359"/>
      <c r="MDW98" s="359"/>
      <c r="MDX98" s="359"/>
      <c r="MDY98" s="359"/>
      <c r="MDZ98" s="359"/>
      <c r="MEA98" s="359"/>
      <c r="MEB98" s="359"/>
      <c r="MEC98" s="360"/>
      <c r="MED98" s="346"/>
      <c r="MEE98" s="340"/>
      <c r="MEF98" s="340"/>
      <c r="MEG98" s="341"/>
      <c r="MEH98" s="339"/>
      <c r="MEI98" s="340"/>
      <c r="MEJ98" s="340"/>
      <c r="MEK98" s="341"/>
      <c r="MEL98" s="339"/>
      <c r="MEM98" s="340"/>
      <c r="MEN98" s="340"/>
      <c r="MEO98" s="340"/>
      <c r="MEP98" s="340"/>
      <c r="MEQ98" s="340"/>
      <c r="MER98" s="340"/>
      <c r="MES98" s="369"/>
      <c r="MET98" s="131"/>
      <c r="MEU98" s="135"/>
      <c r="MEV98" s="132"/>
      <c r="MEW98" s="133"/>
      <c r="MEX98" s="135"/>
      <c r="MEY98" s="134"/>
      <c r="MEZ98" s="131"/>
      <c r="MFA98" s="135"/>
      <c r="MFB98" s="132"/>
      <c r="MFC98" s="133"/>
      <c r="MFD98" s="135"/>
      <c r="MFE98" s="134"/>
      <c r="MFF98" s="131"/>
      <c r="MFG98" s="135"/>
      <c r="MFH98" s="132"/>
      <c r="MFI98" s="133"/>
      <c r="MFJ98" s="135"/>
      <c r="MFK98" s="134"/>
      <c r="MFL98" s="131"/>
      <c r="MFM98" s="135"/>
      <c r="MFN98" s="132"/>
      <c r="MFO98" s="133"/>
      <c r="MFP98" s="135"/>
      <c r="MFQ98" s="134"/>
      <c r="MFR98" s="339"/>
      <c r="MFS98" s="369"/>
      <c r="MFT98" s="562"/>
      <c r="MFU98" s="350"/>
      <c r="MFV98" s="350"/>
      <c r="MFW98" s="351"/>
      <c r="MFX98" s="136"/>
      <c r="MFY98" s="358"/>
      <c r="MFZ98" s="359"/>
      <c r="MGA98" s="359"/>
      <c r="MGB98" s="359"/>
      <c r="MGC98" s="359"/>
      <c r="MGD98" s="359"/>
      <c r="MGE98" s="359"/>
      <c r="MGF98" s="359"/>
      <c r="MGG98" s="359"/>
      <c r="MGH98" s="359"/>
      <c r="MGI98" s="359"/>
      <c r="MGJ98" s="359"/>
      <c r="MGK98" s="359"/>
      <c r="MGL98" s="360"/>
      <c r="MGM98" s="346"/>
      <c r="MGN98" s="340"/>
      <c r="MGO98" s="340"/>
      <c r="MGP98" s="341"/>
      <c r="MGQ98" s="339"/>
      <c r="MGR98" s="340"/>
      <c r="MGS98" s="340"/>
      <c r="MGT98" s="341"/>
      <c r="MGU98" s="339"/>
      <c r="MGV98" s="340"/>
      <c r="MGW98" s="340"/>
      <c r="MGX98" s="340"/>
      <c r="MGY98" s="340"/>
      <c r="MGZ98" s="340"/>
      <c r="MHA98" s="340"/>
      <c r="MHB98" s="369"/>
      <c r="MHC98" s="131"/>
      <c r="MHD98" s="135"/>
      <c r="MHE98" s="132"/>
      <c r="MHF98" s="133"/>
      <c r="MHG98" s="135"/>
      <c r="MHH98" s="134"/>
      <c r="MHI98" s="131"/>
      <c r="MHJ98" s="135"/>
      <c r="MHK98" s="132"/>
      <c r="MHL98" s="133"/>
      <c r="MHM98" s="135"/>
      <c r="MHN98" s="134"/>
      <c r="MHO98" s="131"/>
      <c r="MHP98" s="135"/>
      <c r="MHQ98" s="132"/>
      <c r="MHR98" s="133"/>
      <c r="MHS98" s="135"/>
      <c r="MHT98" s="134"/>
      <c r="MHU98" s="131"/>
      <c r="MHV98" s="135"/>
      <c r="MHW98" s="132"/>
      <c r="MHX98" s="133"/>
      <c r="MHY98" s="135"/>
      <c r="MHZ98" s="134"/>
      <c r="MIA98" s="339"/>
      <c r="MIB98" s="369"/>
      <c r="MIC98" s="562"/>
      <c r="MID98" s="350"/>
      <c r="MIE98" s="350"/>
      <c r="MIF98" s="351"/>
      <c r="MIG98" s="136"/>
      <c r="MIH98" s="358"/>
      <c r="MII98" s="359"/>
      <c r="MIJ98" s="359"/>
      <c r="MIK98" s="359"/>
      <c r="MIL98" s="359"/>
      <c r="MIM98" s="359"/>
      <c r="MIN98" s="359"/>
      <c r="MIO98" s="359"/>
      <c r="MIP98" s="359"/>
      <c r="MIQ98" s="359"/>
      <c r="MIR98" s="359"/>
      <c r="MIS98" s="359"/>
      <c r="MIT98" s="359"/>
      <c r="MIU98" s="360"/>
      <c r="MIV98" s="346"/>
      <c r="MIW98" s="340"/>
      <c r="MIX98" s="340"/>
      <c r="MIY98" s="341"/>
      <c r="MIZ98" s="339"/>
      <c r="MJA98" s="340"/>
      <c r="MJB98" s="340"/>
      <c r="MJC98" s="341"/>
      <c r="MJD98" s="339"/>
      <c r="MJE98" s="340"/>
      <c r="MJF98" s="340"/>
      <c r="MJG98" s="340"/>
      <c r="MJH98" s="340"/>
      <c r="MJI98" s="340"/>
      <c r="MJJ98" s="340"/>
      <c r="MJK98" s="369"/>
      <c r="MJL98" s="131"/>
      <c r="MJM98" s="135"/>
      <c r="MJN98" s="132"/>
      <c r="MJO98" s="133"/>
      <c r="MJP98" s="135"/>
      <c r="MJQ98" s="134"/>
      <c r="MJR98" s="131"/>
      <c r="MJS98" s="135"/>
      <c r="MJT98" s="132"/>
      <c r="MJU98" s="133"/>
      <c r="MJV98" s="135"/>
      <c r="MJW98" s="134"/>
      <c r="MJX98" s="131"/>
      <c r="MJY98" s="135"/>
      <c r="MJZ98" s="132"/>
      <c r="MKA98" s="133"/>
      <c r="MKB98" s="135"/>
      <c r="MKC98" s="134"/>
      <c r="MKD98" s="131"/>
      <c r="MKE98" s="135"/>
      <c r="MKF98" s="132"/>
      <c r="MKG98" s="133"/>
      <c r="MKH98" s="135"/>
      <c r="MKI98" s="134"/>
      <c r="MKJ98" s="339"/>
      <c r="MKK98" s="369"/>
      <c r="MKL98" s="562"/>
      <c r="MKM98" s="350"/>
      <c r="MKN98" s="350"/>
      <c r="MKO98" s="351"/>
      <c r="MKP98" s="136"/>
      <c r="MKQ98" s="358"/>
      <c r="MKR98" s="359"/>
      <c r="MKS98" s="359"/>
      <c r="MKT98" s="359"/>
      <c r="MKU98" s="359"/>
      <c r="MKV98" s="359"/>
      <c r="MKW98" s="359"/>
      <c r="MKX98" s="359"/>
      <c r="MKY98" s="359"/>
      <c r="MKZ98" s="359"/>
      <c r="MLA98" s="359"/>
      <c r="MLB98" s="359"/>
      <c r="MLC98" s="359"/>
      <c r="MLD98" s="360"/>
      <c r="MLE98" s="346"/>
      <c r="MLF98" s="340"/>
      <c r="MLG98" s="340"/>
      <c r="MLH98" s="341"/>
      <c r="MLI98" s="339"/>
      <c r="MLJ98" s="340"/>
      <c r="MLK98" s="340"/>
      <c r="MLL98" s="341"/>
      <c r="MLM98" s="339"/>
      <c r="MLN98" s="340"/>
      <c r="MLO98" s="340"/>
      <c r="MLP98" s="340"/>
      <c r="MLQ98" s="340"/>
      <c r="MLR98" s="340"/>
      <c r="MLS98" s="340"/>
      <c r="MLT98" s="369"/>
      <c r="MLU98" s="131"/>
      <c r="MLV98" s="135"/>
      <c r="MLW98" s="132"/>
      <c r="MLX98" s="133"/>
      <c r="MLY98" s="135"/>
      <c r="MLZ98" s="134"/>
      <c r="MMA98" s="131"/>
      <c r="MMB98" s="135"/>
      <c r="MMC98" s="132"/>
      <c r="MMD98" s="133"/>
      <c r="MME98" s="135"/>
      <c r="MMF98" s="134"/>
      <c r="MMG98" s="131"/>
      <c r="MMH98" s="135"/>
      <c r="MMI98" s="132"/>
      <c r="MMJ98" s="133"/>
      <c r="MMK98" s="135"/>
      <c r="MML98" s="134"/>
      <c r="MMM98" s="131"/>
      <c r="MMN98" s="135"/>
      <c r="MMO98" s="132"/>
      <c r="MMP98" s="133"/>
      <c r="MMQ98" s="135"/>
      <c r="MMR98" s="134"/>
      <c r="MMS98" s="339"/>
      <c r="MMT98" s="369"/>
      <c r="MMU98" s="562"/>
      <c r="MMV98" s="350"/>
      <c r="MMW98" s="350"/>
      <c r="MMX98" s="351"/>
      <c r="MMY98" s="136"/>
      <c r="MMZ98" s="358"/>
      <c r="MNA98" s="359"/>
      <c r="MNB98" s="359"/>
      <c r="MNC98" s="359"/>
      <c r="MND98" s="359"/>
      <c r="MNE98" s="359"/>
      <c r="MNF98" s="359"/>
      <c r="MNG98" s="359"/>
      <c r="MNH98" s="359"/>
      <c r="MNI98" s="359"/>
      <c r="MNJ98" s="359"/>
      <c r="MNK98" s="359"/>
      <c r="MNL98" s="359"/>
      <c r="MNM98" s="360"/>
      <c r="MNN98" s="346"/>
      <c r="MNO98" s="340"/>
      <c r="MNP98" s="340"/>
      <c r="MNQ98" s="341"/>
      <c r="MNR98" s="339"/>
      <c r="MNS98" s="340"/>
      <c r="MNT98" s="340"/>
      <c r="MNU98" s="341"/>
      <c r="MNV98" s="339"/>
      <c r="MNW98" s="340"/>
      <c r="MNX98" s="340"/>
      <c r="MNY98" s="340"/>
      <c r="MNZ98" s="340"/>
      <c r="MOA98" s="340"/>
      <c r="MOB98" s="340"/>
      <c r="MOC98" s="369"/>
      <c r="MOD98" s="131"/>
      <c r="MOE98" s="135"/>
      <c r="MOF98" s="132"/>
      <c r="MOG98" s="133"/>
      <c r="MOH98" s="135"/>
      <c r="MOI98" s="134"/>
      <c r="MOJ98" s="131"/>
      <c r="MOK98" s="135"/>
      <c r="MOL98" s="132"/>
      <c r="MOM98" s="133"/>
      <c r="MON98" s="135"/>
      <c r="MOO98" s="134"/>
      <c r="MOP98" s="131"/>
      <c r="MOQ98" s="135"/>
      <c r="MOR98" s="132"/>
      <c r="MOS98" s="133"/>
      <c r="MOT98" s="135"/>
      <c r="MOU98" s="134"/>
      <c r="MOV98" s="131"/>
      <c r="MOW98" s="135"/>
      <c r="MOX98" s="132"/>
      <c r="MOY98" s="133"/>
      <c r="MOZ98" s="135"/>
      <c r="MPA98" s="134"/>
      <c r="MPB98" s="339"/>
      <c r="MPC98" s="369"/>
      <c r="MPD98" s="562"/>
      <c r="MPE98" s="350"/>
      <c r="MPF98" s="350"/>
      <c r="MPG98" s="351"/>
      <c r="MPH98" s="136"/>
      <c r="MPI98" s="358"/>
      <c r="MPJ98" s="359"/>
      <c r="MPK98" s="359"/>
      <c r="MPL98" s="359"/>
      <c r="MPM98" s="359"/>
      <c r="MPN98" s="359"/>
      <c r="MPO98" s="359"/>
      <c r="MPP98" s="359"/>
      <c r="MPQ98" s="359"/>
      <c r="MPR98" s="359"/>
      <c r="MPS98" s="359"/>
      <c r="MPT98" s="359"/>
      <c r="MPU98" s="359"/>
      <c r="MPV98" s="360"/>
      <c r="MPW98" s="346"/>
      <c r="MPX98" s="340"/>
      <c r="MPY98" s="340"/>
      <c r="MPZ98" s="341"/>
      <c r="MQA98" s="339"/>
      <c r="MQB98" s="340"/>
      <c r="MQC98" s="340"/>
      <c r="MQD98" s="341"/>
      <c r="MQE98" s="339"/>
      <c r="MQF98" s="340"/>
      <c r="MQG98" s="340"/>
      <c r="MQH98" s="340"/>
      <c r="MQI98" s="340"/>
      <c r="MQJ98" s="340"/>
      <c r="MQK98" s="340"/>
      <c r="MQL98" s="369"/>
      <c r="MQM98" s="131"/>
      <c r="MQN98" s="135"/>
      <c r="MQO98" s="132"/>
      <c r="MQP98" s="133"/>
      <c r="MQQ98" s="135"/>
      <c r="MQR98" s="134"/>
      <c r="MQS98" s="131"/>
      <c r="MQT98" s="135"/>
      <c r="MQU98" s="132"/>
      <c r="MQV98" s="133"/>
      <c r="MQW98" s="135"/>
      <c r="MQX98" s="134"/>
      <c r="MQY98" s="131"/>
      <c r="MQZ98" s="135"/>
      <c r="MRA98" s="132"/>
      <c r="MRB98" s="133"/>
      <c r="MRC98" s="135"/>
      <c r="MRD98" s="134"/>
      <c r="MRE98" s="131"/>
      <c r="MRF98" s="135"/>
      <c r="MRG98" s="132"/>
      <c r="MRH98" s="133"/>
      <c r="MRI98" s="135"/>
      <c r="MRJ98" s="134"/>
      <c r="MRK98" s="339"/>
      <c r="MRL98" s="369"/>
      <c r="MRM98" s="562"/>
      <c r="MRN98" s="350"/>
      <c r="MRO98" s="350"/>
      <c r="MRP98" s="351"/>
      <c r="MRQ98" s="136"/>
      <c r="MRR98" s="358"/>
      <c r="MRS98" s="359"/>
      <c r="MRT98" s="359"/>
      <c r="MRU98" s="359"/>
      <c r="MRV98" s="359"/>
      <c r="MRW98" s="359"/>
      <c r="MRX98" s="359"/>
      <c r="MRY98" s="359"/>
      <c r="MRZ98" s="359"/>
      <c r="MSA98" s="359"/>
      <c r="MSB98" s="359"/>
      <c r="MSC98" s="359"/>
      <c r="MSD98" s="359"/>
      <c r="MSE98" s="360"/>
      <c r="MSF98" s="346"/>
      <c r="MSG98" s="340"/>
      <c r="MSH98" s="340"/>
      <c r="MSI98" s="341"/>
      <c r="MSJ98" s="339"/>
      <c r="MSK98" s="340"/>
      <c r="MSL98" s="340"/>
      <c r="MSM98" s="341"/>
      <c r="MSN98" s="339"/>
      <c r="MSO98" s="340"/>
      <c r="MSP98" s="340"/>
      <c r="MSQ98" s="340"/>
      <c r="MSR98" s="340"/>
      <c r="MSS98" s="340"/>
      <c r="MST98" s="340"/>
      <c r="MSU98" s="369"/>
      <c r="MSV98" s="131"/>
      <c r="MSW98" s="135"/>
      <c r="MSX98" s="132"/>
      <c r="MSY98" s="133"/>
      <c r="MSZ98" s="135"/>
      <c r="MTA98" s="134"/>
      <c r="MTB98" s="131"/>
      <c r="MTC98" s="135"/>
      <c r="MTD98" s="132"/>
      <c r="MTE98" s="133"/>
      <c r="MTF98" s="135"/>
      <c r="MTG98" s="134"/>
      <c r="MTH98" s="131"/>
      <c r="MTI98" s="135"/>
      <c r="MTJ98" s="132"/>
      <c r="MTK98" s="133"/>
      <c r="MTL98" s="135"/>
      <c r="MTM98" s="134"/>
      <c r="MTN98" s="131"/>
      <c r="MTO98" s="135"/>
      <c r="MTP98" s="132"/>
      <c r="MTQ98" s="133"/>
      <c r="MTR98" s="135"/>
      <c r="MTS98" s="134"/>
      <c r="MTT98" s="339"/>
      <c r="MTU98" s="369"/>
      <c r="MTV98" s="562"/>
      <c r="MTW98" s="350"/>
      <c r="MTX98" s="350"/>
      <c r="MTY98" s="351"/>
      <c r="MTZ98" s="136"/>
      <c r="MUA98" s="358"/>
      <c r="MUB98" s="359"/>
      <c r="MUC98" s="359"/>
      <c r="MUD98" s="359"/>
      <c r="MUE98" s="359"/>
      <c r="MUF98" s="359"/>
      <c r="MUG98" s="359"/>
      <c r="MUH98" s="359"/>
      <c r="MUI98" s="359"/>
      <c r="MUJ98" s="359"/>
      <c r="MUK98" s="359"/>
      <c r="MUL98" s="359"/>
      <c r="MUM98" s="359"/>
      <c r="MUN98" s="360"/>
      <c r="MUO98" s="346"/>
      <c r="MUP98" s="340"/>
      <c r="MUQ98" s="340"/>
      <c r="MUR98" s="341"/>
      <c r="MUS98" s="339"/>
      <c r="MUT98" s="340"/>
      <c r="MUU98" s="340"/>
      <c r="MUV98" s="341"/>
      <c r="MUW98" s="339"/>
      <c r="MUX98" s="340"/>
      <c r="MUY98" s="340"/>
      <c r="MUZ98" s="340"/>
      <c r="MVA98" s="340"/>
      <c r="MVB98" s="340"/>
      <c r="MVC98" s="340"/>
      <c r="MVD98" s="369"/>
      <c r="MVE98" s="131"/>
      <c r="MVF98" s="135"/>
      <c r="MVG98" s="132"/>
      <c r="MVH98" s="133"/>
      <c r="MVI98" s="135"/>
      <c r="MVJ98" s="134"/>
      <c r="MVK98" s="131"/>
      <c r="MVL98" s="135"/>
      <c r="MVM98" s="132"/>
      <c r="MVN98" s="133"/>
      <c r="MVO98" s="135"/>
      <c r="MVP98" s="134"/>
      <c r="MVQ98" s="131"/>
      <c r="MVR98" s="135"/>
      <c r="MVS98" s="132"/>
      <c r="MVT98" s="133"/>
      <c r="MVU98" s="135"/>
      <c r="MVV98" s="134"/>
      <c r="MVW98" s="131"/>
      <c r="MVX98" s="135"/>
      <c r="MVY98" s="132"/>
      <c r="MVZ98" s="133"/>
      <c r="MWA98" s="135"/>
      <c r="MWB98" s="134"/>
      <c r="MWC98" s="339"/>
      <c r="MWD98" s="369"/>
      <c r="MWE98" s="562"/>
      <c r="MWF98" s="350"/>
      <c r="MWG98" s="350"/>
      <c r="MWH98" s="351"/>
      <c r="MWI98" s="136"/>
      <c r="MWJ98" s="358"/>
      <c r="MWK98" s="359"/>
      <c r="MWL98" s="359"/>
      <c r="MWM98" s="359"/>
      <c r="MWN98" s="359"/>
      <c r="MWO98" s="359"/>
      <c r="MWP98" s="359"/>
      <c r="MWQ98" s="359"/>
      <c r="MWR98" s="359"/>
      <c r="MWS98" s="359"/>
      <c r="MWT98" s="359"/>
      <c r="MWU98" s="359"/>
      <c r="MWV98" s="359"/>
      <c r="MWW98" s="360"/>
      <c r="MWX98" s="346"/>
      <c r="MWY98" s="340"/>
      <c r="MWZ98" s="340"/>
      <c r="MXA98" s="341"/>
      <c r="MXB98" s="339"/>
      <c r="MXC98" s="340"/>
      <c r="MXD98" s="340"/>
      <c r="MXE98" s="341"/>
      <c r="MXF98" s="339"/>
      <c r="MXG98" s="340"/>
      <c r="MXH98" s="340"/>
      <c r="MXI98" s="340"/>
      <c r="MXJ98" s="340"/>
      <c r="MXK98" s="340"/>
      <c r="MXL98" s="340"/>
      <c r="MXM98" s="369"/>
      <c r="MXN98" s="131"/>
      <c r="MXO98" s="135"/>
      <c r="MXP98" s="132"/>
      <c r="MXQ98" s="133"/>
      <c r="MXR98" s="135"/>
      <c r="MXS98" s="134"/>
      <c r="MXT98" s="131"/>
      <c r="MXU98" s="135"/>
      <c r="MXV98" s="132"/>
      <c r="MXW98" s="133"/>
      <c r="MXX98" s="135"/>
      <c r="MXY98" s="134"/>
      <c r="MXZ98" s="131"/>
      <c r="MYA98" s="135"/>
      <c r="MYB98" s="132"/>
      <c r="MYC98" s="133"/>
      <c r="MYD98" s="135"/>
      <c r="MYE98" s="134"/>
      <c r="MYF98" s="131"/>
      <c r="MYG98" s="135"/>
      <c r="MYH98" s="132"/>
      <c r="MYI98" s="133"/>
      <c r="MYJ98" s="135"/>
      <c r="MYK98" s="134"/>
      <c r="MYL98" s="339"/>
      <c r="MYM98" s="369"/>
      <c r="MYN98" s="562"/>
      <c r="MYO98" s="350"/>
      <c r="MYP98" s="350"/>
      <c r="MYQ98" s="351"/>
      <c r="MYR98" s="136"/>
      <c r="MYS98" s="358"/>
      <c r="MYT98" s="359"/>
      <c r="MYU98" s="359"/>
      <c r="MYV98" s="359"/>
      <c r="MYW98" s="359"/>
      <c r="MYX98" s="359"/>
      <c r="MYY98" s="359"/>
      <c r="MYZ98" s="359"/>
      <c r="MZA98" s="359"/>
      <c r="MZB98" s="359"/>
      <c r="MZC98" s="359"/>
      <c r="MZD98" s="359"/>
      <c r="MZE98" s="359"/>
      <c r="MZF98" s="360"/>
      <c r="MZG98" s="346"/>
      <c r="MZH98" s="340"/>
      <c r="MZI98" s="340"/>
      <c r="MZJ98" s="341"/>
      <c r="MZK98" s="339"/>
      <c r="MZL98" s="340"/>
      <c r="MZM98" s="340"/>
      <c r="MZN98" s="341"/>
      <c r="MZO98" s="339"/>
      <c r="MZP98" s="340"/>
      <c r="MZQ98" s="340"/>
      <c r="MZR98" s="340"/>
      <c r="MZS98" s="340"/>
      <c r="MZT98" s="340"/>
      <c r="MZU98" s="340"/>
      <c r="MZV98" s="369"/>
      <c r="MZW98" s="131"/>
      <c r="MZX98" s="135"/>
      <c r="MZY98" s="132"/>
      <c r="MZZ98" s="133"/>
      <c r="NAA98" s="135"/>
      <c r="NAB98" s="134"/>
      <c r="NAC98" s="131"/>
      <c r="NAD98" s="135"/>
      <c r="NAE98" s="132"/>
      <c r="NAF98" s="133"/>
      <c r="NAG98" s="135"/>
      <c r="NAH98" s="134"/>
      <c r="NAI98" s="131"/>
      <c r="NAJ98" s="135"/>
      <c r="NAK98" s="132"/>
      <c r="NAL98" s="133"/>
      <c r="NAM98" s="135"/>
      <c r="NAN98" s="134"/>
      <c r="NAO98" s="131"/>
      <c r="NAP98" s="135"/>
      <c r="NAQ98" s="132"/>
      <c r="NAR98" s="133"/>
      <c r="NAS98" s="135"/>
      <c r="NAT98" s="134"/>
      <c r="NAU98" s="339"/>
      <c r="NAV98" s="369"/>
      <c r="NAW98" s="562"/>
      <c r="NAX98" s="350"/>
      <c r="NAY98" s="350"/>
      <c r="NAZ98" s="351"/>
      <c r="NBA98" s="136"/>
      <c r="NBB98" s="358"/>
      <c r="NBC98" s="359"/>
      <c r="NBD98" s="359"/>
      <c r="NBE98" s="359"/>
      <c r="NBF98" s="359"/>
      <c r="NBG98" s="359"/>
      <c r="NBH98" s="359"/>
      <c r="NBI98" s="359"/>
      <c r="NBJ98" s="359"/>
      <c r="NBK98" s="359"/>
      <c r="NBL98" s="359"/>
      <c r="NBM98" s="359"/>
      <c r="NBN98" s="359"/>
      <c r="NBO98" s="360"/>
      <c r="NBP98" s="346"/>
      <c r="NBQ98" s="340"/>
      <c r="NBR98" s="340"/>
      <c r="NBS98" s="341"/>
      <c r="NBT98" s="339"/>
      <c r="NBU98" s="340"/>
      <c r="NBV98" s="340"/>
      <c r="NBW98" s="341"/>
      <c r="NBX98" s="339"/>
      <c r="NBY98" s="340"/>
      <c r="NBZ98" s="340"/>
      <c r="NCA98" s="340"/>
      <c r="NCB98" s="340"/>
      <c r="NCC98" s="340"/>
      <c r="NCD98" s="340"/>
      <c r="NCE98" s="369"/>
      <c r="NCF98" s="131"/>
      <c r="NCG98" s="135"/>
      <c r="NCH98" s="132"/>
      <c r="NCI98" s="133"/>
      <c r="NCJ98" s="135"/>
      <c r="NCK98" s="134"/>
      <c r="NCL98" s="131"/>
      <c r="NCM98" s="135"/>
      <c r="NCN98" s="132"/>
      <c r="NCO98" s="133"/>
      <c r="NCP98" s="135"/>
      <c r="NCQ98" s="134"/>
      <c r="NCR98" s="131"/>
      <c r="NCS98" s="135"/>
      <c r="NCT98" s="132"/>
      <c r="NCU98" s="133"/>
      <c r="NCV98" s="135"/>
      <c r="NCW98" s="134"/>
      <c r="NCX98" s="131"/>
      <c r="NCY98" s="135"/>
      <c r="NCZ98" s="132"/>
      <c r="NDA98" s="133"/>
      <c r="NDB98" s="135"/>
      <c r="NDC98" s="134"/>
      <c r="NDD98" s="339"/>
      <c r="NDE98" s="369"/>
      <c r="NDF98" s="562"/>
      <c r="NDG98" s="350"/>
      <c r="NDH98" s="350"/>
      <c r="NDI98" s="351"/>
      <c r="NDJ98" s="136"/>
      <c r="NDK98" s="358"/>
      <c r="NDL98" s="359"/>
      <c r="NDM98" s="359"/>
      <c r="NDN98" s="359"/>
      <c r="NDO98" s="359"/>
      <c r="NDP98" s="359"/>
      <c r="NDQ98" s="359"/>
      <c r="NDR98" s="359"/>
      <c r="NDS98" s="359"/>
      <c r="NDT98" s="359"/>
      <c r="NDU98" s="359"/>
      <c r="NDV98" s="359"/>
      <c r="NDW98" s="359"/>
      <c r="NDX98" s="360"/>
      <c r="NDY98" s="346"/>
      <c r="NDZ98" s="340"/>
      <c r="NEA98" s="340"/>
      <c r="NEB98" s="341"/>
      <c r="NEC98" s="339"/>
      <c r="NED98" s="340"/>
      <c r="NEE98" s="340"/>
      <c r="NEF98" s="341"/>
      <c r="NEG98" s="339"/>
      <c r="NEH98" s="340"/>
      <c r="NEI98" s="340"/>
      <c r="NEJ98" s="340"/>
      <c r="NEK98" s="340"/>
      <c r="NEL98" s="340"/>
      <c r="NEM98" s="340"/>
      <c r="NEN98" s="369"/>
      <c r="NEO98" s="131"/>
      <c r="NEP98" s="135"/>
      <c r="NEQ98" s="132"/>
      <c r="NER98" s="133"/>
      <c r="NES98" s="135"/>
      <c r="NET98" s="134"/>
      <c r="NEU98" s="131"/>
      <c r="NEV98" s="135"/>
      <c r="NEW98" s="132"/>
      <c r="NEX98" s="133"/>
      <c r="NEY98" s="135"/>
      <c r="NEZ98" s="134"/>
      <c r="NFA98" s="131"/>
      <c r="NFB98" s="135"/>
      <c r="NFC98" s="132"/>
      <c r="NFD98" s="133"/>
      <c r="NFE98" s="135"/>
      <c r="NFF98" s="134"/>
      <c r="NFG98" s="131"/>
      <c r="NFH98" s="135"/>
      <c r="NFI98" s="132"/>
      <c r="NFJ98" s="133"/>
      <c r="NFK98" s="135"/>
      <c r="NFL98" s="134"/>
      <c r="NFM98" s="339"/>
      <c r="NFN98" s="369"/>
      <c r="NFO98" s="562"/>
      <c r="NFP98" s="350"/>
      <c r="NFQ98" s="350"/>
      <c r="NFR98" s="351"/>
      <c r="NFS98" s="136"/>
      <c r="NFT98" s="358"/>
      <c r="NFU98" s="359"/>
      <c r="NFV98" s="359"/>
      <c r="NFW98" s="359"/>
      <c r="NFX98" s="359"/>
      <c r="NFY98" s="359"/>
      <c r="NFZ98" s="359"/>
      <c r="NGA98" s="359"/>
      <c r="NGB98" s="359"/>
      <c r="NGC98" s="359"/>
      <c r="NGD98" s="359"/>
      <c r="NGE98" s="359"/>
      <c r="NGF98" s="359"/>
      <c r="NGG98" s="360"/>
      <c r="NGH98" s="346"/>
      <c r="NGI98" s="340"/>
      <c r="NGJ98" s="340"/>
      <c r="NGK98" s="341"/>
      <c r="NGL98" s="339"/>
      <c r="NGM98" s="340"/>
      <c r="NGN98" s="340"/>
      <c r="NGO98" s="341"/>
      <c r="NGP98" s="339"/>
      <c r="NGQ98" s="340"/>
      <c r="NGR98" s="340"/>
      <c r="NGS98" s="340"/>
      <c r="NGT98" s="340"/>
      <c r="NGU98" s="340"/>
      <c r="NGV98" s="340"/>
      <c r="NGW98" s="369"/>
      <c r="NGX98" s="131"/>
      <c r="NGY98" s="135"/>
      <c r="NGZ98" s="132"/>
      <c r="NHA98" s="133"/>
      <c r="NHB98" s="135"/>
      <c r="NHC98" s="134"/>
      <c r="NHD98" s="131"/>
      <c r="NHE98" s="135"/>
      <c r="NHF98" s="132"/>
      <c r="NHG98" s="133"/>
      <c r="NHH98" s="135"/>
      <c r="NHI98" s="134"/>
      <c r="NHJ98" s="131"/>
      <c r="NHK98" s="135"/>
      <c r="NHL98" s="132"/>
      <c r="NHM98" s="133"/>
      <c r="NHN98" s="135"/>
      <c r="NHO98" s="134"/>
      <c r="NHP98" s="131"/>
      <c r="NHQ98" s="135"/>
      <c r="NHR98" s="132"/>
      <c r="NHS98" s="133"/>
      <c r="NHT98" s="135"/>
      <c r="NHU98" s="134"/>
      <c r="NHV98" s="339"/>
      <c r="NHW98" s="369"/>
      <c r="NHX98" s="562"/>
      <c r="NHY98" s="350"/>
      <c r="NHZ98" s="350"/>
      <c r="NIA98" s="351"/>
      <c r="NIB98" s="136"/>
      <c r="NIC98" s="358"/>
      <c r="NID98" s="359"/>
      <c r="NIE98" s="359"/>
      <c r="NIF98" s="359"/>
      <c r="NIG98" s="359"/>
      <c r="NIH98" s="359"/>
      <c r="NII98" s="359"/>
      <c r="NIJ98" s="359"/>
      <c r="NIK98" s="359"/>
      <c r="NIL98" s="359"/>
      <c r="NIM98" s="359"/>
      <c r="NIN98" s="359"/>
      <c r="NIO98" s="359"/>
      <c r="NIP98" s="360"/>
      <c r="NIQ98" s="346"/>
      <c r="NIR98" s="340"/>
      <c r="NIS98" s="340"/>
      <c r="NIT98" s="341"/>
      <c r="NIU98" s="339"/>
      <c r="NIV98" s="340"/>
      <c r="NIW98" s="340"/>
      <c r="NIX98" s="341"/>
      <c r="NIY98" s="339"/>
      <c r="NIZ98" s="340"/>
      <c r="NJA98" s="340"/>
      <c r="NJB98" s="340"/>
      <c r="NJC98" s="340"/>
      <c r="NJD98" s="340"/>
      <c r="NJE98" s="340"/>
      <c r="NJF98" s="369"/>
      <c r="NJG98" s="131"/>
      <c r="NJH98" s="135"/>
      <c r="NJI98" s="132"/>
      <c r="NJJ98" s="133"/>
      <c r="NJK98" s="135"/>
      <c r="NJL98" s="134"/>
      <c r="NJM98" s="131"/>
      <c r="NJN98" s="135"/>
      <c r="NJO98" s="132"/>
      <c r="NJP98" s="133"/>
      <c r="NJQ98" s="135"/>
      <c r="NJR98" s="134"/>
      <c r="NJS98" s="131"/>
      <c r="NJT98" s="135"/>
      <c r="NJU98" s="132"/>
      <c r="NJV98" s="133"/>
      <c r="NJW98" s="135"/>
      <c r="NJX98" s="134"/>
      <c r="NJY98" s="131"/>
      <c r="NJZ98" s="135"/>
      <c r="NKA98" s="132"/>
      <c r="NKB98" s="133"/>
      <c r="NKC98" s="135"/>
      <c r="NKD98" s="134"/>
      <c r="NKE98" s="339"/>
      <c r="NKF98" s="369"/>
      <c r="NKG98" s="562"/>
      <c r="NKH98" s="350"/>
      <c r="NKI98" s="350"/>
      <c r="NKJ98" s="351"/>
      <c r="NKK98" s="136"/>
      <c r="NKL98" s="358"/>
      <c r="NKM98" s="359"/>
      <c r="NKN98" s="359"/>
      <c r="NKO98" s="359"/>
      <c r="NKP98" s="359"/>
      <c r="NKQ98" s="359"/>
      <c r="NKR98" s="359"/>
      <c r="NKS98" s="359"/>
      <c r="NKT98" s="359"/>
      <c r="NKU98" s="359"/>
      <c r="NKV98" s="359"/>
      <c r="NKW98" s="359"/>
      <c r="NKX98" s="359"/>
      <c r="NKY98" s="360"/>
      <c r="NKZ98" s="346"/>
      <c r="NLA98" s="340"/>
      <c r="NLB98" s="340"/>
      <c r="NLC98" s="341"/>
      <c r="NLD98" s="339"/>
      <c r="NLE98" s="340"/>
      <c r="NLF98" s="340"/>
      <c r="NLG98" s="341"/>
      <c r="NLH98" s="339"/>
      <c r="NLI98" s="340"/>
      <c r="NLJ98" s="340"/>
      <c r="NLK98" s="340"/>
      <c r="NLL98" s="340"/>
      <c r="NLM98" s="340"/>
      <c r="NLN98" s="340"/>
      <c r="NLO98" s="369"/>
      <c r="NLP98" s="131"/>
      <c r="NLQ98" s="135"/>
      <c r="NLR98" s="132"/>
      <c r="NLS98" s="133"/>
      <c r="NLT98" s="135"/>
      <c r="NLU98" s="134"/>
      <c r="NLV98" s="131"/>
      <c r="NLW98" s="135"/>
      <c r="NLX98" s="132"/>
      <c r="NLY98" s="133"/>
      <c r="NLZ98" s="135"/>
      <c r="NMA98" s="134"/>
      <c r="NMB98" s="131"/>
      <c r="NMC98" s="135"/>
      <c r="NMD98" s="132"/>
      <c r="NME98" s="133"/>
      <c r="NMF98" s="135"/>
      <c r="NMG98" s="134"/>
      <c r="NMH98" s="131"/>
      <c r="NMI98" s="135"/>
      <c r="NMJ98" s="132"/>
      <c r="NMK98" s="133"/>
      <c r="NML98" s="135"/>
      <c r="NMM98" s="134"/>
      <c r="NMN98" s="339"/>
      <c r="NMO98" s="369"/>
      <c r="NMP98" s="562"/>
      <c r="NMQ98" s="350"/>
      <c r="NMR98" s="350"/>
      <c r="NMS98" s="351"/>
      <c r="NMT98" s="136"/>
      <c r="NMU98" s="358"/>
      <c r="NMV98" s="359"/>
      <c r="NMW98" s="359"/>
      <c r="NMX98" s="359"/>
      <c r="NMY98" s="359"/>
      <c r="NMZ98" s="359"/>
      <c r="NNA98" s="359"/>
      <c r="NNB98" s="359"/>
      <c r="NNC98" s="359"/>
      <c r="NND98" s="359"/>
      <c r="NNE98" s="359"/>
      <c r="NNF98" s="359"/>
      <c r="NNG98" s="359"/>
      <c r="NNH98" s="360"/>
      <c r="NNI98" s="346"/>
      <c r="NNJ98" s="340"/>
      <c r="NNK98" s="340"/>
      <c r="NNL98" s="341"/>
      <c r="NNM98" s="339"/>
      <c r="NNN98" s="340"/>
      <c r="NNO98" s="340"/>
      <c r="NNP98" s="341"/>
      <c r="NNQ98" s="339"/>
      <c r="NNR98" s="340"/>
      <c r="NNS98" s="340"/>
      <c r="NNT98" s="340"/>
      <c r="NNU98" s="340"/>
      <c r="NNV98" s="340"/>
      <c r="NNW98" s="340"/>
      <c r="NNX98" s="369"/>
      <c r="NNY98" s="131"/>
      <c r="NNZ98" s="135"/>
      <c r="NOA98" s="132"/>
      <c r="NOB98" s="133"/>
      <c r="NOC98" s="135"/>
      <c r="NOD98" s="134"/>
      <c r="NOE98" s="131"/>
      <c r="NOF98" s="135"/>
      <c r="NOG98" s="132"/>
      <c r="NOH98" s="133"/>
      <c r="NOI98" s="135"/>
      <c r="NOJ98" s="134"/>
      <c r="NOK98" s="131"/>
      <c r="NOL98" s="135"/>
      <c r="NOM98" s="132"/>
      <c r="NON98" s="133"/>
      <c r="NOO98" s="135"/>
      <c r="NOP98" s="134"/>
      <c r="NOQ98" s="131"/>
      <c r="NOR98" s="135"/>
      <c r="NOS98" s="132"/>
      <c r="NOT98" s="133"/>
      <c r="NOU98" s="135"/>
      <c r="NOV98" s="134"/>
      <c r="NOW98" s="339"/>
      <c r="NOX98" s="369"/>
      <c r="NOY98" s="562"/>
      <c r="NOZ98" s="350"/>
      <c r="NPA98" s="350"/>
      <c r="NPB98" s="351"/>
      <c r="NPC98" s="136"/>
      <c r="NPD98" s="358"/>
      <c r="NPE98" s="359"/>
      <c r="NPF98" s="359"/>
      <c r="NPG98" s="359"/>
      <c r="NPH98" s="359"/>
      <c r="NPI98" s="359"/>
      <c r="NPJ98" s="359"/>
      <c r="NPK98" s="359"/>
      <c r="NPL98" s="359"/>
      <c r="NPM98" s="359"/>
      <c r="NPN98" s="359"/>
      <c r="NPO98" s="359"/>
      <c r="NPP98" s="359"/>
      <c r="NPQ98" s="360"/>
      <c r="NPR98" s="346"/>
      <c r="NPS98" s="340"/>
      <c r="NPT98" s="340"/>
      <c r="NPU98" s="341"/>
      <c r="NPV98" s="339"/>
      <c r="NPW98" s="340"/>
      <c r="NPX98" s="340"/>
      <c r="NPY98" s="341"/>
      <c r="NPZ98" s="339"/>
      <c r="NQA98" s="340"/>
      <c r="NQB98" s="340"/>
      <c r="NQC98" s="340"/>
      <c r="NQD98" s="340"/>
      <c r="NQE98" s="340"/>
      <c r="NQF98" s="340"/>
      <c r="NQG98" s="369"/>
      <c r="NQH98" s="131"/>
      <c r="NQI98" s="135"/>
      <c r="NQJ98" s="132"/>
      <c r="NQK98" s="133"/>
      <c r="NQL98" s="135"/>
      <c r="NQM98" s="134"/>
      <c r="NQN98" s="131"/>
      <c r="NQO98" s="135"/>
      <c r="NQP98" s="132"/>
      <c r="NQQ98" s="133"/>
      <c r="NQR98" s="135"/>
      <c r="NQS98" s="134"/>
      <c r="NQT98" s="131"/>
      <c r="NQU98" s="135"/>
      <c r="NQV98" s="132"/>
      <c r="NQW98" s="133"/>
      <c r="NQX98" s="135"/>
      <c r="NQY98" s="134"/>
      <c r="NQZ98" s="131"/>
      <c r="NRA98" s="135"/>
      <c r="NRB98" s="132"/>
      <c r="NRC98" s="133"/>
      <c r="NRD98" s="135"/>
      <c r="NRE98" s="134"/>
      <c r="NRF98" s="339"/>
      <c r="NRG98" s="369"/>
      <c r="NRH98" s="562"/>
      <c r="NRI98" s="350"/>
      <c r="NRJ98" s="350"/>
      <c r="NRK98" s="351"/>
      <c r="NRL98" s="136"/>
      <c r="NRM98" s="358"/>
      <c r="NRN98" s="359"/>
      <c r="NRO98" s="359"/>
      <c r="NRP98" s="359"/>
      <c r="NRQ98" s="359"/>
      <c r="NRR98" s="359"/>
      <c r="NRS98" s="359"/>
      <c r="NRT98" s="359"/>
      <c r="NRU98" s="359"/>
      <c r="NRV98" s="359"/>
      <c r="NRW98" s="359"/>
      <c r="NRX98" s="359"/>
      <c r="NRY98" s="359"/>
      <c r="NRZ98" s="360"/>
      <c r="NSA98" s="346"/>
      <c r="NSB98" s="340"/>
      <c r="NSC98" s="340"/>
      <c r="NSD98" s="341"/>
      <c r="NSE98" s="339"/>
      <c r="NSF98" s="340"/>
      <c r="NSG98" s="340"/>
      <c r="NSH98" s="341"/>
      <c r="NSI98" s="339"/>
      <c r="NSJ98" s="340"/>
      <c r="NSK98" s="340"/>
      <c r="NSL98" s="340"/>
      <c r="NSM98" s="340"/>
      <c r="NSN98" s="340"/>
      <c r="NSO98" s="340"/>
      <c r="NSP98" s="369"/>
      <c r="NSQ98" s="131"/>
      <c r="NSR98" s="135"/>
      <c r="NSS98" s="132"/>
      <c r="NST98" s="133"/>
      <c r="NSU98" s="135"/>
      <c r="NSV98" s="134"/>
      <c r="NSW98" s="131"/>
      <c r="NSX98" s="135"/>
      <c r="NSY98" s="132"/>
      <c r="NSZ98" s="133"/>
      <c r="NTA98" s="135"/>
      <c r="NTB98" s="134"/>
      <c r="NTC98" s="131"/>
      <c r="NTD98" s="135"/>
      <c r="NTE98" s="132"/>
      <c r="NTF98" s="133"/>
      <c r="NTG98" s="135"/>
      <c r="NTH98" s="134"/>
      <c r="NTI98" s="131"/>
      <c r="NTJ98" s="135"/>
      <c r="NTK98" s="132"/>
      <c r="NTL98" s="133"/>
      <c r="NTM98" s="135"/>
      <c r="NTN98" s="134"/>
      <c r="NTO98" s="339"/>
      <c r="NTP98" s="369"/>
      <c r="NTQ98" s="562"/>
      <c r="NTR98" s="350"/>
      <c r="NTS98" s="350"/>
      <c r="NTT98" s="351"/>
      <c r="NTU98" s="136"/>
      <c r="NTV98" s="358"/>
      <c r="NTW98" s="359"/>
      <c r="NTX98" s="359"/>
      <c r="NTY98" s="359"/>
      <c r="NTZ98" s="359"/>
      <c r="NUA98" s="359"/>
      <c r="NUB98" s="359"/>
      <c r="NUC98" s="359"/>
      <c r="NUD98" s="359"/>
      <c r="NUE98" s="359"/>
      <c r="NUF98" s="359"/>
      <c r="NUG98" s="359"/>
      <c r="NUH98" s="359"/>
      <c r="NUI98" s="360"/>
      <c r="NUJ98" s="346"/>
      <c r="NUK98" s="340"/>
      <c r="NUL98" s="340"/>
      <c r="NUM98" s="341"/>
      <c r="NUN98" s="339"/>
      <c r="NUO98" s="340"/>
      <c r="NUP98" s="340"/>
      <c r="NUQ98" s="341"/>
      <c r="NUR98" s="339"/>
      <c r="NUS98" s="340"/>
      <c r="NUT98" s="340"/>
      <c r="NUU98" s="340"/>
      <c r="NUV98" s="340"/>
      <c r="NUW98" s="340"/>
      <c r="NUX98" s="340"/>
      <c r="NUY98" s="369"/>
      <c r="NUZ98" s="131"/>
      <c r="NVA98" s="135"/>
      <c r="NVB98" s="132"/>
      <c r="NVC98" s="133"/>
      <c r="NVD98" s="135"/>
      <c r="NVE98" s="134"/>
      <c r="NVF98" s="131"/>
      <c r="NVG98" s="135"/>
      <c r="NVH98" s="132"/>
      <c r="NVI98" s="133"/>
      <c r="NVJ98" s="135"/>
      <c r="NVK98" s="134"/>
      <c r="NVL98" s="131"/>
      <c r="NVM98" s="135"/>
      <c r="NVN98" s="132"/>
      <c r="NVO98" s="133"/>
      <c r="NVP98" s="135"/>
      <c r="NVQ98" s="134"/>
      <c r="NVR98" s="131"/>
      <c r="NVS98" s="135"/>
      <c r="NVT98" s="132"/>
      <c r="NVU98" s="133"/>
      <c r="NVV98" s="135"/>
      <c r="NVW98" s="134"/>
      <c r="NVX98" s="339"/>
      <c r="NVY98" s="369"/>
      <c r="NVZ98" s="562"/>
      <c r="NWA98" s="350"/>
      <c r="NWB98" s="350"/>
      <c r="NWC98" s="351"/>
      <c r="NWD98" s="136"/>
      <c r="NWE98" s="358"/>
      <c r="NWF98" s="359"/>
      <c r="NWG98" s="359"/>
      <c r="NWH98" s="359"/>
      <c r="NWI98" s="359"/>
      <c r="NWJ98" s="359"/>
      <c r="NWK98" s="359"/>
      <c r="NWL98" s="359"/>
      <c r="NWM98" s="359"/>
      <c r="NWN98" s="359"/>
      <c r="NWO98" s="359"/>
      <c r="NWP98" s="359"/>
      <c r="NWQ98" s="359"/>
      <c r="NWR98" s="360"/>
      <c r="NWS98" s="346"/>
      <c r="NWT98" s="340"/>
      <c r="NWU98" s="340"/>
      <c r="NWV98" s="341"/>
      <c r="NWW98" s="339"/>
      <c r="NWX98" s="340"/>
      <c r="NWY98" s="340"/>
      <c r="NWZ98" s="341"/>
      <c r="NXA98" s="339"/>
      <c r="NXB98" s="340"/>
      <c r="NXC98" s="340"/>
      <c r="NXD98" s="340"/>
      <c r="NXE98" s="340"/>
      <c r="NXF98" s="340"/>
      <c r="NXG98" s="340"/>
      <c r="NXH98" s="369"/>
      <c r="NXI98" s="131"/>
      <c r="NXJ98" s="135"/>
      <c r="NXK98" s="132"/>
      <c r="NXL98" s="133"/>
      <c r="NXM98" s="135"/>
      <c r="NXN98" s="134"/>
      <c r="NXO98" s="131"/>
      <c r="NXP98" s="135"/>
      <c r="NXQ98" s="132"/>
      <c r="NXR98" s="133"/>
      <c r="NXS98" s="135"/>
      <c r="NXT98" s="134"/>
      <c r="NXU98" s="131"/>
      <c r="NXV98" s="135"/>
      <c r="NXW98" s="132"/>
      <c r="NXX98" s="133"/>
      <c r="NXY98" s="135"/>
      <c r="NXZ98" s="134"/>
      <c r="NYA98" s="131"/>
      <c r="NYB98" s="135"/>
      <c r="NYC98" s="132"/>
      <c r="NYD98" s="133"/>
      <c r="NYE98" s="135"/>
      <c r="NYF98" s="134"/>
      <c r="NYG98" s="339"/>
      <c r="NYH98" s="369"/>
      <c r="NYI98" s="562"/>
      <c r="NYJ98" s="350"/>
      <c r="NYK98" s="350"/>
      <c r="NYL98" s="351"/>
      <c r="NYM98" s="136"/>
      <c r="NYN98" s="358"/>
      <c r="NYO98" s="359"/>
      <c r="NYP98" s="359"/>
      <c r="NYQ98" s="359"/>
      <c r="NYR98" s="359"/>
      <c r="NYS98" s="359"/>
      <c r="NYT98" s="359"/>
      <c r="NYU98" s="359"/>
      <c r="NYV98" s="359"/>
      <c r="NYW98" s="359"/>
      <c r="NYX98" s="359"/>
      <c r="NYY98" s="359"/>
      <c r="NYZ98" s="359"/>
      <c r="NZA98" s="360"/>
      <c r="NZB98" s="346"/>
      <c r="NZC98" s="340"/>
      <c r="NZD98" s="340"/>
      <c r="NZE98" s="341"/>
      <c r="NZF98" s="339"/>
      <c r="NZG98" s="340"/>
      <c r="NZH98" s="340"/>
      <c r="NZI98" s="341"/>
      <c r="NZJ98" s="339"/>
      <c r="NZK98" s="340"/>
      <c r="NZL98" s="340"/>
      <c r="NZM98" s="340"/>
      <c r="NZN98" s="340"/>
      <c r="NZO98" s="340"/>
      <c r="NZP98" s="340"/>
      <c r="NZQ98" s="369"/>
      <c r="NZR98" s="131"/>
      <c r="NZS98" s="135"/>
      <c r="NZT98" s="132"/>
      <c r="NZU98" s="133"/>
      <c r="NZV98" s="135"/>
      <c r="NZW98" s="134"/>
      <c r="NZX98" s="131"/>
      <c r="NZY98" s="135"/>
      <c r="NZZ98" s="132"/>
      <c r="OAA98" s="133"/>
      <c r="OAB98" s="135"/>
      <c r="OAC98" s="134"/>
      <c r="OAD98" s="131"/>
      <c r="OAE98" s="135"/>
      <c r="OAF98" s="132"/>
      <c r="OAG98" s="133"/>
      <c r="OAH98" s="135"/>
      <c r="OAI98" s="134"/>
      <c r="OAJ98" s="131"/>
      <c r="OAK98" s="135"/>
      <c r="OAL98" s="132"/>
      <c r="OAM98" s="133"/>
      <c r="OAN98" s="135"/>
      <c r="OAO98" s="134"/>
      <c r="OAP98" s="339"/>
      <c r="OAQ98" s="369"/>
      <c r="OAR98" s="562"/>
      <c r="OAS98" s="350"/>
      <c r="OAT98" s="350"/>
      <c r="OAU98" s="351"/>
      <c r="OAV98" s="136"/>
      <c r="OAW98" s="358"/>
      <c r="OAX98" s="359"/>
      <c r="OAY98" s="359"/>
      <c r="OAZ98" s="359"/>
      <c r="OBA98" s="359"/>
      <c r="OBB98" s="359"/>
      <c r="OBC98" s="359"/>
      <c r="OBD98" s="359"/>
      <c r="OBE98" s="359"/>
      <c r="OBF98" s="359"/>
      <c r="OBG98" s="359"/>
      <c r="OBH98" s="359"/>
      <c r="OBI98" s="359"/>
      <c r="OBJ98" s="360"/>
      <c r="OBK98" s="346"/>
      <c r="OBL98" s="340"/>
      <c r="OBM98" s="340"/>
      <c r="OBN98" s="341"/>
      <c r="OBO98" s="339"/>
      <c r="OBP98" s="340"/>
      <c r="OBQ98" s="340"/>
      <c r="OBR98" s="341"/>
      <c r="OBS98" s="339"/>
      <c r="OBT98" s="340"/>
      <c r="OBU98" s="340"/>
      <c r="OBV98" s="340"/>
      <c r="OBW98" s="340"/>
      <c r="OBX98" s="340"/>
      <c r="OBY98" s="340"/>
      <c r="OBZ98" s="369"/>
      <c r="OCA98" s="131"/>
      <c r="OCB98" s="135"/>
      <c r="OCC98" s="132"/>
      <c r="OCD98" s="133"/>
      <c r="OCE98" s="135"/>
      <c r="OCF98" s="134"/>
      <c r="OCG98" s="131"/>
      <c r="OCH98" s="135"/>
      <c r="OCI98" s="132"/>
      <c r="OCJ98" s="133"/>
      <c r="OCK98" s="135"/>
      <c r="OCL98" s="134"/>
      <c r="OCM98" s="131"/>
      <c r="OCN98" s="135"/>
      <c r="OCO98" s="132"/>
      <c r="OCP98" s="133"/>
      <c r="OCQ98" s="135"/>
      <c r="OCR98" s="134"/>
      <c r="OCS98" s="131"/>
      <c r="OCT98" s="135"/>
      <c r="OCU98" s="132"/>
      <c r="OCV98" s="133"/>
      <c r="OCW98" s="135"/>
      <c r="OCX98" s="134"/>
      <c r="OCY98" s="339"/>
      <c r="OCZ98" s="369"/>
      <c r="ODA98" s="562"/>
      <c r="ODB98" s="350"/>
      <c r="ODC98" s="350"/>
      <c r="ODD98" s="351"/>
      <c r="ODE98" s="136"/>
      <c r="ODF98" s="358"/>
      <c r="ODG98" s="359"/>
      <c r="ODH98" s="359"/>
      <c r="ODI98" s="359"/>
      <c r="ODJ98" s="359"/>
      <c r="ODK98" s="359"/>
      <c r="ODL98" s="359"/>
      <c r="ODM98" s="359"/>
      <c r="ODN98" s="359"/>
      <c r="ODO98" s="359"/>
      <c r="ODP98" s="359"/>
      <c r="ODQ98" s="359"/>
      <c r="ODR98" s="359"/>
      <c r="ODS98" s="360"/>
      <c r="ODT98" s="346"/>
      <c r="ODU98" s="340"/>
      <c r="ODV98" s="340"/>
      <c r="ODW98" s="341"/>
      <c r="ODX98" s="339"/>
      <c r="ODY98" s="340"/>
      <c r="ODZ98" s="340"/>
      <c r="OEA98" s="341"/>
      <c r="OEB98" s="339"/>
      <c r="OEC98" s="340"/>
      <c r="OED98" s="340"/>
      <c r="OEE98" s="340"/>
      <c r="OEF98" s="340"/>
      <c r="OEG98" s="340"/>
      <c r="OEH98" s="340"/>
      <c r="OEI98" s="369"/>
      <c r="OEJ98" s="131"/>
      <c r="OEK98" s="135"/>
      <c r="OEL98" s="132"/>
      <c r="OEM98" s="133"/>
      <c r="OEN98" s="135"/>
      <c r="OEO98" s="134"/>
      <c r="OEP98" s="131"/>
      <c r="OEQ98" s="135"/>
      <c r="OER98" s="132"/>
      <c r="OES98" s="133"/>
      <c r="OET98" s="135"/>
      <c r="OEU98" s="134"/>
      <c r="OEV98" s="131"/>
      <c r="OEW98" s="135"/>
      <c r="OEX98" s="132"/>
      <c r="OEY98" s="133"/>
      <c r="OEZ98" s="135"/>
      <c r="OFA98" s="134"/>
      <c r="OFB98" s="131"/>
      <c r="OFC98" s="135"/>
      <c r="OFD98" s="132"/>
      <c r="OFE98" s="133"/>
      <c r="OFF98" s="135"/>
      <c r="OFG98" s="134"/>
      <c r="OFH98" s="339"/>
      <c r="OFI98" s="369"/>
      <c r="OFJ98" s="562"/>
      <c r="OFK98" s="350"/>
      <c r="OFL98" s="350"/>
      <c r="OFM98" s="351"/>
      <c r="OFN98" s="136"/>
      <c r="OFO98" s="358"/>
      <c r="OFP98" s="359"/>
      <c r="OFQ98" s="359"/>
      <c r="OFR98" s="359"/>
      <c r="OFS98" s="359"/>
      <c r="OFT98" s="359"/>
      <c r="OFU98" s="359"/>
      <c r="OFV98" s="359"/>
      <c r="OFW98" s="359"/>
      <c r="OFX98" s="359"/>
      <c r="OFY98" s="359"/>
      <c r="OFZ98" s="359"/>
      <c r="OGA98" s="359"/>
      <c r="OGB98" s="360"/>
      <c r="OGC98" s="346"/>
      <c r="OGD98" s="340"/>
      <c r="OGE98" s="340"/>
      <c r="OGF98" s="341"/>
      <c r="OGG98" s="339"/>
      <c r="OGH98" s="340"/>
      <c r="OGI98" s="340"/>
      <c r="OGJ98" s="341"/>
      <c r="OGK98" s="339"/>
      <c r="OGL98" s="340"/>
      <c r="OGM98" s="340"/>
      <c r="OGN98" s="340"/>
      <c r="OGO98" s="340"/>
      <c r="OGP98" s="340"/>
      <c r="OGQ98" s="340"/>
      <c r="OGR98" s="369"/>
      <c r="OGS98" s="131"/>
      <c r="OGT98" s="135"/>
      <c r="OGU98" s="132"/>
      <c r="OGV98" s="133"/>
      <c r="OGW98" s="135"/>
      <c r="OGX98" s="134"/>
      <c r="OGY98" s="131"/>
      <c r="OGZ98" s="135"/>
      <c r="OHA98" s="132"/>
      <c r="OHB98" s="133"/>
      <c r="OHC98" s="135"/>
      <c r="OHD98" s="134"/>
      <c r="OHE98" s="131"/>
      <c r="OHF98" s="135"/>
      <c r="OHG98" s="132"/>
      <c r="OHH98" s="133"/>
      <c r="OHI98" s="135"/>
      <c r="OHJ98" s="134"/>
      <c r="OHK98" s="131"/>
      <c r="OHL98" s="135"/>
      <c r="OHM98" s="132"/>
      <c r="OHN98" s="133"/>
      <c r="OHO98" s="135"/>
      <c r="OHP98" s="134"/>
      <c r="OHQ98" s="339"/>
      <c r="OHR98" s="369"/>
      <c r="OHS98" s="562"/>
      <c r="OHT98" s="350"/>
      <c r="OHU98" s="350"/>
      <c r="OHV98" s="351"/>
      <c r="OHW98" s="136"/>
      <c r="OHX98" s="358"/>
      <c r="OHY98" s="359"/>
      <c r="OHZ98" s="359"/>
      <c r="OIA98" s="359"/>
      <c r="OIB98" s="359"/>
      <c r="OIC98" s="359"/>
      <c r="OID98" s="359"/>
      <c r="OIE98" s="359"/>
      <c r="OIF98" s="359"/>
      <c r="OIG98" s="359"/>
      <c r="OIH98" s="359"/>
      <c r="OII98" s="359"/>
      <c r="OIJ98" s="359"/>
      <c r="OIK98" s="360"/>
      <c r="OIL98" s="346"/>
      <c r="OIM98" s="340"/>
      <c r="OIN98" s="340"/>
      <c r="OIO98" s="341"/>
      <c r="OIP98" s="339"/>
      <c r="OIQ98" s="340"/>
      <c r="OIR98" s="340"/>
      <c r="OIS98" s="341"/>
      <c r="OIT98" s="339"/>
      <c r="OIU98" s="340"/>
      <c r="OIV98" s="340"/>
      <c r="OIW98" s="340"/>
      <c r="OIX98" s="340"/>
      <c r="OIY98" s="340"/>
      <c r="OIZ98" s="340"/>
      <c r="OJA98" s="369"/>
      <c r="OJB98" s="131"/>
      <c r="OJC98" s="135"/>
      <c r="OJD98" s="132"/>
      <c r="OJE98" s="133"/>
      <c r="OJF98" s="135"/>
      <c r="OJG98" s="134"/>
      <c r="OJH98" s="131"/>
      <c r="OJI98" s="135"/>
      <c r="OJJ98" s="132"/>
      <c r="OJK98" s="133"/>
      <c r="OJL98" s="135"/>
      <c r="OJM98" s="134"/>
      <c r="OJN98" s="131"/>
      <c r="OJO98" s="135"/>
      <c r="OJP98" s="132"/>
      <c r="OJQ98" s="133"/>
      <c r="OJR98" s="135"/>
      <c r="OJS98" s="134"/>
      <c r="OJT98" s="131"/>
      <c r="OJU98" s="135"/>
      <c r="OJV98" s="132"/>
      <c r="OJW98" s="133"/>
      <c r="OJX98" s="135"/>
      <c r="OJY98" s="134"/>
      <c r="OJZ98" s="339"/>
      <c r="OKA98" s="369"/>
      <c r="OKB98" s="562"/>
      <c r="OKC98" s="350"/>
      <c r="OKD98" s="350"/>
      <c r="OKE98" s="351"/>
      <c r="OKF98" s="136"/>
      <c r="OKG98" s="358"/>
      <c r="OKH98" s="359"/>
      <c r="OKI98" s="359"/>
      <c r="OKJ98" s="359"/>
      <c r="OKK98" s="359"/>
      <c r="OKL98" s="359"/>
      <c r="OKM98" s="359"/>
      <c r="OKN98" s="359"/>
      <c r="OKO98" s="359"/>
      <c r="OKP98" s="359"/>
      <c r="OKQ98" s="359"/>
      <c r="OKR98" s="359"/>
      <c r="OKS98" s="359"/>
      <c r="OKT98" s="360"/>
      <c r="OKU98" s="346"/>
      <c r="OKV98" s="340"/>
      <c r="OKW98" s="340"/>
      <c r="OKX98" s="341"/>
      <c r="OKY98" s="339"/>
      <c r="OKZ98" s="340"/>
      <c r="OLA98" s="340"/>
      <c r="OLB98" s="341"/>
      <c r="OLC98" s="339"/>
      <c r="OLD98" s="340"/>
      <c r="OLE98" s="340"/>
      <c r="OLF98" s="340"/>
      <c r="OLG98" s="340"/>
      <c r="OLH98" s="340"/>
      <c r="OLI98" s="340"/>
      <c r="OLJ98" s="369"/>
      <c r="OLK98" s="131"/>
      <c r="OLL98" s="135"/>
      <c r="OLM98" s="132"/>
      <c r="OLN98" s="133"/>
      <c r="OLO98" s="135"/>
      <c r="OLP98" s="134"/>
      <c r="OLQ98" s="131"/>
      <c r="OLR98" s="135"/>
      <c r="OLS98" s="132"/>
      <c r="OLT98" s="133"/>
      <c r="OLU98" s="135"/>
      <c r="OLV98" s="134"/>
      <c r="OLW98" s="131"/>
      <c r="OLX98" s="135"/>
      <c r="OLY98" s="132"/>
      <c r="OLZ98" s="133"/>
      <c r="OMA98" s="135"/>
      <c r="OMB98" s="134"/>
      <c r="OMC98" s="131"/>
      <c r="OMD98" s="135"/>
      <c r="OME98" s="132"/>
      <c r="OMF98" s="133"/>
      <c r="OMG98" s="135"/>
      <c r="OMH98" s="134"/>
      <c r="OMI98" s="339"/>
      <c r="OMJ98" s="369"/>
      <c r="OMK98" s="562"/>
      <c r="OML98" s="350"/>
      <c r="OMM98" s="350"/>
      <c r="OMN98" s="351"/>
      <c r="OMO98" s="136"/>
      <c r="OMP98" s="358"/>
      <c r="OMQ98" s="359"/>
      <c r="OMR98" s="359"/>
      <c r="OMS98" s="359"/>
      <c r="OMT98" s="359"/>
      <c r="OMU98" s="359"/>
      <c r="OMV98" s="359"/>
      <c r="OMW98" s="359"/>
      <c r="OMX98" s="359"/>
      <c r="OMY98" s="359"/>
      <c r="OMZ98" s="359"/>
      <c r="ONA98" s="359"/>
      <c r="ONB98" s="359"/>
      <c r="ONC98" s="360"/>
      <c r="OND98" s="346"/>
      <c r="ONE98" s="340"/>
      <c r="ONF98" s="340"/>
      <c r="ONG98" s="341"/>
      <c r="ONH98" s="339"/>
      <c r="ONI98" s="340"/>
      <c r="ONJ98" s="340"/>
      <c r="ONK98" s="341"/>
      <c r="ONL98" s="339"/>
      <c r="ONM98" s="340"/>
      <c r="ONN98" s="340"/>
      <c r="ONO98" s="340"/>
      <c r="ONP98" s="340"/>
      <c r="ONQ98" s="340"/>
      <c r="ONR98" s="340"/>
      <c r="ONS98" s="369"/>
      <c r="ONT98" s="131"/>
      <c r="ONU98" s="135"/>
      <c r="ONV98" s="132"/>
      <c r="ONW98" s="133"/>
      <c r="ONX98" s="135"/>
      <c r="ONY98" s="134"/>
      <c r="ONZ98" s="131"/>
      <c r="OOA98" s="135"/>
      <c r="OOB98" s="132"/>
      <c r="OOC98" s="133"/>
      <c r="OOD98" s="135"/>
      <c r="OOE98" s="134"/>
      <c r="OOF98" s="131"/>
      <c r="OOG98" s="135"/>
      <c r="OOH98" s="132"/>
      <c r="OOI98" s="133"/>
      <c r="OOJ98" s="135"/>
      <c r="OOK98" s="134"/>
      <c r="OOL98" s="131"/>
      <c r="OOM98" s="135"/>
      <c r="OON98" s="132"/>
      <c r="OOO98" s="133"/>
      <c r="OOP98" s="135"/>
      <c r="OOQ98" s="134"/>
      <c r="OOR98" s="339"/>
      <c r="OOS98" s="369"/>
      <c r="OOT98" s="562"/>
      <c r="OOU98" s="350"/>
      <c r="OOV98" s="350"/>
      <c r="OOW98" s="351"/>
      <c r="OOX98" s="136"/>
      <c r="OOY98" s="358"/>
      <c r="OOZ98" s="359"/>
      <c r="OPA98" s="359"/>
      <c r="OPB98" s="359"/>
      <c r="OPC98" s="359"/>
      <c r="OPD98" s="359"/>
      <c r="OPE98" s="359"/>
      <c r="OPF98" s="359"/>
      <c r="OPG98" s="359"/>
      <c r="OPH98" s="359"/>
      <c r="OPI98" s="359"/>
      <c r="OPJ98" s="359"/>
      <c r="OPK98" s="359"/>
      <c r="OPL98" s="360"/>
      <c r="OPM98" s="346"/>
      <c r="OPN98" s="340"/>
      <c r="OPO98" s="340"/>
      <c r="OPP98" s="341"/>
      <c r="OPQ98" s="339"/>
      <c r="OPR98" s="340"/>
      <c r="OPS98" s="340"/>
      <c r="OPT98" s="341"/>
      <c r="OPU98" s="339"/>
      <c r="OPV98" s="340"/>
      <c r="OPW98" s="340"/>
      <c r="OPX98" s="340"/>
      <c r="OPY98" s="340"/>
      <c r="OPZ98" s="340"/>
      <c r="OQA98" s="340"/>
      <c r="OQB98" s="369"/>
      <c r="OQC98" s="131"/>
      <c r="OQD98" s="135"/>
      <c r="OQE98" s="132"/>
      <c r="OQF98" s="133"/>
      <c r="OQG98" s="135"/>
      <c r="OQH98" s="134"/>
      <c r="OQI98" s="131"/>
      <c r="OQJ98" s="135"/>
      <c r="OQK98" s="132"/>
      <c r="OQL98" s="133"/>
      <c r="OQM98" s="135"/>
      <c r="OQN98" s="134"/>
      <c r="OQO98" s="131"/>
      <c r="OQP98" s="135"/>
      <c r="OQQ98" s="132"/>
      <c r="OQR98" s="133"/>
      <c r="OQS98" s="135"/>
      <c r="OQT98" s="134"/>
      <c r="OQU98" s="131"/>
      <c r="OQV98" s="135"/>
      <c r="OQW98" s="132"/>
      <c r="OQX98" s="133"/>
      <c r="OQY98" s="135"/>
      <c r="OQZ98" s="134"/>
      <c r="ORA98" s="339"/>
      <c r="ORB98" s="369"/>
      <c r="ORC98" s="562"/>
      <c r="ORD98" s="350"/>
      <c r="ORE98" s="350"/>
      <c r="ORF98" s="351"/>
      <c r="ORG98" s="136"/>
      <c r="ORH98" s="358"/>
      <c r="ORI98" s="359"/>
      <c r="ORJ98" s="359"/>
      <c r="ORK98" s="359"/>
      <c r="ORL98" s="359"/>
      <c r="ORM98" s="359"/>
      <c r="ORN98" s="359"/>
      <c r="ORO98" s="359"/>
      <c r="ORP98" s="359"/>
      <c r="ORQ98" s="359"/>
      <c r="ORR98" s="359"/>
      <c r="ORS98" s="359"/>
      <c r="ORT98" s="359"/>
      <c r="ORU98" s="360"/>
      <c r="ORV98" s="346"/>
      <c r="ORW98" s="340"/>
      <c r="ORX98" s="340"/>
      <c r="ORY98" s="341"/>
      <c r="ORZ98" s="339"/>
      <c r="OSA98" s="340"/>
      <c r="OSB98" s="340"/>
      <c r="OSC98" s="341"/>
      <c r="OSD98" s="339"/>
      <c r="OSE98" s="340"/>
      <c r="OSF98" s="340"/>
      <c r="OSG98" s="340"/>
      <c r="OSH98" s="340"/>
      <c r="OSI98" s="340"/>
      <c r="OSJ98" s="340"/>
      <c r="OSK98" s="369"/>
      <c r="OSL98" s="131"/>
      <c r="OSM98" s="135"/>
      <c r="OSN98" s="132"/>
      <c r="OSO98" s="133"/>
      <c r="OSP98" s="135"/>
      <c r="OSQ98" s="134"/>
      <c r="OSR98" s="131"/>
      <c r="OSS98" s="135"/>
      <c r="OST98" s="132"/>
      <c r="OSU98" s="133"/>
      <c r="OSV98" s="135"/>
      <c r="OSW98" s="134"/>
      <c r="OSX98" s="131"/>
      <c r="OSY98" s="135"/>
      <c r="OSZ98" s="132"/>
      <c r="OTA98" s="133"/>
      <c r="OTB98" s="135"/>
      <c r="OTC98" s="134"/>
      <c r="OTD98" s="131"/>
      <c r="OTE98" s="135"/>
      <c r="OTF98" s="132"/>
      <c r="OTG98" s="133"/>
      <c r="OTH98" s="135"/>
      <c r="OTI98" s="134"/>
      <c r="OTJ98" s="339"/>
      <c r="OTK98" s="369"/>
      <c r="OTL98" s="562"/>
      <c r="OTM98" s="350"/>
      <c r="OTN98" s="350"/>
      <c r="OTO98" s="351"/>
      <c r="OTP98" s="136"/>
      <c r="OTQ98" s="358"/>
      <c r="OTR98" s="359"/>
      <c r="OTS98" s="359"/>
      <c r="OTT98" s="359"/>
      <c r="OTU98" s="359"/>
      <c r="OTV98" s="359"/>
      <c r="OTW98" s="359"/>
      <c r="OTX98" s="359"/>
      <c r="OTY98" s="359"/>
      <c r="OTZ98" s="359"/>
      <c r="OUA98" s="359"/>
      <c r="OUB98" s="359"/>
      <c r="OUC98" s="359"/>
      <c r="OUD98" s="360"/>
      <c r="OUE98" s="346"/>
      <c r="OUF98" s="340"/>
      <c r="OUG98" s="340"/>
      <c r="OUH98" s="341"/>
      <c r="OUI98" s="339"/>
      <c r="OUJ98" s="340"/>
      <c r="OUK98" s="340"/>
      <c r="OUL98" s="341"/>
      <c r="OUM98" s="339"/>
      <c r="OUN98" s="340"/>
      <c r="OUO98" s="340"/>
      <c r="OUP98" s="340"/>
      <c r="OUQ98" s="340"/>
      <c r="OUR98" s="340"/>
      <c r="OUS98" s="340"/>
      <c r="OUT98" s="369"/>
      <c r="OUU98" s="131"/>
      <c r="OUV98" s="135"/>
      <c r="OUW98" s="132"/>
      <c r="OUX98" s="133"/>
      <c r="OUY98" s="135"/>
      <c r="OUZ98" s="134"/>
      <c r="OVA98" s="131"/>
      <c r="OVB98" s="135"/>
      <c r="OVC98" s="132"/>
      <c r="OVD98" s="133"/>
      <c r="OVE98" s="135"/>
      <c r="OVF98" s="134"/>
      <c r="OVG98" s="131"/>
      <c r="OVH98" s="135"/>
      <c r="OVI98" s="132"/>
      <c r="OVJ98" s="133"/>
      <c r="OVK98" s="135"/>
      <c r="OVL98" s="134"/>
      <c r="OVM98" s="131"/>
      <c r="OVN98" s="135"/>
      <c r="OVO98" s="132"/>
      <c r="OVP98" s="133"/>
      <c r="OVQ98" s="135"/>
      <c r="OVR98" s="134"/>
      <c r="OVS98" s="339"/>
      <c r="OVT98" s="369"/>
      <c r="OVU98" s="562"/>
      <c r="OVV98" s="350"/>
      <c r="OVW98" s="350"/>
      <c r="OVX98" s="351"/>
      <c r="OVY98" s="136"/>
      <c r="OVZ98" s="358"/>
      <c r="OWA98" s="359"/>
      <c r="OWB98" s="359"/>
      <c r="OWC98" s="359"/>
      <c r="OWD98" s="359"/>
      <c r="OWE98" s="359"/>
      <c r="OWF98" s="359"/>
      <c r="OWG98" s="359"/>
      <c r="OWH98" s="359"/>
      <c r="OWI98" s="359"/>
      <c r="OWJ98" s="359"/>
      <c r="OWK98" s="359"/>
      <c r="OWL98" s="359"/>
      <c r="OWM98" s="360"/>
      <c r="OWN98" s="346"/>
      <c r="OWO98" s="340"/>
      <c r="OWP98" s="340"/>
      <c r="OWQ98" s="341"/>
      <c r="OWR98" s="339"/>
      <c r="OWS98" s="340"/>
      <c r="OWT98" s="340"/>
      <c r="OWU98" s="341"/>
      <c r="OWV98" s="339"/>
      <c r="OWW98" s="340"/>
      <c r="OWX98" s="340"/>
      <c r="OWY98" s="340"/>
      <c r="OWZ98" s="340"/>
      <c r="OXA98" s="340"/>
      <c r="OXB98" s="340"/>
      <c r="OXC98" s="369"/>
      <c r="OXD98" s="131"/>
      <c r="OXE98" s="135"/>
      <c r="OXF98" s="132"/>
      <c r="OXG98" s="133"/>
      <c r="OXH98" s="135"/>
      <c r="OXI98" s="134"/>
      <c r="OXJ98" s="131"/>
      <c r="OXK98" s="135"/>
      <c r="OXL98" s="132"/>
      <c r="OXM98" s="133"/>
      <c r="OXN98" s="135"/>
      <c r="OXO98" s="134"/>
      <c r="OXP98" s="131"/>
      <c r="OXQ98" s="135"/>
      <c r="OXR98" s="132"/>
      <c r="OXS98" s="133"/>
      <c r="OXT98" s="135"/>
      <c r="OXU98" s="134"/>
      <c r="OXV98" s="131"/>
      <c r="OXW98" s="135"/>
      <c r="OXX98" s="132"/>
      <c r="OXY98" s="133"/>
      <c r="OXZ98" s="135"/>
      <c r="OYA98" s="134"/>
      <c r="OYB98" s="339"/>
      <c r="OYC98" s="369"/>
      <c r="OYD98" s="562"/>
      <c r="OYE98" s="350"/>
      <c r="OYF98" s="350"/>
      <c r="OYG98" s="351"/>
      <c r="OYH98" s="136"/>
      <c r="OYI98" s="358"/>
      <c r="OYJ98" s="359"/>
      <c r="OYK98" s="359"/>
      <c r="OYL98" s="359"/>
      <c r="OYM98" s="359"/>
      <c r="OYN98" s="359"/>
      <c r="OYO98" s="359"/>
      <c r="OYP98" s="359"/>
      <c r="OYQ98" s="359"/>
      <c r="OYR98" s="359"/>
      <c r="OYS98" s="359"/>
      <c r="OYT98" s="359"/>
      <c r="OYU98" s="359"/>
      <c r="OYV98" s="360"/>
      <c r="OYW98" s="346"/>
      <c r="OYX98" s="340"/>
      <c r="OYY98" s="340"/>
      <c r="OYZ98" s="341"/>
      <c r="OZA98" s="339"/>
      <c r="OZB98" s="340"/>
      <c r="OZC98" s="340"/>
      <c r="OZD98" s="341"/>
      <c r="OZE98" s="339"/>
      <c r="OZF98" s="340"/>
      <c r="OZG98" s="340"/>
      <c r="OZH98" s="340"/>
      <c r="OZI98" s="340"/>
      <c r="OZJ98" s="340"/>
      <c r="OZK98" s="340"/>
      <c r="OZL98" s="369"/>
      <c r="OZM98" s="131"/>
      <c r="OZN98" s="135"/>
      <c r="OZO98" s="132"/>
      <c r="OZP98" s="133"/>
      <c r="OZQ98" s="135"/>
      <c r="OZR98" s="134"/>
      <c r="OZS98" s="131"/>
      <c r="OZT98" s="135"/>
      <c r="OZU98" s="132"/>
      <c r="OZV98" s="133"/>
      <c r="OZW98" s="135"/>
      <c r="OZX98" s="134"/>
      <c r="OZY98" s="131"/>
      <c r="OZZ98" s="135"/>
      <c r="PAA98" s="132"/>
      <c r="PAB98" s="133"/>
      <c r="PAC98" s="135"/>
      <c r="PAD98" s="134"/>
      <c r="PAE98" s="131"/>
      <c r="PAF98" s="135"/>
      <c r="PAG98" s="132"/>
      <c r="PAH98" s="133"/>
      <c r="PAI98" s="135"/>
      <c r="PAJ98" s="134"/>
      <c r="PAK98" s="339"/>
      <c r="PAL98" s="369"/>
      <c r="PAM98" s="562"/>
      <c r="PAN98" s="350"/>
      <c r="PAO98" s="350"/>
      <c r="PAP98" s="351"/>
      <c r="PAQ98" s="136"/>
      <c r="PAR98" s="358"/>
      <c r="PAS98" s="359"/>
      <c r="PAT98" s="359"/>
      <c r="PAU98" s="359"/>
      <c r="PAV98" s="359"/>
      <c r="PAW98" s="359"/>
      <c r="PAX98" s="359"/>
      <c r="PAY98" s="359"/>
      <c r="PAZ98" s="359"/>
      <c r="PBA98" s="359"/>
      <c r="PBB98" s="359"/>
      <c r="PBC98" s="359"/>
      <c r="PBD98" s="359"/>
      <c r="PBE98" s="360"/>
      <c r="PBF98" s="346"/>
      <c r="PBG98" s="340"/>
      <c r="PBH98" s="340"/>
      <c r="PBI98" s="341"/>
      <c r="PBJ98" s="339"/>
      <c r="PBK98" s="340"/>
      <c r="PBL98" s="340"/>
      <c r="PBM98" s="341"/>
      <c r="PBN98" s="339"/>
      <c r="PBO98" s="340"/>
      <c r="PBP98" s="340"/>
      <c r="PBQ98" s="340"/>
      <c r="PBR98" s="340"/>
      <c r="PBS98" s="340"/>
      <c r="PBT98" s="340"/>
      <c r="PBU98" s="369"/>
      <c r="PBV98" s="131"/>
      <c r="PBW98" s="135"/>
      <c r="PBX98" s="132"/>
      <c r="PBY98" s="133"/>
      <c r="PBZ98" s="135"/>
      <c r="PCA98" s="134"/>
      <c r="PCB98" s="131"/>
      <c r="PCC98" s="135"/>
      <c r="PCD98" s="132"/>
      <c r="PCE98" s="133"/>
      <c r="PCF98" s="135"/>
      <c r="PCG98" s="134"/>
      <c r="PCH98" s="131"/>
      <c r="PCI98" s="135"/>
      <c r="PCJ98" s="132"/>
      <c r="PCK98" s="133"/>
      <c r="PCL98" s="135"/>
      <c r="PCM98" s="134"/>
      <c r="PCN98" s="131"/>
      <c r="PCO98" s="135"/>
      <c r="PCP98" s="132"/>
      <c r="PCQ98" s="133"/>
      <c r="PCR98" s="135"/>
      <c r="PCS98" s="134"/>
      <c r="PCT98" s="339"/>
      <c r="PCU98" s="369"/>
      <c r="PCV98" s="562"/>
      <c r="PCW98" s="350"/>
      <c r="PCX98" s="350"/>
      <c r="PCY98" s="351"/>
      <c r="PCZ98" s="136"/>
      <c r="PDA98" s="358"/>
      <c r="PDB98" s="359"/>
      <c r="PDC98" s="359"/>
      <c r="PDD98" s="359"/>
      <c r="PDE98" s="359"/>
      <c r="PDF98" s="359"/>
      <c r="PDG98" s="359"/>
      <c r="PDH98" s="359"/>
      <c r="PDI98" s="359"/>
      <c r="PDJ98" s="359"/>
      <c r="PDK98" s="359"/>
      <c r="PDL98" s="359"/>
      <c r="PDM98" s="359"/>
      <c r="PDN98" s="360"/>
      <c r="PDO98" s="346"/>
      <c r="PDP98" s="340"/>
      <c r="PDQ98" s="340"/>
      <c r="PDR98" s="341"/>
      <c r="PDS98" s="339"/>
      <c r="PDT98" s="340"/>
      <c r="PDU98" s="340"/>
      <c r="PDV98" s="341"/>
      <c r="PDW98" s="339"/>
      <c r="PDX98" s="340"/>
      <c r="PDY98" s="340"/>
      <c r="PDZ98" s="340"/>
      <c r="PEA98" s="340"/>
      <c r="PEB98" s="340"/>
      <c r="PEC98" s="340"/>
      <c r="PED98" s="369"/>
      <c r="PEE98" s="131"/>
      <c r="PEF98" s="135"/>
      <c r="PEG98" s="132"/>
      <c r="PEH98" s="133"/>
      <c r="PEI98" s="135"/>
      <c r="PEJ98" s="134"/>
      <c r="PEK98" s="131"/>
      <c r="PEL98" s="135"/>
      <c r="PEM98" s="132"/>
      <c r="PEN98" s="133"/>
      <c r="PEO98" s="135"/>
      <c r="PEP98" s="134"/>
      <c r="PEQ98" s="131"/>
      <c r="PER98" s="135"/>
      <c r="PES98" s="132"/>
      <c r="PET98" s="133"/>
      <c r="PEU98" s="135"/>
      <c r="PEV98" s="134"/>
      <c r="PEW98" s="131"/>
      <c r="PEX98" s="135"/>
      <c r="PEY98" s="132"/>
      <c r="PEZ98" s="133"/>
      <c r="PFA98" s="135"/>
      <c r="PFB98" s="134"/>
      <c r="PFC98" s="339"/>
      <c r="PFD98" s="369"/>
      <c r="PFE98" s="562"/>
      <c r="PFF98" s="350"/>
      <c r="PFG98" s="350"/>
      <c r="PFH98" s="351"/>
      <c r="PFI98" s="136"/>
      <c r="PFJ98" s="358"/>
      <c r="PFK98" s="359"/>
      <c r="PFL98" s="359"/>
      <c r="PFM98" s="359"/>
      <c r="PFN98" s="359"/>
      <c r="PFO98" s="359"/>
      <c r="PFP98" s="359"/>
      <c r="PFQ98" s="359"/>
      <c r="PFR98" s="359"/>
      <c r="PFS98" s="359"/>
      <c r="PFT98" s="359"/>
      <c r="PFU98" s="359"/>
      <c r="PFV98" s="359"/>
      <c r="PFW98" s="360"/>
      <c r="PFX98" s="346"/>
      <c r="PFY98" s="340"/>
      <c r="PFZ98" s="340"/>
      <c r="PGA98" s="341"/>
      <c r="PGB98" s="339"/>
      <c r="PGC98" s="340"/>
      <c r="PGD98" s="340"/>
      <c r="PGE98" s="341"/>
      <c r="PGF98" s="339"/>
      <c r="PGG98" s="340"/>
      <c r="PGH98" s="340"/>
      <c r="PGI98" s="340"/>
      <c r="PGJ98" s="340"/>
      <c r="PGK98" s="340"/>
      <c r="PGL98" s="340"/>
      <c r="PGM98" s="369"/>
      <c r="PGN98" s="131"/>
      <c r="PGO98" s="135"/>
      <c r="PGP98" s="132"/>
      <c r="PGQ98" s="133"/>
      <c r="PGR98" s="135"/>
      <c r="PGS98" s="134"/>
      <c r="PGT98" s="131"/>
      <c r="PGU98" s="135"/>
      <c r="PGV98" s="132"/>
      <c r="PGW98" s="133"/>
      <c r="PGX98" s="135"/>
      <c r="PGY98" s="134"/>
      <c r="PGZ98" s="131"/>
      <c r="PHA98" s="135"/>
      <c r="PHB98" s="132"/>
      <c r="PHC98" s="133"/>
      <c r="PHD98" s="135"/>
      <c r="PHE98" s="134"/>
      <c r="PHF98" s="131"/>
      <c r="PHG98" s="135"/>
      <c r="PHH98" s="132"/>
      <c r="PHI98" s="133"/>
      <c r="PHJ98" s="135"/>
      <c r="PHK98" s="134"/>
      <c r="PHL98" s="339"/>
      <c r="PHM98" s="369"/>
      <c r="PHN98" s="562"/>
      <c r="PHO98" s="350"/>
      <c r="PHP98" s="350"/>
      <c r="PHQ98" s="351"/>
      <c r="PHR98" s="136"/>
      <c r="PHS98" s="358"/>
      <c r="PHT98" s="359"/>
      <c r="PHU98" s="359"/>
      <c r="PHV98" s="359"/>
      <c r="PHW98" s="359"/>
      <c r="PHX98" s="359"/>
      <c r="PHY98" s="359"/>
      <c r="PHZ98" s="359"/>
      <c r="PIA98" s="359"/>
      <c r="PIB98" s="359"/>
      <c r="PIC98" s="359"/>
      <c r="PID98" s="359"/>
      <c r="PIE98" s="359"/>
      <c r="PIF98" s="360"/>
      <c r="PIG98" s="346"/>
      <c r="PIH98" s="340"/>
      <c r="PII98" s="340"/>
      <c r="PIJ98" s="341"/>
      <c r="PIK98" s="339"/>
      <c r="PIL98" s="340"/>
      <c r="PIM98" s="340"/>
      <c r="PIN98" s="341"/>
      <c r="PIO98" s="339"/>
      <c r="PIP98" s="340"/>
      <c r="PIQ98" s="340"/>
      <c r="PIR98" s="340"/>
      <c r="PIS98" s="340"/>
      <c r="PIT98" s="340"/>
      <c r="PIU98" s="340"/>
      <c r="PIV98" s="369"/>
      <c r="PIW98" s="131"/>
      <c r="PIX98" s="135"/>
      <c r="PIY98" s="132"/>
      <c r="PIZ98" s="133"/>
      <c r="PJA98" s="135"/>
      <c r="PJB98" s="134"/>
      <c r="PJC98" s="131"/>
      <c r="PJD98" s="135"/>
      <c r="PJE98" s="132"/>
      <c r="PJF98" s="133"/>
      <c r="PJG98" s="135"/>
      <c r="PJH98" s="134"/>
      <c r="PJI98" s="131"/>
      <c r="PJJ98" s="135"/>
      <c r="PJK98" s="132"/>
      <c r="PJL98" s="133"/>
      <c r="PJM98" s="135"/>
      <c r="PJN98" s="134"/>
      <c r="PJO98" s="131"/>
      <c r="PJP98" s="135"/>
      <c r="PJQ98" s="132"/>
      <c r="PJR98" s="133"/>
      <c r="PJS98" s="135"/>
      <c r="PJT98" s="134"/>
      <c r="PJU98" s="339"/>
      <c r="PJV98" s="369"/>
      <c r="PJW98" s="562"/>
      <c r="PJX98" s="350"/>
      <c r="PJY98" s="350"/>
      <c r="PJZ98" s="351"/>
      <c r="PKA98" s="136"/>
      <c r="PKB98" s="358"/>
      <c r="PKC98" s="359"/>
      <c r="PKD98" s="359"/>
      <c r="PKE98" s="359"/>
      <c r="PKF98" s="359"/>
      <c r="PKG98" s="359"/>
      <c r="PKH98" s="359"/>
      <c r="PKI98" s="359"/>
      <c r="PKJ98" s="359"/>
      <c r="PKK98" s="359"/>
      <c r="PKL98" s="359"/>
      <c r="PKM98" s="359"/>
      <c r="PKN98" s="359"/>
      <c r="PKO98" s="360"/>
      <c r="PKP98" s="346"/>
      <c r="PKQ98" s="340"/>
      <c r="PKR98" s="340"/>
      <c r="PKS98" s="341"/>
      <c r="PKT98" s="339"/>
      <c r="PKU98" s="340"/>
      <c r="PKV98" s="340"/>
      <c r="PKW98" s="341"/>
      <c r="PKX98" s="339"/>
      <c r="PKY98" s="340"/>
      <c r="PKZ98" s="340"/>
      <c r="PLA98" s="340"/>
      <c r="PLB98" s="340"/>
      <c r="PLC98" s="340"/>
      <c r="PLD98" s="340"/>
      <c r="PLE98" s="369"/>
      <c r="PLF98" s="131"/>
      <c r="PLG98" s="135"/>
      <c r="PLH98" s="132"/>
      <c r="PLI98" s="133"/>
      <c r="PLJ98" s="135"/>
      <c r="PLK98" s="134"/>
      <c r="PLL98" s="131"/>
      <c r="PLM98" s="135"/>
      <c r="PLN98" s="132"/>
      <c r="PLO98" s="133"/>
      <c r="PLP98" s="135"/>
      <c r="PLQ98" s="134"/>
      <c r="PLR98" s="131"/>
      <c r="PLS98" s="135"/>
      <c r="PLT98" s="132"/>
      <c r="PLU98" s="133"/>
      <c r="PLV98" s="135"/>
      <c r="PLW98" s="134"/>
      <c r="PLX98" s="131"/>
      <c r="PLY98" s="135"/>
      <c r="PLZ98" s="132"/>
      <c r="PMA98" s="133"/>
      <c r="PMB98" s="135"/>
      <c r="PMC98" s="134"/>
      <c r="PMD98" s="339"/>
      <c r="PME98" s="369"/>
      <c r="PMF98" s="562"/>
      <c r="PMG98" s="350"/>
      <c r="PMH98" s="350"/>
      <c r="PMI98" s="351"/>
      <c r="PMJ98" s="136"/>
      <c r="PMK98" s="358"/>
      <c r="PML98" s="359"/>
      <c r="PMM98" s="359"/>
      <c r="PMN98" s="359"/>
      <c r="PMO98" s="359"/>
      <c r="PMP98" s="359"/>
      <c r="PMQ98" s="359"/>
      <c r="PMR98" s="359"/>
      <c r="PMS98" s="359"/>
      <c r="PMT98" s="359"/>
      <c r="PMU98" s="359"/>
      <c r="PMV98" s="359"/>
      <c r="PMW98" s="359"/>
      <c r="PMX98" s="360"/>
      <c r="PMY98" s="346"/>
      <c r="PMZ98" s="340"/>
      <c r="PNA98" s="340"/>
      <c r="PNB98" s="341"/>
      <c r="PNC98" s="339"/>
      <c r="PND98" s="340"/>
      <c r="PNE98" s="340"/>
      <c r="PNF98" s="341"/>
      <c r="PNG98" s="339"/>
      <c r="PNH98" s="340"/>
      <c r="PNI98" s="340"/>
      <c r="PNJ98" s="340"/>
      <c r="PNK98" s="340"/>
      <c r="PNL98" s="340"/>
      <c r="PNM98" s="340"/>
      <c r="PNN98" s="369"/>
      <c r="PNO98" s="131"/>
      <c r="PNP98" s="135"/>
      <c r="PNQ98" s="132"/>
      <c r="PNR98" s="133"/>
      <c r="PNS98" s="135"/>
      <c r="PNT98" s="134"/>
      <c r="PNU98" s="131"/>
      <c r="PNV98" s="135"/>
      <c r="PNW98" s="132"/>
      <c r="PNX98" s="133"/>
      <c r="PNY98" s="135"/>
      <c r="PNZ98" s="134"/>
      <c r="POA98" s="131"/>
      <c r="POB98" s="135"/>
      <c r="POC98" s="132"/>
      <c r="POD98" s="133"/>
      <c r="POE98" s="135"/>
      <c r="POF98" s="134"/>
      <c r="POG98" s="131"/>
      <c r="POH98" s="135"/>
      <c r="POI98" s="132"/>
      <c r="POJ98" s="133"/>
      <c r="POK98" s="135"/>
      <c r="POL98" s="134"/>
      <c r="POM98" s="339"/>
      <c r="PON98" s="369"/>
      <c r="POO98" s="562"/>
      <c r="POP98" s="350"/>
      <c r="POQ98" s="350"/>
      <c r="POR98" s="351"/>
      <c r="POS98" s="136"/>
      <c r="POT98" s="358"/>
      <c r="POU98" s="359"/>
      <c r="POV98" s="359"/>
      <c r="POW98" s="359"/>
      <c r="POX98" s="359"/>
      <c r="POY98" s="359"/>
      <c r="POZ98" s="359"/>
      <c r="PPA98" s="359"/>
      <c r="PPB98" s="359"/>
      <c r="PPC98" s="359"/>
      <c r="PPD98" s="359"/>
      <c r="PPE98" s="359"/>
      <c r="PPF98" s="359"/>
      <c r="PPG98" s="360"/>
      <c r="PPH98" s="346"/>
      <c r="PPI98" s="340"/>
      <c r="PPJ98" s="340"/>
      <c r="PPK98" s="341"/>
      <c r="PPL98" s="339"/>
      <c r="PPM98" s="340"/>
      <c r="PPN98" s="340"/>
      <c r="PPO98" s="341"/>
      <c r="PPP98" s="339"/>
      <c r="PPQ98" s="340"/>
      <c r="PPR98" s="340"/>
      <c r="PPS98" s="340"/>
      <c r="PPT98" s="340"/>
      <c r="PPU98" s="340"/>
      <c r="PPV98" s="340"/>
      <c r="PPW98" s="369"/>
      <c r="PPX98" s="131"/>
      <c r="PPY98" s="135"/>
      <c r="PPZ98" s="132"/>
      <c r="PQA98" s="133"/>
      <c r="PQB98" s="135"/>
      <c r="PQC98" s="134"/>
      <c r="PQD98" s="131"/>
      <c r="PQE98" s="135"/>
      <c r="PQF98" s="132"/>
      <c r="PQG98" s="133"/>
      <c r="PQH98" s="135"/>
      <c r="PQI98" s="134"/>
      <c r="PQJ98" s="131"/>
      <c r="PQK98" s="135"/>
      <c r="PQL98" s="132"/>
      <c r="PQM98" s="133"/>
      <c r="PQN98" s="135"/>
      <c r="PQO98" s="134"/>
      <c r="PQP98" s="131"/>
      <c r="PQQ98" s="135"/>
      <c r="PQR98" s="132"/>
      <c r="PQS98" s="133"/>
      <c r="PQT98" s="135"/>
      <c r="PQU98" s="134"/>
      <c r="PQV98" s="339"/>
      <c r="PQW98" s="369"/>
      <c r="PQX98" s="562"/>
      <c r="PQY98" s="350"/>
      <c r="PQZ98" s="350"/>
      <c r="PRA98" s="351"/>
      <c r="PRB98" s="136"/>
      <c r="PRC98" s="358"/>
      <c r="PRD98" s="359"/>
      <c r="PRE98" s="359"/>
      <c r="PRF98" s="359"/>
      <c r="PRG98" s="359"/>
      <c r="PRH98" s="359"/>
      <c r="PRI98" s="359"/>
      <c r="PRJ98" s="359"/>
      <c r="PRK98" s="359"/>
      <c r="PRL98" s="359"/>
      <c r="PRM98" s="359"/>
      <c r="PRN98" s="359"/>
      <c r="PRO98" s="359"/>
      <c r="PRP98" s="360"/>
      <c r="PRQ98" s="346"/>
      <c r="PRR98" s="340"/>
      <c r="PRS98" s="340"/>
      <c r="PRT98" s="341"/>
      <c r="PRU98" s="339"/>
      <c r="PRV98" s="340"/>
      <c r="PRW98" s="340"/>
      <c r="PRX98" s="341"/>
      <c r="PRY98" s="339"/>
      <c r="PRZ98" s="340"/>
      <c r="PSA98" s="340"/>
      <c r="PSB98" s="340"/>
      <c r="PSC98" s="340"/>
      <c r="PSD98" s="340"/>
      <c r="PSE98" s="340"/>
      <c r="PSF98" s="369"/>
      <c r="PSG98" s="131"/>
      <c r="PSH98" s="135"/>
      <c r="PSI98" s="132"/>
      <c r="PSJ98" s="133"/>
      <c r="PSK98" s="135"/>
      <c r="PSL98" s="134"/>
      <c r="PSM98" s="131"/>
      <c r="PSN98" s="135"/>
      <c r="PSO98" s="132"/>
      <c r="PSP98" s="133"/>
      <c r="PSQ98" s="135"/>
      <c r="PSR98" s="134"/>
      <c r="PSS98" s="131"/>
      <c r="PST98" s="135"/>
      <c r="PSU98" s="132"/>
      <c r="PSV98" s="133"/>
      <c r="PSW98" s="135"/>
      <c r="PSX98" s="134"/>
      <c r="PSY98" s="131"/>
      <c r="PSZ98" s="135"/>
      <c r="PTA98" s="132"/>
      <c r="PTB98" s="133"/>
      <c r="PTC98" s="135"/>
      <c r="PTD98" s="134"/>
      <c r="PTE98" s="339"/>
      <c r="PTF98" s="369"/>
      <c r="PTG98" s="562"/>
      <c r="PTH98" s="350"/>
      <c r="PTI98" s="350"/>
      <c r="PTJ98" s="351"/>
      <c r="PTK98" s="136"/>
      <c r="PTL98" s="358"/>
      <c r="PTM98" s="359"/>
      <c r="PTN98" s="359"/>
      <c r="PTO98" s="359"/>
      <c r="PTP98" s="359"/>
      <c r="PTQ98" s="359"/>
      <c r="PTR98" s="359"/>
      <c r="PTS98" s="359"/>
      <c r="PTT98" s="359"/>
      <c r="PTU98" s="359"/>
      <c r="PTV98" s="359"/>
      <c r="PTW98" s="359"/>
      <c r="PTX98" s="359"/>
      <c r="PTY98" s="360"/>
      <c r="PTZ98" s="346"/>
      <c r="PUA98" s="340"/>
      <c r="PUB98" s="340"/>
      <c r="PUC98" s="341"/>
      <c r="PUD98" s="339"/>
      <c r="PUE98" s="340"/>
      <c r="PUF98" s="340"/>
      <c r="PUG98" s="341"/>
      <c r="PUH98" s="339"/>
      <c r="PUI98" s="340"/>
      <c r="PUJ98" s="340"/>
      <c r="PUK98" s="340"/>
      <c r="PUL98" s="340"/>
      <c r="PUM98" s="340"/>
      <c r="PUN98" s="340"/>
      <c r="PUO98" s="369"/>
      <c r="PUP98" s="131"/>
      <c r="PUQ98" s="135"/>
      <c r="PUR98" s="132"/>
      <c r="PUS98" s="133"/>
      <c r="PUT98" s="135"/>
      <c r="PUU98" s="134"/>
      <c r="PUV98" s="131"/>
      <c r="PUW98" s="135"/>
      <c r="PUX98" s="132"/>
      <c r="PUY98" s="133"/>
      <c r="PUZ98" s="135"/>
      <c r="PVA98" s="134"/>
      <c r="PVB98" s="131"/>
      <c r="PVC98" s="135"/>
      <c r="PVD98" s="132"/>
      <c r="PVE98" s="133"/>
      <c r="PVF98" s="135"/>
      <c r="PVG98" s="134"/>
      <c r="PVH98" s="131"/>
      <c r="PVI98" s="135"/>
      <c r="PVJ98" s="132"/>
      <c r="PVK98" s="133"/>
      <c r="PVL98" s="135"/>
      <c r="PVM98" s="134"/>
      <c r="PVN98" s="339"/>
      <c r="PVO98" s="369"/>
      <c r="PVP98" s="562"/>
      <c r="PVQ98" s="350"/>
      <c r="PVR98" s="350"/>
      <c r="PVS98" s="351"/>
      <c r="PVT98" s="136"/>
      <c r="PVU98" s="358"/>
      <c r="PVV98" s="359"/>
      <c r="PVW98" s="359"/>
      <c r="PVX98" s="359"/>
      <c r="PVY98" s="359"/>
      <c r="PVZ98" s="359"/>
      <c r="PWA98" s="359"/>
      <c r="PWB98" s="359"/>
      <c r="PWC98" s="359"/>
      <c r="PWD98" s="359"/>
      <c r="PWE98" s="359"/>
      <c r="PWF98" s="359"/>
      <c r="PWG98" s="359"/>
      <c r="PWH98" s="360"/>
      <c r="PWI98" s="346"/>
      <c r="PWJ98" s="340"/>
      <c r="PWK98" s="340"/>
      <c r="PWL98" s="341"/>
      <c r="PWM98" s="339"/>
      <c r="PWN98" s="340"/>
      <c r="PWO98" s="340"/>
      <c r="PWP98" s="341"/>
      <c r="PWQ98" s="339"/>
      <c r="PWR98" s="340"/>
      <c r="PWS98" s="340"/>
      <c r="PWT98" s="340"/>
      <c r="PWU98" s="340"/>
      <c r="PWV98" s="340"/>
      <c r="PWW98" s="340"/>
      <c r="PWX98" s="369"/>
      <c r="PWY98" s="131"/>
      <c r="PWZ98" s="135"/>
      <c r="PXA98" s="132"/>
      <c r="PXB98" s="133"/>
      <c r="PXC98" s="135"/>
      <c r="PXD98" s="134"/>
      <c r="PXE98" s="131"/>
      <c r="PXF98" s="135"/>
      <c r="PXG98" s="132"/>
      <c r="PXH98" s="133"/>
      <c r="PXI98" s="135"/>
      <c r="PXJ98" s="134"/>
      <c r="PXK98" s="131"/>
      <c r="PXL98" s="135"/>
      <c r="PXM98" s="132"/>
      <c r="PXN98" s="133"/>
      <c r="PXO98" s="135"/>
      <c r="PXP98" s="134"/>
      <c r="PXQ98" s="131"/>
      <c r="PXR98" s="135"/>
      <c r="PXS98" s="132"/>
      <c r="PXT98" s="133"/>
      <c r="PXU98" s="135"/>
      <c r="PXV98" s="134"/>
      <c r="PXW98" s="339"/>
      <c r="PXX98" s="369"/>
      <c r="PXY98" s="562"/>
      <c r="PXZ98" s="350"/>
      <c r="PYA98" s="350"/>
      <c r="PYB98" s="351"/>
      <c r="PYC98" s="136"/>
      <c r="PYD98" s="358"/>
      <c r="PYE98" s="359"/>
      <c r="PYF98" s="359"/>
      <c r="PYG98" s="359"/>
      <c r="PYH98" s="359"/>
      <c r="PYI98" s="359"/>
      <c r="PYJ98" s="359"/>
      <c r="PYK98" s="359"/>
      <c r="PYL98" s="359"/>
      <c r="PYM98" s="359"/>
      <c r="PYN98" s="359"/>
      <c r="PYO98" s="359"/>
      <c r="PYP98" s="359"/>
      <c r="PYQ98" s="360"/>
      <c r="PYR98" s="346"/>
      <c r="PYS98" s="340"/>
      <c r="PYT98" s="340"/>
      <c r="PYU98" s="341"/>
      <c r="PYV98" s="339"/>
      <c r="PYW98" s="340"/>
      <c r="PYX98" s="340"/>
      <c r="PYY98" s="341"/>
      <c r="PYZ98" s="339"/>
      <c r="PZA98" s="340"/>
      <c r="PZB98" s="340"/>
      <c r="PZC98" s="340"/>
      <c r="PZD98" s="340"/>
      <c r="PZE98" s="340"/>
      <c r="PZF98" s="340"/>
      <c r="PZG98" s="369"/>
      <c r="PZH98" s="131"/>
      <c r="PZI98" s="135"/>
      <c r="PZJ98" s="132"/>
      <c r="PZK98" s="133"/>
      <c r="PZL98" s="135"/>
      <c r="PZM98" s="134"/>
      <c r="PZN98" s="131"/>
      <c r="PZO98" s="135"/>
      <c r="PZP98" s="132"/>
      <c r="PZQ98" s="133"/>
      <c r="PZR98" s="135"/>
      <c r="PZS98" s="134"/>
      <c r="PZT98" s="131"/>
      <c r="PZU98" s="135"/>
      <c r="PZV98" s="132"/>
      <c r="PZW98" s="133"/>
      <c r="PZX98" s="135"/>
      <c r="PZY98" s="134"/>
      <c r="PZZ98" s="131"/>
      <c r="QAA98" s="135"/>
      <c r="QAB98" s="132"/>
      <c r="QAC98" s="133"/>
      <c r="QAD98" s="135"/>
      <c r="QAE98" s="134"/>
      <c r="QAF98" s="339"/>
      <c r="QAG98" s="369"/>
      <c r="QAH98" s="562"/>
      <c r="QAI98" s="350"/>
      <c r="QAJ98" s="350"/>
      <c r="QAK98" s="351"/>
      <c r="QAL98" s="136"/>
      <c r="QAM98" s="358"/>
      <c r="QAN98" s="359"/>
      <c r="QAO98" s="359"/>
      <c r="QAP98" s="359"/>
      <c r="QAQ98" s="359"/>
      <c r="QAR98" s="359"/>
      <c r="QAS98" s="359"/>
      <c r="QAT98" s="359"/>
      <c r="QAU98" s="359"/>
      <c r="QAV98" s="359"/>
      <c r="QAW98" s="359"/>
      <c r="QAX98" s="359"/>
      <c r="QAY98" s="359"/>
      <c r="QAZ98" s="360"/>
      <c r="QBA98" s="346"/>
      <c r="QBB98" s="340"/>
      <c r="QBC98" s="340"/>
      <c r="QBD98" s="341"/>
      <c r="QBE98" s="339"/>
      <c r="QBF98" s="340"/>
      <c r="QBG98" s="340"/>
      <c r="QBH98" s="341"/>
      <c r="QBI98" s="339"/>
      <c r="QBJ98" s="340"/>
      <c r="QBK98" s="340"/>
      <c r="QBL98" s="340"/>
      <c r="QBM98" s="340"/>
      <c r="QBN98" s="340"/>
      <c r="QBO98" s="340"/>
      <c r="QBP98" s="369"/>
      <c r="QBQ98" s="131"/>
      <c r="QBR98" s="135"/>
      <c r="QBS98" s="132"/>
      <c r="QBT98" s="133"/>
      <c r="QBU98" s="135"/>
      <c r="QBV98" s="134"/>
      <c r="QBW98" s="131"/>
      <c r="QBX98" s="135"/>
      <c r="QBY98" s="132"/>
      <c r="QBZ98" s="133"/>
      <c r="QCA98" s="135"/>
      <c r="QCB98" s="134"/>
      <c r="QCC98" s="131"/>
      <c r="QCD98" s="135"/>
      <c r="QCE98" s="132"/>
      <c r="QCF98" s="133"/>
      <c r="QCG98" s="135"/>
      <c r="QCH98" s="134"/>
      <c r="QCI98" s="131"/>
      <c r="QCJ98" s="135"/>
      <c r="QCK98" s="132"/>
      <c r="QCL98" s="133"/>
      <c r="QCM98" s="135"/>
      <c r="QCN98" s="134"/>
      <c r="QCO98" s="339"/>
      <c r="QCP98" s="369"/>
      <c r="QCQ98" s="562"/>
      <c r="QCR98" s="350"/>
      <c r="QCS98" s="350"/>
      <c r="QCT98" s="351"/>
      <c r="QCU98" s="136"/>
      <c r="QCV98" s="358"/>
      <c r="QCW98" s="359"/>
      <c r="QCX98" s="359"/>
      <c r="QCY98" s="359"/>
      <c r="QCZ98" s="359"/>
      <c r="QDA98" s="359"/>
      <c r="QDB98" s="359"/>
      <c r="QDC98" s="359"/>
      <c r="QDD98" s="359"/>
      <c r="QDE98" s="359"/>
      <c r="QDF98" s="359"/>
      <c r="QDG98" s="359"/>
      <c r="QDH98" s="359"/>
      <c r="QDI98" s="360"/>
      <c r="QDJ98" s="346"/>
      <c r="QDK98" s="340"/>
      <c r="QDL98" s="340"/>
      <c r="QDM98" s="341"/>
      <c r="QDN98" s="339"/>
      <c r="QDO98" s="340"/>
      <c r="QDP98" s="340"/>
      <c r="QDQ98" s="341"/>
      <c r="QDR98" s="339"/>
      <c r="QDS98" s="340"/>
      <c r="QDT98" s="340"/>
      <c r="QDU98" s="340"/>
      <c r="QDV98" s="340"/>
      <c r="QDW98" s="340"/>
      <c r="QDX98" s="340"/>
      <c r="QDY98" s="369"/>
      <c r="QDZ98" s="131"/>
      <c r="QEA98" s="135"/>
      <c r="QEB98" s="132"/>
      <c r="QEC98" s="133"/>
      <c r="QED98" s="135"/>
      <c r="QEE98" s="134"/>
      <c r="QEF98" s="131"/>
      <c r="QEG98" s="135"/>
      <c r="QEH98" s="132"/>
      <c r="QEI98" s="133"/>
      <c r="QEJ98" s="135"/>
      <c r="QEK98" s="134"/>
      <c r="QEL98" s="131"/>
      <c r="QEM98" s="135"/>
      <c r="QEN98" s="132"/>
      <c r="QEO98" s="133"/>
      <c r="QEP98" s="135"/>
      <c r="QEQ98" s="134"/>
      <c r="QER98" s="131"/>
      <c r="QES98" s="135"/>
      <c r="QET98" s="132"/>
      <c r="QEU98" s="133"/>
      <c r="QEV98" s="135"/>
      <c r="QEW98" s="134"/>
      <c r="QEX98" s="339"/>
      <c r="QEY98" s="369"/>
      <c r="QEZ98" s="562"/>
      <c r="QFA98" s="350"/>
      <c r="QFB98" s="350"/>
      <c r="QFC98" s="351"/>
      <c r="QFD98" s="136"/>
      <c r="QFE98" s="358"/>
      <c r="QFF98" s="359"/>
      <c r="QFG98" s="359"/>
      <c r="QFH98" s="359"/>
      <c r="QFI98" s="359"/>
      <c r="QFJ98" s="359"/>
      <c r="QFK98" s="359"/>
      <c r="QFL98" s="359"/>
      <c r="QFM98" s="359"/>
      <c r="QFN98" s="359"/>
      <c r="QFO98" s="359"/>
      <c r="QFP98" s="359"/>
      <c r="QFQ98" s="359"/>
      <c r="QFR98" s="360"/>
      <c r="QFS98" s="346"/>
      <c r="QFT98" s="340"/>
      <c r="QFU98" s="340"/>
      <c r="QFV98" s="341"/>
      <c r="QFW98" s="339"/>
      <c r="QFX98" s="340"/>
      <c r="QFY98" s="340"/>
      <c r="QFZ98" s="341"/>
      <c r="QGA98" s="339"/>
      <c r="QGB98" s="340"/>
      <c r="QGC98" s="340"/>
      <c r="QGD98" s="340"/>
      <c r="QGE98" s="340"/>
      <c r="QGF98" s="340"/>
      <c r="QGG98" s="340"/>
      <c r="QGH98" s="369"/>
      <c r="QGI98" s="131"/>
      <c r="QGJ98" s="135"/>
      <c r="QGK98" s="132"/>
      <c r="QGL98" s="133"/>
      <c r="QGM98" s="135"/>
      <c r="QGN98" s="134"/>
      <c r="QGO98" s="131"/>
      <c r="QGP98" s="135"/>
      <c r="QGQ98" s="132"/>
      <c r="QGR98" s="133"/>
      <c r="QGS98" s="135"/>
      <c r="QGT98" s="134"/>
      <c r="QGU98" s="131"/>
      <c r="QGV98" s="135"/>
      <c r="QGW98" s="132"/>
      <c r="QGX98" s="133"/>
      <c r="QGY98" s="135"/>
      <c r="QGZ98" s="134"/>
      <c r="QHA98" s="131"/>
      <c r="QHB98" s="135"/>
      <c r="QHC98" s="132"/>
      <c r="QHD98" s="133"/>
      <c r="QHE98" s="135"/>
      <c r="QHF98" s="134"/>
      <c r="QHG98" s="339"/>
      <c r="QHH98" s="369"/>
      <c r="QHI98" s="562"/>
      <c r="QHJ98" s="350"/>
      <c r="QHK98" s="350"/>
      <c r="QHL98" s="351"/>
      <c r="QHM98" s="136"/>
      <c r="QHN98" s="358"/>
      <c r="QHO98" s="359"/>
      <c r="QHP98" s="359"/>
      <c r="QHQ98" s="359"/>
      <c r="QHR98" s="359"/>
      <c r="QHS98" s="359"/>
      <c r="QHT98" s="359"/>
      <c r="QHU98" s="359"/>
      <c r="QHV98" s="359"/>
      <c r="QHW98" s="359"/>
      <c r="QHX98" s="359"/>
      <c r="QHY98" s="359"/>
      <c r="QHZ98" s="359"/>
      <c r="QIA98" s="360"/>
      <c r="QIB98" s="346"/>
      <c r="QIC98" s="340"/>
      <c r="QID98" s="340"/>
      <c r="QIE98" s="341"/>
      <c r="QIF98" s="339"/>
      <c r="QIG98" s="340"/>
      <c r="QIH98" s="340"/>
      <c r="QII98" s="341"/>
      <c r="QIJ98" s="339"/>
      <c r="QIK98" s="340"/>
      <c r="QIL98" s="340"/>
      <c r="QIM98" s="340"/>
      <c r="QIN98" s="340"/>
      <c r="QIO98" s="340"/>
      <c r="QIP98" s="340"/>
      <c r="QIQ98" s="369"/>
      <c r="QIR98" s="131"/>
      <c r="QIS98" s="135"/>
      <c r="QIT98" s="132"/>
      <c r="QIU98" s="133"/>
      <c r="QIV98" s="135"/>
      <c r="QIW98" s="134"/>
      <c r="QIX98" s="131"/>
      <c r="QIY98" s="135"/>
      <c r="QIZ98" s="132"/>
      <c r="QJA98" s="133"/>
      <c r="QJB98" s="135"/>
      <c r="QJC98" s="134"/>
      <c r="QJD98" s="131"/>
      <c r="QJE98" s="135"/>
      <c r="QJF98" s="132"/>
      <c r="QJG98" s="133"/>
      <c r="QJH98" s="135"/>
      <c r="QJI98" s="134"/>
      <c r="QJJ98" s="131"/>
      <c r="QJK98" s="135"/>
      <c r="QJL98" s="132"/>
      <c r="QJM98" s="133"/>
      <c r="QJN98" s="135"/>
      <c r="QJO98" s="134"/>
      <c r="QJP98" s="339"/>
      <c r="QJQ98" s="369"/>
      <c r="QJR98" s="562"/>
      <c r="QJS98" s="350"/>
      <c r="QJT98" s="350"/>
      <c r="QJU98" s="351"/>
      <c r="QJV98" s="136"/>
      <c r="QJW98" s="358"/>
      <c r="QJX98" s="359"/>
      <c r="QJY98" s="359"/>
      <c r="QJZ98" s="359"/>
      <c r="QKA98" s="359"/>
      <c r="QKB98" s="359"/>
      <c r="QKC98" s="359"/>
      <c r="QKD98" s="359"/>
      <c r="QKE98" s="359"/>
      <c r="QKF98" s="359"/>
      <c r="QKG98" s="359"/>
      <c r="QKH98" s="359"/>
      <c r="QKI98" s="359"/>
      <c r="QKJ98" s="360"/>
      <c r="QKK98" s="346"/>
      <c r="QKL98" s="340"/>
      <c r="QKM98" s="340"/>
      <c r="QKN98" s="341"/>
      <c r="QKO98" s="339"/>
      <c r="QKP98" s="340"/>
      <c r="QKQ98" s="340"/>
      <c r="QKR98" s="341"/>
      <c r="QKS98" s="339"/>
      <c r="QKT98" s="340"/>
      <c r="QKU98" s="340"/>
      <c r="QKV98" s="340"/>
      <c r="QKW98" s="340"/>
      <c r="QKX98" s="340"/>
      <c r="QKY98" s="340"/>
      <c r="QKZ98" s="369"/>
      <c r="QLA98" s="131"/>
      <c r="QLB98" s="135"/>
      <c r="QLC98" s="132"/>
      <c r="QLD98" s="133"/>
      <c r="QLE98" s="135"/>
      <c r="QLF98" s="134"/>
      <c r="QLG98" s="131"/>
      <c r="QLH98" s="135"/>
      <c r="QLI98" s="132"/>
      <c r="QLJ98" s="133"/>
      <c r="QLK98" s="135"/>
      <c r="QLL98" s="134"/>
      <c r="QLM98" s="131"/>
      <c r="QLN98" s="135"/>
      <c r="QLO98" s="132"/>
      <c r="QLP98" s="133"/>
      <c r="QLQ98" s="135"/>
      <c r="QLR98" s="134"/>
      <c r="QLS98" s="131"/>
      <c r="QLT98" s="135"/>
      <c r="QLU98" s="132"/>
      <c r="QLV98" s="133"/>
      <c r="QLW98" s="135"/>
      <c r="QLX98" s="134"/>
      <c r="QLY98" s="339"/>
      <c r="QLZ98" s="369"/>
      <c r="QMA98" s="562"/>
      <c r="QMB98" s="350"/>
      <c r="QMC98" s="350"/>
      <c r="QMD98" s="351"/>
      <c r="QME98" s="136"/>
      <c r="QMF98" s="358"/>
      <c r="QMG98" s="359"/>
      <c r="QMH98" s="359"/>
      <c r="QMI98" s="359"/>
      <c r="QMJ98" s="359"/>
      <c r="QMK98" s="359"/>
      <c r="QML98" s="359"/>
      <c r="QMM98" s="359"/>
      <c r="QMN98" s="359"/>
      <c r="QMO98" s="359"/>
      <c r="QMP98" s="359"/>
      <c r="QMQ98" s="359"/>
      <c r="QMR98" s="359"/>
      <c r="QMS98" s="360"/>
      <c r="QMT98" s="346"/>
      <c r="QMU98" s="340"/>
      <c r="QMV98" s="340"/>
      <c r="QMW98" s="341"/>
      <c r="QMX98" s="339"/>
      <c r="QMY98" s="340"/>
      <c r="QMZ98" s="340"/>
      <c r="QNA98" s="341"/>
      <c r="QNB98" s="339"/>
      <c r="QNC98" s="340"/>
      <c r="QND98" s="340"/>
      <c r="QNE98" s="340"/>
      <c r="QNF98" s="340"/>
      <c r="QNG98" s="340"/>
      <c r="QNH98" s="340"/>
      <c r="QNI98" s="369"/>
      <c r="QNJ98" s="131"/>
      <c r="QNK98" s="135"/>
      <c r="QNL98" s="132"/>
      <c r="QNM98" s="133"/>
      <c r="QNN98" s="135"/>
      <c r="QNO98" s="134"/>
      <c r="QNP98" s="131"/>
      <c r="QNQ98" s="135"/>
      <c r="QNR98" s="132"/>
      <c r="QNS98" s="133"/>
      <c r="QNT98" s="135"/>
      <c r="QNU98" s="134"/>
      <c r="QNV98" s="131"/>
      <c r="QNW98" s="135"/>
      <c r="QNX98" s="132"/>
      <c r="QNY98" s="133"/>
      <c r="QNZ98" s="135"/>
      <c r="QOA98" s="134"/>
      <c r="QOB98" s="131"/>
      <c r="QOC98" s="135"/>
      <c r="QOD98" s="132"/>
      <c r="QOE98" s="133"/>
      <c r="QOF98" s="135"/>
      <c r="QOG98" s="134"/>
      <c r="QOH98" s="339"/>
      <c r="QOI98" s="369"/>
      <c r="QOJ98" s="562"/>
      <c r="QOK98" s="350"/>
      <c r="QOL98" s="350"/>
      <c r="QOM98" s="351"/>
      <c r="QON98" s="136"/>
      <c r="QOO98" s="358"/>
      <c r="QOP98" s="359"/>
      <c r="QOQ98" s="359"/>
      <c r="QOR98" s="359"/>
      <c r="QOS98" s="359"/>
      <c r="QOT98" s="359"/>
      <c r="QOU98" s="359"/>
      <c r="QOV98" s="359"/>
      <c r="QOW98" s="359"/>
      <c r="QOX98" s="359"/>
      <c r="QOY98" s="359"/>
      <c r="QOZ98" s="359"/>
      <c r="QPA98" s="359"/>
      <c r="QPB98" s="360"/>
      <c r="QPC98" s="346"/>
      <c r="QPD98" s="340"/>
      <c r="QPE98" s="340"/>
      <c r="QPF98" s="341"/>
      <c r="QPG98" s="339"/>
      <c r="QPH98" s="340"/>
      <c r="QPI98" s="340"/>
      <c r="QPJ98" s="341"/>
      <c r="QPK98" s="339"/>
      <c r="QPL98" s="340"/>
      <c r="QPM98" s="340"/>
      <c r="QPN98" s="340"/>
      <c r="QPO98" s="340"/>
      <c r="QPP98" s="340"/>
      <c r="QPQ98" s="340"/>
      <c r="QPR98" s="369"/>
      <c r="QPS98" s="131"/>
      <c r="QPT98" s="135"/>
      <c r="QPU98" s="132"/>
      <c r="QPV98" s="133"/>
      <c r="QPW98" s="135"/>
      <c r="QPX98" s="134"/>
      <c r="QPY98" s="131"/>
      <c r="QPZ98" s="135"/>
      <c r="QQA98" s="132"/>
      <c r="QQB98" s="133"/>
      <c r="QQC98" s="135"/>
      <c r="QQD98" s="134"/>
      <c r="QQE98" s="131"/>
      <c r="QQF98" s="135"/>
      <c r="QQG98" s="132"/>
      <c r="QQH98" s="133"/>
      <c r="QQI98" s="135"/>
      <c r="QQJ98" s="134"/>
      <c r="QQK98" s="131"/>
      <c r="QQL98" s="135"/>
      <c r="QQM98" s="132"/>
      <c r="QQN98" s="133"/>
      <c r="QQO98" s="135"/>
      <c r="QQP98" s="134"/>
      <c r="QQQ98" s="339"/>
      <c r="QQR98" s="369"/>
      <c r="QQS98" s="562"/>
      <c r="QQT98" s="350"/>
      <c r="QQU98" s="350"/>
      <c r="QQV98" s="351"/>
      <c r="QQW98" s="136"/>
      <c r="QQX98" s="358"/>
      <c r="QQY98" s="359"/>
      <c r="QQZ98" s="359"/>
      <c r="QRA98" s="359"/>
      <c r="QRB98" s="359"/>
      <c r="QRC98" s="359"/>
      <c r="QRD98" s="359"/>
      <c r="QRE98" s="359"/>
      <c r="QRF98" s="359"/>
      <c r="QRG98" s="359"/>
      <c r="QRH98" s="359"/>
      <c r="QRI98" s="359"/>
      <c r="QRJ98" s="359"/>
      <c r="QRK98" s="360"/>
      <c r="QRL98" s="346"/>
      <c r="QRM98" s="340"/>
      <c r="QRN98" s="340"/>
      <c r="QRO98" s="341"/>
      <c r="QRP98" s="339"/>
      <c r="QRQ98" s="340"/>
      <c r="QRR98" s="340"/>
      <c r="QRS98" s="341"/>
      <c r="QRT98" s="339"/>
      <c r="QRU98" s="340"/>
      <c r="QRV98" s="340"/>
      <c r="QRW98" s="340"/>
      <c r="QRX98" s="340"/>
      <c r="QRY98" s="340"/>
      <c r="QRZ98" s="340"/>
      <c r="QSA98" s="369"/>
      <c r="QSB98" s="131"/>
      <c r="QSC98" s="135"/>
      <c r="QSD98" s="132"/>
      <c r="QSE98" s="133"/>
      <c r="QSF98" s="135"/>
      <c r="QSG98" s="134"/>
      <c r="QSH98" s="131"/>
      <c r="QSI98" s="135"/>
      <c r="QSJ98" s="132"/>
      <c r="QSK98" s="133"/>
      <c r="QSL98" s="135"/>
      <c r="QSM98" s="134"/>
      <c r="QSN98" s="131"/>
      <c r="QSO98" s="135"/>
      <c r="QSP98" s="132"/>
      <c r="QSQ98" s="133"/>
      <c r="QSR98" s="135"/>
      <c r="QSS98" s="134"/>
      <c r="QST98" s="131"/>
      <c r="QSU98" s="135"/>
      <c r="QSV98" s="132"/>
      <c r="QSW98" s="133"/>
      <c r="QSX98" s="135"/>
      <c r="QSY98" s="134"/>
      <c r="QSZ98" s="339"/>
      <c r="QTA98" s="369"/>
      <c r="QTB98" s="562"/>
      <c r="QTC98" s="350"/>
      <c r="QTD98" s="350"/>
      <c r="QTE98" s="351"/>
      <c r="QTF98" s="136"/>
      <c r="QTG98" s="358"/>
      <c r="QTH98" s="359"/>
      <c r="QTI98" s="359"/>
      <c r="QTJ98" s="359"/>
      <c r="QTK98" s="359"/>
      <c r="QTL98" s="359"/>
      <c r="QTM98" s="359"/>
      <c r="QTN98" s="359"/>
      <c r="QTO98" s="359"/>
      <c r="QTP98" s="359"/>
      <c r="QTQ98" s="359"/>
      <c r="QTR98" s="359"/>
      <c r="QTS98" s="359"/>
      <c r="QTT98" s="360"/>
      <c r="QTU98" s="346"/>
      <c r="QTV98" s="340"/>
      <c r="QTW98" s="340"/>
      <c r="QTX98" s="341"/>
      <c r="QTY98" s="339"/>
      <c r="QTZ98" s="340"/>
      <c r="QUA98" s="340"/>
      <c r="QUB98" s="341"/>
      <c r="QUC98" s="339"/>
      <c r="QUD98" s="340"/>
      <c r="QUE98" s="340"/>
      <c r="QUF98" s="340"/>
      <c r="QUG98" s="340"/>
      <c r="QUH98" s="340"/>
      <c r="QUI98" s="340"/>
      <c r="QUJ98" s="369"/>
      <c r="QUK98" s="131"/>
      <c r="QUL98" s="135"/>
      <c r="QUM98" s="132"/>
      <c r="QUN98" s="133"/>
      <c r="QUO98" s="135"/>
      <c r="QUP98" s="134"/>
      <c r="QUQ98" s="131"/>
      <c r="QUR98" s="135"/>
      <c r="QUS98" s="132"/>
      <c r="QUT98" s="133"/>
      <c r="QUU98" s="135"/>
      <c r="QUV98" s="134"/>
      <c r="QUW98" s="131"/>
      <c r="QUX98" s="135"/>
      <c r="QUY98" s="132"/>
      <c r="QUZ98" s="133"/>
      <c r="QVA98" s="135"/>
      <c r="QVB98" s="134"/>
      <c r="QVC98" s="131"/>
      <c r="QVD98" s="135"/>
      <c r="QVE98" s="132"/>
      <c r="QVF98" s="133"/>
      <c r="QVG98" s="135"/>
      <c r="QVH98" s="134"/>
      <c r="QVI98" s="339"/>
      <c r="QVJ98" s="369"/>
      <c r="QVK98" s="562"/>
      <c r="QVL98" s="350"/>
      <c r="QVM98" s="350"/>
      <c r="QVN98" s="351"/>
      <c r="QVO98" s="136"/>
      <c r="QVP98" s="358"/>
      <c r="QVQ98" s="359"/>
      <c r="QVR98" s="359"/>
      <c r="QVS98" s="359"/>
      <c r="QVT98" s="359"/>
      <c r="QVU98" s="359"/>
      <c r="QVV98" s="359"/>
      <c r="QVW98" s="359"/>
      <c r="QVX98" s="359"/>
      <c r="QVY98" s="359"/>
      <c r="QVZ98" s="359"/>
      <c r="QWA98" s="359"/>
      <c r="QWB98" s="359"/>
      <c r="QWC98" s="360"/>
      <c r="QWD98" s="346"/>
      <c r="QWE98" s="340"/>
      <c r="QWF98" s="340"/>
      <c r="QWG98" s="341"/>
      <c r="QWH98" s="339"/>
      <c r="QWI98" s="340"/>
      <c r="QWJ98" s="340"/>
      <c r="QWK98" s="341"/>
      <c r="QWL98" s="339"/>
      <c r="QWM98" s="340"/>
      <c r="QWN98" s="340"/>
      <c r="QWO98" s="340"/>
      <c r="QWP98" s="340"/>
      <c r="QWQ98" s="340"/>
      <c r="QWR98" s="340"/>
      <c r="QWS98" s="369"/>
      <c r="QWT98" s="131"/>
      <c r="QWU98" s="135"/>
      <c r="QWV98" s="132"/>
      <c r="QWW98" s="133"/>
      <c r="QWX98" s="135"/>
      <c r="QWY98" s="134"/>
      <c r="QWZ98" s="131"/>
      <c r="QXA98" s="135"/>
      <c r="QXB98" s="132"/>
      <c r="QXC98" s="133"/>
      <c r="QXD98" s="135"/>
      <c r="QXE98" s="134"/>
      <c r="QXF98" s="131"/>
      <c r="QXG98" s="135"/>
      <c r="QXH98" s="132"/>
      <c r="QXI98" s="133"/>
      <c r="QXJ98" s="135"/>
      <c r="QXK98" s="134"/>
      <c r="QXL98" s="131"/>
      <c r="QXM98" s="135"/>
      <c r="QXN98" s="132"/>
      <c r="QXO98" s="133"/>
      <c r="QXP98" s="135"/>
      <c r="QXQ98" s="134"/>
      <c r="QXR98" s="339"/>
      <c r="QXS98" s="369"/>
      <c r="QXT98" s="562"/>
      <c r="QXU98" s="350"/>
      <c r="QXV98" s="350"/>
      <c r="QXW98" s="351"/>
      <c r="QXX98" s="136"/>
      <c r="QXY98" s="358"/>
      <c r="QXZ98" s="359"/>
      <c r="QYA98" s="359"/>
      <c r="QYB98" s="359"/>
      <c r="QYC98" s="359"/>
      <c r="QYD98" s="359"/>
      <c r="QYE98" s="359"/>
      <c r="QYF98" s="359"/>
      <c r="QYG98" s="359"/>
      <c r="QYH98" s="359"/>
      <c r="QYI98" s="359"/>
      <c r="QYJ98" s="359"/>
      <c r="QYK98" s="359"/>
      <c r="QYL98" s="360"/>
      <c r="QYM98" s="346"/>
      <c r="QYN98" s="340"/>
      <c r="QYO98" s="340"/>
      <c r="QYP98" s="341"/>
      <c r="QYQ98" s="339"/>
      <c r="QYR98" s="340"/>
      <c r="QYS98" s="340"/>
      <c r="QYT98" s="341"/>
      <c r="QYU98" s="339"/>
      <c r="QYV98" s="340"/>
      <c r="QYW98" s="340"/>
      <c r="QYX98" s="340"/>
      <c r="QYY98" s="340"/>
      <c r="QYZ98" s="340"/>
      <c r="QZA98" s="340"/>
      <c r="QZB98" s="369"/>
      <c r="QZC98" s="131"/>
      <c r="QZD98" s="135"/>
      <c r="QZE98" s="132"/>
      <c r="QZF98" s="133"/>
      <c r="QZG98" s="135"/>
      <c r="QZH98" s="134"/>
      <c r="QZI98" s="131"/>
      <c r="QZJ98" s="135"/>
      <c r="QZK98" s="132"/>
      <c r="QZL98" s="133"/>
      <c r="QZM98" s="135"/>
      <c r="QZN98" s="134"/>
      <c r="QZO98" s="131"/>
      <c r="QZP98" s="135"/>
      <c r="QZQ98" s="132"/>
      <c r="QZR98" s="133"/>
      <c r="QZS98" s="135"/>
      <c r="QZT98" s="134"/>
      <c r="QZU98" s="131"/>
      <c r="QZV98" s="135"/>
      <c r="QZW98" s="132"/>
      <c r="QZX98" s="133"/>
      <c r="QZY98" s="135"/>
      <c r="QZZ98" s="134"/>
      <c r="RAA98" s="339"/>
      <c r="RAB98" s="369"/>
      <c r="RAC98" s="562"/>
      <c r="RAD98" s="350"/>
      <c r="RAE98" s="350"/>
      <c r="RAF98" s="351"/>
      <c r="RAG98" s="136"/>
      <c r="RAH98" s="358"/>
      <c r="RAI98" s="359"/>
      <c r="RAJ98" s="359"/>
      <c r="RAK98" s="359"/>
      <c r="RAL98" s="359"/>
      <c r="RAM98" s="359"/>
      <c r="RAN98" s="359"/>
      <c r="RAO98" s="359"/>
      <c r="RAP98" s="359"/>
      <c r="RAQ98" s="359"/>
      <c r="RAR98" s="359"/>
      <c r="RAS98" s="359"/>
      <c r="RAT98" s="359"/>
      <c r="RAU98" s="360"/>
      <c r="RAV98" s="346"/>
      <c r="RAW98" s="340"/>
      <c r="RAX98" s="340"/>
      <c r="RAY98" s="341"/>
      <c r="RAZ98" s="339"/>
      <c r="RBA98" s="340"/>
      <c r="RBB98" s="340"/>
      <c r="RBC98" s="341"/>
      <c r="RBD98" s="339"/>
      <c r="RBE98" s="340"/>
      <c r="RBF98" s="340"/>
      <c r="RBG98" s="340"/>
      <c r="RBH98" s="340"/>
      <c r="RBI98" s="340"/>
      <c r="RBJ98" s="340"/>
      <c r="RBK98" s="369"/>
      <c r="RBL98" s="131"/>
      <c r="RBM98" s="135"/>
      <c r="RBN98" s="132"/>
      <c r="RBO98" s="133"/>
      <c r="RBP98" s="135"/>
      <c r="RBQ98" s="134"/>
      <c r="RBR98" s="131"/>
      <c r="RBS98" s="135"/>
      <c r="RBT98" s="132"/>
      <c r="RBU98" s="133"/>
      <c r="RBV98" s="135"/>
      <c r="RBW98" s="134"/>
      <c r="RBX98" s="131"/>
      <c r="RBY98" s="135"/>
      <c r="RBZ98" s="132"/>
      <c r="RCA98" s="133"/>
      <c r="RCB98" s="135"/>
      <c r="RCC98" s="134"/>
      <c r="RCD98" s="131"/>
      <c r="RCE98" s="135"/>
      <c r="RCF98" s="132"/>
      <c r="RCG98" s="133"/>
      <c r="RCH98" s="135"/>
      <c r="RCI98" s="134"/>
      <c r="RCJ98" s="339"/>
      <c r="RCK98" s="369"/>
      <c r="RCL98" s="562"/>
      <c r="RCM98" s="350"/>
      <c r="RCN98" s="350"/>
      <c r="RCO98" s="351"/>
      <c r="RCP98" s="136"/>
      <c r="RCQ98" s="358"/>
      <c r="RCR98" s="359"/>
      <c r="RCS98" s="359"/>
      <c r="RCT98" s="359"/>
      <c r="RCU98" s="359"/>
      <c r="RCV98" s="359"/>
      <c r="RCW98" s="359"/>
      <c r="RCX98" s="359"/>
      <c r="RCY98" s="359"/>
      <c r="RCZ98" s="359"/>
      <c r="RDA98" s="359"/>
      <c r="RDB98" s="359"/>
      <c r="RDC98" s="359"/>
      <c r="RDD98" s="360"/>
      <c r="RDE98" s="346"/>
      <c r="RDF98" s="340"/>
      <c r="RDG98" s="340"/>
      <c r="RDH98" s="341"/>
      <c r="RDI98" s="339"/>
      <c r="RDJ98" s="340"/>
      <c r="RDK98" s="340"/>
      <c r="RDL98" s="341"/>
      <c r="RDM98" s="339"/>
      <c r="RDN98" s="340"/>
      <c r="RDO98" s="340"/>
      <c r="RDP98" s="340"/>
      <c r="RDQ98" s="340"/>
      <c r="RDR98" s="340"/>
      <c r="RDS98" s="340"/>
      <c r="RDT98" s="369"/>
      <c r="RDU98" s="131"/>
      <c r="RDV98" s="135"/>
      <c r="RDW98" s="132"/>
      <c r="RDX98" s="133"/>
      <c r="RDY98" s="135"/>
      <c r="RDZ98" s="134"/>
      <c r="REA98" s="131"/>
      <c r="REB98" s="135"/>
      <c r="REC98" s="132"/>
      <c r="RED98" s="133"/>
      <c r="REE98" s="135"/>
      <c r="REF98" s="134"/>
      <c r="REG98" s="131"/>
      <c r="REH98" s="135"/>
      <c r="REI98" s="132"/>
      <c r="REJ98" s="133"/>
      <c r="REK98" s="135"/>
      <c r="REL98" s="134"/>
      <c r="REM98" s="131"/>
      <c r="REN98" s="135"/>
      <c r="REO98" s="132"/>
      <c r="REP98" s="133"/>
      <c r="REQ98" s="135"/>
      <c r="RER98" s="134"/>
      <c r="RES98" s="339"/>
      <c r="RET98" s="369"/>
      <c r="REU98" s="562"/>
      <c r="REV98" s="350"/>
      <c r="REW98" s="350"/>
      <c r="REX98" s="351"/>
      <c r="REY98" s="136"/>
      <c r="REZ98" s="358"/>
      <c r="RFA98" s="359"/>
      <c r="RFB98" s="359"/>
      <c r="RFC98" s="359"/>
      <c r="RFD98" s="359"/>
      <c r="RFE98" s="359"/>
      <c r="RFF98" s="359"/>
      <c r="RFG98" s="359"/>
      <c r="RFH98" s="359"/>
      <c r="RFI98" s="359"/>
      <c r="RFJ98" s="359"/>
      <c r="RFK98" s="359"/>
      <c r="RFL98" s="359"/>
      <c r="RFM98" s="360"/>
      <c r="RFN98" s="346"/>
      <c r="RFO98" s="340"/>
      <c r="RFP98" s="340"/>
      <c r="RFQ98" s="341"/>
      <c r="RFR98" s="339"/>
      <c r="RFS98" s="340"/>
      <c r="RFT98" s="340"/>
      <c r="RFU98" s="341"/>
      <c r="RFV98" s="339"/>
      <c r="RFW98" s="340"/>
      <c r="RFX98" s="340"/>
      <c r="RFY98" s="340"/>
      <c r="RFZ98" s="340"/>
      <c r="RGA98" s="340"/>
      <c r="RGB98" s="340"/>
      <c r="RGC98" s="369"/>
      <c r="RGD98" s="131"/>
      <c r="RGE98" s="135"/>
      <c r="RGF98" s="132"/>
      <c r="RGG98" s="133"/>
      <c r="RGH98" s="135"/>
      <c r="RGI98" s="134"/>
      <c r="RGJ98" s="131"/>
      <c r="RGK98" s="135"/>
      <c r="RGL98" s="132"/>
      <c r="RGM98" s="133"/>
      <c r="RGN98" s="135"/>
      <c r="RGO98" s="134"/>
      <c r="RGP98" s="131"/>
      <c r="RGQ98" s="135"/>
      <c r="RGR98" s="132"/>
      <c r="RGS98" s="133"/>
      <c r="RGT98" s="135"/>
      <c r="RGU98" s="134"/>
      <c r="RGV98" s="131"/>
      <c r="RGW98" s="135"/>
      <c r="RGX98" s="132"/>
      <c r="RGY98" s="133"/>
      <c r="RGZ98" s="135"/>
      <c r="RHA98" s="134"/>
      <c r="RHB98" s="339"/>
      <c r="RHC98" s="369"/>
      <c r="RHD98" s="562"/>
      <c r="RHE98" s="350"/>
      <c r="RHF98" s="350"/>
      <c r="RHG98" s="351"/>
      <c r="RHH98" s="136"/>
      <c r="RHI98" s="358"/>
      <c r="RHJ98" s="359"/>
      <c r="RHK98" s="359"/>
      <c r="RHL98" s="359"/>
      <c r="RHM98" s="359"/>
      <c r="RHN98" s="359"/>
      <c r="RHO98" s="359"/>
      <c r="RHP98" s="359"/>
      <c r="RHQ98" s="359"/>
      <c r="RHR98" s="359"/>
      <c r="RHS98" s="359"/>
      <c r="RHT98" s="359"/>
      <c r="RHU98" s="359"/>
      <c r="RHV98" s="360"/>
      <c r="RHW98" s="346"/>
      <c r="RHX98" s="340"/>
      <c r="RHY98" s="340"/>
      <c r="RHZ98" s="341"/>
      <c r="RIA98" s="339"/>
      <c r="RIB98" s="340"/>
      <c r="RIC98" s="340"/>
      <c r="RID98" s="341"/>
      <c r="RIE98" s="339"/>
      <c r="RIF98" s="340"/>
      <c r="RIG98" s="340"/>
      <c r="RIH98" s="340"/>
      <c r="RII98" s="340"/>
      <c r="RIJ98" s="340"/>
      <c r="RIK98" s="340"/>
      <c r="RIL98" s="369"/>
      <c r="RIM98" s="131"/>
      <c r="RIN98" s="135"/>
      <c r="RIO98" s="132"/>
      <c r="RIP98" s="133"/>
      <c r="RIQ98" s="135"/>
      <c r="RIR98" s="134"/>
      <c r="RIS98" s="131"/>
      <c r="RIT98" s="135"/>
      <c r="RIU98" s="132"/>
      <c r="RIV98" s="133"/>
      <c r="RIW98" s="135"/>
      <c r="RIX98" s="134"/>
      <c r="RIY98" s="131"/>
      <c r="RIZ98" s="135"/>
      <c r="RJA98" s="132"/>
      <c r="RJB98" s="133"/>
      <c r="RJC98" s="135"/>
      <c r="RJD98" s="134"/>
      <c r="RJE98" s="131"/>
      <c r="RJF98" s="135"/>
      <c r="RJG98" s="132"/>
      <c r="RJH98" s="133"/>
      <c r="RJI98" s="135"/>
      <c r="RJJ98" s="134"/>
      <c r="RJK98" s="339"/>
      <c r="RJL98" s="369"/>
      <c r="RJM98" s="562"/>
      <c r="RJN98" s="350"/>
      <c r="RJO98" s="350"/>
      <c r="RJP98" s="351"/>
      <c r="RJQ98" s="136"/>
      <c r="RJR98" s="358"/>
      <c r="RJS98" s="359"/>
      <c r="RJT98" s="359"/>
      <c r="RJU98" s="359"/>
      <c r="RJV98" s="359"/>
      <c r="RJW98" s="359"/>
      <c r="RJX98" s="359"/>
      <c r="RJY98" s="359"/>
      <c r="RJZ98" s="359"/>
      <c r="RKA98" s="359"/>
      <c r="RKB98" s="359"/>
      <c r="RKC98" s="359"/>
      <c r="RKD98" s="359"/>
      <c r="RKE98" s="360"/>
      <c r="RKF98" s="346"/>
      <c r="RKG98" s="340"/>
      <c r="RKH98" s="340"/>
      <c r="RKI98" s="341"/>
      <c r="RKJ98" s="339"/>
      <c r="RKK98" s="340"/>
      <c r="RKL98" s="340"/>
      <c r="RKM98" s="341"/>
      <c r="RKN98" s="339"/>
      <c r="RKO98" s="340"/>
      <c r="RKP98" s="340"/>
      <c r="RKQ98" s="340"/>
      <c r="RKR98" s="340"/>
      <c r="RKS98" s="340"/>
      <c r="RKT98" s="340"/>
      <c r="RKU98" s="369"/>
      <c r="RKV98" s="131"/>
      <c r="RKW98" s="135"/>
      <c r="RKX98" s="132"/>
      <c r="RKY98" s="133"/>
      <c r="RKZ98" s="135"/>
      <c r="RLA98" s="134"/>
      <c r="RLB98" s="131"/>
      <c r="RLC98" s="135"/>
      <c r="RLD98" s="132"/>
      <c r="RLE98" s="133"/>
      <c r="RLF98" s="135"/>
      <c r="RLG98" s="134"/>
      <c r="RLH98" s="131"/>
      <c r="RLI98" s="135"/>
      <c r="RLJ98" s="132"/>
      <c r="RLK98" s="133"/>
      <c r="RLL98" s="135"/>
      <c r="RLM98" s="134"/>
      <c r="RLN98" s="131"/>
      <c r="RLO98" s="135"/>
      <c r="RLP98" s="132"/>
      <c r="RLQ98" s="133"/>
      <c r="RLR98" s="135"/>
      <c r="RLS98" s="134"/>
      <c r="RLT98" s="339"/>
      <c r="RLU98" s="369"/>
      <c r="RLV98" s="562"/>
      <c r="RLW98" s="350"/>
      <c r="RLX98" s="350"/>
      <c r="RLY98" s="351"/>
      <c r="RLZ98" s="136"/>
      <c r="RMA98" s="358"/>
      <c r="RMB98" s="359"/>
      <c r="RMC98" s="359"/>
      <c r="RMD98" s="359"/>
      <c r="RME98" s="359"/>
      <c r="RMF98" s="359"/>
      <c r="RMG98" s="359"/>
      <c r="RMH98" s="359"/>
      <c r="RMI98" s="359"/>
      <c r="RMJ98" s="359"/>
      <c r="RMK98" s="359"/>
      <c r="RML98" s="359"/>
      <c r="RMM98" s="359"/>
      <c r="RMN98" s="360"/>
      <c r="RMO98" s="346"/>
      <c r="RMP98" s="340"/>
      <c r="RMQ98" s="340"/>
      <c r="RMR98" s="341"/>
      <c r="RMS98" s="339"/>
      <c r="RMT98" s="340"/>
      <c r="RMU98" s="340"/>
      <c r="RMV98" s="341"/>
      <c r="RMW98" s="339"/>
      <c r="RMX98" s="340"/>
      <c r="RMY98" s="340"/>
      <c r="RMZ98" s="340"/>
      <c r="RNA98" s="340"/>
      <c r="RNB98" s="340"/>
      <c r="RNC98" s="340"/>
      <c r="RND98" s="369"/>
      <c r="RNE98" s="131"/>
      <c r="RNF98" s="135"/>
      <c r="RNG98" s="132"/>
      <c r="RNH98" s="133"/>
      <c r="RNI98" s="135"/>
      <c r="RNJ98" s="134"/>
      <c r="RNK98" s="131"/>
      <c r="RNL98" s="135"/>
      <c r="RNM98" s="132"/>
      <c r="RNN98" s="133"/>
      <c r="RNO98" s="135"/>
      <c r="RNP98" s="134"/>
      <c r="RNQ98" s="131"/>
      <c r="RNR98" s="135"/>
      <c r="RNS98" s="132"/>
      <c r="RNT98" s="133"/>
      <c r="RNU98" s="135"/>
      <c r="RNV98" s="134"/>
      <c r="RNW98" s="131"/>
      <c r="RNX98" s="135"/>
      <c r="RNY98" s="132"/>
      <c r="RNZ98" s="133"/>
      <c r="ROA98" s="135"/>
      <c r="ROB98" s="134"/>
      <c r="ROC98" s="339"/>
      <c r="ROD98" s="369"/>
      <c r="ROE98" s="562"/>
      <c r="ROF98" s="350"/>
      <c r="ROG98" s="350"/>
      <c r="ROH98" s="351"/>
      <c r="ROI98" s="136"/>
      <c r="ROJ98" s="358"/>
      <c r="ROK98" s="359"/>
      <c r="ROL98" s="359"/>
      <c r="ROM98" s="359"/>
      <c r="RON98" s="359"/>
      <c r="ROO98" s="359"/>
      <c r="ROP98" s="359"/>
      <c r="ROQ98" s="359"/>
      <c r="ROR98" s="359"/>
      <c r="ROS98" s="359"/>
      <c r="ROT98" s="359"/>
      <c r="ROU98" s="359"/>
      <c r="ROV98" s="359"/>
      <c r="ROW98" s="360"/>
      <c r="ROX98" s="346"/>
      <c r="ROY98" s="340"/>
      <c r="ROZ98" s="340"/>
      <c r="RPA98" s="341"/>
      <c r="RPB98" s="339"/>
      <c r="RPC98" s="340"/>
      <c r="RPD98" s="340"/>
      <c r="RPE98" s="341"/>
      <c r="RPF98" s="339"/>
      <c r="RPG98" s="340"/>
      <c r="RPH98" s="340"/>
      <c r="RPI98" s="340"/>
      <c r="RPJ98" s="340"/>
      <c r="RPK98" s="340"/>
      <c r="RPL98" s="340"/>
      <c r="RPM98" s="369"/>
      <c r="RPN98" s="131"/>
      <c r="RPO98" s="135"/>
      <c r="RPP98" s="132"/>
      <c r="RPQ98" s="133"/>
      <c r="RPR98" s="135"/>
      <c r="RPS98" s="134"/>
      <c r="RPT98" s="131"/>
      <c r="RPU98" s="135"/>
      <c r="RPV98" s="132"/>
      <c r="RPW98" s="133"/>
      <c r="RPX98" s="135"/>
      <c r="RPY98" s="134"/>
      <c r="RPZ98" s="131"/>
      <c r="RQA98" s="135"/>
      <c r="RQB98" s="132"/>
      <c r="RQC98" s="133"/>
      <c r="RQD98" s="135"/>
      <c r="RQE98" s="134"/>
      <c r="RQF98" s="131"/>
      <c r="RQG98" s="135"/>
      <c r="RQH98" s="132"/>
      <c r="RQI98" s="133"/>
      <c r="RQJ98" s="135"/>
      <c r="RQK98" s="134"/>
      <c r="RQL98" s="339"/>
      <c r="RQM98" s="369"/>
      <c r="RQN98" s="562"/>
      <c r="RQO98" s="350"/>
      <c r="RQP98" s="350"/>
      <c r="RQQ98" s="351"/>
      <c r="RQR98" s="136"/>
      <c r="RQS98" s="358"/>
      <c r="RQT98" s="359"/>
      <c r="RQU98" s="359"/>
      <c r="RQV98" s="359"/>
      <c r="RQW98" s="359"/>
      <c r="RQX98" s="359"/>
      <c r="RQY98" s="359"/>
      <c r="RQZ98" s="359"/>
      <c r="RRA98" s="359"/>
      <c r="RRB98" s="359"/>
      <c r="RRC98" s="359"/>
      <c r="RRD98" s="359"/>
      <c r="RRE98" s="359"/>
      <c r="RRF98" s="360"/>
      <c r="RRG98" s="346"/>
      <c r="RRH98" s="340"/>
      <c r="RRI98" s="340"/>
      <c r="RRJ98" s="341"/>
      <c r="RRK98" s="339"/>
      <c r="RRL98" s="340"/>
      <c r="RRM98" s="340"/>
      <c r="RRN98" s="341"/>
      <c r="RRO98" s="339"/>
      <c r="RRP98" s="340"/>
      <c r="RRQ98" s="340"/>
      <c r="RRR98" s="340"/>
      <c r="RRS98" s="340"/>
      <c r="RRT98" s="340"/>
      <c r="RRU98" s="340"/>
      <c r="RRV98" s="369"/>
      <c r="RRW98" s="131"/>
      <c r="RRX98" s="135"/>
      <c r="RRY98" s="132"/>
      <c r="RRZ98" s="133"/>
      <c r="RSA98" s="135"/>
      <c r="RSB98" s="134"/>
      <c r="RSC98" s="131"/>
      <c r="RSD98" s="135"/>
      <c r="RSE98" s="132"/>
      <c r="RSF98" s="133"/>
      <c r="RSG98" s="135"/>
      <c r="RSH98" s="134"/>
      <c r="RSI98" s="131"/>
      <c r="RSJ98" s="135"/>
      <c r="RSK98" s="132"/>
      <c r="RSL98" s="133"/>
      <c r="RSM98" s="135"/>
      <c r="RSN98" s="134"/>
      <c r="RSO98" s="131"/>
      <c r="RSP98" s="135"/>
      <c r="RSQ98" s="132"/>
      <c r="RSR98" s="133"/>
      <c r="RSS98" s="135"/>
      <c r="RST98" s="134"/>
      <c r="RSU98" s="339"/>
      <c r="RSV98" s="369"/>
      <c r="RSW98" s="562"/>
      <c r="RSX98" s="350"/>
      <c r="RSY98" s="350"/>
      <c r="RSZ98" s="351"/>
      <c r="RTA98" s="136"/>
      <c r="RTB98" s="358"/>
      <c r="RTC98" s="359"/>
      <c r="RTD98" s="359"/>
      <c r="RTE98" s="359"/>
      <c r="RTF98" s="359"/>
      <c r="RTG98" s="359"/>
      <c r="RTH98" s="359"/>
      <c r="RTI98" s="359"/>
      <c r="RTJ98" s="359"/>
      <c r="RTK98" s="359"/>
      <c r="RTL98" s="359"/>
      <c r="RTM98" s="359"/>
      <c r="RTN98" s="359"/>
      <c r="RTO98" s="360"/>
      <c r="RTP98" s="346"/>
      <c r="RTQ98" s="340"/>
      <c r="RTR98" s="340"/>
      <c r="RTS98" s="341"/>
      <c r="RTT98" s="339"/>
      <c r="RTU98" s="340"/>
      <c r="RTV98" s="340"/>
      <c r="RTW98" s="341"/>
      <c r="RTX98" s="339"/>
      <c r="RTY98" s="340"/>
      <c r="RTZ98" s="340"/>
      <c r="RUA98" s="340"/>
      <c r="RUB98" s="340"/>
      <c r="RUC98" s="340"/>
      <c r="RUD98" s="340"/>
      <c r="RUE98" s="369"/>
      <c r="RUF98" s="131"/>
      <c r="RUG98" s="135"/>
      <c r="RUH98" s="132"/>
      <c r="RUI98" s="133"/>
      <c r="RUJ98" s="135"/>
      <c r="RUK98" s="134"/>
      <c r="RUL98" s="131"/>
      <c r="RUM98" s="135"/>
      <c r="RUN98" s="132"/>
      <c r="RUO98" s="133"/>
      <c r="RUP98" s="135"/>
      <c r="RUQ98" s="134"/>
      <c r="RUR98" s="131"/>
      <c r="RUS98" s="135"/>
      <c r="RUT98" s="132"/>
      <c r="RUU98" s="133"/>
      <c r="RUV98" s="135"/>
      <c r="RUW98" s="134"/>
      <c r="RUX98" s="131"/>
      <c r="RUY98" s="135"/>
      <c r="RUZ98" s="132"/>
      <c r="RVA98" s="133"/>
      <c r="RVB98" s="135"/>
      <c r="RVC98" s="134"/>
      <c r="RVD98" s="339"/>
      <c r="RVE98" s="369"/>
      <c r="RVF98" s="562"/>
      <c r="RVG98" s="350"/>
      <c r="RVH98" s="350"/>
      <c r="RVI98" s="351"/>
      <c r="RVJ98" s="136"/>
      <c r="RVK98" s="358"/>
      <c r="RVL98" s="359"/>
      <c r="RVM98" s="359"/>
      <c r="RVN98" s="359"/>
      <c r="RVO98" s="359"/>
      <c r="RVP98" s="359"/>
      <c r="RVQ98" s="359"/>
      <c r="RVR98" s="359"/>
      <c r="RVS98" s="359"/>
      <c r="RVT98" s="359"/>
      <c r="RVU98" s="359"/>
      <c r="RVV98" s="359"/>
      <c r="RVW98" s="359"/>
      <c r="RVX98" s="360"/>
      <c r="RVY98" s="346"/>
      <c r="RVZ98" s="340"/>
      <c r="RWA98" s="340"/>
      <c r="RWB98" s="341"/>
      <c r="RWC98" s="339"/>
      <c r="RWD98" s="340"/>
      <c r="RWE98" s="340"/>
      <c r="RWF98" s="341"/>
      <c r="RWG98" s="339"/>
      <c r="RWH98" s="340"/>
      <c r="RWI98" s="340"/>
      <c r="RWJ98" s="340"/>
      <c r="RWK98" s="340"/>
      <c r="RWL98" s="340"/>
      <c r="RWM98" s="340"/>
      <c r="RWN98" s="369"/>
      <c r="RWO98" s="131"/>
      <c r="RWP98" s="135"/>
      <c r="RWQ98" s="132"/>
      <c r="RWR98" s="133"/>
      <c r="RWS98" s="135"/>
      <c r="RWT98" s="134"/>
      <c r="RWU98" s="131"/>
      <c r="RWV98" s="135"/>
      <c r="RWW98" s="132"/>
      <c r="RWX98" s="133"/>
      <c r="RWY98" s="135"/>
      <c r="RWZ98" s="134"/>
      <c r="RXA98" s="131"/>
      <c r="RXB98" s="135"/>
      <c r="RXC98" s="132"/>
      <c r="RXD98" s="133"/>
      <c r="RXE98" s="135"/>
      <c r="RXF98" s="134"/>
      <c r="RXG98" s="131"/>
      <c r="RXH98" s="135"/>
      <c r="RXI98" s="132"/>
      <c r="RXJ98" s="133"/>
      <c r="RXK98" s="135"/>
      <c r="RXL98" s="134"/>
      <c r="RXM98" s="339"/>
      <c r="RXN98" s="369"/>
      <c r="RXO98" s="562"/>
      <c r="RXP98" s="350"/>
      <c r="RXQ98" s="350"/>
      <c r="RXR98" s="351"/>
      <c r="RXS98" s="136"/>
      <c r="RXT98" s="358"/>
      <c r="RXU98" s="359"/>
      <c r="RXV98" s="359"/>
      <c r="RXW98" s="359"/>
      <c r="RXX98" s="359"/>
      <c r="RXY98" s="359"/>
      <c r="RXZ98" s="359"/>
      <c r="RYA98" s="359"/>
      <c r="RYB98" s="359"/>
      <c r="RYC98" s="359"/>
      <c r="RYD98" s="359"/>
      <c r="RYE98" s="359"/>
      <c r="RYF98" s="359"/>
      <c r="RYG98" s="360"/>
      <c r="RYH98" s="346"/>
      <c r="RYI98" s="340"/>
      <c r="RYJ98" s="340"/>
      <c r="RYK98" s="341"/>
      <c r="RYL98" s="339"/>
      <c r="RYM98" s="340"/>
      <c r="RYN98" s="340"/>
      <c r="RYO98" s="341"/>
      <c r="RYP98" s="339"/>
      <c r="RYQ98" s="340"/>
      <c r="RYR98" s="340"/>
      <c r="RYS98" s="340"/>
      <c r="RYT98" s="340"/>
      <c r="RYU98" s="340"/>
      <c r="RYV98" s="340"/>
      <c r="RYW98" s="369"/>
      <c r="RYX98" s="131"/>
      <c r="RYY98" s="135"/>
      <c r="RYZ98" s="132"/>
      <c r="RZA98" s="133"/>
      <c r="RZB98" s="135"/>
      <c r="RZC98" s="134"/>
      <c r="RZD98" s="131"/>
      <c r="RZE98" s="135"/>
      <c r="RZF98" s="132"/>
      <c r="RZG98" s="133"/>
      <c r="RZH98" s="135"/>
      <c r="RZI98" s="134"/>
      <c r="RZJ98" s="131"/>
      <c r="RZK98" s="135"/>
      <c r="RZL98" s="132"/>
      <c r="RZM98" s="133"/>
      <c r="RZN98" s="135"/>
      <c r="RZO98" s="134"/>
      <c r="RZP98" s="131"/>
      <c r="RZQ98" s="135"/>
      <c r="RZR98" s="132"/>
      <c r="RZS98" s="133"/>
      <c r="RZT98" s="135"/>
      <c r="RZU98" s="134"/>
      <c r="RZV98" s="339"/>
      <c r="RZW98" s="369"/>
      <c r="RZX98" s="562"/>
      <c r="RZY98" s="350"/>
      <c r="RZZ98" s="350"/>
      <c r="SAA98" s="351"/>
      <c r="SAB98" s="136"/>
      <c r="SAC98" s="358"/>
      <c r="SAD98" s="359"/>
      <c r="SAE98" s="359"/>
      <c r="SAF98" s="359"/>
      <c r="SAG98" s="359"/>
      <c r="SAH98" s="359"/>
      <c r="SAI98" s="359"/>
      <c r="SAJ98" s="359"/>
      <c r="SAK98" s="359"/>
      <c r="SAL98" s="359"/>
      <c r="SAM98" s="359"/>
      <c r="SAN98" s="359"/>
      <c r="SAO98" s="359"/>
      <c r="SAP98" s="360"/>
      <c r="SAQ98" s="346"/>
      <c r="SAR98" s="340"/>
      <c r="SAS98" s="340"/>
      <c r="SAT98" s="341"/>
      <c r="SAU98" s="339"/>
      <c r="SAV98" s="340"/>
      <c r="SAW98" s="340"/>
      <c r="SAX98" s="341"/>
      <c r="SAY98" s="339"/>
      <c r="SAZ98" s="340"/>
      <c r="SBA98" s="340"/>
      <c r="SBB98" s="340"/>
      <c r="SBC98" s="340"/>
      <c r="SBD98" s="340"/>
      <c r="SBE98" s="340"/>
      <c r="SBF98" s="369"/>
      <c r="SBG98" s="131"/>
      <c r="SBH98" s="135"/>
      <c r="SBI98" s="132"/>
      <c r="SBJ98" s="133"/>
      <c r="SBK98" s="135"/>
      <c r="SBL98" s="134"/>
      <c r="SBM98" s="131"/>
      <c r="SBN98" s="135"/>
      <c r="SBO98" s="132"/>
      <c r="SBP98" s="133"/>
      <c r="SBQ98" s="135"/>
      <c r="SBR98" s="134"/>
      <c r="SBS98" s="131"/>
      <c r="SBT98" s="135"/>
      <c r="SBU98" s="132"/>
      <c r="SBV98" s="133"/>
      <c r="SBW98" s="135"/>
      <c r="SBX98" s="134"/>
      <c r="SBY98" s="131"/>
      <c r="SBZ98" s="135"/>
      <c r="SCA98" s="132"/>
      <c r="SCB98" s="133"/>
      <c r="SCC98" s="135"/>
      <c r="SCD98" s="134"/>
      <c r="SCE98" s="339"/>
      <c r="SCF98" s="369"/>
      <c r="SCG98" s="562"/>
      <c r="SCH98" s="350"/>
      <c r="SCI98" s="350"/>
      <c r="SCJ98" s="351"/>
      <c r="SCK98" s="136"/>
      <c r="SCL98" s="358"/>
      <c r="SCM98" s="359"/>
      <c r="SCN98" s="359"/>
      <c r="SCO98" s="359"/>
      <c r="SCP98" s="359"/>
      <c r="SCQ98" s="359"/>
      <c r="SCR98" s="359"/>
      <c r="SCS98" s="359"/>
      <c r="SCT98" s="359"/>
      <c r="SCU98" s="359"/>
      <c r="SCV98" s="359"/>
      <c r="SCW98" s="359"/>
      <c r="SCX98" s="359"/>
      <c r="SCY98" s="360"/>
      <c r="SCZ98" s="346"/>
      <c r="SDA98" s="340"/>
      <c r="SDB98" s="340"/>
      <c r="SDC98" s="341"/>
      <c r="SDD98" s="339"/>
      <c r="SDE98" s="340"/>
      <c r="SDF98" s="340"/>
      <c r="SDG98" s="341"/>
      <c r="SDH98" s="339"/>
      <c r="SDI98" s="340"/>
      <c r="SDJ98" s="340"/>
      <c r="SDK98" s="340"/>
      <c r="SDL98" s="340"/>
      <c r="SDM98" s="340"/>
      <c r="SDN98" s="340"/>
      <c r="SDO98" s="369"/>
      <c r="SDP98" s="131"/>
      <c r="SDQ98" s="135"/>
      <c r="SDR98" s="132"/>
      <c r="SDS98" s="133"/>
      <c r="SDT98" s="135"/>
      <c r="SDU98" s="134"/>
      <c r="SDV98" s="131"/>
      <c r="SDW98" s="135"/>
      <c r="SDX98" s="132"/>
      <c r="SDY98" s="133"/>
      <c r="SDZ98" s="135"/>
      <c r="SEA98" s="134"/>
      <c r="SEB98" s="131"/>
      <c r="SEC98" s="135"/>
      <c r="SED98" s="132"/>
      <c r="SEE98" s="133"/>
      <c r="SEF98" s="135"/>
      <c r="SEG98" s="134"/>
      <c r="SEH98" s="131"/>
      <c r="SEI98" s="135"/>
      <c r="SEJ98" s="132"/>
      <c r="SEK98" s="133"/>
      <c r="SEL98" s="135"/>
      <c r="SEM98" s="134"/>
      <c r="SEN98" s="339"/>
      <c r="SEO98" s="369"/>
      <c r="SEP98" s="562"/>
      <c r="SEQ98" s="350"/>
      <c r="SER98" s="350"/>
      <c r="SES98" s="351"/>
      <c r="SET98" s="136"/>
      <c r="SEU98" s="358"/>
      <c r="SEV98" s="359"/>
      <c r="SEW98" s="359"/>
      <c r="SEX98" s="359"/>
      <c r="SEY98" s="359"/>
      <c r="SEZ98" s="359"/>
      <c r="SFA98" s="359"/>
      <c r="SFB98" s="359"/>
      <c r="SFC98" s="359"/>
      <c r="SFD98" s="359"/>
      <c r="SFE98" s="359"/>
      <c r="SFF98" s="359"/>
      <c r="SFG98" s="359"/>
      <c r="SFH98" s="360"/>
      <c r="SFI98" s="346"/>
      <c r="SFJ98" s="340"/>
      <c r="SFK98" s="340"/>
      <c r="SFL98" s="341"/>
      <c r="SFM98" s="339"/>
      <c r="SFN98" s="340"/>
      <c r="SFO98" s="340"/>
      <c r="SFP98" s="341"/>
      <c r="SFQ98" s="339"/>
      <c r="SFR98" s="340"/>
      <c r="SFS98" s="340"/>
      <c r="SFT98" s="340"/>
      <c r="SFU98" s="340"/>
      <c r="SFV98" s="340"/>
      <c r="SFW98" s="340"/>
      <c r="SFX98" s="369"/>
      <c r="SFY98" s="131"/>
      <c r="SFZ98" s="135"/>
      <c r="SGA98" s="132"/>
      <c r="SGB98" s="133"/>
      <c r="SGC98" s="135"/>
      <c r="SGD98" s="134"/>
      <c r="SGE98" s="131"/>
      <c r="SGF98" s="135"/>
      <c r="SGG98" s="132"/>
      <c r="SGH98" s="133"/>
      <c r="SGI98" s="135"/>
      <c r="SGJ98" s="134"/>
      <c r="SGK98" s="131"/>
      <c r="SGL98" s="135"/>
      <c r="SGM98" s="132"/>
      <c r="SGN98" s="133"/>
      <c r="SGO98" s="135"/>
      <c r="SGP98" s="134"/>
      <c r="SGQ98" s="131"/>
      <c r="SGR98" s="135"/>
      <c r="SGS98" s="132"/>
      <c r="SGT98" s="133"/>
      <c r="SGU98" s="135"/>
      <c r="SGV98" s="134"/>
      <c r="SGW98" s="339"/>
      <c r="SGX98" s="369"/>
      <c r="SGY98" s="562"/>
      <c r="SGZ98" s="350"/>
      <c r="SHA98" s="350"/>
      <c r="SHB98" s="351"/>
      <c r="SHC98" s="136"/>
      <c r="SHD98" s="358"/>
      <c r="SHE98" s="359"/>
      <c r="SHF98" s="359"/>
      <c r="SHG98" s="359"/>
      <c r="SHH98" s="359"/>
      <c r="SHI98" s="359"/>
      <c r="SHJ98" s="359"/>
      <c r="SHK98" s="359"/>
      <c r="SHL98" s="359"/>
      <c r="SHM98" s="359"/>
      <c r="SHN98" s="359"/>
      <c r="SHO98" s="359"/>
      <c r="SHP98" s="359"/>
      <c r="SHQ98" s="360"/>
      <c r="SHR98" s="346"/>
      <c r="SHS98" s="340"/>
      <c r="SHT98" s="340"/>
      <c r="SHU98" s="341"/>
      <c r="SHV98" s="339"/>
      <c r="SHW98" s="340"/>
      <c r="SHX98" s="340"/>
      <c r="SHY98" s="341"/>
      <c r="SHZ98" s="339"/>
      <c r="SIA98" s="340"/>
      <c r="SIB98" s="340"/>
      <c r="SIC98" s="340"/>
      <c r="SID98" s="340"/>
      <c r="SIE98" s="340"/>
      <c r="SIF98" s="340"/>
      <c r="SIG98" s="369"/>
      <c r="SIH98" s="131"/>
      <c r="SII98" s="135"/>
      <c r="SIJ98" s="132"/>
      <c r="SIK98" s="133"/>
      <c r="SIL98" s="135"/>
      <c r="SIM98" s="134"/>
      <c r="SIN98" s="131"/>
      <c r="SIO98" s="135"/>
      <c r="SIP98" s="132"/>
      <c r="SIQ98" s="133"/>
      <c r="SIR98" s="135"/>
      <c r="SIS98" s="134"/>
      <c r="SIT98" s="131"/>
      <c r="SIU98" s="135"/>
      <c r="SIV98" s="132"/>
      <c r="SIW98" s="133"/>
      <c r="SIX98" s="135"/>
      <c r="SIY98" s="134"/>
      <c r="SIZ98" s="131"/>
      <c r="SJA98" s="135"/>
      <c r="SJB98" s="132"/>
      <c r="SJC98" s="133"/>
      <c r="SJD98" s="135"/>
      <c r="SJE98" s="134"/>
      <c r="SJF98" s="339"/>
      <c r="SJG98" s="369"/>
      <c r="SJH98" s="562"/>
      <c r="SJI98" s="350"/>
      <c r="SJJ98" s="350"/>
      <c r="SJK98" s="351"/>
      <c r="SJL98" s="136"/>
      <c r="SJM98" s="358"/>
      <c r="SJN98" s="359"/>
      <c r="SJO98" s="359"/>
      <c r="SJP98" s="359"/>
      <c r="SJQ98" s="359"/>
      <c r="SJR98" s="359"/>
      <c r="SJS98" s="359"/>
      <c r="SJT98" s="359"/>
      <c r="SJU98" s="359"/>
      <c r="SJV98" s="359"/>
      <c r="SJW98" s="359"/>
      <c r="SJX98" s="359"/>
      <c r="SJY98" s="359"/>
      <c r="SJZ98" s="360"/>
      <c r="SKA98" s="346"/>
      <c r="SKB98" s="340"/>
      <c r="SKC98" s="340"/>
      <c r="SKD98" s="341"/>
      <c r="SKE98" s="339"/>
      <c r="SKF98" s="340"/>
      <c r="SKG98" s="340"/>
      <c r="SKH98" s="341"/>
      <c r="SKI98" s="339"/>
      <c r="SKJ98" s="340"/>
      <c r="SKK98" s="340"/>
      <c r="SKL98" s="340"/>
      <c r="SKM98" s="340"/>
      <c r="SKN98" s="340"/>
      <c r="SKO98" s="340"/>
      <c r="SKP98" s="369"/>
      <c r="SKQ98" s="131"/>
      <c r="SKR98" s="135"/>
      <c r="SKS98" s="132"/>
      <c r="SKT98" s="133"/>
      <c r="SKU98" s="135"/>
      <c r="SKV98" s="134"/>
      <c r="SKW98" s="131"/>
      <c r="SKX98" s="135"/>
      <c r="SKY98" s="132"/>
      <c r="SKZ98" s="133"/>
      <c r="SLA98" s="135"/>
      <c r="SLB98" s="134"/>
      <c r="SLC98" s="131"/>
      <c r="SLD98" s="135"/>
      <c r="SLE98" s="132"/>
      <c r="SLF98" s="133"/>
      <c r="SLG98" s="135"/>
      <c r="SLH98" s="134"/>
      <c r="SLI98" s="131"/>
      <c r="SLJ98" s="135"/>
      <c r="SLK98" s="132"/>
      <c r="SLL98" s="133"/>
      <c r="SLM98" s="135"/>
      <c r="SLN98" s="134"/>
      <c r="SLO98" s="339"/>
      <c r="SLP98" s="369"/>
      <c r="SLQ98" s="562"/>
      <c r="SLR98" s="350"/>
      <c r="SLS98" s="350"/>
      <c r="SLT98" s="351"/>
      <c r="SLU98" s="136"/>
      <c r="SLV98" s="358"/>
      <c r="SLW98" s="359"/>
      <c r="SLX98" s="359"/>
      <c r="SLY98" s="359"/>
      <c r="SLZ98" s="359"/>
      <c r="SMA98" s="359"/>
      <c r="SMB98" s="359"/>
      <c r="SMC98" s="359"/>
      <c r="SMD98" s="359"/>
      <c r="SME98" s="359"/>
      <c r="SMF98" s="359"/>
      <c r="SMG98" s="359"/>
      <c r="SMH98" s="359"/>
      <c r="SMI98" s="360"/>
      <c r="SMJ98" s="346"/>
      <c r="SMK98" s="340"/>
      <c r="SML98" s="340"/>
      <c r="SMM98" s="341"/>
      <c r="SMN98" s="339"/>
      <c r="SMO98" s="340"/>
      <c r="SMP98" s="340"/>
      <c r="SMQ98" s="341"/>
      <c r="SMR98" s="339"/>
      <c r="SMS98" s="340"/>
      <c r="SMT98" s="340"/>
      <c r="SMU98" s="340"/>
      <c r="SMV98" s="340"/>
      <c r="SMW98" s="340"/>
      <c r="SMX98" s="340"/>
      <c r="SMY98" s="369"/>
      <c r="SMZ98" s="131"/>
      <c r="SNA98" s="135"/>
      <c r="SNB98" s="132"/>
      <c r="SNC98" s="133"/>
      <c r="SND98" s="135"/>
      <c r="SNE98" s="134"/>
      <c r="SNF98" s="131"/>
      <c r="SNG98" s="135"/>
      <c r="SNH98" s="132"/>
      <c r="SNI98" s="133"/>
      <c r="SNJ98" s="135"/>
      <c r="SNK98" s="134"/>
      <c r="SNL98" s="131"/>
      <c r="SNM98" s="135"/>
      <c r="SNN98" s="132"/>
      <c r="SNO98" s="133"/>
      <c r="SNP98" s="135"/>
      <c r="SNQ98" s="134"/>
      <c r="SNR98" s="131"/>
      <c r="SNS98" s="135"/>
      <c r="SNT98" s="132"/>
      <c r="SNU98" s="133"/>
      <c r="SNV98" s="135"/>
      <c r="SNW98" s="134"/>
      <c r="SNX98" s="339"/>
      <c r="SNY98" s="369"/>
      <c r="SNZ98" s="562"/>
      <c r="SOA98" s="350"/>
      <c r="SOB98" s="350"/>
      <c r="SOC98" s="351"/>
      <c r="SOD98" s="136"/>
      <c r="SOE98" s="358"/>
      <c r="SOF98" s="359"/>
      <c r="SOG98" s="359"/>
      <c r="SOH98" s="359"/>
      <c r="SOI98" s="359"/>
      <c r="SOJ98" s="359"/>
      <c r="SOK98" s="359"/>
      <c r="SOL98" s="359"/>
      <c r="SOM98" s="359"/>
      <c r="SON98" s="359"/>
      <c r="SOO98" s="359"/>
      <c r="SOP98" s="359"/>
      <c r="SOQ98" s="359"/>
      <c r="SOR98" s="360"/>
      <c r="SOS98" s="346"/>
      <c r="SOT98" s="340"/>
      <c r="SOU98" s="340"/>
      <c r="SOV98" s="341"/>
      <c r="SOW98" s="339"/>
      <c r="SOX98" s="340"/>
      <c r="SOY98" s="340"/>
      <c r="SOZ98" s="341"/>
      <c r="SPA98" s="339"/>
      <c r="SPB98" s="340"/>
      <c r="SPC98" s="340"/>
      <c r="SPD98" s="340"/>
      <c r="SPE98" s="340"/>
      <c r="SPF98" s="340"/>
      <c r="SPG98" s="340"/>
      <c r="SPH98" s="369"/>
      <c r="SPI98" s="131"/>
      <c r="SPJ98" s="135"/>
      <c r="SPK98" s="132"/>
      <c r="SPL98" s="133"/>
      <c r="SPM98" s="135"/>
      <c r="SPN98" s="134"/>
      <c r="SPO98" s="131"/>
      <c r="SPP98" s="135"/>
      <c r="SPQ98" s="132"/>
      <c r="SPR98" s="133"/>
      <c r="SPS98" s="135"/>
      <c r="SPT98" s="134"/>
      <c r="SPU98" s="131"/>
      <c r="SPV98" s="135"/>
      <c r="SPW98" s="132"/>
      <c r="SPX98" s="133"/>
      <c r="SPY98" s="135"/>
      <c r="SPZ98" s="134"/>
      <c r="SQA98" s="131"/>
      <c r="SQB98" s="135"/>
      <c r="SQC98" s="132"/>
      <c r="SQD98" s="133"/>
      <c r="SQE98" s="135"/>
      <c r="SQF98" s="134"/>
      <c r="SQG98" s="339"/>
      <c r="SQH98" s="369"/>
      <c r="SQI98" s="562"/>
      <c r="SQJ98" s="350"/>
      <c r="SQK98" s="350"/>
      <c r="SQL98" s="351"/>
      <c r="SQM98" s="136"/>
      <c r="SQN98" s="358"/>
      <c r="SQO98" s="359"/>
      <c r="SQP98" s="359"/>
      <c r="SQQ98" s="359"/>
      <c r="SQR98" s="359"/>
      <c r="SQS98" s="359"/>
      <c r="SQT98" s="359"/>
      <c r="SQU98" s="359"/>
      <c r="SQV98" s="359"/>
      <c r="SQW98" s="359"/>
      <c r="SQX98" s="359"/>
      <c r="SQY98" s="359"/>
      <c r="SQZ98" s="359"/>
      <c r="SRA98" s="360"/>
      <c r="SRB98" s="346"/>
      <c r="SRC98" s="340"/>
      <c r="SRD98" s="340"/>
      <c r="SRE98" s="341"/>
      <c r="SRF98" s="339"/>
      <c r="SRG98" s="340"/>
      <c r="SRH98" s="340"/>
      <c r="SRI98" s="341"/>
      <c r="SRJ98" s="339"/>
      <c r="SRK98" s="340"/>
      <c r="SRL98" s="340"/>
      <c r="SRM98" s="340"/>
      <c r="SRN98" s="340"/>
      <c r="SRO98" s="340"/>
      <c r="SRP98" s="340"/>
      <c r="SRQ98" s="369"/>
      <c r="SRR98" s="131"/>
      <c r="SRS98" s="135"/>
      <c r="SRT98" s="132"/>
      <c r="SRU98" s="133"/>
      <c r="SRV98" s="135"/>
      <c r="SRW98" s="134"/>
      <c r="SRX98" s="131"/>
      <c r="SRY98" s="135"/>
      <c r="SRZ98" s="132"/>
      <c r="SSA98" s="133"/>
      <c r="SSB98" s="135"/>
      <c r="SSC98" s="134"/>
      <c r="SSD98" s="131"/>
      <c r="SSE98" s="135"/>
      <c r="SSF98" s="132"/>
      <c r="SSG98" s="133"/>
      <c r="SSH98" s="135"/>
      <c r="SSI98" s="134"/>
      <c r="SSJ98" s="131"/>
      <c r="SSK98" s="135"/>
      <c r="SSL98" s="132"/>
      <c r="SSM98" s="133"/>
      <c r="SSN98" s="135"/>
      <c r="SSO98" s="134"/>
      <c r="SSP98" s="339"/>
      <c r="SSQ98" s="369"/>
      <c r="SSR98" s="562"/>
      <c r="SSS98" s="350"/>
      <c r="SST98" s="350"/>
      <c r="SSU98" s="351"/>
      <c r="SSV98" s="136"/>
      <c r="SSW98" s="358"/>
      <c r="SSX98" s="359"/>
      <c r="SSY98" s="359"/>
      <c r="SSZ98" s="359"/>
      <c r="STA98" s="359"/>
      <c r="STB98" s="359"/>
      <c r="STC98" s="359"/>
      <c r="STD98" s="359"/>
      <c r="STE98" s="359"/>
      <c r="STF98" s="359"/>
      <c r="STG98" s="359"/>
      <c r="STH98" s="359"/>
      <c r="STI98" s="359"/>
      <c r="STJ98" s="360"/>
      <c r="STK98" s="346"/>
      <c r="STL98" s="340"/>
      <c r="STM98" s="340"/>
      <c r="STN98" s="341"/>
      <c r="STO98" s="339"/>
      <c r="STP98" s="340"/>
      <c r="STQ98" s="340"/>
      <c r="STR98" s="341"/>
      <c r="STS98" s="339"/>
      <c r="STT98" s="340"/>
      <c r="STU98" s="340"/>
      <c r="STV98" s="340"/>
      <c r="STW98" s="340"/>
      <c r="STX98" s="340"/>
      <c r="STY98" s="340"/>
      <c r="STZ98" s="369"/>
      <c r="SUA98" s="131"/>
      <c r="SUB98" s="135"/>
      <c r="SUC98" s="132"/>
      <c r="SUD98" s="133"/>
      <c r="SUE98" s="135"/>
      <c r="SUF98" s="134"/>
      <c r="SUG98" s="131"/>
      <c r="SUH98" s="135"/>
      <c r="SUI98" s="132"/>
      <c r="SUJ98" s="133"/>
      <c r="SUK98" s="135"/>
      <c r="SUL98" s="134"/>
      <c r="SUM98" s="131"/>
      <c r="SUN98" s="135"/>
      <c r="SUO98" s="132"/>
      <c r="SUP98" s="133"/>
      <c r="SUQ98" s="135"/>
      <c r="SUR98" s="134"/>
      <c r="SUS98" s="131"/>
      <c r="SUT98" s="135"/>
      <c r="SUU98" s="132"/>
      <c r="SUV98" s="133"/>
      <c r="SUW98" s="135"/>
      <c r="SUX98" s="134"/>
      <c r="SUY98" s="339"/>
      <c r="SUZ98" s="369"/>
      <c r="SVA98" s="562"/>
      <c r="SVB98" s="350"/>
      <c r="SVC98" s="350"/>
      <c r="SVD98" s="351"/>
      <c r="SVE98" s="136"/>
      <c r="SVF98" s="358"/>
      <c r="SVG98" s="359"/>
      <c r="SVH98" s="359"/>
      <c r="SVI98" s="359"/>
      <c r="SVJ98" s="359"/>
      <c r="SVK98" s="359"/>
      <c r="SVL98" s="359"/>
      <c r="SVM98" s="359"/>
      <c r="SVN98" s="359"/>
      <c r="SVO98" s="359"/>
      <c r="SVP98" s="359"/>
      <c r="SVQ98" s="359"/>
      <c r="SVR98" s="359"/>
      <c r="SVS98" s="360"/>
      <c r="SVT98" s="346"/>
      <c r="SVU98" s="340"/>
      <c r="SVV98" s="340"/>
      <c r="SVW98" s="341"/>
      <c r="SVX98" s="339"/>
      <c r="SVY98" s="340"/>
      <c r="SVZ98" s="340"/>
      <c r="SWA98" s="341"/>
      <c r="SWB98" s="339"/>
      <c r="SWC98" s="340"/>
      <c r="SWD98" s="340"/>
      <c r="SWE98" s="340"/>
      <c r="SWF98" s="340"/>
      <c r="SWG98" s="340"/>
      <c r="SWH98" s="340"/>
      <c r="SWI98" s="369"/>
      <c r="SWJ98" s="131"/>
      <c r="SWK98" s="135"/>
      <c r="SWL98" s="132"/>
      <c r="SWM98" s="133"/>
      <c r="SWN98" s="135"/>
      <c r="SWO98" s="134"/>
      <c r="SWP98" s="131"/>
      <c r="SWQ98" s="135"/>
      <c r="SWR98" s="132"/>
      <c r="SWS98" s="133"/>
      <c r="SWT98" s="135"/>
      <c r="SWU98" s="134"/>
      <c r="SWV98" s="131"/>
      <c r="SWW98" s="135"/>
      <c r="SWX98" s="132"/>
      <c r="SWY98" s="133"/>
      <c r="SWZ98" s="135"/>
      <c r="SXA98" s="134"/>
      <c r="SXB98" s="131"/>
      <c r="SXC98" s="135"/>
      <c r="SXD98" s="132"/>
      <c r="SXE98" s="133"/>
      <c r="SXF98" s="135"/>
      <c r="SXG98" s="134"/>
      <c r="SXH98" s="339"/>
      <c r="SXI98" s="369"/>
      <c r="SXJ98" s="562"/>
      <c r="SXK98" s="350"/>
      <c r="SXL98" s="350"/>
      <c r="SXM98" s="351"/>
      <c r="SXN98" s="136"/>
      <c r="SXO98" s="358"/>
      <c r="SXP98" s="359"/>
      <c r="SXQ98" s="359"/>
      <c r="SXR98" s="359"/>
      <c r="SXS98" s="359"/>
      <c r="SXT98" s="359"/>
      <c r="SXU98" s="359"/>
      <c r="SXV98" s="359"/>
      <c r="SXW98" s="359"/>
      <c r="SXX98" s="359"/>
      <c r="SXY98" s="359"/>
      <c r="SXZ98" s="359"/>
      <c r="SYA98" s="359"/>
      <c r="SYB98" s="360"/>
      <c r="SYC98" s="346"/>
      <c r="SYD98" s="340"/>
      <c r="SYE98" s="340"/>
      <c r="SYF98" s="341"/>
      <c r="SYG98" s="339"/>
      <c r="SYH98" s="340"/>
      <c r="SYI98" s="340"/>
      <c r="SYJ98" s="341"/>
      <c r="SYK98" s="339"/>
      <c r="SYL98" s="340"/>
      <c r="SYM98" s="340"/>
      <c r="SYN98" s="340"/>
      <c r="SYO98" s="340"/>
      <c r="SYP98" s="340"/>
      <c r="SYQ98" s="340"/>
      <c r="SYR98" s="369"/>
      <c r="SYS98" s="131"/>
      <c r="SYT98" s="135"/>
      <c r="SYU98" s="132"/>
      <c r="SYV98" s="133"/>
      <c r="SYW98" s="135"/>
      <c r="SYX98" s="134"/>
      <c r="SYY98" s="131"/>
      <c r="SYZ98" s="135"/>
      <c r="SZA98" s="132"/>
      <c r="SZB98" s="133"/>
      <c r="SZC98" s="135"/>
      <c r="SZD98" s="134"/>
      <c r="SZE98" s="131"/>
      <c r="SZF98" s="135"/>
      <c r="SZG98" s="132"/>
      <c r="SZH98" s="133"/>
      <c r="SZI98" s="135"/>
      <c r="SZJ98" s="134"/>
      <c r="SZK98" s="131"/>
      <c r="SZL98" s="135"/>
      <c r="SZM98" s="132"/>
      <c r="SZN98" s="133"/>
      <c r="SZO98" s="135"/>
      <c r="SZP98" s="134"/>
      <c r="SZQ98" s="339"/>
      <c r="SZR98" s="369"/>
      <c r="SZS98" s="562"/>
      <c r="SZT98" s="350"/>
      <c r="SZU98" s="350"/>
      <c r="SZV98" s="351"/>
      <c r="SZW98" s="136"/>
      <c r="SZX98" s="358"/>
      <c r="SZY98" s="359"/>
      <c r="SZZ98" s="359"/>
      <c r="TAA98" s="359"/>
      <c r="TAB98" s="359"/>
      <c r="TAC98" s="359"/>
      <c r="TAD98" s="359"/>
      <c r="TAE98" s="359"/>
      <c r="TAF98" s="359"/>
      <c r="TAG98" s="359"/>
      <c r="TAH98" s="359"/>
      <c r="TAI98" s="359"/>
      <c r="TAJ98" s="359"/>
      <c r="TAK98" s="360"/>
      <c r="TAL98" s="346"/>
      <c r="TAM98" s="340"/>
      <c r="TAN98" s="340"/>
      <c r="TAO98" s="341"/>
      <c r="TAP98" s="339"/>
      <c r="TAQ98" s="340"/>
      <c r="TAR98" s="340"/>
      <c r="TAS98" s="341"/>
      <c r="TAT98" s="339"/>
      <c r="TAU98" s="340"/>
      <c r="TAV98" s="340"/>
      <c r="TAW98" s="340"/>
      <c r="TAX98" s="340"/>
      <c r="TAY98" s="340"/>
      <c r="TAZ98" s="340"/>
      <c r="TBA98" s="369"/>
      <c r="TBB98" s="131"/>
      <c r="TBC98" s="135"/>
      <c r="TBD98" s="132"/>
      <c r="TBE98" s="133"/>
      <c r="TBF98" s="135"/>
      <c r="TBG98" s="134"/>
      <c r="TBH98" s="131"/>
      <c r="TBI98" s="135"/>
      <c r="TBJ98" s="132"/>
      <c r="TBK98" s="133"/>
      <c r="TBL98" s="135"/>
      <c r="TBM98" s="134"/>
      <c r="TBN98" s="131"/>
      <c r="TBO98" s="135"/>
      <c r="TBP98" s="132"/>
      <c r="TBQ98" s="133"/>
      <c r="TBR98" s="135"/>
      <c r="TBS98" s="134"/>
      <c r="TBT98" s="131"/>
      <c r="TBU98" s="135"/>
      <c r="TBV98" s="132"/>
      <c r="TBW98" s="133"/>
      <c r="TBX98" s="135"/>
      <c r="TBY98" s="134"/>
      <c r="TBZ98" s="339"/>
      <c r="TCA98" s="369"/>
      <c r="TCB98" s="562"/>
      <c r="TCC98" s="350"/>
      <c r="TCD98" s="350"/>
      <c r="TCE98" s="351"/>
      <c r="TCF98" s="136"/>
      <c r="TCG98" s="358"/>
      <c r="TCH98" s="359"/>
      <c r="TCI98" s="359"/>
      <c r="TCJ98" s="359"/>
      <c r="TCK98" s="359"/>
      <c r="TCL98" s="359"/>
      <c r="TCM98" s="359"/>
      <c r="TCN98" s="359"/>
      <c r="TCO98" s="359"/>
      <c r="TCP98" s="359"/>
      <c r="TCQ98" s="359"/>
      <c r="TCR98" s="359"/>
      <c r="TCS98" s="359"/>
      <c r="TCT98" s="360"/>
      <c r="TCU98" s="346"/>
      <c r="TCV98" s="340"/>
      <c r="TCW98" s="340"/>
      <c r="TCX98" s="341"/>
      <c r="TCY98" s="339"/>
      <c r="TCZ98" s="340"/>
      <c r="TDA98" s="340"/>
      <c r="TDB98" s="341"/>
      <c r="TDC98" s="339"/>
      <c r="TDD98" s="340"/>
      <c r="TDE98" s="340"/>
      <c r="TDF98" s="340"/>
      <c r="TDG98" s="340"/>
      <c r="TDH98" s="340"/>
      <c r="TDI98" s="340"/>
      <c r="TDJ98" s="369"/>
      <c r="TDK98" s="131"/>
      <c r="TDL98" s="135"/>
      <c r="TDM98" s="132"/>
      <c r="TDN98" s="133"/>
      <c r="TDO98" s="135"/>
      <c r="TDP98" s="134"/>
      <c r="TDQ98" s="131"/>
      <c r="TDR98" s="135"/>
      <c r="TDS98" s="132"/>
      <c r="TDT98" s="133"/>
      <c r="TDU98" s="135"/>
      <c r="TDV98" s="134"/>
      <c r="TDW98" s="131"/>
      <c r="TDX98" s="135"/>
      <c r="TDY98" s="132"/>
      <c r="TDZ98" s="133"/>
      <c r="TEA98" s="135"/>
      <c r="TEB98" s="134"/>
      <c r="TEC98" s="131"/>
      <c r="TED98" s="135"/>
      <c r="TEE98" s="132"/>
      <c r="TEF98" s="133"/>
      <c r="TEG98" s="135"/>
      <c r="TEH98" s="134"/>
      <c r="TEI98" s="339"/>
      <c r="TEJ98" s="369"/>
      <c r="TEK98" s="562"/>
      <c r="TEL98" s="350"/>
      <c r="TEM98" s="350"/>
      <c r="TEN98" s="351"/>
      <c r="TEO98" s="136"/>
      <c r="TEP98" s="358"/>
      <c r="TEQ98" s="359"/>
      <c r="TER98" s="359"/>
      <c r="TES98" s="359"/>
      <c r="TET98" s="359"/>
      <c r="TEU98" s="359"/>
      <c r="TEV98" s="359"/>
      <c r="TEW98" s="359"/>
      <c r="TEX98" s="359"/>
      <c r="TEY98" s="359"/>
      <c r="TEZ98" s="359"/>
      <c r="TFA98" s="359"/>
      <c r="TFB98" s="359"/>
      <c r="TFC98" s="360"/>
      <c r="TFD98" s="346"/>
      <c r="TFE98" s="340"/>
      <c r="TFF98" s="340"/>
      <c r="TFG98" s="341"/>
      <c r="TFH98" s="339"/>
      <c r="TFI98" s="340"/>
      <c r="TFJ98" s="340"/>
      <c r="TFK98" s="341"/>
      <c r="TFL98" s="339"/>
      <c r="TFM98" s="340"/>
      <c r="TFN98" s="340"/>
      <c r="TFO98" s="340"/>
      <c r="TFP98" s="340"/>
      <c r="TFQ98" s="340"/>
      <c r="TFR98" s="340"/>
      <c r="TFS98" s="369"/>
      <c r="TFT98" s="131"/>
      <c r="TFU98" s="135"/>
      <c r="TFV98" s="132"/>
      <c r="TFW98" s="133"/>
      <c r="TFX98" s="135"/>
      <c r="TFY98" s="134"/>
      <c r="TFZ98" s="131"/>
      <c r="TGA98" s="135"/>
      <c r="TGB98" s="132"/>
      <c r="TGC98" s="133"/>
      <c r="TGD98" s="135"/>
      <c r="TGE98" s="134"/>
      <c r="TGF98" s="131"/>
      <c r="TGG98" s="135"/>
      <c r="TGH98" s="132"/>
      <c r="TGI98" s="133"/>
      <c r="TGJ98" s="135"/>
      <c r="TGK98" s="134"/>
      <c r="TGL98" s="131"/>
      <c r="TGM98" s="135"/>
      <c r="TGN98" s="132"/>
      <c r="TGO98" s="133"/>
      <c r="TGP98" s="135"/>
      <c r="TGQ98" s="134"/>
      <c r="TGR98" s="339"/>
      <c r="TGS98" s="369"/>
      <c r="TGT98" s="562"/>
      <c r="TGU98" s="350"/>
      <c r="TGV98" s="350"/>
      <c r="TGW98" s="351"/>
      <c r="TGX98" s="136"/>
      <c r="TGY98" s="358"/>
      <c r="TGZ98" s="359"/>
      <c r="THA98" s="359"/>
      <c r="THB98" s="359"/>
      <c r="THC98" s="359"/>
      <c r="THD98" s="359"/>
      <c r="THE98" s="359"/>
      <c r="THF98" s="359"/>
      <c r="THG98" s="359"/>
      <c r="THH98" s="359"/>
      <c r="THI98" s="359"/>
      <c r="THJ98" s="359"/>
      <c r="THK98" s="359"/>
      <c r="THL98" s="360"/>
      <c r="THM98" s="346"/>
      <c r="THN98" s="340"/>
      <c r="THO98" s="340"/>
      <c r="THP98" s="341"/>
      <c r="THQ98" s="339"/>
      <c r="THR98" s="340"/>
      <c r="THS98" s="340"/>
      <c r="THT98" s="341"/>
      <c r="THU98" s="339"/>
      <c r="THV98" s="340"/>
      <c r="THW98" s="340"/>
      <c r="THX98" s="340"/>
      <c r="THY98" s="340"/>
      <c r="THZ98" s="340"/>
      <c r="TIA98" s="340"/>
      <c r="TIB98" s="369"/>
      <c r="TIC98" s="131"/>
      <c r="TID98" s="135"/>
      <c r="TIE98" s="132"/>
      <c r="TIF98" s="133"/>
      <c r="TIG98" s="135"/>
      <c r="TIH98" s="134"/>
      <c r="TII98" s="131"/>
      <c r="TIJ98" s="135"/>
      <c r="TIK98" s="132"/>
      <c r="TIL98" s="133"/>
      <c r="TIM98" s="135"/>
      <c r="TIN98" s="134"/>
      <c r="TIO98" s="131"/>
      <c r="TIP98" s="135"/>
      <c r="TIQ98" s="132"/>
      <c r="TIR98" s="133"/>
      <c r="TIS98" s="135"/>
      <c r="TIT98" s="134"/>
      <c r="TIU98" s="131"/>
      <c r="TIV98" s="135"/>
      <c r="TIW98" s="132"/>
      <c r="TIX98" s="133"/>
      <c r="TIY98" s="135"/>
      <c r="TIZ98" s="134"/>
      <c r="TJA98" s="339"/>
      <c r="TJB98" s="369"/>
      <c r="TJC98" s="562"/>
      <c r="TJD98" s="350"/>
      <c r="TJE98" s="350"/>
      <c r="TJF98" s="351"/>
      <c r="TJG98" s="136"/>
      <c r="TJH98" s="358"/>
      <c r="TJI98" s="359"/>
      <c r="TJJ98" s="359"/>
      <c r="TJK98" s="359"/>
      <c r="TJL98" s="359"/>
      <c r="TJM98" s="359"/>
      <c r="TJN98" s="359"/>
      <c r="TJO98" s="359"/>
      <c r="TJP98" s="359"/>
      <c r="TJQ98" s="359"/>
      <c r="TJR98" s="359"/>
      <c r="TJS98" s="359"/>
      <c r="TJT98" s="359"/>
      <c r="TJU98" s="360"/>
      <c r="TJV98" s="346"/>
      <c r="TJW98" s="340"/>
      <c r="TJX98" s="340"/>
      <c r="TJY98" s="341"/>
      <c r="TJZ98" s="339"/>
      <c r="TKA98" s="340"/>
      <c r="TKB98" s="340"/>
      <c r="TKC98" s="341"/>
      <c r="TKD98" s="339"/>
      <c r="TKE98" s="340"/>
      <c r="TKF98" s="340"/>
      <c r="TKG98" s="340"/>
      <c r="TKH98" s="340"/>
      <c r="TKI98" s="340"/>
      <c r="TKJ98" s="340"/>
      <c r="TKK98" s="369"/>
      <c r="TKL98" s="131"/>
      <c r="TKM98" s="135"/>
      <c r="TKN98" s="132"/>
      <c r="TKO98" s="133"/>
      <c r="TKP98" s="135"/>
      <c r="TKQ98" s="134"/>
      <c r="TKR98" s="131"/>
      <c r="TKS98" s="135"/>
      <c r="TKT98" s="132"/>
      <c r="TKU98" s="133"/>
      <c r="TKV98" s="135"/>
      <c r="TKW98" s="134"/>
      <c r="TKX98" s="131"/>
      <c r="TKY98" s="135"/>
      <c r="TKZ98" s="132"/>
      <c r="TLA98" s="133"/>
      <c r="TLB98" s="135"/>
      <c r="TLC98" s="134"/>
      <c r="TLD98" s="131"/>
      <c r="TLE98" s="135"/>
      <c r="TLF98" s="132"/>
      <c r="TLG98" s="133"/>
      <c r="TLH98" s="135"/>
      <c r="TLI98" s="134"/>
      <c r="TLJ98" s="339"/>
      <c r="TLK98" s="369"/>
      <c r="TLL98" s="562"/>
      <c r="TLM98" s="350"/>
      <c r="TLN98" s="350"/>
      <c r="TLO98" s="351"/>
      <c r="TLP98" s="136"/>
      <c r="TLQ98" s="358"/>
      <c r="TLR98" s="359"/>
      <c r="TLS98" s="359"/>
      <c r="TLT98" s="359"/>
      <c r="TLU98" s="359"/>
      <c r="TLV98" s="359"/>
      <c r="TLW98" s="359"/>
      <c r="TLX98" s="359"/>
      <c r="TLY98" s="359"/>
      <c r="TLZ98" s="359"/>
      <c r="TMA98" s="359"/>
      <c r="TMB98" s="359"/>
      <c r="TMC98" s="359"/>
      <c r="TMD98" s="360"/>
      <c r="TME98" s="346"/>
      <c r="TMF98" s="340"/>
      <c r="TMG98" s="340"/>
      <c r="TMH98" s="341"/>
      <c r="TMI98" s="339"/>
      <c r="TMJ98" s="340"/>
      <c r="TMK98" s="340"/>
      <c r="TML98" s="341"/>
      <c r="TMM98" s="339"/>
      <c r="TMN98" s="340"/>
      <c r="TMO98" s="340"/>
      <c r="TMP98" s="340"/>
      <c r="TMQ98" s="340"/>
      <c r="TMR98" s="340"/>
      <c r="TMS98" s="340"/>
      <c r="TMT98" s="369"/>
      <c r="TMU98" s="131"/>
      <c r="TMV98" s="135"/>
      <c r="TMW98" s="132"/>
      <c r="TMX98" s="133"/>
      <c r="TMY98" s="135"/>
      <c r="TMZ98" s="134"/>
      <c r="TNA98" s="131"/>
      <c r="TNB98" s="135"/>
      <c r="TNC98" s="132"/>
      <c r="TND98" s="133"/>
      <c r="TNE98" s="135"/>
      <c r="TNF98" s="134"/>
      <c r="TNG98" s="131"/>
      <c r="TNH98" s="135"/>
      <c r="TNI98" s="132"/>
      <c r="TNJ98" s="133"/>
      <c r="TNK98" s="135"/>
      <c r="TNL98" s="134"/>
      <c r="TNM98" s="131"/>
      <c r="TNN98" s="135"/>
      <c r="TNO98" s="132"/>
      <c r="TNP98" s="133"/>
      <c r="TNQ98" s="135"/>
      <c r="TNR98" s="134"/>
      <c r="TNS98" s="339"/>
      <c r="TNT98" s="369"/>
      <c r="TNU98" s="562"/>
      <c r="TNV98" s="350"/>
      <c r="TNW98" s="350"/>
      <c r="TNX98" s="351"/>
      <c r="TNY98" s="136"/>
      <c r="TNZ98" s="358"/>
      <c r="TOA98" s="359"/>
      <c r="TOB98" s="359"/>
      <c r="TOC98" s="359"/>
      <c r="TOD98" s="359"/>
      <c r="TOE98" s="359"/>
      <c r="TOF98" s="359"/>
      <c r="TOG98" s="359"/>
      <c r="TOH98" s="359"/>
      <c r="TOI98" s="359"/>
      <c r="TOJ98" s="359"/>
      <c r="TOK98" s="359"/>
      <c r="TOL98" s="359"/>
      <c r="TOM98" s="360"/>
      <c r="TON98" s="346"/>
      <c r="TOO98" s="340"/>
      <c r="TOP98" s="340"/>
      <c r="TOQ98" s="341"/>
      <c r="TOR98" s="339"/>
      <c r="TOS98" s="340"/>
      <c r="TOT98" s="340"/>
      <c r="TOU98" s="341"/>
      <c r="TOV98" s="339"/>
      <c r="TOW98" s="340"/>
      <c r="TOX98" s="340"/>
      <c r="TOY98" s="340"/>
      <c r="TOZ98" s="340"/>
      <c r="TPA98" s="340"/>
      <c r="TPB98" s="340"/>
      <c r="TPC98" s="369"/>
      <c r="TPD98" s="131"/>
      <c r="TPE98" s="135"/>
      <c r="TPF98" s="132"/>
      <c r="TPG98" s="133"/>
      <c r="TPH98" s="135"/>
      <c r="TPI98" s="134"/>
      <c r="TPJ98" s="131"/>
      <c r="TPK98" s="135"/>
      <c r="TPL98" s="132"/>
      <c r="TPM98" s="133"/>
      <c r="TPN98" s="135"/>
      <c r="TPO98" s="134"/>
      <c r="TPP98" s="131"/>
      <c r="TPQ98" s="135"/>
      <c r="TPR98" s="132"/>
      <c r="TPS98" s="133"/>
      <c r="TPT98" s="135"/>
      <c r="TPU98" s="134"/>
      <c r="TPV98" s="131"/>
      <c r="TPW98" s="135"/>
      <c r="TPX98" s="132"/>
      <c r="TPY98" s="133"/>
      <c r="TPZ98" s="135"/>
      <c r="TQA98" s="134"/>
      <c r="TQB98" s="339"/>
      <c r="TQC98" s="369"/>
      <c r="TQD98" s="562"/>
      <c r="TQE98" s="350"/>
      <c r="TQF98" s="350"/>
      <c r="TQG98" s="351"/>
      <c r="TQH98" s="136"/>
      <c r="TQI98" s="358"/>
      <c r="TQJ98" s="359"/>
      <c r="TQK98" s="359"/>
      <c r="TQL98" s="359"/>
      <c r="TQM98" s="359"/>
      <c r="TQN98" s="359"/>
      <c r="TQO98" s="359"/>
      <c r="TQP98" s="359"/>
      <c r="TQQ98" s="359"/>
      <c r="TQR98" s="359"/>
      <c r="TQS98" s="359"/>
      <c r="TQT98" s="359"/>
      <c r="TQU98" s="359"/>
      <c r="TQV98" s="360"/>
      <c r="TQW98" s="346"/>
      <c r="TQX98" s="340"/>
      <c r="TQY98" s="340"/>
      <c r="TQZ98" s="341"/>
      <c r="TRA98" s="339"/>
      <c r="TRB98" s="340"/>
      <c r="TRC98" s="340"/>
      <c r="TRD98" s="341"/>
      <c r="TRE98" s="339"/>
      <c r="TRF98" s="340"/>
      <c r="TRG98" s="340"/>
      <c r="TRH98" s="340"/>
      <c r="TRI98" s="340"/>
      <c r="TRJ98" s="340"/>
      <c r="TRK98" s="340"/>
      <c r="TRL98" s="369"/>
      <c r="TRM98" s="131"/>
      <c r="TRN98" s="135"/>
      <c r="TRO98" s="132"/>
      <c r="TRP98" s="133"/>
      <c r="TRQ98" s="135"/>
      <c r="TRR98" s="134"/>
      <c r="TRS98" s="131"/>
      <c r="TRT98" s="135"/>
      <c r="TRU98" s="132"/>
      <c r="TRV98" s="133"/>
      <c r="TRW98" s="135"/>
      <c r="TRX98" s="134"/>
      <c r="TRY98" s="131"/>
      <c r="TRZ98" s="135"/>
      <c r="TSA98" s="132"/>
      <c r="TSB98" s="133"/>
      <c r="TSC98" s="135"/>
      <c r="TSD98" s="134"/>
      <c r="TSE98" s="131"/>
      <c r="TSF98" s="135"/>
      <c r="TSG98" s="132"/>
      <c r="TSH98" s="133"/>
      <c r="TSI98" s="135"/>
      <c r="TSJ98" s="134"/>
      <c r="TSK98" s="339"/>
      <c r="TSL98" s="369"/>
      <c r="TSM98" s="562"/>
      <c r="TSN98" s="350"/>
      <c r="TSO98" s="350"/>
      <c r="TSP98" s="351"/>
      <c r="TSQ98" s="136"/>
      <c r="TSR98" s="358"/>
      <c r="TSS98" s="359"/>
      <c r="TST98" s="359"/>
      <c r="TSU98" s="359"/>
      <c r="TSV98" s="359"/>
      <c r="TSW98" s="359"/>
      <c r="TSX98" s="359"/>
      <c r="TSY98" s="359"/>
      <c r="TSZ98" s="359"/>
      <c r="TTA98" s="359"/>
      <c r="TTB98" s="359"/>
      <c r="TTC98" s="359"/>
      <c r="TTD98" s="359"/>
      <c r="TTE98" s="360"/>
      <c r="TTF98" s="346"/>
      <c r="TTG98" s="340"/>
      <c r="TTH98" s="340"/>
      <c r="TTI98" s="341"/>
      <c r="TTJ98" s="339"/>
      <c r="TTK98" s="340"/>
      <c r="TTL98" s="340"/>
      <c r="TTM98" s="341"/>
      <c r="TTN98" s="339"/>
      <c r="TTO98" s="340"/>
      <c r="TTP98" s="340"/>
      <c r="TTQ98" s="340"/>
      <c r="TTR98" s="340"/>
      <c r="TTS98" s="340"/>
      <c r="TTT98" s="340"/>
      <c r="TTU98" s="369"/>
      <c r="TTV98" s="131"/>
      <c r="TTW98" s="135"/>
      <c r="TTX98" s="132"/>
      <c r="TTY98" s="133"/>
      <c r="TTZ98" s="135"/>
      <c r="TUA98" s="134"/>
      <c r="TUB98" s="131"/>
      <c r="TUC98" s="135"/>
      <c r="TUD98" s="132"/>
      <c r="TUE98" s="133"/>
      <c r="TUF98" s="135"/>
      <c r="TUG98" s="134"/>
      <c r="TUH98" s="131"/>
      <c r="TUI98" s="135"/>
      <c r="TUJ98" s="132"/>
      <c r="TUK98" s="133"/>
      <c r="TUL98" s="135"/>
      <c r="TUM98" s="134"/>
      <c r="TUN98" s="131"/>
      <c r="TUO98" s="135"/>
      <c r="TUP98" s="132"/>
      <c r="TUQ98" s="133"/>
      <c r="TUR98" s="135"/>
      <c r="TUS98" s="134"/>
      <c r="TUT98" s="339"/>
      <c r="TUU98" s="369"/>
      <c r="TUV98" s="562"/>
      <c r="TUW98" s="350"/>
      <c r="TUX98" s="350"/>
      <c r="TUY98" s="351"/>
      <c r="TUZ98" s="136"/>
      <c r="TVA98" s="358"/>
      <c r="TVB98" s="359"/>
      <c r="TVC98" s="359"/>
      <c r="TVD98" s="359"/>
      <c r="TVE98" s="359"/>
      <c r="TVF98" s="359"/>
      <c r="TVG98" s="359"/>
      <c r="TVH98" s="359"/>
      <c r="TVI98" s="359"/>
      <c r="TVJ98" s="359"/>
      <c r="TVK98" s="359"/>
      <c r="TVL98" s="359"/>
      <c r="TVM98" s="359"/>
      <c r="TVN98" s="360"/>
      <c r="TVO98" s="346"/>
      <c r="TVP98" s="340"/>
      <c r="TVQ98" s="340"/>
      <c r="TVR98" s="341"/>
      <c r="TVS98" s="339"/>
      <c r="TVT98" s="340"/>
      <c r="TVU98" s="340"/>
      <c r="TVV98" s="341"/>
      <c r="TVW98" s="339"/>
      <c r="TVX98" s="340"/>
      <c r="TVY98" s="340"/>
      <c r="TVZ98" s="340"/>
      <c r="TWA98" s="340"/>
      <c r="TWB98" s="340"/>
      <c r="TWC98" s="340"/>
      <c r="TWD98" s="369"/>
      <c r="TWE98" s="131"/>
      <c r="TWF98" s="135"/>
      <c r="TWG98" s="132"/>
      <c r="TWH98" s="133"/>
      <c r="TWI98" s="135"/>
      <c r="TWJ98" s="134"/>
      <c r="TWK98" s="131"/>
      <c r="TWL98" s="135"/>
      <c r="TWM98" s="132"/>
      <c r="TWN98" s="133"/>
      <c r="TWO98" s="135"/>
      <c r="TWP98" s="134"/>
      <c r="TWQ98" s="131"/>
      <c r="TWR98" s="135"/>
      <c r="TWS98" s="132"/>
      <c r="TWT98" s="133"/>
      <c r="TWU98" s="135"/>
      <c r="TWV98" s="134"/>
      <c r="TWW98" s="131"/>
      <c r="TWX98" s="135"/>
      <c r="TWY98" s="132"/>
      <c r="TWZ98" s="133"/>
      <c r="TXA98" s="135"/>
      <c r="TXB98" s="134"/>
      <c r="TXC98" s="339"/>
      <c r="TXD98" s="369"/>
      <c r="TXE98" s="562"/>
      <c r="TXF98" s="350"/>
      <c r="TXG98" s="350"/>
      <c r="TXH98" s="351"/>
      <c r="TXI98" s="136"/>
      <c r="TXJ98" s="358"/>
      <c r="TXK98" s="359"/>
      <c r="TXL98" s="359"/>
      <c r="TXM98" s="359"/>
      <c r="TXN98" s="359"/>
      <c r="TXO98" s="359"/>
      <c r="TXP98" s="359"/>
      <c r="TXQ98" s="359"/>
      <c r="TXR98" s="359"/>
      <c r="TXS98" s="359"/>
      <c r="TXT98" s="359"/>
      <c r="TXU98" s="359"/>
      <c r="TXV98" s="359"/>
      <c r="TXW98" s="360"/>
      <c r="TXX98" s="346"/>
      <c r="TXY98" s="340"/>
      <c r="TXZ98" s="340"/>
      <c r="TYA98" s="341"/>
      <c r="TYB98" s="339"/>
      <c r="TYC98" s="340"/>
      <c r="TYD98" s="340"/>
      <c r="TYE98" s="341"/>
      <c r="TYF98" s="339"/>
      <c r="TYG98" s="340"/>
      <c r="TYH98" s="340"/>
      <c r="TYI98" s="340"/>
      <c r="TYJ98" s="340"/>
      <c r="TYK98" s="340"/>
      <c r="TYL98" s="340"/>
      <c r="TYM98" s="369"/>
      <c r="TYN98" s="131"/>
      <c r="TYO98" s="135"/>
      <c r="TYP98" s="132"/>
      <c r="TYQ98" s="133"/>
      <c r="TYR98" s="135"/>
      <c r="TYS98" s="134"/>
      <c r="TYT98" s="131"/>
      <c r="TYU98" s="135"/>
      <c r="TYV98" s="132"/>
      <c r="TYW98" s="133"/>
      <c r="TYX98" s="135"/>
      <c r="TYY98" s="134"/>
      <c r="TYZ98" s="131"/>
      <c r="TZA98" s="135"/>
      <c r="TZB98" s="132"/>
      <c r="TZC98" s="133"/>
      <c r="TZD98" s="135"/>
      <c r="TZE98" s="134"/>
      <c r="TZF98" s="131"/>
      <c r="TZG98" s="135"/>
      <c r="TZH98" s="132"/>
      <c r="TZI98" s="133"/>
      <c r="TZJ98" s="135"/>
      <c r="TZK98" s="134"/>
      <c r="TZL98" s="339"/>
      <c r="TZM98" s="369"/>
      <c r="TZN98" s="562"/>
      <c r="TZO98" s="350"/>
      <c r="TZP98" s="350"/>
      <c r="TZQ98" s="351"/>
      <c r="TZR98" s="136"/>
      <c r="TZS98" s="358"/>
      <c r="TZT98" s="359"/>
      <c r="TZU98" s="359"/>
      <c r="TZV98" s="359"/>
      <c r="TZW98" s="359"/>
      <c r="TZX98" s="359"/>
      <c r="TZY98" s="359"/>
      <c r="TZZ98" s="359"/>
      <c r="UAA98" s="359"/>
      <c r="UAB98" s="359"/>
      <c r="UAC98" s="359"/>
      <c r="UAD98" s="359"/>
      <c r="UAE98" s="359"/>
      <c r="UAF98" s="360"/>
      <c r="UAG98" s="346"/>
      <c r="UAH98" s="340"/>
      <c r="UAI98" s="340"/>
      <c r="UAJ98" s="341"/>
      <c r="UAK98" s="339"/>
      <c r="UAL98" s="340"/>
      <c r="UAM98" s="340"/>
      <c r="UAN98" s="341"/>
      <c r="UAO98" s="339"/>
      <c r="UAP98" s="340"/>
      <c r="UAQ98" s="340"/>
      <c r="UAR98" s="340"/>
      <c r="UAS98" s="340"/>
      <c r="UAT98" s="340"/>
      <c r="UAU98" s="340"/>
      <c r="UAV98" s="369"/>
      <c r="UAW98" s="131"/>
      <c r="UAX98" s="135"/>
      <c r="UAY98" s="132"/>
      <c r="UAZ98" s="133"/>
      <c r="UBA98" s="135"/>
      <c r="UBB98" s="134"/>
      <c r="UBC98" s="131"/>
      <c r="UBD98" s="135"/>
      <c r="UBE98" s="132"/>
      <c r="UBF98" s="133"/>
      <c r="UBG98" s="135"/>
      <c r="UBH98" s="134"/>
      <c r="UBI98" s="131"/>
      <c r="UBJ98" s="135"/>
      <c r="UBK98" s="132"/>
      <c r="UBL98" s="133"/>
      <c r="UBM98" s="135"/>
      <c r="UBN98" s="134"/>
      <c r="UBO98" s="131"/>
      <c r="UBP98" s="135"/>
      <c r="UBQ98" s="132"/>
      <c r="UBR98" s="133"/>
      <c r="UBS98" s="135"/>
      <c r="UBT98" s="134"/>
      <c r="UBU98" s="339"/>
      <c r="UBV98" s="369"/>
      <c r="UBW98" s="562"/>
      <c r="UBX98" s="350"/>
      <c r="UBY98" s="350"/>
      <c r="UBZ98" s="351"/>
      <c r="UCA98" s="136"/>
      <c r="UCB98" s="358"/>
      <c r="UCC98" s="359"/>
      <c r="UCD98" s="359"/>
      <c r="UCE98" s="359"/>
      <c r="UCF98" s="359"/>
      <c r="UCG98" s="359"/>
      <c r="UCH98" s="359"/>
      <c r="UCI98" s="359"/>
      <c r="UCJ98" s="359"/>
      <c r="UCK98" s="359"/>
      <c r="UCL98" s="359"/>
      <c r="UCM98" s="359"/>
      <c r="UCN98" s="359"/>
      <c r="UCO98" s="360"/>
      <c r="UCP98" s="346"/>
      <c r="UCQ98" s="340"/>
      <c r="UCR98" s="340"/>
      <c r="UCS98" s="341"/>
      <c r="UCT98" s="339"/>
      <c r="UCU98" s="340"/>
      <c r="UCV98" s="340"/>
      <c r="UCW98" s="341"/>
      <c r="UCX98" s="339"/>
      <c r="UCY98" s="340"/>
      <c r="UCZ98" s="340"/>
      <c r="UDA98" s="340"/>
      <c r="UDB98" s="340"/>
      <c r="UDC98" s="340"/>
      <c r="UDD98" s="340"/>
      <c r="UDE98" s="369"/>
      <c r="UDF98" s="131"/>
      <c r="UDG98" s="135"/>
      <c r="UDH98" s="132"/>
      <c r="UDI98" s="133"/>
      <c r="UDJ98" s="135"/>
      <c r="UDK98" s="134"/>
      <c r="UDL98" s="131"/>
      <c r="UDM98" s="135"/>
      <c r="UDN98" s="132"/>
      <c r="UDO98" s="133"/>
      <c r="UDP98" s="135"/>
      <c r="UDQ98" s="134"/>
      <c r="UDR98" s="131"/>
      <c r="UDS98" s="135"/>
      <c r="UDT98" s="132"/>
      <c r="UDU98" s="133"/>
      <c r="UDV98" s="135"/>
      <c r="UDW98" s="134"/>
      <c r="UDX98" s="131"/>
      <c r="UDY98" s="135"/>
      <c r="UDZ98" s="132"/>
      <c r="UEA98" s="133"/>
      <c r="UEB98" s="135"/>
      <c r="UEC98" s="134"/>
      <c r="UED98" s="339"/>
      <c r="UEE98" s="369"/>
      <c r="UEF98" s="562"/>
      <c r="UEG98" s="350"/>
      <c r="UEH98" s="350"/>
      <c r="UEI98" s="351"/>
      <c r="UEJ98" s="136"/>
      <c r="UEK98" s="358"/>
      <c r="UEL98" s="359"/>
      <c r="UEM98" s="359"/>
      <c r="UEN98" s="359"/>
      <c r="UEO98" s="359"/>
      <c r="UEP98" s="359"/>
      <c r="UEQ98" s="359"/>
      <c r="UER98" s="359"/>
      <c r="UES98" s="359"/>
      <c r="UET98" s="359"/>
      <c r="UEU98" s="359"/>
      <c r="UEV98" s="359"/>
      <c r="UEW98" s="359"/>
      <c r="UEX98" s="360"/>
      <c r="UEY98" s="346"/>
      <c r="UEZ98" s="340"/>
      <c r="UFA98" s="340"/>
      <c r="UFB98" s="341"/>
      <c r="UFC98" s="339"/>
      <c r="UFD98" s="340"/>
      <c r="UFE98" s="340"/>
      <c r="UFF98" s="341"/>
      <c r="UFG98" s="339"/>
      <c r="UFH98" s="340"/>
      <c r="UFI98" s="340"/>
      <c r="UFJ98" s="340"/>
      <c r="UFK98" s="340"/>
      <c r="UFL98" s="340"/>
      <c r="UFM98" s="340"/>
      <c r="UFN98" s="369"/>
      <c r="UFO98" s="131"/>
      <c r="UFP98" s="135"/>
      <c r="UFQ98" s="132"/>
      <c r="UFR98" s="133"/>
      <c r="UFS98" s="135"/>
      <c r="UFT98" s="134"/>
      <c r="UFU98" s="131"/>
      <c r="UFV98" s="135"/>
      <c r="UFW98" s="132"/>
      <c r="UFX98" s="133"/>
      <c r="UFY98" s="135"/>
      <c r="UFZ98" s="134"/>
      <c r="UGA98" s="131"/>
      <c r="UGB98" s="135"/>
      <c r="UGC98" s="132"/>
      <c r="UGD98" s="133"/>
      <c r="UGE98" s="135"/>
      <c r="UGF98" s="134"/>
      <c r="UGG98" s="131"/>
      <c r="UGH98" s="135"/>
      <c r="UGI98" s="132"/>
      <c r="UGJ98" s="133"/>
      <c r="UGK98" s="135"/>
      <c r="UGL98" s="134"/>
      <c r="UGM98" s="339"/>
      <c r="UGN98" s="369"/>
      <c r="UGO98" s="562"/>
      <c r="UGP98" s="350"/>
      <c r="UGQ98" s="350"/>
      <c r="UGR98" s="351"/>
      <c r="UGS98" s="136"/>
      <c r="UGT98" s="358"/>
      <c r="UGU98" s="359"/>
      <c r="UGV98" s="359"/>
      <c r="UGW98" s="359"/>
      <c r="UGX98" s="359"/>
      <c r="UGY98" s="359"/>
      <c r="UGZ98" s="359"/>
      <c r="UHA98" s="359"/>
      <c r="UHB98" s="359"/>
      <c r="UHC98" s="359"/>
      <c r="UHD98" s="359"/>
      <c r="UHE98" s="359"/>
      <c r="UHF98" s="359"/>
      <c r="UHG98" s="360"/>
      <c r="UHH98" s="346"/>
      <c r="UHI98" s="340"/>
      <c r="UHJ98" s="340"/>
      <c r="UHK98" s="341"/>
      <c r="UHL98" s="339"/>
      <c r="UHM98" s="340"/>
      <c r="UHN98" s="340"/>
      <c r="UHO98" s="341"/>
      <c r="UHP98" s="339"/>
      <c r="UHQ98" s="340"/>
      <c r="UHR98" s="340"/>
      <c r="UHS98" s="340"/>
      <c r="UHT98" s="340"/>
      <c r="UHU98" s="340"/>
      <c r="UHV98" s="340"/>
      <c r="UHW98" s="369"/>
      <c r="UHX98" s="131"/>
      <c r="UHY98" s="135"/>
      <c r="UHZ98" s="132"/>
      <c r="UIA98" s="133"/>
      <c r="UIB98" s="135"/>
      <c r="UIC98" s="134"/>
      <c r="UID98" s="131"/>
      <c r="UIE98" s="135"/>
      <c r="UIF98" s="132"/>
      <c r="UIG98" s="133"/>
      <c r="UIH98" s="135"/>
      <c r="UII98" s="134"/>
      <c r="UIJ98" s="131"/>
      <c r="UIK98" s="135"/>
      <c r="UIL98" s="132"/>
      <c r="UIM98" s="133"/>
      <c r="UIN98" s="135"/>
      <c r="UIO98" s="134"/>
      <c r="UIP98" s="131"/>
      <c r="UIQ98" s="135"/>
      <c r="UIR98" s="132"/>
      <c r="UIS98" s="133"/>
      <c r="UIT98" s="135"/>
      <c r="UIU98" s="134"/>
      <c r="UIV98" s="339"/>
      <c r="UIW98" s="369"/>
      <c r="UIX98" s="562"/>
      <c r="UIY98" s="350"/>
      <c r="UIZ98" s="350"/>
      <c r="UJA98" s="351"/>
      <c r="UJB98" s="136"/>
      <c r="UJC98" s="358"/>
      <c r="UJD98" s="359"/>
      <c r="UJE98" s="359"/>
      <c r="UJF98" s="359"/>
      <c r="UJG98" s="359"/>
      <c r="UJH98" s="359"/>
      <c r="UJI98" s="359"/>
      <c r="UJJ98" s="359"/>
      <c r="UJK98" s="359"/>
      <c r="UJL98" s="359"/>
      <c r="UJM98" s="359"/>
      <c r="UJN98" s="359"/>
      <c r="UJO98" s="359"/>
      <c r="UJP98" s="360"/>
      <c r="UJQ98" s="346"/>
      <c r="UJR98" s="340"/>
      <c r="UJS98" s="340"/>
      <c r="UJT98" s="341"/>
      <c r="UJU98" s="339"/>
      <c r="UJV98" s="340"/>
      <c r="UJW98" s="340"/>
      <c r="UJX98" s="341"/>
      <c r="UJY98" s="339"/>
      <c r="UJZ98" s="340"/>
      <c r="UKA98" s="340"/>
      <c r="UKB98" s="340"/>
      <c r="UKC98" s="340"/>
      <c r="UKD98" s="340"/>
      <c r="UKE98" s="340"/>
      <c r="UKF98" s="369"/>
      <c r="UKG98" s="131"/>
      <c r="UKH98" s="135"/>
      <c r="UKI98" s="132"/>
      <c r="UKJ98" s="133"/>
      <c r="UKK98" s="135"/>
      <c r="UKL98" s="134"/>
      <c r="UKM98" s="131"/>
      <c r="UKN98" s="135"/>
      <c r="UKO98" s="132"/>
      <c r="UKP98" s="133"/>
      <c r="UKQ98" s="135"/>
      <c r="UKR98" s="134"/>
      <c r="UKS98" s="131"/>
      <c r="UKT98" s="135"/>
      <c r="UKU98" s="132"/>
      <c r="UKV98" s="133"/>
      <c r="UKW98" s="135"/>
      <c r="UKX98" s="134"/>
      <c r="UKY98" s="131"/>
      <c r="UKZ98" s="135"/>
      <c r="ULA98" s="132"/>
      <c r="ULB98" s="133"/>
      <c r="ULC98" s="135"/>
      <c r="ULD98" s="134"/>
      <c r="ULE98" s="339"/>
      <c r="ULF98" s="369"/>
      <c r="ULG98" s="562"/>
      <c r="ULH98" s="350"/>
      <c r="ULI98" s="350"/>
      <c r="ULJ98" s="351"/>
      <c r="ULK98" s="136"/>
      <c r="ULL98" s="358"/>
      <c r="ULM98" s="359"/>
      <c r="ULN98" s="359"/>
      <c r="ULO98" s="359"/>
      <c r="ULP98" s="359"/>
      <c r="ULQ98" s="359"/>
      <c r="ULR98" s="359"/>
      <c r="ULS98" s="359"/>
      <c r="ULT98" s="359"/>
      <c r="ULU98" s="359"/>
      <c r="ULV98" s="359"/>
      <c r="ULW98" s="359"/>
      <c r="ULX98" s="359"/>
      <c r="ULY98" s="360"/>
      <c r="ULZ98" s="346"/>
      <c r="UMA98" s="340"/>
      <c r="UMB98" s="340"/>
      <c r="UMC98" s="341"/>
      <c r="UMD98" s="339"/>
      <c r="UME98" s="340"/>
      <c r="UMF98" s="340"/>
      <c r="UMG98" s="341"/>
      <c r="UMH98" s="339"/>
      <c r="UMI98" s="340"/>
      <c r="UMJ98" s="340"/>
      <c r="UMK98" s="340"/>
      <c r="UML98" s="340"/>
      <c r="UMM98" s="340"/>
      <c r="UMN98" s="340"/>
      <c r="UMO98" s="369"/>
      <c r="UMP98" s="131"/>
      <c r="UMQ98" s="135"/>
      <c r="UMR98" s="132"/>
      <c r="UMS98" s="133"/>
      <c r="UMT98" s="135"/>
      <c r="UMU98" s="134"/>
      <c r="UMV98" s="131"/>
      <c r="UMW98" s="135"/>
      <c r="UMX98" s="132"/>
      <c r="UMY98" s="133"/>
      <c r="UMZ98" s="135"/>
      <c r="UNA98" s="134"/>
      <c r="UNB98" s="131"/>
      <c r="UNC98" s="135"/>
      <c r="UND98" s="132"/>
      <c r="UNE98" s="133"/>
      <c r="UNF98" s="135"/>
      <c r="UNG98" s="134"/>
      <c r="UNH98" s="131"/>
      <c r="UNI98" s="135"/>
      <c r="UNJ98" s="132"/>
      <c r="UNK98" s="133"/>
      <c r="UNL98" s="135"/>
      <c r="UNM98" s="134"/>
      <c r="UNN98" s="339"/>
      <c r="UNO98" s="369"/>
      <c r="UNP98" s="562"/>
      <c r="UNQ98" s="350"/>
      <c r="UNR98" s="350"/>
      <c r="UNS98" s="351"/>
      <c r="UNT98" s="136"/>
      <c r="UNU98" s="358"/>
      <c r="UNV98" s="359"/>
      <c r="UNW98" s="359"/>
      <c r="UNX98" s="359"/>
      <c r="UNY98" s="359"/>
      <c r="UNZ98" s="359"/>
      <c r="UOA98" s="359"/>
      <c r="UOB98" s="359"/>
      <c r="UOC98" s="359"/>
      <c r="UOD98" s="359"/>
      <c r="UOE98" s="359"/>
      <c r="UOF98" s="359"/>
      <c r="UOG98" s="359"/>
      <c r="UOH98" s="360"/>
      <c r="UOI98" s="346"/>
      <c r="UOJ98" s="340"/>
      <c r="UOK98" s="340"/>
      <c r="UOL98" s="341"/>
      <c r="UOM98" s="339"/>
      <c r="UON98" s="340"/>
      <c r="UOO98" s="340"/>
      <c r="UOP98" s="341"/>
      <c r="UOQ98" s="339"/>
      <c r="UOR98" s="340"/>
      <c r="UOS98" s="340"/>
      <c r="UOT98" s="340"/>
      <c r="UOU98" s="340"/>
      <c r="UOV98" s="340"/>
      <c r="UOW98" s="340"/>
      <c r="UOX98" s="369"/>
      <c r="UOY98" s="131"/>
      <c r="UOZ98" s="135"/>
      <c r="UPA98" s="132"/>
      <c r="UPB98" s="133"/>
      <c r="UPC98" s="135"/>
      <c r="UPD98" s="134"/>
      <c r="UPE98" s="131"/>
      <c r="UPF98" s="135"/>
      <c r="UPG98" s="132"/>
      <c r="UPH98" s="133"/>
      <c r="UPI98" s="135"/>
      <c r="UPJ98" s="134"/>
      <c r="UPK98" s="131"/>
      <c r="UPL98" s="135"/>
      <c r="UPM98" s="132"/>
      <c r="UPN98" s="133"/>
      <c r="UPO98" s="135"/>
      <c r="UPP98" s="134"/>
      <c r="UPQ98" s="131"/>
      <c r="UPR98" s="135"/>
      <c r="UPS98" s="132"/>
      <c r="UPT98" s="133"/>
      <c r="UPU98" s="135"/>
      <c r="UPV98" s="134"/>
      <c r="UPW98" s="339"/>
      <c r="UPX98" s="369"/>
      <c r="UPY98" s="562"/>
      <c r="UPZ98" s="350"/>
      <c r="UQA98" s="350"/>
      <c r="UQB98" s="351"/>
      <c r="UQC98" s="136"/>
      <c r="UQD98" s="358"/>
      <c r="UQE98" s="359"/>
      <c r="UQF98" s="359"/>
      <c r="UQG98" s="359"/>
      <c r="UQH98" s="359"/>
      <c r="UQI98" s="359"/>
      <c r="UQJ98" s="359"/>
      <c r="UQK98" s="359"/>
      <c r="UQL98" s="359"/>
      <c r="UQM98" s="359"/>
      <c r="UQN98" s="359"/>
      <c r="UQO98" s="359"/>
      <c r="UQP98" s="359"/>
      <c r="UQQ98" s="360"/>
      <c r="UQR98" s="346"/>
      <c r="UQS98" s="340"/>
      <c r="UQT98" s="340"/>
      <c r="UQU98" s="341"/>
      <c r="UQV98" s="339"/>
      <c r="UQW98" s="340"/>
      <c r="UQX98" s="340"/>
      <c r="UQY98" s="341"/>
      <c r="UQZ98" s="339"/>
      <c r="URA98" s="340"/>
      <c r="URB98" s="340"/>
      <c r="URC98" s="340"/>
      <c r="URD98" s="340"/>
      <c r="URE98" s="340"/>
      <c r="URF98" s="340"/>
      <c r="URG98" s="369"/>
      <c r="URH98" s="131"/>
      <c r="URI98" s="135"/>
      <c r="URJ98" s="132"/>
      <c r="URK98" s="133"/>
      <c r="URL98" s="135"/>
      <c r="URM98" s="134"/>
      <c r="URN98" s="131"/>
      <c r="URO98" s="135"/>
      <c r="URP98" s="132"/>
      <c r="URQ98" s="133"/>
      <c r="URR98" s="135"/>
      <c r="URS98" s="134"/>
      <c r="URT98" s="131"/>
      <c r="URU98" s="135"/>
      <c r="URV98" s="132"/>
      <c r="URW98" s="133"/>
      <c r="URX98" s="135"/>
      <c r="URY98" s="134"/>
      <c r="URZ98" s="131"/>
      <c r="USA98" s="135"/>
      <c r="USB98" s="132"/>
      <c r="USC98" s="133"/>
      <c r="USD98" s="135"/>
      <c r="USE98" s="134"/>
      <c r="USF98" s="339"/>
      <c r="USG98" s="369"/>
      <c r="USH98" s="562"/>
      <c r="USI98" s="350"/>
      <c r="USJ98" s="350"/>
      <c r="USK98" s="351"/>
      <c r="USL98" s="136"/>
      <c r="USM98" s="358"/>
      <c r="USN98" s="359"/>
      <c r="USO98" s="359"/>
      <c r="USP98" s="359"/>
      <c r="USQ98" s="359"/>
      <c r="USR98" s="359"/>
      <c r="USS98" s="359"/>
      <c r="UST98" s="359"/>
      <c r="USU98" s="359"/>
      <c r="USV98" s="359"/>
      <c r="USW98" s="359"/>
      <c r="USX98" s="359"/>
      <c r="USY98" s="359"/>
      <c r="USZ98" s="360"/>
      <c r="UTA98" s="346"/>
      <c r="UTB98" s="340"/>
      <c r="UTC98" s="340"/>
      <c r="UTD98" s="341"/>
      <c r="UTE98" s="339"/>
      <c r="UTF98" s="340"/>
      <c r="UTG98" s="340"/>
      <c r="UTH98" s="341"/>
      <c r="UTI98" s="339"/>
      <c r="UTJ98" s="340"/>
      <c r="UTK98" s="340"/>
      <c r="UTL98" s="340"/>
      <c r="UTM98" s="340"/>
      <c r="UTN98" s="340"/>
      <c r="UTO98" s="340"/>
      <c r="UTP98" s="369"/>
      <c r="UTQ98" s="131"/>
      <c r="UTR98" s="135"/>
      <c r="UTS98" s="132"/>
      <c r="UTT98" s="133"/>
      <c r="UTU98" s="135"/>
      <c r="UTV98" s="134"/>
      <c r="UTW98" s="131"/>
      <c r="UTX98" s="135"/>
      <c r="UTY98" s="132"/>
      <c r="UTZ98" s="133"/>
      <c r="UUA98" s="135"/>
      <c r="UUB98" s="134"/>
      <c r="UUC98" s="131"/>
      <c r="UUD98" s="135"/>
      <c r="UUE98" s="132"/>
      <c r="UUF98" s="133"/>
      <c r="UUG98" s="135"/>
      <c r="UUH98" s="134"/>
      <c r="UUI98" s="131"/>
      <c r="UUJ98" s="135"/>
      <c r="UUK98" s="132"/>
      <c r="UUL98" s="133"/>
      <c r="UUM98" s="135"/>
      <c r="UUN98" s="134"/>
      <c r="UUO98" s="339"/>
      <c r="UUP98" s="369"/>
      <c r="UUQ98" s="562"/>
      <c r="UUR98" s="350"/>
      <c r="UUS98" s="350"/>
      <c r="UUT98" s="351"/>
      <c r="UUU98" s="136"/>
      <c r="UUV98" s="358"/>
      <c r="UUW98" s="359"/>
      <c r="UUX98" s="359"/>
      <c r="UUY98" s="359"/>
      <c r="UUZ98" s="359"/>
      <c r="UVA98" s="359"/>
      <c r="UVB98" s="359"/>
      <c r="UVC98" s="359"/>
      <c r="UVD98" s="359"/>
      <c r="UVE98" s="359"/>
      <c r="UVF98" s="359"/>
      <c r="UVG98" s="359"/>
      <c r="UVH98" s="359"/>
      <c r="UVI98" s="360"/>
      <c r="UVJ98" s="346"/>
      <c r="UVK98" s="340"/>
      <c r="UVL98" s="340"/>
      <c r="UVM98" s="341"/>
      <c r="UVN98" s="339"/>
      <c r="UVO98" s="340"/>
      <c r="UVP98" s="340"/>
      <c r="UVQ98" s="341"/>
      <c r="UVR98" s="339"/>
      <c r="UVS98" s="340"/>
      <c r="UVT98" s="340"/>
      <c r="UVU98" s="340"/>
      <c r="UVV98" s="340"/>
      <c r="UVW98" s="340"/>
      <c r="UVX98" s="340"/>
      <c r="UVY98" s="369"/>
      <c r="UVZ98" s="131"/>
      <c r="UWA98" s="135"/>
      <c r="UWB98" s="132"/>
      <c r="UWC98" s="133"/>
      <c r="UWD98" s="135"/>
      <c r="UWE98" s="134"/>
      <c r="UWF98" s="131"/>
      <c r="UWG98" s="135"/>
      <c r="UWH98" s="132"/>
      <c r="UWI98" s="133"/>
      <c r="UWJ98" s="135"/>
      <c r="UWK98" s="134"/>
      <c r="UWL98" s="131"/>
      <c r="UWM98" s="135"/>
      <c r="UWN98" s="132"/>
      <c r="UWO98" s="133"/>
      <c r="UWP98" s="135"/>
      <c r="UWQ98" s="134"/>
      <c r="UWR98" s="131"/>
      <c r="UWS98" s="135"/>
      <c r="UWT98" s="132"/>
      <c r="UWU98" s="133"/>
      <c r="UWV98" s="135"/>
      <c r="UWW98" s="134"/>
      <c r="UWX98" s="339"/>
      <c r="UWY98" s="369"/>
      <c r="UWZ98" s="562"/>
      <c r="UXA98" s="350"/>
      <c r="UXB98" s="350"/>
      <c r="UXC98" s="351"/>
      <c r="UXD98" s="136"/>
      <c r="UXE98" s="358"/>
      <c r="UXF98" s="359"/>
      <c r="UXG98" s="359"/>
      <c r="UXH98" s="359"/>
      <c r="UXI98" s="359"/>
      <c r="UXJ98" s="359"/>
      <c r="UXK98" s="359"/>
      <c r="UXL98" s="359"/>
      <c r="UXM98" s="359"/>
      <c r="UXN98" s="359"/>
      <c r="UXO98" s="359"/>
      <c r="UXP98" s="359"/>
      <c r="UXQ98" s="359"/>
      <c r="UXR98" s="360"/>
      <c r="UXS98" s="346"/>
      <c r="UXT98" s="340"/>
      <c r="UXU98" s="340"/>
      <c r="UXV98" s="341"/>
      <c r="UXW98" s="339"/>
      <c r="UXX98" s="340"/>
      <c r="UXY98" s="340"/>
      <c r="UXZ98" s="341"/>
      <c r="UYA98" s="339"/>
      <c r="UYB98" s="340"/>
      <c r="UYC98" s="340"/>
      <c r="UYD98" s="340"/>
      <c r="UYE98" s="340"/>
      <c r="UYF98" s="340"/>
      <c r="UYG98" s="340"/>
      <c r="UYH98" s="369"/>
      <c r="UYI98" s="131"/>
      <c r="UYJ98" s="135"/>
      <c r="UYK98" s="132"/>
      <c r="UYL98" s="133"/>
      <c r="UYM98" s="135"/>
      <c r="UYN98" s="134"/>
      <c r="UYO98" s="131"/>
      <c r="UYP98" s="135"/>
      <c r="UYQ98" s="132"/>
      <c r="UYR98" s="133"/>
      <c r="UYS98" s="135"/>
      <c r="UYT98" s="134"/>
      <c r="UYU98" s="131"/>
      <c r="UYV98" s="135"/>
      <c r="UYW98" s="132"/>
      <c r="UYX98" s="133"/>
      <c r="UYY98" s="135"/>
      <c r="UYZ98" s="134"/>
      <c r="UZA98" s="131"/>
      <c r="UZB98" s="135"/>
      <c r="UZC98" s="132"/>
      <c r="UZD98" s="133"/>
      <c r="UZE98" s="135"/>
      <c r="UZF98" s="134"/>
      <c r="UZG98" s="339"/>
      <c r="UZH98" s="369"/>
      <c r="UZI98" s="562"/>
      <c r="UZJ98" s="350"/>
      <c r="UZK98" s="350"/>
      <c r="UZL98" s="351"/>
      <c r="UZM98" s="136"/>
      <c r="UZN98" s="358"/>
      <c r="UZO98" s="359"/>
      <c r="UZP98" s="359"/>
      <c r="UZQ98" s="359"/>
      <c r="UZR98" s="359"/>
      <c r="UZS98" s="359"/>
      <c r="UZT98" s="359"/>
      <c r="UZU98" s="359"/>
      <c r="UZV98" s="359"/>
      <c r="UZW98" s="359"/>
      <c r="UZX98" s="359"/>
      <c r="UZY98" s="359"/>
      <c r="UZZ98" s="359"/>
      <c r="VAA98" s="360"/>
      <c r="VAB98" s="346"/>
      <c r="VAC98" s="340"/>
      <c r="VAD98" s="340"/>
      <c r="VAE98" s="341"/>
      <c r="VAF98" s="339"/>
      <c r="VAG98" s="340"/>
      <c r="VAH98" s="340"/>
      <c r="VAI98" s="341"/>
      <c r="VAJ98" s="339"/>
      <c r="VAK98" s="340"/>
      <c r="VAL98" s="340"/>
      <c r="VAM98" s="340"/>
      <c r="VAN98" s="340"/>
      <c r="VAO98" s="340"/>
      <c r="VAP98" s="340"/>
      <c r="VAQ98" s="369"/>
      <c r="VAR98" s="131"/>
      <c r="VAS98" s="135"/>
      <c r="VAT98" s="132"/>
      <c r="VAU98" s="133"/>
      <c r="VAV98" s="135"/>
      <c r="VAW98" s="134"/>
      <c r="VAX98" s="131"/>
      <c r="VAY98" s="135"/>
      <c r="VAZ98" s="132"/>
      <c r="VBA98" s="133"/>
      <c r="VBB98" s="135"/>
      <c r="VBC98" s="134"/>
      <c r="VBD98" s="131"/>
      <c r="VBE98" s="135"/>
      <c r="VBF98" s="132"/>
      <c r="VBG98" s="133"/>
      <c r="VBH98" s="135"/>
      <c r="VBI98" s="134"/>
      <c r="VBJ98" s="131"/>
      <c r="VBK98" s="135"/>
      <c r="VBL98" s="132"/>
      <c r="VBM98" s="133"/>
      <c r="VBN98" s="135"/>
      <c r="VBO98" s="134"/>
      <c r="VBP98" s="339"/>
      <c r="VBQ98" s="369"/>
      <c r="VBR98" s="562"/>
      <c r="VBS98" s="350"/>
      <c r="VBT98" s="350"/>
      <c r="VBU98" s="351"/>
      <c r="VBV98" s="136"/>
      <c r="VBW98" s="358"/>
      <c r="VBX98" s="359"/>
      <c r="VBY98" s="359"/>
      <c r="VBZ98" s="359"/>
      <c r="VCA98" s="359"/>
      <c r="VCB98" s="359"/>
      <c r="VCC98" s="359"/>
      <c r="VCD98" s="359"/>
      <c r="VCE98" s="359"/>
      <c r="VCF98" s="359"/>
      <c r="VCG98" s="359"/>
      <c r="VCH98" s="359"/>
      <c r="VCI98" s="359"/>
      <c r="VCJ98" s="360"/>
      <c r="VCK98" s="346"/>
      <c r="VCL98" s="340"/>
      <c r="VCM98" s="340"/>
      <c r="VCN98" s="341"/>
      <c r="VCO98" s="339"/>
      <c r="VCP98" s="340"/>
      <c r="VCQ98" s="340"/>
      <c r="VCR98" s="341"/>
      <c r="VCS98" s="339"/>
      <c r="VCT98" s="340"/>
      <c r="VCU98" s="340"/>
      <c r="VCV98" s="340"/>
      <c r="VCW98" s="340"/>
      <c r="VCX98" s="340"/>
      <c r="VCY98" s="340"/>
      <c r="VCZ98" s="369"/>
      <c r="VDA98" s="131"/>
      <c r="VDB98" s="135"/>
      <c r="VDC98" s="132"/>
      <c r="VDD98" s="133"/>
      <c r="VDE98" s="135"/>
      <c r="VDF98" s="134"/>
      <c r="VDG98" s="131"/>
      <c r="VDH98" s="135"/>
      <c r="VDI98" s="132"/>
      <c r="VDJ98" s="133"/>
      <c r="VDK98" s="135"/>
      <c r="VDL98" s="134"/>
      <c r="VDM98" s="131"/>
      <c r="VDN98" s="135"/>
      <c r="VDO98" s="132"/>
      <c r="VDP98" s="133"/>
      <c r="VDQ98" s="135"/>
      <c r="VDR98" s="134"/>
      <c r="VDS98" s="131"/>
      <c r="VDT98" s="135"/>
      <c r="VDU98" s="132"/>
      <c r="VDV98" s="133"/>
      <c r="VDW98" s="135"/>
      <c r="VDX98" s="134"/>
      <c r="VDY98" s="339"/>
      <c r="VDZ98" s="369"/>
      <c r="VEA98" s="562"/>
      <c r="VEB98" s="350"/>
      <c r="VEC98" s="350"/>
      <c r="VED98" s="351"/>
      <c r="VEE98" s="136"/>
      <c r="VEF98" s="358"/>
      <c r="VEG98" s="359"/>
      <c r="VEH98" s="359"/>
      <c r="VEI98" s="359"/>
      <c r="VEJ98" s="359"/>
      <c r="VEK98" s="359"/>
      <c r="VEL98" s="359"/>
      <c r="VEM98" s="359"/>
      <c r="VEN98" s="359"/>
      <c r="VEO98" s="359"/>
      <c r="VEP98" s="359"/>
      <c r="VEQ98" s="359"/>
      <c r="VER98" s="359"/>
      <c r="VES98" s="360"/>
      <c r="VET98" s="346"/>
      <c r="VEU98" s="340"/>
      <c r="VEV98" s="340"/>
      <c r="VEW98" s="341"/>
      <c r="VEX98" s="339"/>
      <c r="VEY98" s="340"/>
      <c r="VEZ98" s="340"/>
      <c r="VFA98" s="341"/>
      <c r="VFB98" s="339"/>
      <c r="VFC98" s="340"/>
      <c r="VFD98" s="340"/>
      <c r="VFE98" s="340"/>
      <c r="VFF98" s="340"/>
      <c r="VFG98" s="340"/>
      <c r="VFH98" s="340"/>
      <c r="VFI98" s="369"/>
      <c r="VFJ98" s="131"/>
      <c r="VFK98" s="135"/>
      <c r="VFL98" s="132"/>
      <c r="VFM98" s="133"/>
      <c r="VFN98" s="135"/>
      <c r="VFO98" s="134"/>
      <c r="VFP98" s="131"/>
      <c r="VFQ98" s="135"/>
      <c r="VFR98" s="132"/>
      <c r="VFS98" s="133"/>
      <c r="VFT98" s="135"/>
      <c r="VFU98" s="134"/>
      <c r="VFV98" s="131"/>
      <c r="VFW98" s="135"/>
      <c r="VFX98" s="132"/>
      <c r="VFY98" s="133"/>
      <c r="VFZ98" s="135"/>
      <c r="VGA98" s="134"/>
      <c r="VGB98" s="131"/>
      <c r="VGC98" s="135"/>
      <c r="VGD98" s="132"/>
      <c r="VGE98" s="133"/>
      <c r="VGF98" s="135"/>
      <c r="VGG98" s="134"/>
      <c r="VGH98" s="339"/>
      <c r="VGI98" s="369"/>
      <c r="VGJ98" s="562"/>
      <c r="VGK98" s="350"/>
      <c r="VGL98" s="350"/>
      <c r="VGM98" s="351"/>
      <c r="VGN98" s="136"/>
      <c r="VGO98" s="358"/>
      <c r="VGP98" s="359"/>
      <c r="VGQ98" s="359"/>
      <c r="VGR98" s="359"/>
      <c r="VGS98" s="359"/>
      <c r="VGT98" s="359"/>
      <c r="VGU98" s="359"/>
      <c r="VGV98" s="359"/>
      <c r="VGW98" s="359"/>
      <c r="VGX98" s="359"/>
      <c r="VGY98" s="359"/>
      <c r="VGZ98" s="359"/>
      <c r="VHA98" s="359"/>
      <c r="VHB98" s="360"/>
      <c r="VHC98" s="346"/>
      <c r="VHD98" s="340"/>
      <c r="VHE98" s="340"/>
      <c r="VHF98" s="341"/>
      <c r="VHG98" s="339"/>
      <c r="VHH98" s="340"/>
      <c r="VHI98" s="340"/>
      <c r="VHJ98" s="341"/>
      <c r="VHK98" s="339"/>
      <c r="VHL98" s="340"/>
      <c r="VHM98" s="340"/>
      <c r="VHN98" s="340"/>
      <c r="VHO98" s="340"/>
      <c r="VHP98" s="340"/>
      <c r="VHQ98" s="340"/>
      <c r="VHR98" s="369"/>
      <c r="VHS98" s="131"/>
      <c r="VHT98" s="135"/>
      <c r="VHU98" s="132"/>
      <c r="VHV98" s="133"/>
      <c r="VHW98" s="135"/>
      <c r="VHX98" s="134"/>
      <c r="VHY98" s="131"/>
      <c r="VHZ98" s="135"/>
      <c r="VIA98" s="132"/>
      <c r="VIB98" s="133"/>
      <c r="VIC98" s="135"/>
      <c r="VID98" s="134"/>
      <c r="VIE98" s="131"/>
      <c r="VIF98" s="135"/>
      <c r="VIG98" s="132"/>
      <c r="VIH98" s="133"/>
      <c r="VII98" s="135"/>
      <c r="VIJ98" s="134"/>
      <c r="VIK98" s="131"/>
      <c r="VIL98" s="135"/>
      <c r="VIM98" s="132"/>
      <c r="VIN98" s="133"/>
      <c r="VIO98" s="135"/>
      <c r="VIP98" s="134"/>
      <c r="VIQ98" s="339"/>
      <c r="VIR98" s="369"/>
      <c r="VIS98" s="562"/>
      <c r="VIT98" s="350"/>
      <c r="VIU98" s="350"/>
      <c r="VIV98" s="351"/>
      <c r="VIW98" s="136"/>
      <c r="VIX98" s="358"/>
      <c r="VIY98" s="359"/>
      <c r="VIZ98" s="359"/>
      <c r="VJA98" s="359"/>
      <c r="VJB98" s="359"/>
      <c r="VJC98" s="359"/>
      <c r="VJD98" s="359"/>
      <c r="VJE98" s="359"/>
      <c r="VJF98" s="359"/>
      <c r="VJG98" s="359"/>
      <c r="VJH98" s="359"/>
      <c r="VJI98" s="359"/>
      <c r="VJJ98" s="359"/>
      <c r="VJK98" s="360"/>
      <c r="VJL98" s="346"/>
      <c r="VJM98" s="340"/>
      <c r="VJN98" s="340"/>
      <c r="VJO98" s="341"/>
      <c r="VJP98" s="339"/>
      <c r="VJQ98" s="340"/>
      <c r="VJR98" s="340"/>
      <c r="VJS98" s="341"/>
      <c r="VJT98" s="339"/>
      <c r="VJU98" s="340"/>
      <c r="VJV98" s="340"/>
      <c r="VJW98" s="340"/>
      <c r="VJX98" s="340"/>
      <c r="VJY98" s="340"/>
      <c r="VJZ98" s="340"/>
      <c r="VKA98" s="369"/>
      <c r="VKB98" s="131"/>
      <c r="VKC98" s="135"/>
      <c r="VKD98" s="132"/>
      <c r="VKE98" s="133"/>
      <c r="VKF98" s="135"/>
      <c r="VKG98" s="134"/>
      <c r="VKH98" s="131"/>
      <c r="VKI98" s="135"/>
      <c r="VKJ98" s="132"/>
      <c r="VKK98" s="133"/>
      <c r="VKL98" s="135"/>
      <c r="VKM98" s="134"/>
      <c r="VKN98" s="131"/>
      <c r="VKO98" s="135"/>
      <c r="VKP98" s="132"/>
      <c r="VKQ98" s="133"/>
      <c r="VKR98" s="135"/>
      <c r="VKS98" s="134"/>
      <c r="VKT98" s="131"/>
      <c r="VKU98" s="135"/>
      <c r="VKV98" s="132"/>
      <c r="VKW98" s="133"/>
      <c r="VKX98" s="135"/>
      <c r="VKY98" s="134"/>
      <c r="VKZ98" s="339"/>
      <c r="VLA98" s="369"/>
      <c r="VLB98" s="562"/>
      <c r="VLC98" s="350"/>
      <c r="VLD98" s="350"/>
      <c r="VLE98" s="351"/>
      <c r="VLF98" s="136"/>
      <c r="VLG98" s="358"/>
      <c r="VLH98" s="359"/>
      <c r="VLI98" s="359"/>
      <c r="VLJ98" s="359"/>
      <c r="VLK98" s="359"/>
      <c r="VLL98" s="359"/>
      <c r="VLM98" s="359"/>
      <c r="VLN98" s="359"/>
      <c r="VLO98" s="359"/>
      <c r="VLP98" s="359"/>
      <c r="VLQ98" s="359"/>
      <c r="VLR98" s="359"/>
      <c r="VLS98" s="359"/>
      <c r="VLT98" s="360"/>
      <c r="VLU98" s="346"/>
      <c r="VLV98" s="340"/>
      <c r="VLW98" s="340"/>
      <c r="VLX98" s="341"/>
      <c r="VLY98" s="339"/>
      <c r="VLZ98" s="340"/>
      <c r="VMA98" s="340"/>
      <c r="VMB98" s="341"/>
      <c r="VMC98" s="339"/>
      <c r="VMD98" s="340"/>
      <c r="VME98" s="340"/>
      <c r="VMF98" s="340"/>
      <c r="VMG98" s="340"/>
      <c r="VMH98" s="340"/>
      <c r="VMI98" s="340"/>
      <c r="VMJ98" s="369"/>
      <c r="VMK98" s="131"/>
      <c r="VML98" s="135"/>
      <c r="VMM98" s="132"/>
      <c r="VMN98" s="133"/>
      <c r="VMO98" s="135"/>
      <c r="VMP98" s="134"/>
      <c r="VMQ98" s="131"/>
      <c r="VMR98" s="135"/>
      <c r="VMS98" s="132"/>
      <c r="VMT98" s="133"/>
      <c r="VMU98" s="135"/>
      <c r="VMV98" s="134"/>
      <c r="VMW98" s="131"/>
      <c r="VMX98" s="135"/>
      <c r="VMY98" s="132"/>
      <c r="VMZ98" s="133"/>
      <c r="VNA98" s="135"/>
      <c r="VNB98" s="134"/>
      <c r="VNC98" s="131"/>
      <c r="VND98" s="135"/>
      <c r="VNE98" s="132"/>
      <c r="VNF98" s="133"/>
      <c r="VNG98" s="135"/>
      <c r="VNH98" s="134"/>
      <c r="VNI98" s="339"/>
      <c r="VNJ98" s="369"/>
      <c r="VNK98" s="562"/>
      <c r="VNL98" s="350"/>
      <c r="VNM98" s="350"/>
      <c r="VNN98" s="351"/>
      <c r="VNO98" s="136"/>
      <c r="VNP98" s="358"/>
      <c r="VNQ98" s="359"/>
      <c r="VNR98" s="359"/>
      <c r="VNS98" s="359"/>
      <c r="VNT98" s="359"/>
      <c r="VNU98" s="359"/>
      <c r="VNV98" s="359"/>
      <c r="VNW98" s="359"/>
      <c r="VNX98" s="359"/>
      <c r="VNY98" s="359"/>
      <c r="VNZ98" s="359"/>
      <c r="VOA98" s="359"/>
      <c r="VOB98" s="359"/>
      <c r="VOC98" s="360"/>
      <c r="VOD98" s="346"/>
      <c r="VOE98" s="340"/>
      <c r="VOF98" s="340"/>
      <c r="VOG98" s="341"/>
      <c r="VOH98" s="339"/>
      <c r="VOI98" s="340"/>
      <c r="VOJ98" s="340"/>
      <c r="VOK98" s="341"/>
      <c r="VOL98" s="339"/>
      <c r="VOM98" s="340"/>
      <c r="VON98" s="340"/>
      <c r="VOO98" s="340"/>
      <c r="VOP98" s="340"/>
      <c r="VOQ98" s="340"/>
      <c r="VOR98" s="340"/>
      <c r="VOS98" s="369"/>
      <c r="VOT98" s="131"/>
      <c r="VOU98" s="135"/>
      <c r="VOV98" s="132"/>
      <c r="VOW98" s="133"/>
      <c r="VOX98" s="135"/>
      <c r="VOY98" s="134"/>
      <c r="VOZ98" s="131"/>
      <c r="VPA98" s="135"/>
      <c r="VPB98" s="132"/>
      <c r="VPC98" s="133"/>
      <c r="VPD98" s="135"/>
      <c r="VPE98" s="134"/>
      <c r="VPF98" s="131"/>
      <c r="VPG98" s="135"/>
      <c r="VPH98" s="132"/>
      <c r="VPI98" s="133"/>
      <c r="VPJ98" s="135"/>
      <c r="VPK98" s="134"/>
      <c r="VPL98" s="131"/>
      <c r="VPM98" s="135"/>
      <c r="VPN98" s="132"/>
      <c r="VPO98" s="133"/>
      <c r="VPP98" s="135"/>
      <c r="VPQ98" s="134"/>
      <c r="VPR98" s="339"/>
      <c r="VPS98" s="369"/>
      <c r="VPT98" s="562"/>
      <c r="VPU98" s="350"/>
      <c r="VPV98" s="350"/>
      <c r="VPW98" s="351"/>
      <c r="VPX98" s="136"/>
      <c r="VPY98" s="358"/>
      <c r="VPZ98" s="359"/>
      <c r="VQA98" s="359"/>
      <c r="VQB98" s="359"/>
      <c r="VQC98" s="359"/>
      <c r="VQD98" s="359"/>
      <c r="VQE98" s="359"/>
      <c r="VQF98" s="359"/>
      <c r="VQG98" s="359"/>
      <c r="VQH98" s="359"/>
      <c r="VQI98" s="359"/>
      <c r="VQJ98" s="359"/>
      <c r="VQK98" s="359"/>
      <c r="VQL98" s="360"/>
      <c r="VQM98" s="346"/>
      <c r="VQN98" s="340"/>
      <c r="VQO98" s="340"/>
      <c r="VQP98" s="341"/>
      <c r="VQQ98" s="339"/>
      <c r="VQR98" s="340"/>
      <c r="VQS98" s="340"/>
      <c r="VQT98" s="341"/>
      <c r="VQU98" s="339"/>
      <c r="VQV98" s="340"/>
      <c r="VQW98" s="340"/>
      <c r="VQX98" s="340"/>
      <c r="VQY98" s="340"/>
      <c r="VQZ98" s="340"/>
      <c r="VRA98" s="340"/>
      <c r="VRB98" s="369"/>
      <c r="VRC98" s="131"/>
      <c r="VRD98" s="135"/>
      <c r="VRE98" s="132"/>
      <c r="VRF98" s="133"/>
      <c r="VRG98" s="135"/>
      <c r="VRH98" s="134"/>
      <c r="VRI98" s="131"/>
      <c r="VRJ98" s="135"/>
      <c r="VRK98" s="132"/>
      <c r="VRL98" s="133"/>
      <c r="VRM98" s="135"/>
      <c r="VRN98" s="134"/>
      <c r="VRO98" s="131"/>
      <c r="VRP98" s="135"/>
      <c r="VRQ98" s="132"/>
      <c r="VRR98" s="133"/>
      <c r="VRS98" s="135"/>
      <c r="VRT98" s="134"/>
      <c r="VRU98" s="131"/>
      <c r="VRV98" s="135"/>
      <c r="VRW98" s="132"/>
      <c r="VRX98" s="133"/>
      <c r="VRY98" s="135"/>
      <c r="VRZ98" s="134"/>
      <c r="VSA98" s="339"/>
      <c r="VSB98" s="369"/>
      <c r="VSC98" s="562"/>
      <c r="VSD98" s="350"/>
      <c r="VSE98" s="350"/>
      <c r="VSF98" s="351"/>
      <c r="VSG98" s="136"/>
      <c r="VSH98" s="358"/>
      <c r="VSI98" s="359"/>
      <c r="VSJ98" s="359"/>
      <c r="VSK98" s="359"/>
      <c r="VSL98" s="359"/>
      <c r="VSM98" s="359"/>
      <c r="VSN98" s="359"/>
      <c r="VSO98" s="359"/>
      <c r="VSP98" s="359"/>
      <c r="VSQ98" s="359"/>
      <c r="VSR98" s="359"/>
      <c r="VSS98" s="359"/>
      <c r="VST98" s="359"/>
      <c r="VSU98" s="360"/>
      <c r="VSV98" s="346"/>
      <c r="VSW98" s="340"/>
      <c r="VSX98" s="340"/>
      <c r="VSY98" s="341"/>
      <c r="VSZ98" s="339"/>
      <c r="VTA98" s="340"/>
      <c r="VTB98" s="340"/>
      <c r="VTC98" s="341"/>
      <c r="VTD98" s="339"/>
      <c r="VTE98" s="340"/>
      <c r="VTF98" s="340"/>
      <c r="VTG98" s="340"/>
      <c r="VTH98" s="340"/>
      <c r="VTI98" s="340"/>
      <c r="VTJ98" s="340"/>
      <c r="VTK98" s="369"/>
      <c r="VTL98" s="131"/>
      <c r="VTM98" s="135"/>
      <c r="VTN98" s="132"/>
      <c r="VTO98" s="133"/>
      <c r="VTP98" s="135"/>
      <c r="VTQ98" s="134"/>
      <c r="VTR98" s="131"/>
      <c r="VTS98" s="135"/>
      <c r="VTT98" s="132"/>
      <c r="VTU98" s="133"/>
      <c r="VTV98" s="135"/>
      <c r="VTW98" s="134"/>
      <c r="VTX98" s="131"/>
      <c r="VTY98" s="135"/>
      <c r="VTZ98" s="132"/>
      <c r="VUA98" s="133"/>
      <c r="VUB98" s="135"/>
      <c r="VUC98" s="134"/>
      <c r="VUD98" s="131"/>
      <c r="VUE98" s="135"/>
      <c r="VUF98" s="132"/>
      <c r="VUG98" s="133"/>
      <c r="VUH98" s="135"/>
      <c r="VUI98" s="134"/>
      <c r="VUJ98" s="339"/>
      <c r="VUK98" s="369"/>
      <c r="VUL98" s="562"/>
      <c r="VUM98" s="350"/>
      <c r="VUN98" s="350"/>
      <c r="VUO98" s="351"/>
      <c r="VUP98" s="136"/>
      <c r="VUQ98" s="358"/>
      <c r="VUR98" s="359"/>
      <c r="VUS98" s="359"/>
      <c r="VUT98" s="359"/>
      <c r="VUU98" s="359"/>
      <c r="VUV98" s="359"/>
      <c r="VUW98" s="359"/>
      <c r="VUX98" s="359"/>
      <c r="VUY98" s="359"/>
      <c r="VUZ98" s="359"/>
      <c r="VVA98" s="359"/>
      <c r="VVB98" s="359"/>
      <c r="VVC98" s="359"/>
      <c r="VVD98" s="360"/>
      <c r="VVE98" s="346"/>
      <c r="VVF98" s="340"/>
      <c r="VVG98" s="340"/>
      <c r="VVH98" s="341"/>
      <c r="VVI98" s="339"/>
      <c r="VVJ98" s="340"/>
      <c r="VVK98" s="340"/>
      <c r="VVL98" s="341"/>
      <c r="VVM98" s="339"/>
      <c r="VVN98" s="340"/>
      <c r="VVO98" s="340"/>
      <c r="VVP98" s="340"/>
      <c r="VVQ98" s="340"/>
      <c r="VVR98" s="340"/>
      <c r="VVS98" s="340"/>
      <c r="VVT98" s="369"/>
      <c r="VVU98" s="131"/>
      <c r="VVV98" s="135"/>
      <c r="VVW98" s="132"/>
      <c r="VVX98" s="133"/>
      <c r="VVY98" s="135"/>
      <c r="VVZ98" s="134"/>
      <c r="VWA98" s="131"/>
      <c r="VWB98" s="135"/>
      <c r="VWC98" s="132"/>
      <c r="VWD98" s="133"/>
      <c r="VWE98" s="135"/>
      <c r="VWF98" s="134"/>
      <c r="VWG98" s="131"/>
      <c r="VWH98" s="135"/>
      <c r="VWI98" s="132"/>
      <c r="VWJ98" s="133"/>
      <c r="VWK98" s="135"/>
      <c r="VWL98" s="134"/>
      <c r="VWM98" s="131"/>
      <c r="VWN98" s="135"/>
      <c r="VWO98" s="132"/>
      <c r="VWP98" s="133"/>
      <c r="VWQ98" s="135"/>
      <c r="VWR98" s="134"/>
      <c r="VWS98" s="339"/>
      <c r="VWT98" s="369"/>
      <c r="VWU98" s="562"/>
      <c r="VWV98" s="350"/>
      <c r="VWW98" s="350"/>
      <c r="VWX98" s="351"/>
      <c r="VWY98" s="136"/>
      <c r="VWZ98" s="358"/>
      <c r="VXA98" s="359"/>
      <c r="VXB98" s="359"/>
      <c r="VXC98" s="359"/>
      <c r="VXD98" s="359"/>
      <c r="VXE98" s="359"/>
      <c r="VXF98" s="359"/>
      <c r="VXG98" s="359"/>
      <c r="VXH98" s="359"/>
      <c r="VXI98" s="359"/>
      <c r="VXJ98" s="359"/>
      <c r="VXK98" s="359"/>
      <c r="VXL98" s="359"/>
      <c r="VXM98" s="360"/>
      <c r="VXN98" s="346"/>
      <c r="VXO98" s="340"/>
      <c r="VXP98" s="340"/>
      <c r="VXQ98" s="341"/>
      <c r="VXR98" s="339"/>
      <c r="VXS98" s="340"/>
      <c r="VXT98" s="340"/>
      <c r="VXU98" s="341"/>
      <c r="VXV98" s="339"/>
      <c r="VXW98" s="340"/>
      <c r="VXX98" s="340"/>
      <c r="VXY98" s="340"/>
      <c r="VXZ98" s="340"/>
      <c r="VYA98" s="340"/>
      <c r="VYB98" s="340"/>
      <c r="VYC98" s="369"/>
      <c r="VYD98" s="131"/>
      <c r="VYE98" s="135"/>
      <c r="VYF98" s="132"/>
      <c r="VYG98" s="133"/>
      <c r="VYH98" s="135"/>
      <c r="VYI98" s="134"/>
      <c r="VYJ98" s="131"/>
      <c r="VYK98" s="135"/>
      <c r="VYL98" s="132"/>
      <c r="VYM98" s="133"/>
      <c r="VYN98" s="135"/>
      <c r="VYO98" s="134"/>
      <c r="VYP98" s="131"/>
      <c r="VYQ98" s="135"/>
      <c r="VYR98" s="132"/>
      <c r="VYS98" s="133"/>
      <c r="VYT98" s="135"/>
      <c r="VYU98" s="134"/>
      <c r="VYV98" s="131"/>
      <c r="VYW98" s="135"/>
      <c r="VYX98" s="132"/>
      <c r="VYY98" s="133"/>
      <c r="VYZ98" s="135"/>
      <c r="VZA98" s="134"/>
      <c r="VZB98" s="339"/>
      <c r="VZC98" s="369"/>
      <c r="VZD98" s="562"/>
      <c r="VZE98" s="350"/>
      <c r="VZF98" s="350"/>
      <c r="VZG98" s="351"/>
      <c r="VZH98" s="136"/>
      <c r="VZI98" s="358"/>
      <c r="VZJ98" s="359"/>
      <c r="VZK98" s="359"/>
      <c r="VZL98" s="359"/>
      <c r="VZM98" s="359"/>
      <c r="VZN98" s="359"/>
      <c r="VZO98" s="359"/>
      <c r="VZP98" s="359"/>
      <c r="VZQ98" s="359"/>
      <c r="VZR98" s="359"/>
      <c r="VZS98" s="359"/>
      <c r="VZT98" s="359"/>
      <c r="VZU98" s="359"/>
      <c r="VZV98" s="360"/>
      <c r="VZW98" s="346"/>
      <c r="VZX98" s="340"/>
      <c r="VZY98" s="340"/>
      <c r="VZZ98" s="341"/>
      <c r="WAA98" s="339"/>
      <c r="WAB98" s="340"/>
      <c r="WAC98" s="340"/>
      <c r="WAD98" s="341"/>
      <c r="WAE98" s="339"/>
      <c r="WAF98" s="340"/>
      <c r="WAG98" s="340"/>
      <c r="WAH98" s="340"/>
      <c r="WAI98" s="340"/>
      <c r="WAJ98" s="340"/>
      <c r="WAK98" s="340"/>
      <c r="WAL98" s="369"/>
      <c r="WAM98" s="131"/>
      <c r="WAN98" s="135"/>
      <c r="WAO98" s="132"/>
      <c r="WAP98" s="133"/>
      <c r="WAQ98" s="135"/>
      <c r="WAR98" s="134"/>
      <c r="WAS98" s="131"/>
      <c r="WAT98" s="135"/>
      <c r="WAU98" s="132"/>
      <c r="WAV98" s="133"/>
      <c r="WAW98" s="135"/>
      <c r="WAX98" s="134"/>
      <c r="WAY98" s="131"/>
      <c r="WAZ98" s="135"/>
      <c r="WBA98" s="132"/>
      <c r="WBB98" s="133"/>
      <c r="WBC98" s="135"/>
      <c r="WBD98" s="134"/>
      <c r="WBE98" s="131"/>
      <c r="WBF98" s="135"/>
      <c r="WBG98" s="132"/>
      <c r="WBH98" s="133"/>
      <c r="WBI98" s="135"/>
      <c r="WBJ98" s="134"/>
      <c r="WBK98" s="339"/>
      <c r="WBL98" s="369"/>
      <c r="WBM98" s="562"/>
      <c r="WBN98" s="350"/>
      <c r="WBO98" s="350"/>
      <c r="WBP98" s="351"/>
      <c r="WBQ98" s="136"/>
      <c r="WBR98" s="358"/>
      <c r="WBS98" s="359"/>
      <c r="WBT98" s="359"/>
      <c r="WBU98" s="359"/>
      <c r="WBV98" s="359"/>
      <c r="WBW98" s="359"/>
      <c r="WBX98" s="359"/>
      <c r="WBY98" s="359"/>
      <c r="WBZ98" s="359"/>
      <c r="WCA98" s="359"/>
      <c r="WCB98" s="359"/>
      <c r="WCC98" s="359"/>
      <c r="WCD98" s="359"/>
      <c r="WCE98" s="360"/>
      <c r="WCF98" s="346"/>
      <c r="WCG98" s="340"/>
      <c r="WCH98" s="340"/>
      <c r="WCI98" s="341"/>
      <c r="WCJ98" s="339"/>
      <c r="WCK98" s="340"/>
      <c r="WCL98" s="340"/>
      <c r="WCM98" s="341"/>
      <c r="WCN98" s="339"/>
      <c r="WCO98" s="340"/>
      <c r="WCP98" s="340"/>
      <c r="WCQ98" s="340"/>
      <c r="WCR98" s="340"/>
      <c r="WCS98" s="340"/>
      <c r="WCT98" s="340"/>
      <c r="WCU98" s="369"/>
      <c r="WCV98" s="131"/>
      <c r="WCW98" s="135"/>
      <c r="WCX98" s="132"/>
      <c r="WCY98" s="133"/>
      <c r="WCZ98" s="135"/>
      <c r="WDA98" s="134"/>
      <c r="WDB98" s="131"/>
      <c r="WDC98" s="135"/>
      <c r="WDD98" s="132"/>
      <c r="WDE98" s="133"/>
      <c r="WDF98" s="135"/>
      <c r="WDG98" s="134"/>
      <c r="WDH98" s="131"/>
      <c r="WDI98" s="135"/>
      <c r="WDJ98" s="132"/>
      <c r="WDK98" s="133"/>
      <c r="WDL98" s="135"/>
      <c r="WDM98" s="134"/>
      <c r="WDN98" s="131"/>
      <c r="WDO98" s="135"/>
      <c r="WDP98" s="132"/>
      <c r="WDQ98" s="133"/>
      <c r="WDR98" s="135"/>
      <c r="WDS98" s="134"/>
      <c r="WDT98" s="339"/>
      <c r="WDU98" s="369"/>
      <c r="WDV98" s="562"/>
      <c r="WDW98" s="350"/>
      <c r="WDX98" s="350"/>
      <c r="WDY98" s="351"/>
      <c r="WDZ98" s="136"/>
      <c r="WEA98" s="358"/>
      <c r="WEB98" s="359"/>
      <c r="WEC98" s="359"/>
      <c r="WED98" s="359"/>
      <c r="WEE98" s="359"/>
      <c r="WEF98" s="359"/>
      <c r="WEG98" s="359"/>
      <c r="WEH98" s="359"/>
      <c r="WEI98" s="359"/>
      <c r="WEJ98" s="359"/>
      <c r="WEK98" s="359"/>
      <c r="WEL98" s="359"/>
      <c r="WEM98" s="359"/>
      <c r="WEN98" s="360"/>
      <c r="WEO98" s="346"/>
      <c r="WEP98" s="340"/>
      <c r="WEQ98" s="340"/>
      <c r="WER98" s="341"/>
      <c r="WES98" s="339"/>
      <c r="WET98" s="340"/>
      <c r="WEU98" s="340"/>
      <c r="WEV98" s="341"/>
      <c r="WEW98" s="339"/>
      <c r="WEX98" s="340"/>
      <c r="WEY98" s="340"/>
      <c r="WEZ98" s="340"/>
      <c r="WFA98" s="340"/>
      <c r="WFB98" s="340"/>
      <c r="WFC98" s="340"/>
      <c r="WFD98" s="369"/>
      <c r="WFE98" s="131"/>
      <c r="WFF98" s="135"/>
      <c r="WFG98" s="132"/>
      <c r="WFH98" s="133"/>
      <c r="WFI98" s="135"/>
      <c r="WFJ98" s="134"/>
      <c r="WFK98" s="131"/>
      <c r="WFL98" s="135"/>
      <c r="WFM98" s="132"/>
      <c r="WFN98" s="133"/>
      <c r="WFO98" s="135"/>
      <c r="WFP98" s="134"/>
      <c r="WFQ98" s="131"/>
      <c r="WFR98" s="135"/>
      <c r="WFS98" s="132"/>
      <c r="WFT98" s="133"/>
      <c r="WFU98" s="135"/>
      <c r="WFV98" s="134"/>
      <c r="WFW98" s="131"/>
      <c r="WFX98" s="135"/>
      <c r="WFY98" s="132"/>
      <c r="WFZ98" s="133"/>
      <c r="WGA98" s="135"/>
      <c r="WGB98" s="134"/>
      <c r="WGC98" s="339"/>
      <c r="WGD98" s="369"/>
      <c r="WGE98" s="562"/>
      <c r="WGF98" s="350"/>
      <c r="WGG98" s="350"/>
      <c r="WGH98" s="351"/>
      <c r="WGI98" s="136"/>
      <c r="WGJ98" s="358"/>
      <c r="WGK98" s="359"/>
      <c r="WGL98" s="359"/>
      <c r="WGM98" s="359"/>
      <c r="WGN98" s="359"/>
      <c r="WGO98" s="359"/>
      <c r="WGP98" s="359"/>
      <c r="WGQ98" s="359"/>
      <c r="WGR98" s="359"/>
      <c r="WGS98" s="359"/>
      <c r="WGT98" s="359"/>
      <c r="WGU98" s="359"/>
      <c r="WGV98" s="359"/>
      <c r="WGW98" s="360"/>
      <c r="WGX98" s="346"/>
      <c r="WGY98" s="340"/>
      <c r="WGZ98" s="340"/>
      <c r="WHA98" s="341"/>
      <c r="WHB98" s="339"/>
      <c r="WHC98" s="340"/>
      <c r="WHD98" s="340"/>
      <c r="WHE98" s="341"/>
      <c r="WHF98" s="339"/>
      <c r="WHG98" s="340"/>
      <c r="WHH98" s="340"/>
      <c r="WHI98" s="340"/>
      <c r="WHJ98" s="340"/>
      <c r="WHK98" s="340"/>
      <c r="WHL98" s="340"/>
      <c r="WHM98" s="369"/>
      <c r="WHN98" s="131"/>
      <c r="WHO98" s="135"/>
      <c r="WHP98" s="132"/>
      <c r="WHQ98" s="133"/>
      <c r="WHR98" s="135"/>
      <c r="WHS98" s="134"/>
      <c r="WHT98" s="131"/>
      <c r="WHU98" s="135"/>
      <c r="WHV98" s="132"/>
      <c r="WHW98" s="133"/>
      <c r="WHX98" s="135"/>
      <c r="WHY98" s="134"/>
      <c r="WHZ98" s="131"/>
      <c r="WIA98" s="135"/>
      <c r="WIB98" s="132"/>
      <c r="WIC98" s="133"/>
      <c r="WID98" s="135"/>
      <c r="WIE98" s="134"/>
      <c r="WIF98" s="131"/>
      <c r="WIG98" s="135"/>
      <c r="WIH98" s="132"/>
      <c r="WII98" s="133"/>
      <c r="WIJ98" s="135"/>
      <c r="WIK98" s="134"/>
      <c r="WIL98" s="339"/>
      <c r="WIM98" s="369"/>
      <c r="WIN98" s="562"/>
      <c r="WIO98" s="350"/>
      <c r="WIP98" s="350"/>
      <c r="WIQ98" s="351"/>
      <c r="WIR98" s="136"/>
      <c r="WIS98" s="358"/>
      <c r="WIT98" s="359"/>
      <c r="WIU98" s="359"/>
      <c r="WIV98" s="359"/>
      <c r="WIW98" s="359"/>
      <c r="WIX98" s="359"/>
      <c r="WIY98" s="359"/>
      <c r="WIZ98" s="359"/>
      <c r="WJA98" s="359"/>
      <c r="WJB98" s="359"/>
      <c r="WJC98" s="359"/>
      <c r="WJD98" s="359"/>
      <c r="WJE98" s="359"/>
      <c r="WJF98" s="360"/>
      <c r="WJG98" s="346"/>
      <c r="WJH98" s="340"/>
      <c r="WJI98" s="340"/>
      <c r="WJJ98" s="341"/>
      <c r="WJK98" s="339"/>
      <c r="WJL98" s="340"/>
      <c r="WJM98" s="340"/>
      <c r="WJN98" s="341"/>
      <c r="WJO98" s="339"/>
      <c r="WJP98" s="340"/>
      <c r="WJQ98" s="340"/>
      <c r="WJR98" s="340"/>
      <c r="WJS98" s="340"/>
      <c r="WJT98" s="340"/>
      <c r="WJU98" s="340"/>
      <c r="WJV98" s="369"/>
      <c r="WJW98" s="131"/>
      <c r="WJX98" s="135"/>
      <c r="WJY98" s="132"/>
      <c r="WJZ98" s="133"/>
      <c r="WKA98" s="135"/>
      <c r="WKB98" s="134"/>
      <c r="WKC98" s="131"/>
      <c r="WKD98" s="135"/>
      <c r="WKE98" s="132"/>
      <c r="WKF98" s="133"/>
      <c r="WKG98" s="135"/>
      <c r="WKH98" s="134"/>
      <c r="WKI98" s="131"/>
      <c r="WKJ98" s="135"/>
      <c r="WKK98" s="132"/>
      <c r="WKL98" s="133"/>
      <c r="WKM98" s="135"/>
      <c r="WKN98" s="134"/>
      <c r="WKO98" s="131"/>
      <c r="WKP98" s="135"/>
      <c r="WKQ98" s="132"/>
      <c r="WKR98" s="133"/>
      <c r="WKS98" s="135"/>
      <c r="WKT98" s="134"/>
      <c r="WKU98" s="339"/>
      <c r="WKV98" s="369"/>
      <c r="WKW98" s="562"/>
      <c r="WKX98" s="350"/>
      <c r="WKY98" s="350"/>
      <c r="WKZ98" s="351"/>
      <c r="WLA98" s="136"/>
      <c r="WLB98" s="358"/>
      <c r="WLC98" s="359"/>
      <c r="WLD98" s="359"/>
      <c r="WLE98" s="359"/>
      <c r="WLF98" s="359"/>
      <c r="WLG98" s="359"/>
      <c r="WLH98" s="359"/>
      <c r="WLI98" s="359"/>
      <c r="WLJ98" s="359"/>
      <c r="WLK98" s="359"/>
      <c r="WLL98" s="359"/>
      <c r="WLM98" s="359"/>
      <c r="WLN98" s="359"/>
      <c r="WLO98" s="360"/>
      <c r="WLP98" s="346"/>
      <c r="WLQ98" s="340"/>
      <c r="WLR98" s="340"/>
      <c r="WLS98" s="341"/>
      <c r="WLT98" s="339"/>
      <c r="WLU98" s="340"/>
      <c r="WLV98" s="340"/>
      <c r="WLW98" s="341"/>
      <c r="WLX98" s="339"/>
      <c r="WLY98" s="340"/>
      <c r="WLZ98" s="340"/>
      <c r="WMA98" s="340"/>
      <c r="WMB98" s="340"/>
      <c r="WMC98" s="340"/>
      <c r="WMD98" s="340"/>
      <c r="WME98" s="369"/>
      <c r="WMF98" s="131"/>
      <c r="WMG98" s="135"/>
      <c r="WMH98" s="132"/>
      <c r="WMI98" s="133"/>
      <c r="WMJ98" s="135"/>
      <c r="WMK98" s="134"/>
      <c r="WML98" s="131"/>
      <c r="WMM98" s="135"/>
      <c r="WMN98" s="132"/>
      <c r="WMO98" s="133"/>
      <c r="WMP98" s="135"/>
      <c r="WMQ98" s="134"/>
      <c r="WMR98" s="131"/>
      <c r="WMS98" s="135"/>
      <c r="WMT98" s="132"/>
      <c r="WMU98" s="133"/>
      <c r="WMV98" s="135"/>
      <c r="WMW98" s="134"/>
      <c r="WMX98" s="131"/>
      <c r="WMY98" s="135"/>
      <c r="WMZ98" s="132"/>
      <c r="WNA98" s="133"/>
      <c r="WNB98" s="135"/>
      <c r="WNC98" s="134"/>
      <c r="WND98" s="339"/>
      <c r="WNE98" s="369"/>
      <c r="WNF98" s="562"/>
      <c r="WNG98" s="350"/>
      <c r="WNH98" s="350"/>
      <c r="WNI98" s="351"/>
      <c r="WNJ98" s="136"/>
      <c r="WNK98" s="358"/>
      <c r="WNL98" s="359"/>
      <c r="WNM98" s="359"/>
      <c r="WNN98" s="359"/>
      <c r="WNO98" s="359"/>
      <c r="WNP98" s="359"/>
      <c r="WNQ98" s="359"/>
      <c r="WNR98" s="359"/>
      <c r="WNS98" s="359"/>
      <c r="WNT98" s="359"/>
      <c r="WNU98" s="359"/>
      <c r="WNV98" s="359"/>
      <c r="WNW98" s="359"/>
      <c r="WNX98" s="360"/>
      <c r="WNY98" s="346"/>
      <c r="WNZ98" s="340"/>
      <c r="WOA98" s="340"/>
      <c r="WOB98" s="341"/>
      <c r="WOC98" s="339"/>
      <c r="WOD98" s="340"/>
      <c r="WOE98" s="340"/>
      <c r="WOF98" s="341"/>
      <c r="WOG98" s="339"/>
      <c r="WOH98" s="340"/>
      <c r="WOI98" s="340"/>
      <c r="WOJ98" s="340"/>
      <c r="WOK98" s="340"/>
      <c r="WOL98" s="340"/>
      <c r="WOM98" s="340"/>
      <c r="WON98" s="369"/>
      <c r="WOO98" s="131"/>
      <c r="WOP98" s="135"/>
      <c r="WOQ98" s="132"/>
      <c r="WOR98" s="133"/>
      <c r="WOS98" s="135"/>
      <c r="WOT98" s="134"/>
      <c r="WOU98" s="131"/>
      <c r="WOV98" s="135"/>
      <c r="WOW98" s="132"/>
      <c r="WOX98" s="133"/>
      <c r="WOY98" s="135"/>
      <c r="WOZ98" s="134"/>
      <c r="WPA98" s="131"/>
      <c r="WPB98" s="135"/>
      <c r="WPC98" s="132"/>
      <c r="WPD98" s="133"/>
      <c r="WPE98" s="135"/>
      <c r="WPF98" s="134"/>
      <c r="WPG98" s="131"/>
      <c r="WPH98" s="135"/>
      <c r="WPI98" s="132"/>
      <c r="WPJ98" s="133"/>
      <c r="WPK98" s="135"/>
      <c r="WPL98" s="134"/>
      <c r="WPM98" s="339"/>
      <c r="WPN98" s="369"/>
      <c r="WPO98" s="562"/>
      <c r="WPP98" s="350"/>
      <c r="WPQ98" s="350"/>
      <c r="WPR98" s="351"/>
      <c r="WPS98" s="136"/>
      <c r="WPT98" s="358"/>
      <c r="WPU98" s="359"/>
      <c r="WPV98" s="359"/>
      <c r="WPW98" s="359"/>
      <c r="WPX98" s="359"/>
      <c r="WPY98" s="359"/>
      <c r="WPZ98" s="359"/>
      <c r="WQA98" s="359"/>
      <c r="WQB98" s="359"/>
      <c r="WQC98" s="359"/>
      <c r="WQD98" s="359"/>
      <c r="WQE98" s="359"/>
      <c r="WQF98" s="359"/>
      <c r="WQG98" s="360"/>
      <c r="WQH98" s="346"/>
      <c r="WQI98" s="340"/>
      <c r="WQJ98" s="340"/>
      <c r="WQK98" s="341"/>
      <c r="WQL98" s="339"/>
      <c r="WQM98" s="340"/>
      <c r="WQN98" s="340"/>
      <c r="WQO98" s="341"/>
      <c r="WQP98" s="339"/>
      <c r="WQQ98" s="340"/>
      <c r="WQR98" s="340"/>
      <c r="WQS98" s="340"/>
      <c r="WQT98" s="340"/>
      <c r="WQU98" s="340"/>
      <c r="WQV98" s="340"/>
      <c r="WQW98" s="369"/>
      <c r="WQX98" s="131"/>
      <c r="WQY98" s="135"/>
      <c r="WQZ98" s="132"/>
      <c r="WRA98" s="133"/>
      <c r="WRB98" s="135"/>
      <c r="WRC98" s="134"/>
      <c r="WRD98" s="131"/>
      <c r="WRE98" s="135"/>
      <c r="WRF98" s="132"/>
      <c r="WRG98" s="133"/>
      <c r="WRH98" s="135"/>
      <c r="WRI98" s="134"/>
      <c r="WRJ98" s="131"/>
      <c r="WRK98" s="135"/>
      <c r="WRL98" s="132"/>
      <c r="WRM98" s="133"/>
      <c r="WRN98" s="135"/>
      <c r="WRO98" s="134"/>
      <c r="WRP98" s="131"/>
      <c r="WRQ98" s="135"/>
      <c r="WRR98" s="132"/>
      <c r="WRS98" s="133"/>
      <c r="WRT98" s="135"/>
      <c r="WRU98" s="134"/>
      <c r="WRV98" s="339"/>
      <c r="WRW98" s="369"/>
      <c r="WRX98" s="562"/>
      <c r="WRY98" s="350"/>
      <c r="WRZ98" s="350"/>
      <c r="WSA98" s="351"/>
      <c r="WSB98" s="136"/>
      <c r="WSC98" s="358"/>
      <c r="WSD98" s="359"/>
      <c r="WSE98" s="359"/>
      <c r="WSF98" s="359"/>
      <c r="WSG98" s="359"/>
      <c r="WSH98" s="359"/>
      <c r="WSI98" s="359"/>
      <c r="WSJ98" s="359"/>
      <c r="WSK98" s="359"/>
      <c r="WSL98" s="359"/>
      <c r="WSM98" s="359"/>
      <c r="WSN98" s="359"/>
      <c r="WSO98" s="359"/>
      <c r="WSP98" s="360"/>
      <c r="WSQ98" s="346"/>
      <c r="WSR98" s="340"/>
      <c r="WSS98" s="340"/>
      <c r="WST98" s="341"/>
      <c r="WSU98" s="339"/>
      <c r="WSV98" s="340"/>
      <c r="WSW98" s="340"/>
      <c r="WSX98" s="341"/>
      <c r="WSY98" s="339"/>
      <c r="WSZ98" s="340"/>
      <c r="WTA98" s="340"/>
      <c r="WTB98" s="340"/>
      <c r="WTC98" s="340"/>
      <c r="WTD98" s="340"/>
      <c r="WTE98" s="340"/>
      <c r="WTF98" s="369"/>
      <c r="WTG98" s="131"/>
      <c r="WTH98" s="135"/>
      <c r="WTI98" s="132"/>
      <c r="WTJ98" s="133"/>
      <c r="WTK98" s="135"/>
      <c r="WTL98" s="134"/>
      <c r="WTM98" s="131"/>
      <c r="WTN98" s="135"/>
      <c r="WTO98" s="132"/>
      <c r="WTP98" s="133"/>
      <c r="WTQ98" s="135"/>
      <c r="WTR98" s="134"/>
      <c r="WTS98" s="131"/>
      <c r="WTT98" s="135"/>
      <c r="WTU98" s="132"/>
      <c r="WTV98" s="133"/>
      <c r="WTW98" s="135"/>
      <c r="WTX98" s="134"/>
      <c r="WTY98" s="131"/>
      <c r="WTZ98" s="135"/>
      <c r="WUA98" s="132"/>
      <c r="WUB98" s="133"/>
      <c r="WUC98" s="135"/>
      <c r="WUD98" s="134"/>
      <c r="WUE98" s="339"/>
      <c r="WUF98" s="369"/>
      <c r="WUG98" s="562"/>
      <c r="WUH98" s="350"/>
      <c r="WUI98" s="350"/>
      <c r="WUJ98" s="351"/>
      <c r="WUK98" s="136"/>
      <c r="WUL98" s="358"/>
      <c r="WUM98" s="359"/>
      <c r="WUN98" s="359"/>
      <c r="WUO98" s="359"/>
      <c r="WUP98" s="359"/>
      <c r="WUQ98" s="359"/>
      <c r="WUR98" s="359"/>
      <c r="WUS98" s="359"/>
      <c r="WUT98" s="359"/>
      <c r="WUU98" s="359"/>
      <c r="WUV98" s="359"/>
      <c r="WUW98" s="359"/>
      <c r="WUX98" s="359"/>
      <c r="WUY98" s="360"/>
      <c r="WUZ98" s="346"/>
      <c r="WVA98" s="340"/>
      <c r="WVB98" s="340"/>
      <c r="WVC98" s="341"/>
      <c r="WVD98" s="339"/>
      <c r="WVE98" s="340"/>
      <c r="WVF98" s="340"/>
      <c r="WVG98" s="341"/>
      <c r="WVH98" s="339"/>
      <c r="WVI98" s="340"/>
      <c r="WVJ98" s="340"/>
      <c r="WVK98" s="340"/>
      <c r="WVL98" s="340"/>
      <c r="WVM98" s="340"/>
      <c r="WVN98" s="340"/>
      <c r="WVO98" s="369"/>
      <c r="WVP98" s="131"/>
      <c r="WVQ98" s="135"/>
      <c r="WVR98" s="132"/>
      <c r="WVS98" s="133"/>
      <c r="WVT98" s="135"/>
      <c r="WVU98" s="134"/>
      <c r="WVV98" s="131"/>
      <c r="WVW98" s="135"/>
      <c r="WVX98" s="132"/>
      <c r="WVY98" s="133"/>
      <c r="WVZ98" s="135"/>
      <c r="WWA98" s="134"/>
      <c r="WWB98" s="131"/>
      <c r="WWC98" s="135"/>
      <c r="WWD98" s="132"/>
      <c r="WWE98" s="133"/>
      <c r="WWF98" s="135"/>
      <c r="WWG98" s="134"/>
      <c r="WWH98" s="131"/>
      <c r="WWI98" s="135"/>
      <c r="WWJ98" s="132"/>
      <c r="WWK98" s="133"/>
      <c r="WWL98" s="135"/>
      <c r="WWM98" s="134"/>
      <c r="WWN98" s="339"/>
      <c r="WWO98" s="369"/>
      <c r="WWP98" s="562"/>
      <c r="WWQ98" s="350"/>
      <c r="WWR98" s="350"/>
      <c r="WWS98" s="351"/>
      <c r="WWT98" s="136"/>
      <c r="WWU98" s="358"/>
      <c r="WWV98" s="359"/>
      <c r="WWW98" s="359"/>
      <c r="WWX98" s="359"/>
      <c r="WWY98" s="359"/>
      <c r="WWZ98" s="359"/>
      <c r="WXA98" s="359"/>
      <c r="WXB98" s="359"/>
      <c r="WXC98" s="359"/>
      <c r="WXD98" s="359"/>
      <c r="WXE98" s="359"/>
      <c r="WXF98" s="359"/>
      <c r="WXG98" s="359"/>
      <c r="WXH98" s="360"/>
      <c r="WXI98" s="346"/>
      <c r="WXJ98" s="340"/>
      <c r="WXK98" s="340"/>
      <c r="WXL98" s="341"/>
      <c r="WXM98" s="339"/>
      <c r="WXN98" s="340"/>
      <c r="WXO98" s="340"/>
      <c r="WXP98" s="341"/>
      <c r="WXQ98" s="339"/>
      <c r="WXR98" s="340"/>
      <c r="WXS98" s="340"/>
      <c r="WXT98" s="340"/>
      <c r="WXU98" s="340"/>
      <c r="WXV98" s="340"/>
      <c r="WXW98" s="340"/>
      <c r="WXX98" s="369"/>
      <c r="WXY98" s="131"/>
      <c r="WXZ98" s="135"/>
      <c r="WYA98" s="132"/>
      <c r="WYB98" s="133"/>
      <c r="WYC98" s="135"/>
      <c r="WYD98" s="134"/>
      <c r="WYE98" s="131"/>
      <c r="WYF98" s="135"/>
      <c r="WYG98" s="132"/>
      <c r="WYH98" s="133"/>
      <c r="WYI98" s="135"/>
      <c r="WYJ98" s="134"/>
      <c r="WYK98" s="131"/>
      <c r="WYL98" s="135"/>
      <c r="WYM98" s="132"/>
      <c r="WYN98" s="133"/>
      <c r="WYO98" s="135"/>
      <c r="WYP98" s="134"/>
      <c r="WYQ98" s="131"/>
      <c r="WYR98" s="135"/>
      <c r="WYS98" s="132"/>
      <c r="WYT98" s="133"/>
      <c r="WYU98" s="135"/>
      <c r="WYV98" s="134"/>
      <c r="WYW98" s="339"/>
      <c r="WYX98" s="369"/>
      <c r="WYY98" s="562"/>
      <c r="WYZ98" s="350"/>
      <c r="WZA98" s="350"/>
      <c r="WZB98" s="351"/>
      <c r="WZC98" s="136"/>
      <c r="WZD98" s="358"/>
      <c r="WZE98" s="359"/>
      <c r="WZF98" s="359"/>
      <c r="WZG98" s="359"/>
      <c r="WZH98" s="359"/>
      <c r="WZI98" s="359"/>
      <c r="WZJ98" s="359"/>
      <c r="WZK98" s="359"/>
      <c r="WZL98" s="359"/>
      <c r="WZM98" s="359"/>
      <c r="WZN98" s="359"/>
      <c r="WZO98" s="359"/>
      <c r="WZP98" s="359"/>
      <c r="WZQ98" s="360"/>
      <c r="WZR98" s="346"/>
      <c r="WZS98" s="340"/>
      <c r="WZT98" s="340"/>
      <c r="WZU98" s="341"/>
      <c r="WZV98" s="339"/>
      <c r="WZW98" s="340"/>
      <c r="WZX98" s="340"/>
      <c r="WZY98" s="341"/>
      <c r="WZZ98" s="339"/>
      <c r="XAA98" s="340"/>
      <c r="XAB98" s="340"/>
      <c r="XAC98" s="340"/>
      <c r="XAD98" s="340"/>
      <c r="XAE98" s="340"/>
      <c r="XAF98" s="340"/>
      <c r="XAG98" s="369"/>
      <c r="XAH98" s="131"/>
      <c r="XAI98" s="135"/>
      <c r="XAJ98" s="132"/>
      <c r="XAK98" s="133"/>
      <c r="XAL98" s="135"/>
      <c r="XAM98" s="134"/>
      <c r="XAN98" s="131"/>
      <c r="XAO98" s="135"/>
      <c r="XAP98" s="132"/>
      <c r="XAQ98" s="133"/>
      <c r="XAR98" s="135"/>
      <c r="XAS98" s="134"/>
      <c r="XAT98" s="131"/>
      <c r="XAU98" s="135"/>
      <c r="XAV98" s="132"/>
      <c r="XAW98" s="133"/>
      <c r="XAX98" s="135"/>
      <c r="XAY98" s="134"/>
      <c r="XAZ98" s="131"/>
      <c r="XBA98" s="135"/>
      <c r="XBB98" s="132"/>
      <c r="XBC98" s="133"/>
      <c r="XBD98" s="135"/>
      <c r="XBE98" s="134"/>
      <c r="XBF98" s="339"/>
      <c r="XBG98" s="369"/>
      <c r="XBH98" s="562"/>
      <c r="XBI98" s="350"/>
      <c r="XBJ98" s="350"/>
      <c r="XBK98" s="351"/>
      <c r="XBL98" s="136"/>
      <c r="XBM98" s="358"/>
      <c r="XBN98" s="359"/>
      <c r="XBO98" s="359"/>
      <c r="XBP98" s="359"/>
      <c r="XBQ98" s="359"/>
      <c r="XBR98" s="359"/>
      <c r="XBS98" s="359"/>
      <c r="XBT98" s="359"/>
      <c r="XBU98" s="359"/>
      <c r="XBV98" s="359"/>
      <c r="XBW98" s="359"/>
      <c r="XBX98" s="359"/>
      <c r="XBY98" s="359"/>
      <c r="XBZ98" s="360"/>
      <c r="XCA98" s="346"/>
      <c r="XCB98" s="340"/>
      <c r="XCC98" s="340"/>
      <c r="XCD98" s="341"/>
      <c r="XCE98" s="339"/>
      <c r="XCF98" s="340"/>
      <c r="XCG98" s="340"/>
      <c r="XCH98" s="341"/>
      <c r="XCI98" s="339"/>
      <c r="XCJ98" s="340"/>
      <c r="XCK98" s="340"/>
      <c r="XCL98" s="340"/>
      <c r="XCM98" s="340"/>
      <c r="XCN98" s="340"/>
      <c r="XCO98" s="340"/>
      <c r="XCP98" s="369"/>
      <c r="XCQ98" s="131"/>
      <c r="XCR98" s="135"/>
      <c r="XCS98" s="132"/>
      <c r="XCT98" s="133"/>
      <c r="XCU98" s="135"/>
      <c r="XCV98" s="134"/>
      <c r="XCW98" s="131"/>
      <c r="XCX98" s="135"/>
      <c r="XCY98" s="132"/>
      <c r="XCZ98" s="133"/>
      <c r="XDA98" s="135"/>
      <c r="XDB98" s="134"/>
      <c r="XDC98" s="131"/>
      <c r="XDD98" s="135"/>
      <c r="XDE98" s="132"/>
      <c r="XDF98" s="133"/>
      <c r="XDG98" s="135"/>
      <c r="XDH98" s="134"/>
      <c r="XDI98" s="131"/>
      <c r="XDJ98" s="135"/>
      <c r="XDK98" s="132"/>
      <c r="XDL98" s="133"/>
      <c r="XDM98" s="135"/>
      <c r="XDN98" s="134"/>
      <c r="XDO98" s="339"/>
      <c r="XDP98" s="369"/>
      <c r="XDQ98" s="562"/>
      <c r="XDR98" s="350"/>
      <c r="XDS98" s="350"/>
      <c r="XDT98" s="351"/>
      <c r="XDU98" s="136"/>
      <c r="XDV98" s="358"/>
      <c r="XDW98" s="359"/>
      <c r="XDX98" s="359"/>
      <c r="XDY98" s="359"/>
      <c r="XDZ98" s="359"/>
      <c r="XEA98" s="359"/>
      <c r="XEB98" s="359"/>
      <c r="XEC98" s="359"/>
      <c r="XED98" s="359"/>
      <c r="XEE98" s="359"/>
      <c r="XEF98" s="359"/>
      <c r="XEG98" s="359"/>
      <c r="XEH98" s="359"/>
      <c r="XEI98" s="360"/>
      <c r="XEJ98" s="346"/>
      <c r="XEK98" s="340"/>
      <c r="XEL98" s="340"/>
      <c r="XEM98" s="341"/>
      <c r="XEN98" s="339"/>
      <c r="XEO98" s="340"/>
      <c r="XEP98" s="340"/>
      <c r="XEQ98" s="341"/>
      <c r="XER98" s="339"/>
      <c r="XES98" s="340"/>
      <c r="XET98" s="340"/>
      <c r="XEU98" s="340"/>
      <c r="XEV98" s="340"/>
      <c r="XEW98" s="340"/>
      <c r="XEX98" s="340"/>
      <c r="XEY98" s="369"/>
      <c r="XEZ98" s="131"/>
      <c r="XFA98" s="135"/>
      <c r="XFB98" s="132"/>
      <c r="XFC98" s="133"/>
      <c r="XFD98" s="135"/>
    </row>
    <row r="99" spans="1:16384" ht="73.5" customHeight="1" x14ac:dyDescent="0.2">
      <c r="A99" s="296" t="s">
        <v>332</v>
      </c>
      <c r="B99" s="358" t="s">
        <v>206</v>
      </c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60"/>
      <c r="P99" s="346">
        <v>4</v>
      </c>
      <c r="Q99" s="340"/>
      <c r="R99" s="340"/>
      <c r="S99" s="341"/>
      <c r="T99" s="339">
        <f t="shared" si="50"/>
        <v>108</v>
      </c>
      <c r="U99" s="340"/>
      <c r="V99" s="340">
        <f t="shared" si="51"/>
        <v>58</v>
      </c>
      <c r="W99" s="369"/>
      <c r="X99" s="339">
        <v>30</v>
      </c>
      <c r="Y99" s="340"/>
      <c r="Z99" s="340">
        <v>28</v>
      </c>
      <c r="AA99" s="340"/>
      <c r="AB99" s="340"/>
      <c r="AC99" s="340"/>
      <c r="AD99" s="340"/>
      <c r="AE99" s="341"/>
      <c r="AF99" s="234"/>
      <c r="AG99" s="231"/>
      <c r="AH99" s="233"/>
      <c r="AI99" s="235"/>
      <c r="AJ99" s="231"/>
      <c r="AK99" s="232"/>
      <c r="AL99" s="234"/>
      <c r="AM99" s="231"/>
      <c r="AN99" s="233"/>
      <c r="AO99" s="235">
        <v>108</v>
      </c>
      <c r="AP99" s="231">
        <v>58</v>
      </c>
      <c r="AQ99" s="232">
        <v>3</v>
      </c>
      <c r="AR99" s="234"/>
      <c r="AS99" s="231"/>
      <c r="AT99" s="233"/>
      <c r="AU99" s="235"/>
      <c r="AV99" s="231"/>
      <c r="AW99" s="232"/>
      <c r="AX99" s="234"/>
      <c r="AY99" s="231"/>
      <c r="AZ99" s="233"/>
      <c r="BA99" s="234"/>
      <c r="BB99" s="231"/>
      <c r="BC99" s="233"/>
      <c r="BD99" s="339">
        <f t="shared" ref="BD99" si="53">SUM(AH99,AK99,AN99,AQ99,AT99,AW99,AZ99,BC99)</f>
        <v>3</v>
      </c>
      <c r="BE99" s="369"/>
      <c r="BF99" s="349" t="s">
        <v>237</v>
      </c>
      <c r="BG99" s="350"/>
      <c r="BH99" s="350"/>
      <c r="BI99" s="351"/>
      <c r="BJ99" s="47">
        <f t="shared" si="6"/>
        <v>58</v>
      </c>
    </row>
    <row r="100" spans="1:16384" ht="62.25" customHeight="1" x14ac:dyDescent="0.2">
      <c r="A100" s="296" t="s">
        <v>333</v>
      </c>
      <c r="B100" s="342" t="s">
        <v>327</v>
      </c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4"/>
      <c r="P100" s="345">
        <v>5</v>
      </c>
      <c r="Q100" s="346"/>
      <c r="R100" s="341"/>
      <c r="S100" s="347"/>
      <c r="T100" s="348">
        <f t="shared" si="50"/>
        <v>108</v>
      </c>
      <c r="U100" s="346"/>
      <c r="V100" s="341">
        <f t="shared" si="51"/>
        <v>58</v>
      </c>
      <c r="W100" s="347"/>
      <c r="X100" s="348">
        <v>30</v>
      </c>
      <c r="Y100" s="346"/>
      <c r="Z100" s="341">
        <v>28</v>
      </c>
      <c r="AA100" s="346"/>
      <c r="AB100" s="341"/>
      <c r="AC100" s="346"/>
      <c r="AD100" s="341"/>
      <c r="AE100" s="345"/>
      <c r="AF100" s="234"/>
      <c r="AG100" s="231"/>
      <c r="AH100" s="233"/>
      <c r="AI100" s="235"/>
      <c r="AJ100" s="231"/>
      <c r="AK100" s="232"/>
      <c r="AL100" s="234"/>
      <c r="AM100" s="231"/>
      <c r="AN100" s="233"/>
      <c r="AO100" s="235"/>
      <c r="AP100" s="231"/>
      <c r="AQ100" s="232"/>
      <c r="AR100" s="234">
        <v>108</v>
      </c>
      <c r="AS100" s="231">
        <v>58</v>
      </c>
      <c r="AT100" s="233">
        <v>3</v>
      </c>
      <c r="AU100" s="235"/>
      <c r="AV100" s="231"/>
      <c r="AW100" s="232"/>
      <c r="AX100" s="234"/>
      <c r="AY100" s="231"/>
      <c r="AZ100" s="233"/>
      <c r="BA100" s="234"/>
      <c r="BB100" s="231"/>
      <c r="BC100" s="233"/>
      <c r="BD100" s="339">
        <f t="shared" ref="BD100" si="54">SUM(AH100,AK100,AN100,AQ100,AT100,AW100,AZ100,BC100)</f>
        <v>3</v>
      </c>
      <c r="BE100" s="369"/>
      <c r="BF100" s="349" t="s">
        <v>238</v>
      </c>
      <c r="BG100" s="350"/>
      <c r="BH100" s="350"/>
      <c r="BI100" s="351"/>
      <c r="BJ100" s="47">
        <f t="shared" si="6"/>
        <v>58</v>
      </c>
    </row>
    <row r="101" spans="1:16384" ht="52.5" customHeight="1" x14ac:dyDescent="0.2">
      <c r="A101" s="296" t="s">
        <v>356</v>
      </c>
      <c r="B101" s="358" t="s">
        <v>217</v>
      </c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60"/>
      <c r="P101" s="346">
        <v>5</v>
      </c>
      <c r="Q101" s="340"/>
      <c r="R101" s="340"/>
      <c r="S101" s="341"/>
      <c r="T101" s="339">
        <f t="shared" si="50"/>
        <v>120</v>
      </c>
      <c r="U101" s="340"/>
      <c r="V101" s="340">
        <f t="shared" si="51"/>
        <v>60</v>
      </c>
      <c r="W101" s="369"/>
      <c r="X101" s="339">
        <v>28</v>
      </c>
      <c r="Y101" s="340"/>
      <c r="Z101" s="340">
        <v>32</v>
      </c>
      <c r="AA101" s="340"/>
      <c r="AB101" s="340"/>
      <c r="AC101" s="340"/>
      <c r="AD101" s="340"/>
      <c r="AE101" s="341"/>
      <c r="AF101" s="234"/>
      <c r="AG101" s="231"/>
      <c r="AH101" s="233"/>
      <c r="AI101" s="235"/>
      <c r="AJ101" s="231"/>
      <c r="AK101" s="232"/>
      <c r="AL101" s="234"/>
      <c r="AM101" s="231"/>
      <c r="AN101" s="233"/>
      <c r="AO101" s="235"/>
      <c r="AP101" s="231"/>
      <c r="AQ101" s="232"/>
      <c r="AR101" s="234">
        <v>120</v>
      </c>
      <c r="AS101" s="231">
        <v>60</v>
      </c>
      <c r="AT101" s="233">
        <v>3</v>
      </c>
      <c r="AU101" s="235"/>
      <c r="AV101" s="231"/>
      <c r="AW101" s="232"/>
      <c r="AX101" s="234"/>
      <c r="AY101" s="231"/>
      <c r="AZ101" s="233"/>
      <c r="BA101" s="234"/>
      <c r="BB101" s="231"/>
      <c r="BC101" s="233"/>
      <c r="BD101" s="339">
        <f t="shared" si="49"/>
        <v>3</v>
      </c>
      <c r="BE101" s="369"/>
      <c r="BF101" s="349" t="s">
        <v>239</v>
      </c>
      <c r="BG101" s="350"/>
      <c r="BH101" s="350"/>
      <c r="BI101" s="351"/>
      <c r="BJ101" s="47">
        <f t="shared" si="6"/>
        <v>60</v>
      </c>
    </row>
    <row r="102" spans="1:16384" ht="44.25" customHeight="1" x14ac:dyDescent="0.2">
      <c r="A102" s="184" t="s">
        <v>223</v>
      </c>
      <c r="B102" s="419" t="s">
        <v>330</v>
      </c>
      <c r="C102" s="420"/>
      <c r="D102" s="420"/>
      <c r="E102" s="420"/>
      <c r="F102" s="420"/>
      <c r="G102" s="420"/>
      <c r="H102" s="420"/>
      <c r="I102" s="420"/>
      <c r="J102" s="420"/>
      <c r="K102" s="420"/>
      <c r="L102" s="420"/>
      <c r="M102" s="420"/>
      <c r="N102" s="420"/>
      <c r="O102" s="421"/>
      <c r="P102" s="346"/>
      <c r="Q102" s="340"/>
      <c r="R102" s="340"/>
      <c r="S102" s="341"/>
      <c r="T102" s="339"/>
      <c r="U102" s="340"/>
      <c r="V102" s="340"/>
      <c r="W102" s="369"/>
      <c r="X102" s="339"/>
      <c r="Y102" s="340"/>
      <c r="Z102" s="340"/>
      <c r="AA102" s="340"/>
      <c r="AB102" s="340"/>
      <c r="AC102" s="340"/>
      <c r="AD102" s="340"/>
      <c r="AE102" s="341"/>
      <c r="AF102" s="234"/>
      <c r="AG102" s="231"/>
      <c r="AH102" s="233"/>
      <c r="AI102" s="235"/>
      <c r="AJ102" s="231"/>
      <c r="AK102" s="232"/>
      <c r="AL102" s="234"/>
      <c r="AM102" s="231"/>
      <c r="AN102" s="233"/>
      <c r="AO102" s="235"/>
      <c r="AP102" s="231"/>
      <c r="AQ102" s="232"/>
      <c r="AR102" s="234"/>
      <c r="AS102" s="231"/>
      <c r="AT102" s="233"/>
      <c r="AU102" s="235"/>
      <c r="AV102" s="231"/>
      <c r="AW102" s="232"/>
      <c r="AX102" s="234"/>
      <c r="AY102" s="231"/>
      <c r="AZ102" s="233"/>
      <c r="BA102" s="234"/>
      <c r="BB102" s="231"/>
      <c r="BC102" s="233"/>
      <c r="BD102" s="339">
        <f t="shared" si="49"/>
        <v>0</v>
      </c>
      <c r="BE102" s="369"/>
      <c r="BF102" s="349"/>
      <c r="BG102" s="350"/>
      <c r="BH102" s="350"/>
      <c r="BI102" s="351"/>
      <c r="BJ102" s="47">
        <f t="shared" si="6"/>
        <v>0</v>
      </c>
    </row>
    <row r="103" spans="1:16384" ht="44.25" customHeight="1" x14ac:dyDescent="0.2">
      <c r="A103" s="296" t="s">
        <v>224</v>
      </c>
      <c r="B103" s="358" t="s">
        <v>220</v>
      </c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60"/>
      <c r="P103" s="346"/>
      <c r="Q103" s="340"/>
      <c r="R103" s="340">
        <v>5</v>
      </c>
      <c r="S103" s="341"/>
      <c r="T103" s="339">
        <f t="shared" si="50"/>
        <v>108</v>
      </c>
      <c r="U103" s="340"/>
      <c r="V103" s="340">
        <f t="shared" si="51"/>
        <v>46</v>
      </c>
      <c r="W103" s="369"/>
      <c r="X103" s="339">
        <v>30</v>
      </c>
      <c r="Y103" s="340"/>
      <c r="Z103" s="340">
        <v>16</v>
      </c>
      <c r="AA103" s="340"/>
      <c r="AB103" s="340"/>
      <c r="AC103" s="340"/>
      <c r="AD103" s="340"/>
      <c r="AE103" s="341"/>
      <c r="AF103" s="234"/>
      <c r="AG103" s="231"/>
      <c r="AH103" s="233"/>
      <c r="AI103" s="235"/>
      <c r="AJ103" s="231"/>
      <c r="AK103" s="232"/>
      <c r="AL103" s="234"/>
      <c r="AM103" s="231"/>
      <c r="AN103" s="233"/>
      <c r="AO103" s="235"/>
      <c r="AP103" s="231"/>
      <c r="AQ103" s="232"/>
      <c r="AR103" s="234">
        <v>108</v>
      </c>
      <c r="AS103" s="231">
        <v>46</v>
      </c>
      <c r="AT103" s="233">
        <v>3</v>
      </c>
      <c r="AU103" s="235"/>
      <c r="AV103" s="231"/>
      <c r="AW103" s="232"/>
      <c r="AX103" s="234"/>
      <c r="AY103" s="231"/>
      <c r="AZ103" s="233"/>
      <c r="BA103" s="234"/>
      <c r="BB103" s="231"/>
      <c r="BC103" s="233"/>
      <c r="BD103" s="339">
        <f t="shared" si="49"/>
        <v>3</v>
      </c>
      <c r="BE103" s="369"/>
      <c r="BF103" s="349" t="s">
        <v>242</v>
      </c>
      <c r="BG103" s="350"/>
      <c r="BH103" s="350"/>
      <c r="BI103" s="351"/>
      <c r="BJ103" s="47">
        <f t="shared" si="6"/>
        <v>46</v>
      </c>
    </row>
    <row r="104" spans="1:16384" ht="51.75" customHeight="1" x14ac:dyDescent="0.2">
      <c r="A104" s="296" t="s">
        <v>225</v>
      </c>
      <c r="B104" s="358" t="s">
        <v>222</v>
      </c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60"/>
      <c r="P104" s="346">
        <v>6</v>
      </c>
      <c r="Q104" s="340"/>
      <c r="R104" s="340"/>
      <c r="S104" s="341"/>
      <c r="T104" s="339">
        <f t="shared" si="50"/>
        <v>120</v>
      </c>
      <c r="U104" s="340"/>
      <c r="V104" s="340">
        <f t="shared" si="51"/>
        <v>68</v>
      </c>
      <c r="W104" s="369"/>
      <c r="X104" s="339">
        <v>32</v>
      </c>
      <c r="Y104" s="340"/>
      <c r="Z104" s="340">
        <v>36</v>
      </c>
      <c r="AA104" s="340"/>
      <c r="AB104" s="340"/>
      <c r="AC104" s="340"/>
      <c r="AD104" s="340"/>
      <c r="AE104" s="341"/>
      <c r="AF104" s="234"/>
      <c r="AG104" s="231"/>
      <c r="AH104" s="233"/>
      <c r="AI104" s="235"/>
      <c r="AJ104" s="231"/>
      <c r="AK104" s="232"/>
      <c r="AL104" s="234"/>
      <c r="AM104" s="231"/>
      <c r="AN104" s="233"/>
      <c r="AO104" s="235"/>
      <c r="AP104" s="231"/>
      <c r="AQ104" s="232"/>
      <c r="AR104" s="234"/>
      <c r="AS104" s="231"/>
      <c r="AT104" s="233"/>
      <c r="AU104" s="235">
        <v>120</v>
      </c>
      <c r="AV104" s="231">
        <v>68</v>
      </c>
      <c r="AW104" s="232">
        <v>3</v>
      </c>
      <c r="AX104" s="234"/>
      <c r="AY104" s="231"/>
      <c r="AZ104" s="233"/>
      <c r="BA104" s="234"/>
      <c r="BB104" s="231"/>
      <c r="BC104" s="233"/>
      <c r="BD104" s="339">
        <f t="shared" si="49"/>
        <v>3</v>
      </c>
      <c r="BE104" s="369"/>
      <c r="BF104" s="349" t="s">
        <v>243</v>
      </c>
      <c r="BG104" s="350"/>
      <c r="BH104" s="350"/>
      <c r="BI104" s="351"/>
      <c r="BJ104" s="47">
        <f t="shared" si="6"/>
        <v>68</v>
      </c>
    </row>
    <row r="105" spans="1:16384" ht="75" customHeight="1" x14ac:dyDescent="0.2">
      <c r="A105" s="184" t="s">
        <v>227</v>
      </c>
      <c r="B105" s="419" t="s">
        <v>275</v>
      </c>
      <c r="C105" s="420"/>
      <c r="D105" s="420"/>
      <c r="E105" s="420"/>
      <c r="F105" s="420"/>
      <c r="G105" s="420"/>
      <c r="H105" s="420"/>
      <c r="I105" s="420"/>
      <c r="J105" s="420"/>
      <c r="K105" s="420"/>
      <c r="L105" s="420"/>
      <c r="M105" s="420"/>
      <c r="N105" s="420"/>
      <c r="O105" s="421"/>
      <c r="P105" s="346"/>
      <c r="Q105" s="340"/>
      <c r="R105" s="340"/>
      <c r="S105" s="341"/>
      <c r="T105" s="339"/>
      <c r="U105" s="340"/>
      <c r="V105" s="340"/>
      <c r="W105" s="369"/>
      <c r="X105" s="339"/>
      <c r="Y105" s="340"/>
      <c r="Z105" s="340"/>
      <c r="AA105" s="340"/>
      <c r="AB105" s="340"/>
      <c r="AC105" s="340"/>
      <c r="AD105" s="340"/>
      <c r="AE105" s="341"/>
      <c r="AF105" s="234"/>
      <c r="AG105" s="231"/>
      <c r="AH105" s="233"/>
      <c r="AI105" s="235"/>
      <c r="AJ105" s="231"/>
      <c r="AK105" s="232"/>
      <c r="AL105" s="234"/>
      <c r="AM105" s="231"/>
      <c r="AN105" s="233"/>
      <c r="AO105" s="235"/>
      <c r="AP105" s="231"/>
      <c r="AQ105" s="232"/>
      <c r="AR105" s="234"/>
      <c r="AS105" s="156"/>
      <c r="AT105" s="233"/>
      <c r="AU105" s="235"/>
      <c r="AV105" s="231"/>
      <c r="AW105" s="232"/>
      <c r="AX105" s="234"/>
      <c r="AY105" s="231"/>
      <c r="AZ105" s="233"/>
      <c r="BA105" s="234"/>
      <c r="BB105" s="231"/>
      <c r="BC105" s="233"/>
      <c r="BD105" s="339">
        <f t="shared" si="49"/>
        <v>0</v>
      </c>
      <c r="BE105" s="369"/>
      <c r="BF105" s="349"/>
      <c r="BG105" s="350"/>
      <c r="BH105" s="350"/>
      <c r="BI105" s="351"/>
      <c r="BJ105" s="47">
        <f t="shared" ref="BJ105:BJ107" si="55">SUM(X105:AE105)</f>
        <v>0</v>
      </c>
    </row>
    <row r="106" spans="1:16384" ht="70.5" customHeight="1" x14ac:dyDescent="0.2">
      <c r="A106" s="296" t="s">
        <v>228</v>
      </c>
      <c r="B106" s="358" t="s">
        <v>358</v>
      </c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60"/>
      <c r="P106" s="346">
        <v>5</v>
      </c>
      <c r="Q106" s="340"/>
      <c r="R106" s="340">
        <v>4</v>
      </c>
      <c r="S106" s="341"/>
      <c r="T106" s="339">
        <f t="shared" si="50"/>
        <v>216</v>
      </c>
      <c r="U106" s="340"/>
      <c r="V106" s="340">
        <f t="shared" si="51"/>
        <v>96</v>
      </c>
      <c r="W106" s="369"/>
      <c r="X106" s="339">
        <v>60</v>
      </c>
      <c r="Y106" s="340"/>
      <c r="Z106" s="340">
        <v>36</v>
      </c>
      <c r="AA106" s="340"/>
      <c r="AB106" s="340"/>
      <c r="AC106" s="340"/>
      <c r="AD106" s="340"/>
      <c r="AE106" s="341"/>
      <c r="AF106" s="234"/>
      <c r="AG106" s="231"/>
      <c r="AH106" s="233"/>
      <c r="AI106" s="235"/>
      <c r="AJ106" s="231"/>
      <c r="AK106" s="232"/>
      <c r="AL106" s="234"/>
      <c r="AM106" s="231"/>
      <c r="AN106" s="233"/>
      <c r="AO106" s="235">
        <v>108</v>
      </c>
      <c r="AP106" s="231">
        <v>48</v>
      </c>
      <c r="AQ106" s="232">
        <v>3</v>
      </c>
      <c r="AR106" s="234">
        <v>108</v>
      </c>
      <c r="AS106" s="231">
        <v>48</v>
      </c>
      <c r="AT106" s="233">
        <v>3</v>
      </c>
      <c r="AU106" s="235"/>
      <c r="AV106" s="231"/>
      <c r="AW106" s="232"/>
      <c r="AX106" s="234"/>
      <c r="AY106" s="231"/>
      <c r="AZ106" s="233"/>
      <c r="BA106" s="234"/>
      <c r="BB106" s="231"/>
      <c r="BC106" s="233"/>
      <c r="BD106" s="339">
        <f t="shared" si="49"/>
        <v>6</v>
      </c>
      <c r="BE106" s="369"/>
      <c r="BF106" s="349" t="s">
        <v>240</v>
      </c>
      <c r="BG106" s="350"/>
      <c r="BH106" s="350"/>
      <c r="BI106" s="351"/>
      <c r="BJ106" s="47">
        <f t="shared" si="55"/>
        <v>96</v>
      </c>
    </row>
    <row r="107" spans="1:16384" ht="54.75" customHeight="1" x14ac:dyDescent="0.2">
      <c r="A107" s="157" t="s">
        <v>230</v>
      </c>
      <c r="B107" s="440" t="s">
        <v>226</v>
      </c>
      <c r="C107" s="441"/>
      <c r="D107" s="441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442"/>
      <c r="P107" s="413"/>
      <c r="Q107" s="405"/>
      <c r="R107" s="405">
        <v>5</v>
      </c>
      <c r="S107" s="439"/>
      <c r="T107" s="459">
        <f t="shared" si="50"/>
        <v>108</v>
      </c>
      <c r="U107" s="405"/>
      <c r="V107" s="405">
        <f t="shared" si="51"/>
        <v>48</v>
      </c>
      <c r="W107" s="460"/>
      <c r="X107" s="459">
        <v>32</v>
      </c>
      <c r="Y107" s="405"/>
      <c r="Z107" s="405">
        <v>16</v>
      </c>
      <c r="AA107" s="405"/>
      <c r="AB107" s="405"/>
      <c r="AC107" s="405"/>
      <c r="AD107" s="405"/>
      <c r="AE107" s="439"/>
      <c r="AF107" s="266"/>
      <c r="AG107" s="267"/>
      <c r="AH107" s="282"/>
      <c r="AI107" s="253"/>
      <c r="AJ107" s="267"/>
      <c r="AK107" s="254"/>
      <c r="AL107" s="266"/>
      <c r="AM107" s="267"/>
      <c r="AN107" s="282"/>
      <c r="AO107" s="253"/>
      <c r="AP107" s="267"/>
      <c r="AQ107" s="254"/>
      <c r="AR107" s="266">
        <v>108</v>
      </c>
      <c r="AS107" s="267">
        <v>48</v>
      </c>
      <c r="AT107" s="282">
        <v>3</v>
      </c>
      <c r="AU107" s="253"/>
      <c r="AV107" s="267"/>
      <c r="AW107" s="254"/>
      <c r="AX107" s="266"/>
      <c r="AY107" s="267"/>
      <c r="AZ107" s="282"/>
      <c r="BA107" s="266"/>
      <c r="BB107" s="267"/>
      <c r="BC107" s="282"/>
      <c r="BD107" s="459">
        <f t="shared" si="49"/>
        <v>3</v>
      </c>
      <c r="BE107" s="460"/>
      <c r="BF107" s="487" t="s">
        <v>240</v>
      </c>
      <c r="BG107" s="488"/>
      <c r="BH107" s="488"/>
      <c r="BI107" s="489"/>
      <c r="BJ107" s="47">
        <f t="shared" si="55"/>
        <v>48</v>
      </c>
    </row>
    <row r="108" spans="1:16384" s="139" customFormat="1" ht="72" customHeight="1" x14ac:dyDescent="0.2">
      <c r="A108" s="184" t="s">
        <v>231</v>
      </c>
      <c r="B108" s="419" t="s">
        <v>276</v>
      </c>
      <c r="C108" s="420"/>
      <c r="D108" s="420"/>
      <c r="E108" s="420"/>
      <c r="F108" s="420"/>
      <c r="G108" s="420"/>
      <c r="H108" s="420"/>
      <c r="I108" s="420"/>
      <c r="J108" s="420"/>
      <c r="K108" s="420"/>
      <c r="L108" s="420"/>
      <c r="M108" s="420"/>
      <c r="N108" s="420"/>
      <c r="O108" s="421"/>
      <c r="P108" s="346"/>
      <c r="Q108" s="340"/>
      <c r="R108" s="340"/>
      <c r="S108" s="341"/>
      <c r="T108" s="339"/>
      <c r="U108" s="340"/>
      <c r="V108" s="340"/>
      <c r="W108" s="369"/>
      <c r="X108" s="346"/>
      <c r="Y108" s="340"/>
      <c r="Z108" s="340"/>
      <c r="AA108" s="340"/>
      <c r="AB108" s="340"/>
      <c r="AC108" s="340"/>
      <c r="AD108" s="340"/>
      <c r="AE108" s="341"/>
      <c r="AF108" s="234"/>
      <c r="AG108" s="231"/>
      <c r="AH108" s="233"/>
      <c r="AI108" s="235"/>
      <c r="AJ108" s="231"/>
      <c r="AK108" s="232"/>
      <c r="AL108" s="234"/>
      <c r="AM108" s="231"/>
      <c r="AN108" s="233"/>
      <c r="AO108" s="235"/>
      <c r="AP108" s="231"/>
      <c r="AQ108" s="232"/>
      <c r="AR108" s="234"/>
      <c r="AS108" s="231"/>
      <c r="AT108" s="233"/>
      <c r="AU108" s="235"/>
      <c r="AV108" s="231"/>
      <c r="AW108" s="232"/>
      <c r="AX108" s="234"/>
      <c r="AY108" s="231"/>
      <c r="AZ108" s="233"/>
      <c r="BA108" s="234"/>
      <c r="BB108" s="231"/>
      <c r="BC108" s="233"/>
      <c r="BD108" s="339">
        <f>SUM(AH108,AK108,AN108,AQ108,AT108,AW108,AZ108,BC108)</f>
        <v>0</v>
      </c>
      <c r="BE108" s="369"/>
      <c r="BF108" s="349"/>
      <c r="BG108" s="350"/>
      <c r="BH108" s="350"/>
      <c r="BI108" s="351"/>
      <c r="BJ108" s="218">
        <f>SUM(X108:AE108)</f>
        <v>0</v>
      </c>
    </row>
    <row r="109" spans="1:16384" ht="78.75" customHeight="1" x14ac:dyDescent="0.2">
      <c r="A109" s="157" t="s">
        <v>334</v>
      </c>
      <c r="B109" s="440" t="s">
        <v>229</v>
      </c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2"/>
      <c r="P109" s="413"/>
      <c r="Q109" s="405"/>
      <c r="R109" s="405">
        <v>5</v>
      </c>
      <c r="S109" s="439"/>
      <c r="T109" s="459">
        <f>SUM(AF109,AI109,AL109,AO109,AR109,AU109,AX109,BA109)</f>
        <v>120</v>
      </c>
      <c r="U109" s="405"/>
      <c r="V109" s="405">
        <f>SUM(AG109,AJ109,AM109,AP109,AS109,AV109,AY109,BB109)</f>
        <v>68</v>
      </c>
      <c r="W109" s="460"/>
      <c r="X109" s="413">
        <v>40</v>
      </c>
      <c r="Y109" s="405"/>
      <c r="Z109" s="405">
        <v>28</v>
      </c>
      <c r="AA109" s="405"/>
      <c r="AB109" s="405"/>
      <c r="AC109" s="405"/>
      <c r="AD109" s="405"/>
      <c r="AE109" s="439"/>
      <c r="AF109" s="266"/>
      <c r="AG109" s="267"/>
      <c r="AH109" s="282"/>
      <c r="AI109" s="253"/>
      <c r="AJ109" s="267"/>
      <c r="AK109" s="254"/>
      <c r="AL109" s="266"/>
      <c r="AM109" s="267"/>
      <c r="AN109" s="282"/>
      <c r="AO109" s="253"/>
      <c r="AP109" s="267"/>
      <c r="AQ109" s="254"/>
      <c r="AR109" s="266">
        <v>120</v>
      </c>
      <c r="AS109" s="267">
        <v>68</v>
      </c>
      <c r="AT109" s="282">
        <v>3</v>
      </c>
      <c r="AU109" s="253"/>
      <c r="AV109" s="267"/>
      <c r="AW109" s="254"/>
      <c r="AX109" s="266"/>
      <c r="AY109" s="267"/>
      <c r="AZ109" s="282"/>
      <c r="BA109" s="266"/>
      <c r="BB109" s="267"/>
      <c r="BC109" s="282"/>
      <c r="BD109" s="459">
        <f>SUM(AH109,AK109,AN109,AQ109,AT109,AW109,AZ109,BC109)</f>
        <v>3</v>
      </c>
      <c r="BE109" s="460"/>
      <c r="BF109" s="487" t="s">
        <v>241</v>
      </c>
      <c r="BG109" s="488"/>
      <c r="BH109" s="488"/>
      <c r="BI109" s="489"/>
      <c r="BJ109" s="47">
        <f>SUM(X109:AE109)</f>
        <v>68</v>
      </c>
    </row>
    <row r="110" spans="1:16384" s="139" customFormat="1" ht="142.5" customHeight="1" x14ac:dyDescent="0.2">
      <c r="A110" s="157" t="s">
        <v>335</v>
      </c>
      <c r="B110" s="410" t="s">
        <v>337</v>
      </c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2"/>
      <c r="P110" s="502">
        <v>7</v>
      </c>
      <c r="Q110" s="413"/>
      <c r="R110" s="439">
        <v>6</v>
      </c>
      <c r="S110" s="472"/>
      <c r="T110" s="502">
        <f>SUM(AF110,AI110,AL110,AO110,AR110,AU110,AX110,BA110)</f>
        <v>314</v>
      </c>
      <c r="U110" s="413"/>
      <c r="V110" s="439">
        <f>SUM(AG110,AJ110,AM110,AP110,AS110,AV110,AY110,BB110)</f>
        <v>138</v>
      </c>
      <c r="W110" s="473"/>
      <c r="X110" s="472">
        <v>66</v>
      </c>
      <c r="Y110" s="472"/>
      <c r="Z110" s="439">
        <v>72</v>
      </c>
      <c r="AA110" s="413"/>
      <c r="AB110" s="345"/>
      <c r="AC110" s="346"/>
      <c r="AD110" s="503"/>
      <c r="AE110" s="504"/>
      <c r="AF110" s="266"/>
      <c r="AG110" s="267"/>
      <c r="AH110" s="282"/>
      <c r="AI110" s="266"/>
      <c r="AJ110" s="267"/>
      <c r="AK110" s="282"/>
      <c r="AL110" s="253"/>
      <c r="AM110" s="267"/>
      <c r="AN110" s="254"/>
      <c r="AO110" s="177"/>
      <c r="AP110" s="178"/>
      <c r="AQ110" s="179"/>
      <c r="AR110" s="180"/>
      <c r="AS110" s="178"/>
      <c r="AT110" s="181"/>
      <c r="AU110" s="266">
        <v>108</v>
      </c>
      <c r="AV110" s="267">
        <v>58</v>
      </c>
      <c r="AW110" s="282">
        <v>3</v>
      </c>
      <c r="AX110" s="266">
        <v>206</v>
      </c>
      <c r="AY110" s="267">
        <v>80</v>
      </c>
      <c r="AZ110" s="282">
        <v>6</v>
      </c>
      <c r="BA110" s="253"/>
      <c r="BB110" s="267"/>
      <c r="BC110" s="282"/>
      <c r="BD110" s="502">
        <f>SUM(AH110,AK110,AN110,AQ110,AT110,AW110,AZ110,BC110)</f>
        <v>9</v>
      </c>
      <c r="BE110" s="473"/>
      <c r="BF110" s="580" t="s">
        <v>401</v>
      </c>
      <c r="BG110" s="578"/>
      <c r="BH110" s="578"/>
      <c r="BI110" s="579"/>
      <c r="BJ110" s="182">
        <f>SUM(X110:AE110)</f>
        <v>138</v>
      </c>
    </row>
    <row r="111" spans="1:16384" ht="50.25" customHeight="1" thickBot="1" x14ac:dyDescent="0.25">
      <c r="A111" s="126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285"/>
      <c r="Q111" s="285"/>
      <c r="R111" s="28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  <c r="AS111" s="285"/>
      <c r="AT111" s="285"/>
      <c r="AU111" s="127"/>
      <c r="AV111" s="127"/>
      <c r="AW111" s="127"/>
      <c r="AX111" s="127"/>
      <c r="AY111" s="127"/>
      <c r="AZ111" s="127"/>
      <c r="BA111" s="285"/>
      <c r="BB111" s="285"/>
      <c r="BC111" s="285"/>
      <c r="BD111" s="285"/>
      <c r="BE111" s="285"/>
      <c r="BF111" s="287"/>
      <c r="BG111" s="287"/>
      <c r="BH111" s="287"/>
      <c r="BI111" s="287"/>
      <c r="BJ111" s="39"/>
    </row>
    <row r="112" spans="1:16384" ht="47.25" customHeight="1" thickBot="1" x14ac:dyDescent="0.25">
      <c r="A112" s="373" t="s">
        <v>100</v>
      </c>
      <c r="B112" s="376" t="s">
        <v>416</v>
      </c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8"/>
      <c r="P112" s="394" t="s">
        <v>8</v>
      </c>
      <c r="Q112" s="395"/>
      <c r="R112" s="395" t="s">
        <v>9</v>
      </c>
      <c r="S112" s="490"/>
      <c r="T112" s="509" t="s">
        <v>10</v>
      </c>
      <c r="U112" s="510"/>
      <c r="V112" s="510"/>
      <c r="W112" s="510"/>
      <c r="X112" s="501"/>
      <c r="Y112" s="501"/>
      <c r="Z112" s="501"/>
      <c r="AA112" s="501"/>
      <c r="AB112" s="501"/>
      <c r="AC112" s="501"/>
      <c r="AD112" s="501"/>
      <c r="AE112" s="511"/>
      <c r="AF112" s="500" t="s">
        <v>36</v>
      </c>
      <c r="AG112" s="501"/>
      <c r="AH112" s="501"/>
      <c r="AI112" s="501"/>
      <c r="AJ112" s="501"/>
      <c r="AK112" s="501"/>
      <c r="AL112" s="501"/>
      <c r="AM112" s="501"/>
      <c r="AN112" s="501"/>
      <c r="AO112" s="501"/>
      <c r="AP112" s="501"/>
      <c r="AQ112" s="501"/>
      <c r="AR112" s="501"/>
      <c r="AS112" s="501"/>
      <c r="AT112" s="501"/>
      <c r="AU112" s="501"/>
      <c r="AV112" s="501"/>
      <c r="AW112" s="501"/>
      <c r="AX112" s="501"/>
      <c r="AY112" s="501"/>
      <c r="AZ112" s="501"/>
      <c r="BA112" s="501"/>
      <c r="BB112" s="501"/>
      <c r="BC112" s="501"/>
      <c r="BD112" s="479" t="s">
        <v>24</v>
      </c>
      <c r="BE112" s="517"/>
      <c r="BF112" s="388" t="s">
        <v>101</v>
      </c>
      <c r="BG112" s="479"/>
      <c r="BH112" s="479"/>
      <c r="BI112" s="389"/>
      <c r="BJ112" s="46"/>
    </row>
    <row r="113" spans="1:2644" ht="53.25" customHeight="1" thickBot="1" x14ac:dyDescent="0.25">
      <c r="A113" s="374"/>
      <c r="B113" s="379"/>
      <c r="C113" s="380"/>
      <c r="D113" s="380"/>
      <c r="E113" s="380"/>
      <c r="F113" s="380"/>
      <c r="G113" s="380"/>
      <c r="H113" s="380"/>
      <c r="I113" s="380"/>
      <c r="J113" s="380"/>
      <c r="K113" s="380"/>
      <c r="L113" s="380"/>
      <c r="M113" s="380"/>
      <c r="N113" s="380"/>
      <c r="O113" s="381"/>
      <c r="P113" s="396"/>
      <c r="Q113" s="397"/>
      <c r="R113" s="397"/>
      <c r="S113" s="491"/>
      <c r="T113" s="483" t="s">
        <v>5</v>
      </c>
      <c r="U113" s="397"/>
      <c r="V113" s="397" t="s">
        <v>11</v>
      </c>
      <c r="W113" s="491"/>
      <c r="X113" s="370" t="s">
        <v>12</v>
      </c>
      <c r="Y113" s="371"/>
      <c r="Z113" s="371"/>
      <c r="AA113" s="371"/>
      <c r="AB113" s="371"/>
      <c r="AC113" s="371"/>
      <c r="AD113" s="371"/>
      <c r="AE113" s="372"/>
      <c r="AF113" s="422" t="s">
        <v>14</v>
      </c>
      <c r="AG113" s="371"/>
      <c r="AH113" s="371"/>
      <c r="AI113" s="371"/>
      <c r="AJ113" s="371"/>
      <c r="AK113" s="423"/>
      <c r="AL113" s="370" t="s">
        <v>15</v>
      </c>
      <c r="AM113" s="371"/>
      <c r="AN113" s="371"/>
      <c r="AO113" s="371"/>
      <c r="AP113" s="371"/>
      <c r="AQ113" s="372"/>
      <c r="AR113" s="422" t="s">
        <v>16</v>
      </c>
      <c r="AS113" s="371"/>
      <c r="AT113" s="371"/>
      <c r="AU113" s="371"/>
      <c r="AV113" s="371"/>
      <c r="AW113" s="423"/>
      <c r="AX113" s="370" t="s">
        <v>161</v>
      </c>
      <c r="AY113" s="371"/>
      <c r="AZ113" s="371"/>
      <c r="BA113" s="371"/>
      <c r="BB113" s="371"/>
      <c r="BC113" s="372"/>
      <c r="BD113" s="518"/>
      <c r="BE113" s="519"/>
      <c r="BF113" s="390"/>
      <c r="BG113" s="480"/>
      <c r="BH113" s="480"/>
      <c r="BI113" s="391"/>
      <c r="BJ113" s="46"/>
    </row>
    <row r="114" spans="1:2644" ht="76.900000000000006" customHeight="1" thickBot="1" x14ac:dyDescent="0.25">
      <c r="A114" s="374"/>
      <c r="B114" s="379"/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1"/>
      <c r="P114" s="396"/>
      <c r="Q114" s="397"/>
      <c r="R114" s="397"/>
      <c r="S114" s="491"/>
      <c r="T114" s="483"/>
      <c r="U114" s="397"/>
      <c r="V114" s="397"/>
      <c r="W114" s="491"/>
      <c r="X114" s="444" t="s">
        <v>13</v>
      </c>
      <c r="Y114" s="528"/>
      <c r="Z114" s="395" t="s">
        <v>102</v>
      </c>
      <c r="AA114" s="395"/>
      <c r="AB114" s="532" t="s">
        <v>103</v>
      </c>
      <c r="AC114" s="424"/>
      <c r="AD114" s="424" t="s">
        <v>74</v>
      </c>
      <c r="AE114" s="425"/>
      <c r="AF114" s="402" t="s">
        <v>156</v>
      </c>
      <c r="AG114" s="385"/>
      <c r="AH114" s="332"/>
      <c r="AI114" s="402" t="s">
        <v>184</v>
      </c>
      <c r="AJ114" s="385"/>
      <c r="AK114" s="386"/>
      <c r="AL114" s="401" t="s">
        <v>182</v>
      </c>
      <c r="AM114" s="385"/>
      <c r="AN114" s="332"/>
      <c r="AO114" s="402" t="s">
        <v>183</v>
      </c>
      <c r="AP114" s="385"/>
      <c r="AQ114" s="386"/>
      <c r="AR114" s="401" t="s">
        <v>157</v>
      </c>
      <c r="AS114" s="385"/>
      <c r="AT114" s="332"/>
      <c r="AU114" s="402" t="s">
        <v>158</v>
      </c>
      <c r="AV114" s="385"/>
      <c r="AW114" s="386"/>
      <c r="AX114" s="401" t="s">
        <v>193</v>
      </c>
      <c r="AY114" s="385"/>
      <c r="AZ114" s="332"/>
      <c r="BA114" s="447" t="s">
        <v>159</v>
      </c>
      <c r="BB114" s="448"/>
      <c r="BC114" s="449"/>
      <c r="BD114" s="518"/>
      <c r="BE114" s="519"/>
      <c r="BF114" s="390"/>
      <c r="BG114" s="480"/>
      <c r="BH114" s="480"/>
      <c r="BI114" s="391"/>
      <c r="BJ114" s="46"/>
    </row>
    <row r="115" spans="1:2644" ht="166.5" customHeight="1" thickBot="1" x14ac:dyDescent="0.25">
      <c r="A115" s="375"/>
      <c r="B115" s="382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4"/>
      <c r="P115" s="398"/>
      <c r="Q115" s="399"/>
      <c r="R115" s="399"/>
      <c r="S115" s="426"/>
      <c r="T115" s="445"/>
      <c r="U115" s="399"/>
      <c r="V115" s="399"/>
      <c r="W115" s="426"/>
      <c r="X115" s="445"/>
      <c r="Y115" s="426"/>
      <c r="Z115" s="399"/>
      <c r="AA115" s="399"/>
      <c r="AB115" s="398"/>
      <c r="AC115" s="399"/>
      <c r="AD115" s="399"/>
      <c r="AE115" s="446"/>
      <c r="AF115" s="102" t="s">
        <v>3</v>
      </c>
      <c r="AG115" s="103" t="s">
        <v>17</v>
      </c>
      <c r="AH115" s="104" t="s">
        <v>18</v>
      </c>
      <c r="AI115" s="105" t="s">
        <v>3</v>
      </c>
      <c r="AJ115" s="103" t="s">
        <v>17</v>
      </c>
      <c r="AK115" s="106" t="s">
        <v>18</v>
      </c>
      <c r="AL115" s="102" t="s">
        <v>3</v>
      </c>
      <c r="AM115" s="103" t="s">
        <v>17</v>
      </c>
      <c r="AN115" s="104" t="s">
        <v>18</v>
      </c>
      <c r="AO115" s="105" t="s">
        <v>3</v>
      </c>
      <c r="AP115" s="103" t="s">
        <v>17</v>
      </c>
      <c r="AQ115" s="106" t="s">
        <v>18</v>
      </c>
      <c r="AR115" s="102" t="s">
        <v>3</v>
      </c>
      <c r="AS115" s="103" t="s">
        <v>17</v>
      </c>
      <c r="AT115" s="104" t="s">
        <v>18</v>
      </c>
      <c r="AU115" s="105" t="s">
        <v>3</v>
      </c>
      <c r="AV115" s="103" t="s">
        <v>17</v>
      </c>
      <c r="AW115" s="106" t="s">
        <v>18</v>
      </c>
      <c r="AX115" s="102" t="s">
        <v>3</v>
      </c>
      <c r="AY115" s="103" t="s">
        <v>17</v>
      </c>
      <c r="AZ115" s="104" t="s">
        <v>18</v>
      </c>
      <c r="BA115" s="105" t="s">
        <v>3</v>
      </c>
      <c r="BB115" s="103" t="s">
        <v>17</v>
      </c>
      <c r="BC115" s="106" t="s">
        <v>18</v>
      </c>
      <c r="BD115" s="520"/>
      <c r="BE115" s="521"/>
      <c r="BF115" s="392"/>
      <c r="BG115" s="481"/>
      <c r="BH115" s="481"/>
      <c r="BI115" s="393"/>
      <c r="BJ115" s="46"/>
    </row>
    <row r="116" spans="1:2644" ht="78.75" customHeight="1" x14ac:dyDescent="0.2">
      <c r="A116" s="184" t="s">
        <v>233</v>
      </c>
      <c r="B116" s="419" t="s">
        <v>277</v>
      </c>
      <c r="C116" s="420"/>
      <c r="D116" s="420"/>
      <c r="E116" s="420"/>
      <c r="F116" s="420"/>
      <c r="G116" s="420"/>
      <c r="H116" s="420"/>
      <c r="I116" s="420"/>
      <c r="J116" s="420"/>
      <c r="K116" s="420"/>
      <c r="L116" s="420"/>
      <c r="M116" s="420"/>
      <c r="N116" s="420"/>
      <c r="O116" s="421"/>
      <c r="P116" s="339"/>
      <c r="Q116" s="340"/>
      <c r="R116" s="340"/>
      <c r="S116" s="341"/>
      <c r="T116" s="339"/>
      <c r="U116" s="340"/>
      <c r="V116" s="340"/>
      <c r="W116" s="369"/>
      <c r="X116" s="346"/>
      <c r="Y116" s="340"/>
      <c r="Z116" s="340"/>
      <c r="AA116" s="340"/>
      <c r="AB116" s="346"/>
      <c r="AC116" s="340"/>
      <c r="AD116" s="409"/>
      <c r="AE116" s="495"/>
      <c r="AF116" s="234"/>
      <c r="AG116" s="231"/>
      <c r="AH116" s="233"/>
      <c r="AI116" s="234"/>
      <c r="AJ116" s="231"/>
      <c r="AK116" s="233"/>
      <c r="AL116" s="235"/>
      <c r="AM116" s="231"/>
      <c r="AN116" s="232"/>
      <c r="AO116" s="234"/>
      <c r="AP116" s="231"/>
      <c r="AQ116" s="233"/>
      <c r="AR116" s="235"/>
      <c r="AS116" s="231"/>
      <c r="AT116" s="232"/>
      <c r="AU116" s="234"/>
      <c r="AV116" s="231"/>
      <c r="AW116" s="233"/>
      <c r="AX116" s="234"/>
      <c r="AY116" s="231"/>
      <c r="AZ116" s="233"/>
      <c r="BA116" s="235"/>
      <c r="BB116" s="231"/>
      <c r="BC116" s="233"/>
      <c r="BD116" s="346">
        <f>SUM(AH116,AK116,AN116,AQ116,AT116,AW116,AZ116,BC116)</f>
        <v>0</v>
      </c>
      <c r="BE116" s="341"/>
      <c r="BF116" s="349"/>
      <c r="BG116" s="350"/>
      <c r="BH116" s="350"/>
      <c r="BI116" s="351"/>
      <c r="BJ116" s="47">
        <f t="shared" si="6"/>
        <v>0</v>
      </c>
    </row>
    <row r="117" spans="1:2644" ht="52.5" customHeight="1" x14ac:dyDescent="0.2">
      <c r="A117" s="296" t="s">
        <v>411</v>
      </c>
      <c r="B117" s="342" t="s">
        <v>232</v>
      </c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4"/>
      <c r="P117" s="348">
        <v>7</v>
      </c>
      <c r="Q117" s="346"/>
      <c r="R117" s="341"/>
      <c r="S117" s="345"/>
      <c r="T117" s="339">
        <f>SUM(AF117,AI117,AL117,AO117,AR117,AU117,AX117,BA117)</f>
        <v>140</v>
      </c>
      <c r="U117" s="341"/>
      <c r="V117" s="341">
        <f>SUM(AG117,AJ117,AM117,AP117,AS117,AV117,AY117,BB117)</f>
        <v>70</v>
      </c>
      <c r="W117" s="347"/>
      <c r="X117" s="345">
        <v>34</v>
      </c>
      <c r="Y117" s="345"/>
      <c r="Z117" s="603">
        <v>36</v>
      </c>
      <c r="AA117" s="604"/>
      <c r="AB117" s="669"/>
      <c r="AC117" s="604"/>
      <c r="AD117" s="409"/>
      <c r="AE117" s="495"/>
      <c r="AF117" s="234"/>
      <c r="AG117" s="231"/>
      <c r="AH117" s="233"/>
      <c r="AI117" s="234"/>
      <c r="AJ117" s="267"/>
      <c r="AK117" s="282"/>
      <c r="AL117" s="253"/>
      <c r="AM117" s="267"/>
      <c r="AN117" s="254"/>
      <c r="AO117" s="266"/>
      <c r="AP117" s="267"/>
      <c r="AQ117" s="282"/>
      <c r="AR117" s="253"/>
      <c r="AS117" s="267"/>
      <c r="AT117" s="254"/>
      <c r="AU117" s="266"/>
      <c r="AV117" s="267"/>
      <c r="AW117" s="282"/>
      <c r="AX117" s="266">
        <v>140</v>
      </c>
      <c r="AY117" s="267">
        <v>70</v>
      </c>
      <c r="AZ117" s="282">
        <v>4</v>
      </c>
      <c r="BA117" s="235"/>
      <c r="BB117" s="231"/>
      <c r="BC117" s="233"/>
      <c r="BD117" s="348">
        <f>SUM(AH117,AK117,AN117,AQ117,AT117,AW117,AZ117,BC117)</f>
        <v>4</v>
      </c>
      <c r="BE117" s="347"/>
      <c r="BF117" s="602" t="s">
        <v>266</v>
      </c>
      <c r="BG117" s="566"/>
      <c r="BH117" s="566"/>
      <c r="BI117" s="567"/>
      <c r="BJ117" s="47">
        <f>SUM(X117:AE117)</f>
        <v>70</v>
      </c>
      <c r="BP117" s="18"/>
      <c r="BQ117" s="18"/>
      <c r="BR117" s="18"/>
    </row>
    <row r="118" spans="1:2644" ht="84" customHeight="1" x14ac:dyDescent="0.2">
      <c r="A118" s="621" t="s">
        <v>412</v>
      </c>
      <c r="B118" s="358" t="s">
        <v>310</v>
      </c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60"/>
      <c r="P118" s="346">
        <v>7</v>
      </c>
      <c r="Q118" s="340"/>
      <c r="R118" s="340"/>
      <c r="S118" s="341"/>
      <c r="T118" s="339">
        <f>SUM(AF118,AI118,AL118,AO118,AR118,AU118,AX118,BA118)</f>
        <v>206</v>
      </c>
      <c r="U118" s="340"/>
      <c r="V118" s="340">
        <f>SUM(AG118,AJ118,AM118,AP118,AS118,AV118,AY118,BB118)</f>
        <v>80</v>
      </c>
      <c r="W118" s="369"/>
      <c r="X118" s="346">
        <v>32</v>
      </c>
      <c r="Y118" s="341"/>
      <c r="Z118" s="340">
        <v>32</v>
      </c>
      <c r="AA118" s="340"/>
      <c r="AB118" s="346">
        <v>16</v>
      </c>
      <c r="AC118" s="340"/>
      <c r="AD118" s="340"/>
      <c r="AE118" s="341"/>
      <c r="AF118" s="234"/>
      <c r="AG118" s="231"/>
      <c r="AH118" s="233"/>
      <c r="AI118" s="234"/>
      <c r="AJ118" s="231"/>
      <c r="AK118" s="233"/>
      <c r="AL118" s="235"/>
      <c r="AM118" s="231"/>
      <c r="AN118" s="232"/>
      <c r="AO118" s="234"/>
      <c r="AP118" s="231"/>
      <c r="AQ118" s="233"/>
      <c r="AR118" s="235"/>
      <c r="AS118" s="231"/>
      <c r="AT118" s="232"/>
      <c r="AU118" s="234"/>
      <c r="AV118" s="231"/>
      <c r="AW118" s="233"/>
      <c r="AX118" s="234">
        <v>206</v>
      </c>
      <c r="AY118" s="231">
        <v>80</v>
      </c>
      <c r="AZ118" s="233">
        <v>6</v>
      </c>
      <c r="BA118" s="235"/>
      <c r="BB118" s="231"/>
      <c r="BC118" s="233"/>
      <c r="BD118" s="346">
        <f>SUM(AH118,AK118,AN118,AQ118,AT118,AW118,AZ118,BC118)</f>
        <v>6</v>
      </c>
      <c r="BE118" s="341"/>
      <c r="BF118" s="349" t="s">
        <v>267</v>
      </c>
      <c r="BG118" s="350"/>
      <c r="BH118" s="350"/>
      <c r="BI118" s="351"/>
      <c r="BJ118" s="39">
        <f t="shared" si="6"/>
        <v>80</v>
      </c>
    </row>
    <row r="119" spans="1:2644" ht="89.25" customHeight="1" x14ac:dyDescent="0.2">
      <c r="A119" s="621"/>
      <c r="B119" s="358" t="s">
        <v>311</v>
      </c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60"/>
      <c r="P119" s="346"/>
      <c r="Q119" s="340"/>
      <c r="R119" s="340"/>
      <c r="S119" s="341"/>
      <c r="T119" s="339">
        <f>SUM(AF119,AI119,AL119,AO119,AR119,AU119,AX119,BA119)</f>
        <v>30</v>
      </c>
      <c r="U119" s="340"/>
      <c r="V119" s="340">
        <f>SUM(AG119,AJ119,AM119,AP119,AS119,AV119,AY119,BB119)</f>
        <v>0</v>
      </c>
      <c r="W119" s="369"/>
      <c r="X119" s="346"/>
      <c r="Y119" s="341"/>
      <c r="Z119" s="340"/>
      <c r="AA119" s="340"/>
      <c r="AB119" s="346"/>
      <c r="AC119" s="340"/>
      <c r="AD119" s="340"/>
      <c r="AE119" s="341"/>
      <c r="AF119" s="234"/>
      <c r="AG119" s="231"/>
      <c r="AH119" s="233"/>
      <c r="AI119" s="234"/>
      <c r="AJ119" s="231"/>
      <c r="AK119" s="233"/>
      <c r="AL119" s="235"/>
      <c r="AM119" s="231"/>
      <c r="AN119" s="232"/>
      <c r="AO119" s="234"/>
      <c r="AP119" s="231"/>
      <c r="AQ119" s="233"/>
      <c r="AR119" s="235"/>
      <c r="AS119" s="231"/>
      <c r="AT119" s="232"/>
      <c r="AU119" s="234"/>
      <c r="AV119" s="231"/>
      <c r="AW119" s="233"/>
      <c r="AX119" s="234">
        <v>30</v>
      </c>
      <c r="AY119" s="231"/>
      <c r="AZ119" s="233">
        <v>1</v>
      </c>
      <c r="BA119" s="235"/>
      <c r="BB119" s="231"/>
      <c r="BC119" s="233"/>
      <c r="BD119" s="346">
        <f>SUM(AH119,AK119,AN119,AQ119,AT119,AW119,AZ119,BC119)</f>
        <v>1</v>
      </c>
      <c r="BE119" s="341"/>
      <c r="BF119" s="349" t="s">
        <v>376</v>
      </c>
      <c r="BG119" s="350"/>
      <c r="BH119" s="350"/>
      <c r="BI119" s="351"/>
      <c r="BJ119" s="39">
        <f t="shared" si="6"/>
        <v>0</v>
      </c>
    </row>
    <row r="120" spans="1:2644" ht="69.75" customHeight="1" thickBot="1" x14ac:dyDescent="0.25">
      <c r="A120" s="157" t="s">
        <v>413</v>
      </c>
      <c r="B120" s="440" t="s">
        <v>326</v>
      </c>
      <c r="C120" s="441"/>
      <c r="D120" s="441"/>
      <c r="E120" s="441"/>
      <c r="F120" s="441"/>
      <c r="G120" s="441"/>
      <c r="H120" s="441"/>
      <c r="I120" s="441"/>
      <c r="J120" s="441"/>
      <c r="K120" s="441"/>
      <c r="L120" s="441"/>
      <c r="M120" s="441"/>
      <c r="N120" s="441"/>
      <c r="O120" s="442"/>
      <c r="P120" s="413"/>
      <c r="Q120" s="405"/>
      <c r="R120" s="405">
        <v>7</v>
      </c>
      <c r="S120" s="439"/>
      <c r="T120" s="505">
        <f>SUM(AF120,AI120,AL120,AO120,AR120,AU120,AX120,BA120)</f>
        <v>206</v>
      </c>
      <c r="U120" s="435"/>
      <c r="V120" s="435">
        <f>SUM(AG120,AJ120,AM120,AP120,AS120,AV120,AY120,BB120)</f>
        <v>80</v>
      </c>
      <c r="W120" s="512"/>
      <c r="X120" s="413">
        <v>44</v>
      </c>
      <c r="Y120" s="439"/>
      <c r="Z120" s="405">
        <v>36</v>
      </c>
      <c r="AA120" s="405"/>
      <c r="AB120" s="413"/>
      <c r="AC120" s="405"/>
      <c r="AD120" s="405"/>
      <c r="AE120" s="439"/>
      <c r="AF120" s="269"/>
      <c r="AG120" s="270"/>
      <c r="AH120" s="292"/>
      <c r="AI120" s="266"/>
      <c r="AJ120" s="267"/>
      <c r="AK120" s="282"/>
      <c r="AL120" s="253"/>
      <c r="AM120" s="267"/>
      <c r="AN120" s="254"/>
      <c r="AO120" s="266"/>
      <c r="AP120" s="267"/>
      <c r="AQ120" s="282"/>
      <c r="AR120" s="253"/>
      <c r="AS120" s="267"/>
      <c r="AT120" s="254"/>
      <c r="AU120" s="266"/>
      <c r="AV120" s="267"/>
      <c r="AW120" s="282"/>
      <c r="AX120" s="266">
        <v>206</v>
      </c>
      <c r="AY120" s="267">
        <v>80</v>
      </c>
      <c r="AZ120" s="282">
        <v>6</v>
      </c>
      <c r="BA120" s="253"/>
      <c r="BB120" s="267"/>
      <c r="BC120" s="282"/>
      <c r="BD120" s="413">
        <f>SUM(AH120,AK120,AN120,AQ120,AT120,AW120,AZ120,BC120)</f>
        <v>6</v>
      </c>
      <c r="BE120" s="439"/>
      <c r="BF120" s="487" t="s">
        <v>402</v>
      </c>
      <c r="BG120" s="488"/>
      <c r="BH120" s="488"/>
      <c r="BI120" s="489"/>
      <c r="BJ120" s="39">
        <f t="shared" ref="BJ120" si="56">SUM(X120:AE120)</f>
        <v>80</v>
      </c>
      <c r="BP120" s="18"/>
      <c r="BQ120" s="18"/>
      <c r="BR120" s="18"/>
    </row>
    <row r="121" spans="1:2644" s="160" customFormat="1" ht="39.75" customHeight="1" thickBot="1" x14ac:dyDescent="0.25">
      <c r="A121" s="158" t="s">
        <v>35</v>
      </c>
      <c r="B121" s="506" t="s">
        <v>110</v>
      </c>
      <c r="C121" s="507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8"/>
      <c r="P121" s="559"/>
      <c r="Q121" s="404"/>
      <c r="R121" s="725"/>
      <c r="S121" s="726"/>
      <c r="T121" s="403" t="s">
        <v>406</v>
      </c>
      <c r="U121" s="404"/>
      <c r="V121" s="404" t="s">
        <v>407</v>
      </c>
      <c r="W121" s="516"/>
      <c r="X121" s="403" t="s">
        <v>386</v>
      </c>
      <c r="Y121" s="404"/>
      <c r="Z121" s="523"/>
      <c r="AA121" s="523"/>
      <c r="AB121" s="523" t="s">
        <v>164</v>
      </c>
      <c r="AC121" s="523"/>
      <c r="AD121" s="523"/>
      <c r="AE121" s="524"/>
      <c r="AF121" s="261" t="s">
        <v>387</v>
      </c>
      <c r="AG121" s="241" t="s">
        <v>386</v>
      </c>
      <c r="AH121" s="320" t="s">
        <v>408</v>
      </c>
      <c r="AI121" s="261"/>
      <c r="AJ121" s="241"/>
      <c r="AK121" s="320"/>
      <c r="AL121" s="262"/>
      <c r="AM121" s="265"/>
      <c r="AN121" s="320"/>
      <c r="AO121" s="319"/>
      <c r="AP121" s="265"/>
      <c r="AQ121" s="320"/>
      <c r="AR121" s="319" t="s">
        <v>191</v>
      </c>
      <c r="AS121" s="265" t="s">
        <v>191</v>
      </c>
      <c r="AT121" s="320"/>
      <c r="AU121" s="319" t="s">
        <v>191</v>
      </c>
      <c r="AV121" s="265" t="s">
        <v>191</v>
      </c>
      <c r="AW121" s="320"/>
      <c r="AX121" s="240"/>
      <c r="AY121" s="241"/>
      <c r="AZ121" s="242"/>
      <c r="BA121" s="261"/>
      <c r="BB121" s="241"/>
      <c r="BC121" s="275"/>
      <c r="BD121" s="498" t="s">
        <v>408</v>
      </c>
      <c r="BE121" s="499"/>
      <c r="BF121" s="597"/>
      <c r="BG121" s="597"/>
      <c r="BH121" s="597"/>
      <c r="BI121" s="598"/>
      <c r="BJ121" s="159">
        <f t="shared" si="6"/>
        <v>0</v>
      </c>
    </row>
    <row r="122" spans="1:2644" ht="39.75" customHeight="1" x14ac:dyDescent="0.2">
      <c r="A122" s="108" t="s">
        <v>69</v>
      </c>
      <c r="B122" s="588" t="s">
        <v>162</v>
      </c>
      <c r="C122" s="589"/>
      <c r="D122" s="589"/>
      <c r="E122" s="589"/>
      <c r="F122" s="589"/>
      <c r="G122" s="589"/>
      <c r="H122" s="589"/>
      <c r="I122" s="589"/>
      <c r="J122" s="589"/>
      <c r="K122" s="589"/>
      <c r="L122" s="589"/>
      <c r="M122" s="589"/>
      <c r="N122" s="589"/>
      <c r="O122" s="590"/>
      <c r="P122" s="408"/>
      <c r="Q122" s="409"/>
      <c r="R122" s="406"/>
      <c r="S122" s="407"/>
      <c r="T122" s="522" t="s">
        <v>164</v>
      </c>
      <c r="U122" s="477"/>
      <c r="V122" s="406" t="s">
        <v>164</v>
      </c>
      <c r="W122" s="407"/>
      <c r="X122" s="477"/>
      <c r="Y122" s="478"/>
      <c r="Z122" s="406"/>
      <c r="AA122" s="478"/>
      <c r="AB122" s="406" t="s">
        <v>164</v>
      </c>
      <c r="AC122" s="477"/>
      <c r="AD122" s="406"/>
      <c r="AE122" s="407"/>
      <c r="AF122" s="318"/>
      <c r="AG122" s="202"/>
      <c r="AH122" s="293"/>
      <c r="AI122" s="318"/>
      <c r="AJ122" s="202"/>
      <c r="AK122" s="293"/>
      <c r="AL122" s="318"/>
      <c r="AM122" s="202"/>
      <c r="AN122" s="293"/>
      <c r="AO122" s="318"/>
      <c r="AP122" s="202"/>
      <c r="AQ122" s="293"/>
      <c r="AR122" s="318" t="s">
        <v>191</v>
      </c>
      <c r="AS122" s="202" t="s">
        <v>191</v>
      </c>
      <c r="AT122" s="293"/>
      <c r="AU122" s="318" t="s">
        <v>191</v>
      </c>
      <c r="AV122" s="202" t="s">
        <v>191</v>
      </c>
      <c r="AW122" s="293"/>
      <c r="AX122" s="248"/>
      <c r="AY122" s="272"/>
      <c r="AZ122" s="247"/>
      <c r="BA122" s="273"/>
      <c r="BB122" s="272"/>
      <c r="BC122" s="274"/>
      <c r="BD122" s="475"/>
      <c r="BE122" s="476"/>
      <c r="BF122" s="576"/>
      <c r="BG122" s="364"/>
      <c r="BH122" s="364"/>
      <c r="BI122" s="365"/>
      <c r="BJ122" s="39">
        <f t="shared" ref="BJ122:BJ126" si="57">SUM(X122:AE122)</f>
        <v>0</v>
      </c>
    </row>
    <row r="123" spans="1:2644" ht="43.5" customHeight="1" thickBot="1" x14ac:dyDescent="0.25">
      <c r="A123" s="157" t="s">
        <v>270</v>
      </c>
      <c r="B123" s="440" t="s">
        <v>271</v>
      </c>
      <c r="C123" s="441"/>
      <c r="D123" s="441"/>
      <c r="E123" s="441"/>
      <c r="F123" s="441"/>
      <c r="G123" s="441"/>
      <c r="H123" s="441"/>
      <c r="I123" s="441"/>
      <c r="J123" s="441"/>
      <c r="K123" s="441"/>
      <c r="L123" s="441"/>
      <c r="M123" s="441"/>
      <c r="N123" s="441"/>
      <c r="O123" s="442"/>
      <c r="P123" s="413"/>
      <c r="Q123" s="405"/>
      <c r="R123" s="619" t="s">
        <v>408</v>
      </c>
      <c r="S123" s="620"/>
      <c r="T123" s="459" t="s">
        <v>387</v>
      </c>
      <c r="U123" s="405"/>
      <c r="V123" s="405" t="s">
        <v>386</v>
      </c>
      <c r="W123" s="439"/>
      <c r="X123" s="459" t="s">
        <v>386</v>
      </c>
      <c r="Y123" s="439"/>
      <c r="Z123" s="405"/>
      <c r="AA123" s="405"/>
      <c r="AB123" s="413"/>
      <c r="AC123" s="405"/>
      <c r="AD123" s="405"/>
      <c r="AE123" s="460"/>
      <c r="AF123" s="266" t="s">
        <v>387</v>
      </c>
      <c r="AG123" s="267" t="s">
        <v>386</v>
      </c>
      <c r="AH123" s="205" t="s">
        <v>408</v>
      </c>
      <c r="AI123" s="266"/>
      <c r="AJ123" s="267"/>
      <c r="AK123" s="205"/>
      <c r="AL123" s="206"/>
      <c r="AM123" s="207"/>
      <c r="AN123" s="295"/>
      <c r="AO123" s="206"/>
      <c r="AP123" s="207"/>
      <c r="AQ123" s="295"/>
      <c r="AR123" s="206"/>
      <c r="AS123" s="207"/>
      <c r="AT123" s="295"/>
      <c r="AU123" s="206"/>
      <c r="AV123" s="207"/>
      <c r="AW123" s="295"/>
      <c r="AX123" s="253"/>
      <c r="AY123" s="267"/>
      <c r="AZ123" s="254"/>
      <c r="BA123" s="266"/>
      <c r="BB123" s="267"/>
      <c r="BC123" s="282"/>
      <c r="BD123" s="617" t="s">
        <v>408</v>
      </c>
      <c r="BE123" s="618"/>
      <c r="BF123" s="554" t="s">
        <v>390</v>
      </c>
      <c r="BG123" s="488"/>
      <c r="BH123" s="488"/>
      <c r="BI123" s="489"/>
      <c r="BJ123" s="39">
        <f t="shared" si="57"/>
        <v>0</v>
      </c>
    </row>
    <row r="124" spans="1:2644" s="160" customFormat="1" ht="51" customHeight="1" thickBot="1" x14ac:dyDescent="0.25">
      <c r="A124" s="161" t="s">
        <v>109</v>
      </c>
      <c r="B124" s="506" t="s">
        <v>111</v>
      </c>
      <c r="C124" s="507"/>
      <c r="D124" s="507"/>
      <c r="E124" s="507"/>
      <c r="F124" s="507"/>
      <c r="G124" s="507"/>
      <c r="H124" s="507"/>
      <c r="I124" s="507"/>
      <c r="J124" s="507"/>
      <c r="K124" s="507"/>
      <c r="L124" s="507"/>
      <c r="M124" s="507"/>
      <c r="N124" s="507"/>
      <c r="O124" s="508"/>
      <c r="P124" s="422"/>
      <c r="Q124" s="371"/>
      <c r="R124" s="371"/>
      <c r="S124" s="423"/>
      <c r="T124" s="403" t="s">
        <v>192</v>
      </c>
      <c r="U124" s="404"/>
      <c r="V124" s="404" t="s">
        <v>192</v>
      </c>
      <c r="W124" s="558"/>
      <c r="X124" s="370"/>
      <c r="Y124" s="423"/>
      <c r="Z124" s="371"/>
      <c r="AA124" s="371"/>
      <c r="AB124" s="422" t="s">
        <v>192</v>
      </c>
      <c r="AC124" s="371"/>
      <c r="AD124" s="371"/>
      <c r="AE124" s="372"/>
      <c r="AF124" s="240" t="s">
        <v>163</v>
      </c>
      <c r="AG124" s="241" t="s">
        <v>163</v>
      </c>
      <c r="AH124" s="242"/>
      <c r="AI124" s="261" t="s">
        <v>164</v>
      </c>
      <c r="AJ124" s="241" t="s">
        <v>164</v>
      </c>
      <c r="AK124" s="275"/>
      <c r="AL124" s="240" t="s">
        <v>163</v>
      </c>
      <c r="AM124" s="241" t="s">
        <v>163</v>
      </c>
      <c r="AN124" s="242"/>
      <c r="AO124" s="261" t="s">
        <v>163</v>
      </c>
      <c r="AP124" s="241" t="s">
        <v>163</v>
      </c>
      <c r="AQ124" s="275"/>
      <c r="AR124" s="240" t="s">
        <v>191</v>
      </c>
      <c r="AS124" s="241" t="s">
        <v>191</v>
      </c>
      <c r="AT124" s="242"/>
      <c r="AU124" s="261" t="s">
        <v>191</v>
      </c>
      <c r="AV124" s="241" t="s">
        <v>191</v>
      </c>
      <c r="AW124" s="275"/>
      <c r="AX124" s="264"/>
      <c r="AY124" s="245"/>
      <c r="AZ124" s="276"/>
      <c r="BA124" s="300"/>
      <c r="BB124" s="245"/>
      <c r="BC124" s="263"/>
      <c r="BD124" s="403"/>
      <c r="BE124" s="516"/>
      <c r="BF124" s="599"/>
      <c r="BG124" s="600"/>
      <c r="BH124" s="600"/>
      <c r="BI124" s="601"/>
      <c r="BJ124" s="159">
        <f t="shared" si="57"/>
        <v>0</v>
      </c>
    </row>
    <row r="125" spans="1:2644" ht="45" customHeight="1" thickBot="1" x14ac:dyDescent="0.25">
      <c r="A125" s="138" t="s">
        <v>73</v>
      </c>
      <c r="B125" s="614" t="s">
        <v>162</v>
      </c>
      <c r="C125" s="615"/>
      <c r="D125" s="615"/>
      <c r="E125" s="615"/>
      <c r="F125" s="615"/>
      <c r="G125" s="615"/>
      <c r="H125" s="615"/>
      <c r="I125" s="615"/>
      <c r="J125" s="615"/>
      <c r="K125" s="615"/>
      <c r="L125" s="615"/>
      <c r="M125" s="615"/>
      <c r="N125" s="615"/>
      <c r="O125" s="616"/>
      <c r="P125" s="330"/>
      <c r="Q125" s="385"/>
      <c r="R125" s="733" t="s">
        <v>279</v>
      </c>
      <c r="S125" s="734"/>
      <c r="T125" s="387" t="s">
        <v>192</v>
      </c>
      <c r="U125" s="385"/>
      <c r="V125" s="385" t="s">
        <v>192</v>
      </c>
      <c r="W125" s="332"/>
      <c r="X125" s="387"/>
      <c r="Y125" s="332"/>
      <c r="Z125" s="385"/>
      <c r="AA125" s="385"/>
      <c r="AB125" s="330" t="s">
        <v>192</v>
      </c>
      <c r="AC125" s="385"/>
      <c r="AD125" s="385"/>
      <c r="AE125" s="386"/>
      <c r="AF125" s="286" t="s">
        <v>163</v>
      </c>
      <c r="AG125" s="259" t="s">
        <v>163</v>
      </c>
      <c r="AH125" s="260"/>
      <c r="AI125" s="288" t="s">
        <v>164</v>
      </c>
      <c r="AJ125" s="259" t="s">
        <v>164</v>
      </c>
      <c r="AK125" s="294"/>
      <c r="AL125" s="286" t="s">
        <v>163</v>
      </c>
      <c r="AM125" s="259" t="s">
        <v>163</v>
      </c>
      <c r="AN125" s="260"/>
      <c r="AO125" s="288" t="s">
        <v>163</v>
      </c>
      <c r="AP125" s="259" t="s">
        <v>163</v>
      </c>
      <c r="AQ125" s="294"/>
      <c r="AR125" s="286" t="s">
        <v>191</v>
      </c>
      <c r="AS125" s="259" t="s">
        <v>191</v>
      </c>
      <c r="AT125" s="260"/>
      <c r="AU125" s="288" t="s">
        <v>191</v>
      </c>
      <c r="AV125" s="259" t="s">
        <v>191</v>
      </c>
      <c r="AW125" s="294"/>
      <c r="AX125" s="286"/>
      <c r="AY125" s="259"/>
      <c r="AZ125" s="260"/>
      <c r="BA125" s="288"/>
      <c r="BB125" s="259"/>
      <c r="BC125" s="294"/>
      <c r="BD125" s="387"/>
      <c r="BE125" s="386"/>
      <c r="BF125" s="674" t="s">
        <v>300</v>
      </c>
      <c r="BG125" s="675"/>
      <c r="BH125" s="675"/>
      <c r="BI125" s="676"/>
      <c r="BJ125" s="39">
        <f t="shared" si="57"/>
        <v>0</v>
      </c>
    </row>
    <row r="126" spans="1:2644" s="14" customFormat="1" ht="30" customHeight="1" x14ac:dyDescent="0.2">
      <c r="A126" s="670" t="s">
        <v>148</v>
      </c>
      <c r="B126" s="671"/>
      <c r="C126" s="671"/>
      <c r="D126" s="671"/>
      <c r="E126" s="671"/>
      <c r="F126" s="671"/>
      <c r="G126" s="671"/>
      <c r="H126" s="671"/>
      <c r="I126" s="671"/>
      <c r="J126" s="671"/>
      <c r="K126" s="671"/>
      <c r="L126" s="671"/>
      <c r="M126" s="671"/>
      <c r="N126" s="671"/>
      <c r="O126" s="671"/>
      <c r="P126" s="671"/>
      <c r="Q126" s="671"/>
      <c r="R126" s="671"/>
      <c r="S126" s="672"/>
      <c r="T126" s="622">
        <f>SUM(T70,T31)</f>
        <v>7426</v>
      </c>
      <c r="U126" s="639"/>
      <c r="V126" s="639">
        <f>SUM(V31,V70)</f>
        <v>3462</v>
      </c>
      <c r="W126" s="623"/>
      <c r="X126" s="622">
        <f>SUM(X31,X70)</f>
        <v>1638</v>
      </c>
      <c r="Y126" s="623"/>
      <c r="Z126" s="639">
        <f>SUM(Z31,Z70)</f>
        <v>1086</v>
      </c>
      <c r="AA126" s="639"/>
      <c r="AB126" s="644">
        <f>SUM(AB31,AB70)</f>
        <v>704</v>
      </c>
      <c r="AC126" s="639"/>
      <c r="AD126" s="639">
        <f>SUM(AD31,AD70)</f>
        <v>34</v>
      </c>
      <c r="AE126" s="645"/>
      <c r="AF126" s="289">
        <f t="shared" ref="AF126:AZ126" si="58">SUM(AF70,AF31)</f>
        <v>1056</v>
      </c>
      <c r="AG126" s="258">
        <f t="shared" si="58"/>
        <v>538</v>
      </c>
      <c r="AH126" s="290">
        <f t="shared" si="58"/>
        <v>28</v>
      </c>
      <c r="AI126" s="257">
        <f t="shared" si="58"/>
        <v>1024</v>
      </c>
      <c r="AJ126" s="258">
        <f t="shared" si="58"/>
        <v>476</v>
      </c>
      <c r="AK126" s="291">
        <f t="shared" si="58"/>
        <v>29</v>
      </c>
      <c r="AL126" s="289">
        <f t="shared" si="58"/>
        <v>1074</v>
      </c>
      <c r="AM126" s="258">
        <f t="shared" si="58"/>
        <v>522</v>
      </c>
      <c r="AN126" s="290">
        <f t="shared" si="58"/>
        <v>29</v>
      </c>
      <c r="AO126" s="257">
        <f t="shared" si="58"/>
        <v>1114</v>
      </c>
      <c r="AP126" s="258">
        <f t="shared" si="58"/>
        <v>512</v>
      </c>
      <c r="AQ126" s="291">
        <f t="shared" si="58"/>
        <v>31</v>
      </c>
      <c r="AR126" s="289">
        <f t="shared" si="58"/>
        <v>1000</v>
      </c>
      <c r="AS126" s="258">
        <f t="shared" si="58"/>
        <v>478</v>
      </c>
      <c r="AT126" s="290">
        <f t="shared" si="58"/>
        <v>27</v>
      </c>
      <c r="AU126" s="257">
        <f t="shared" si="58"/>
        <v>1024</v>
      </c>
      <c r="AV126" s="258">
        <f t="shared" si="58"/>
        <v>474</v>
      </c>
      <c r="AW126" s="291">
        <f t="shared" si="58"/>
        <v>27</v>
      </c>
      <c r="AX126" s="289">
        <f t="shared" si="58"/>
        <v>1134</v>
      </c>
      <c r="AY126" s="258">
        <f t="shared" si="58"/>
        <v>462</v>
      </c>
      <c r="AZ126" s="290">
        <f t="shared" si="58"/>
        <v>33</v>
      </c>
      <c r="BA126" s="257"/>
      <c r="BB126" s="258"/>
      <c r="BC126" s="291"/>
      <c r="BD126" s="644">
        <f>SUM(AH126,AK126,AN126,AQ126,AT126,AW126,AZ126)</f>
        <v>204</v>
      </c>
      <c r="BE126" s="623"/>
      <c r="BF126" s="591"/>
      <c r="BG126" s="409"/>
      <c r="BH126" s="409"/>
      <c r="BI126" s="557"/>
      <c r="BJ126" s="39">
        <f t="shared" si="57"/>
        <v>3462</v>
      </c>
      <c r="BK126" s="31">
        <f>SUM(AF126,AI126,AL126,AO126,AR126,AU126,AX126,BA126)</f>
        <v>7426</v>
      </c>
      <c r="BL126" s="31">
        <f>SUM(AG126,AJ126,AM126,AP126,AS126,AV126,AY126,BB126)</f>
        <v>3462</v>
      </c>
      <c r="BM126" s="31">
        <f>SUM(AH126,AK126,AN126,AQ126,AT126,AW126,AZ126,BC126)</f>
        <v>204</v>
      </c>
      <c r="BN126" s="3"/>
      <c r="BO126" s="3"/>
      <c r="BP126" s="15"/>
      <c r="BQ126" s="15"/>
      <c r="BR126" s="15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  <c r="IY126" s="3"/>
      <c r="IZ126" s="3"/>
      <c r="JA126" s="3"/>
      <c r="JB126" s="3"/>
      <c r="JC126" s="3"/>
      <c r="JD126" s="3"/>
      <c r="JE126" s="3"/>
      <c r="JF126" s="3"/>
      <c r="JG126" s="3"/>
      <c r="JH126" s="3"/>
      <c r="JI126" s="3"/>
      <c r="JJ126" s="3"/>
      <c r="JK126" s="3"/>
      <c r="JL126" s="3"/>
      <c r="JM126" s="3"/>
      <c r="JN126" s="3"/>
      <c r="JO126" s="3"/>
      <c r="JP126" s="3"/>
      <c r="JQ126" s="3"/>
      <c r="JR126" s="3"/>
      <c r="JS126" s="3"/>
      <c r="JT126" s="3"/>
      <c r="JU126" s="3"/>
      <c r="JV126" s="3"/>
      <c r="JW126" s="3"/>
      <c r="JX126" s="3"/>
      <c r="JY126" s="3"/>
      <c r="JZ126" s="3"/>
      <c r="KA126" s="3"/>
      <c r="KB126" s="3"/>
      <c r="KC126" s="3"/>
      <c r="KD126" s="3"/>
      <c r="KE126" s="3"/>
      <c r="KF126" s="3"/>
      <c r="KG126" s="3"/>
      <c r="KH126" s="3"/>
      <c r="KI126" s="3"/>
      <c r="KJ126" s="3"/>
      <c r="KK126" s="3"/>
      <c r="KL126" s="3"/>
      <c r="KM126" s="3"/>
      <c r="KN126" s="3"/>
      <c r="KO126" s="3"/>
      <c r="KP126" s="3"/>
      <c r="KQ126" s="3"/>
      <c r="KR126" s="3"/>
      <c r="KS126" s="3"/>
      <c r="KT126" s="3"/>
      <c r="KU126" s="3"/>
      <c r="KV126" s="3"/>
      <c r="KW126" s="3"/>
      <c r="KX126" s="3"/>
      <c r="KY126" s="3"/>
      <c r="KZ126" s="3"/>
      <c r="LA126" s="3"/>
      <c r="LB126" s="3"/>
      <c r="LC126" s="3"/>
      <c r="LD126" s="3"/>
      <c r="LE126" s="3"/>
      <c r="LF126" s="3"/>
      <c r="LG126" s="3"/>
      <c r="LH126" s="3"/>
      <c r="LI126" s="3"/>
      <c r="LJ126" s="3"/>
      <c r="LK126" s="3"/>
      <c r="LL126" s="3"/>
      <c r="LM126" s="3"/>
      <c r="LN126" s="3"/>
      <c r="LO126" s="3"/>
      <c r="LP126" s="3"/>
      <c r="LQ126" s="3"/>
      <c r="LR126" s="3"/>
      <c r="LS126" s="3"/>
      <c r="LT126" s="3"/>
      <c r="LU126" s="3"/>
      <c r="LV126" s="3"/>
      <c r="LW126" s="3"/>
      <c r="LX126" s="3"/>
      <c r="LY126" s="3"/>
      <c r="LZ126" s="3"/>
      <c r="MA126" s="3"/>
      <c r="MB126" s="3"/>
      <c r="MC126" s="3"/>
      <c r="MD126" s="3"/>
      <c r="ME126" s="3"/>
      <c r="MF126" s="3"/>
      <c r="MG126" s="3"/>
      <c r="MH126" s="3"/>
      <c r="MI126" s="3"/>
      <c r="MJ126" s="3"/>
      <c r="MK126" s="3"/>
      <c r="ML126" s="3"/>
      <c r="MM126" s="3"/>
      <c r="MN126" s="3"/>
      <c r="MO126" s="3"/>
      <c r="MP126" s="3"/>
      <c r="MQ126" s="3"/>
      <c r="MR126" s="3"/>
      <c r="MS126" s="3"/>
      <c r="MT126" s="3"/>
      <c r="MU126" s="3"/>
      <c r="MV126" s="3"/>
      <c r="MW126" s="3"/>
      <c r="MX126" s="3"/>
      <c r="MY126" s="3"/>
      <c r="MZ126" s="3"/>
      <c r="NA126" s="3"/>
      <c r="NB126" s="3"/>
      <c r="NC126" s="3"/>
      <c r="ND126" s="3"/>
      <c r="NE126" s="3"/>
      <c r="NF126" s="3"/>
      <c r="NG126" s="3"/>
      <c r="NH126" s="3"/>
      <c r="NI126" s="3"/>
      <c r="NJ126" s="3"/>
      <c r="NK126" s="3"/>
      <c r="NL126" s="3"/>
      <c r="NM126" s="3"/>
      <c r="NN126" s="3"/>
      <c r="NO126" s="3"/>
      <c r="NP126" s="3"/>
      <c r="NQ126" s="3"/>
      <c r="NR126" s="3"/>
      <c r="NS126" s="3"/>
      <c r="NT126" s="3"/>
      <c r="NU126" s="3"/>
      <c r="NV126" s="3"/>
      <c r="NW126" s="3"/>
      <c r="NX126" s="3"/>
      <c r="NY126" s="3"/>
      <c r="NZ126" s="3"/>
      <c r="OA126" s="3"/>
      <c r="OB126" s="3"/>
      <c r="OC126" s="3"/>
      <c r="OD126" s="3"/>
      <c r="OE126" s="3"/>
      <c r="OF126" s="3"/>
      <c r="OG126" s="3"/>
      <c r="OH126" s="3"/>
      <c r="OI126" s="3"/>
      <c r="OJ126" s="3"/>
      <c r="OK126" s="3"/>
      <c r="OL126" s="3"/>
      <c r="OM126" s="3"/>
      <c r="ON126" s="3"/>
      <c r="OO126" s="3"/>
      <c r="OP126" s="3"/>
      <c r="OQ126" s="3"/>
      <c r="OR126" s="3"/>
      <c r="OS126" s="3"/>
      <c r="OT126" s="3"/>
      <c r="OU126" s="3"/>
      <c r="OV126" s="3"/>
      <c r="OW126" s="3"/>
      <c r="OX126" s="3"/>
      <c r="OY126" s="3"/>
      <c r="OZ126" s="3"/>
      <c r="PA126" s="3"/>
      <c r="PB126" s="3"/>
      <c r="PC126" s="3"/>
      <c r="PD126" s="3"/>
      <c r="PE126" s="3"/>
      <c r="PF126" s="3"/>
      <c r="PG126" s="3"/>
      <c r="PH126" s="3"/>
      <c r="PI126" s="3"/>
      <c r="PJ126" s="3"/>
      <c r="PK126" s="3"/>
      <c r="PL126" s="3"/>
      <c r="PM126" s="3"/>
      <c r="PN126" s="3"/>
      <c r="PO126" s="3"/>
      <c r="PP126" s="3"/>
      <c r="PQ126" s="3"/>
      <c r="PR126" s="3"/>
      <c r="PS126" s="3"/>
      <c r="PT126" s="3"/>
      <c r="PU126" s="3"/>
      <c r="PV126" s="3"/>
      <c r="PW126" s="3"/>
      <c r="PX126" s="3"/>
      <c r="PY126" s="3"/>
      <c r="PZ126" s="3"/>
      <c r="QA126" s="3"/>
      <c r="QB126" s="3"/>
      <c r="QC126" s="3"/>
      <c r="QD126" s="3"/>
      <c r="QE126" s="3"/>
      <c r="QF126" s="3"/>
      <c r="QG126" s="3"/>
      <c r="QH126" s="3"/>
      <c r="QI126" s="3"/>
      <c r="QJ126" s="3"/>
      <c r="QK126" s="3"/>
      <c r="QL126" s="3"/>
      <c r="QM126" s="3"/>
      <c r="QN126" s="3"/>
      <c r="QO126" s="3"/>
      <c r="QP126" s="3"/>
      <c r="QQ126" s="3"/>
      <c r="QR126" s="3"/>
      <c r="QS126" s="3"/>
      <c r="QT126" s="3"/>
      <c r="QU126" s="3"/>
      <c r="QV126" s="3"/>
      <c r="QW126" s="3"/>
      <c r="QX126" s="3"/>
      <c r="QY126" s="3"/>
      <c r="QZ126" s="3"/>
      <c r="RA126" s="3"/>
      <c r="RB126" s="3"/>
      <c r="RC126" s="3"/>
      <c r="RD126" s="3"/>
      <c r="RE126" s="3"/>
      <c r="RF126" s="3"/>
      <c r="RG126" s="3"/>
      <c r="RH126" s="3"/>
      <c r="RI126" s="3"/>
      <c r="RJ126" s="3"/>
      <c r="RK126" s="3"/>
      <c r="RL126" s="3"/>
      <c r="RM126" s="3"/>
      <c r="RN126" s="3"/>
      <c r="RO126" s="3"/>
      <c r="RP126" s="3"/>
      <c r="RQ126" s="3"/>
      <c r="RR126" s="3"/>
      <c r="RS126" s="3"/>
      <c r="RT126" s="3"/>
      <c r="RU126" s="3"/>
      <c r="RV126" s="3"/>
      <c r="RW126" s="3"/>
      <c r="RX126" s="3"/>
      <c r="RY126" s="3"/>
      <c r="RZ126" s="3"/>
      <c r="SA126" s="3"/>
      <c r="SB126" s="3"/>
      <c r="SC126" s="3"/>
      <c r="SD126" s="3"/>
      <c r="SE126" s="3"/>
      <c r="SF126" s="3"/>
      <c r="SG126" s="3"/>
      <c r="SH126" s="3"/>
      <c r="SI126" s="3"/>
      <c r="SJ126" s="3"/>
      <c r="SK126" s="3"/>
      <c r="SL126" s="3"/>
      <c r="SM126" s="3"/>
      <c r="SN126" s="3"/>
      <c r="SO126" s="3"/>
      <c r="SP126" s="3"/>
      <c r="SQ126" s="3"/>
      <c r="SR126" s="3"/>
      <c r="SS126" s="3"/>
      <c r="ST126" s="3"/>
      <c r="SU126" s="3"/>
      <c r="SV126" s="3"/>
      <c r="SW126" s="3"/>
      <c r="SX126" s="3"/>
      <c r="SY126" s="3"/>
      <c r="SZ126" s="3"/>
      <c r="TA126" s="3"/>
      <c r="TB126" s="3"/>
      <c r="TC126" s="3"/>
      <c r="TD126" s="3"/>
      <c r="TE126" s="3"/>
      <c r="TF126" s="3"/>
      <c r="TG126" s="3"/>
      <c r="TH126" s="3"/>
      <c r="TI126" s="3"/>
      <c r="TJ126" s="3"/>
      <c r="TK126" s="3"/>
      <c r="TL126" s="3"/>
      <c r="TM126" s="3"/>
      <c r="TN126" s="3"/>
      <c r="TO126" s="3"/>
      <c r="TP126" s="3"/>
      <c r="TQ126" s="3"/>
      <c r="TR126" s="3"/>
      <c r="TS126" s="3"/>
      <c r="TT126" s="3"/>
      <c r="TU126" s="3"/>
      <c r="TV126" s="3"/>
      <c r="TW126" s="3"/>
      <c r="TX126" s="3"/>
      <c r="TY126" s="3"/>
      <c r="TZ126" s="3"/>
      <c r="UA126" s="3"/>
      <c r="UB126" s="3"/>
      <c r="UC126" s="3"/>
      <c r="UD126" s="3"/>
      <c r="UE126" s="3"/>
      <c r="UF126" s="3"/>
      <c r="UG126" s="3"/>
      <c r="UH126" s="3"/>
      <c r="UI126" s="3"/>
      <c r="UJ126" s="3"/>
      <c r="UK126" s="3"/>
      <c r="UL126" s="3"/>
      <c r="UM126" s="3"/>
      <c r="UN126" s="3"/>
      <c r="UO126" s="3"/>
      <c r="UP126" s="3"/>
      <c r="UQ126" s="3"/>
      <c r="UR126" s="3"/>
      <c r="US126" s="3"/>
      <c r="UT126" s="3"/>
      <c r="UU126" s="3"/>
      <c r="UV126" s="3"/>
      <c r="UW126" s="3"/>
      <c r="UX126" s="3"/>
      <c r="UY126" s="3"/>
      <c r="UZ126" s="3"/>
      <c r="VA126" s="3"/>
      <c r="VB126" s="3"/>
      <c r="VC126" s="3"/>
      <c r="VD126" s="3"/>
      <c r="VE126" s="3"/>
      <c r="VF126" s="3"/>
      <c r="VG126" s="3"/>
      <c r="VH126" s="3"/>
      <c r="VI126" s="3"/>
      <c r="VJ126" s="3"/>
      <c r="VK126" s="3"/>
      <c r="VL126" s="3"/>
      <c r="VM126" s="3"/>
      <c r="VN126" s="3"/>
      <c r="VO126" s="3"/>
      <c r="VP126" s="3"/>
      <c r="VQ126" s="3"/>
      <c r="VR126" s="3"/>
      <c r="VS126" s="3"/>
      <c r="VT126" s="3"/>
      <c r="VU126" s="3"/>
      <c r="VV126" s="3"/>
      <c r="VW126" s="3"/>
      <c r="VX126" s="3"/>
      <c r="VY126" s="3"/>
      <c r="VZ126" s="3"/>
      <c r="WA126" s="3"/>
      <c r="WB126" s="3"/>
      <c r="WC126" s="3"/>
      <c r="WD126" s="3"/>
      <c r="WE126" s="3"/>
      <c r="WF126" s="3"/>
      <c r="WG126" s="3"/>
      <c r="WH126" s="3"/>
      <c r="WI126" s="3"/>
      <c r="WJ126" s="3"/>
      <c r="WK126" s="3"/>
      <c r="WL126" s="3"/>
      <c r="WM126" s="3"/>
      <c r="WN126" s="3"/>
      <c r="WO126" s="3"/>
      <c r="WP126" s="3"/>
      <c r="WQ126" s="3"/>
      <c r="WR126" s="3"/>
      <c r="WS126" s="3"/>
      <c r="WT126" s="3"/>
      <c r="WU126" s="3"/>
      <c r="WV126" s="3"/>
      <c r="WW126" s="3"/>
      <c r="WX126" s="3"/>
      <c r="WY126" s="3"/>
      <c r="WZ126" s="3"/>
      <c r="XA126" s="3"/>
      <c r="XB126" s="3"/>
      <c r="XC126" s="3"/>
      <c r="XD126" s="3"/>
      <c r="XE126" s="3"/>
      <c r="XF126" s="3"/>
      <c r="XG126" s="3"/>
      <c r="XH126" s="3"/>
      <c r="XI126" s="3"/>
      <c r="XJ126" s="3"/>
      <c r="XK126" s="3"/>
      <c r="XL126" s="3"/>
      <c r="XM126" s="3"/>
      <c r="XN126" s="3"/>
      <c r="XO126" s="3"/>
      <c r="XP126" s="3"/>
      <c r="XQ126" s="3"/>
      <c r="XR126" s="3"/>
      <c r="XS126" s="3"/>
      <c r="XT126" s="3"/>
      <c r="XU126" s="3"/>
      <c r="XV126" s="3"/>
      <c r="XW126" s="3"/>
      <c r="XX126" s="3"/>
      <c r="XY126" s="3"/>
      <c r="XZ126" s="3"/>
      <c r="YA126" s="3"/>
      <c r="YB126" s="3"/>
      <c r="YC126" s="3"/>
      <c r="YD126" s="3"/>
      <c r="YE126" s="3"/>
      <c r="YF126" s="3"/>
      <c r="YG126" s="3"/>
      <c r="YH126" s="3"/>
      <c r="YI126" s="3"/>
      <c r="YJ126" s="3"/>
      <c r="YK126" s="3"/>
      <c r="YL126" s="3"/>
      <c r="YM126" s="3"/>
      <c r="YN126" s="3"/>
      <c r="YO126" s="3"/>
      <c r="YP126" s="3"/>
      <c r="YQ126" s="3"/>
      <c r="YR126" s="3"/>
      <c r="YS126" s="3"/>
      <c r="YT126" s="3"/>
      <c r="YU126" s="3"/>
      <c r="YV126" s="3"/>
      <c r="YW126" s="3"/>
      <c r="YX126" s="3"/>
      <c r="YY126" s="3"/>
      <c r="YZ126" s="3"/>
      <c r="ZA126" s="3"/>
      <c r="ZB126" s="3"/>
      <c r="ZC126" s="3"/>
      <c r="ZD126" s="3"/>
      <c r="ZE126" s="3"/>
      <c r="ZF126" s="3"/>
      <c r="ZG126" s="3"/>
      <c r="ZH126" s="3"/>
      <c r="ZI126" s="3"/>
      <c r="ZJ126" s="3"/>
      <c r="ZK126" s="3"/>
      <c r="ZL126" s="3"/>
      <c r="ZM126" s="3"/>
      <c r="ZN126" s="3"/>
      <c r="ZO126" s="3"/>
      <c r="ZP126" s="3"/>
      <c r="ZQ126" s="3"/>
      <c r="ZR126" s="3"/>
      <c r="ZS126" s="3"/>
      <c r="ZT126" s="3"/>
      <c r="ZU126" s="3"/>
      <c r="ZV126" s="3"/>
      <c r="ZW126" s="3"/>
      <c r="ZX126" s="3"/>
      <c r="ZY126" s="3"/>
      <c r="ZZ126" s="3"/>
      <c r="AAA126" s="3"/>
      <c r="AAB126" s="3"/>
      <c r="AAC126" s="3"/>
      <c r="AAD126" s="3"/>
      <c r="AAE126" s="3"/>
      <c r="AAF126" s="3"/>
      <c r="AAG126" s="3"/>
      <c r="AAH126" s="3"/>
      <c r="AAI126" s="3"/>
      <c r="AAJ126" s="3"/>
      <c r="AAK126" s="3"/>
      <c r="AAL126" s="3"/>
      <c r="AAM126" s="3"/>
      <c r="AAN126" s="3"/>
      <c r="AAO126" s="3"/>
      <c r="AAP126" s="3"/>
      <c r="AAQ126" s="3"/>
      <c r="AAR126" s="3"/>
      <c r="AAS126" s="3"/>
      <c r="AAT126" s="3"/>
      <c r="AAU126" s="3"/>
      <c r="AAV126" s="3"/>
      <c r="AAW126" s="3"/>
      <c r="AAX126" s="3"/>
      <c r="AAY126" s="3"/>
      <c r="AAZ126" s="3"/>
      <c r="ABA126" s="3"/>
      <c r="ABB126" s="3"/>
      <c r="ABC126" s="3"/>
      <c r="ABD126" s="3"/>
      <c r="ABE126" s="3"/>
      <c r="ABF126" s="3"/>
      <c r="ABG126" s="3"/>
      <c r="ABH126" s="3"/>
      <c r="ABI126" s="3"/>
      <c r="ABJ126" s="3"/>
      <c r="ABK126" s="3"/>
      <c r="ABL126" s="3"/>
      <c r="ABM126" s="3"/>
      <c r="ABN126" s="3"/>
      <c r="ABO126" s="3"/>
      <c r="ABP126" s="3"/>
      <c r="ABQ126" s="3"/>
      <c r="ABR126" s="3"/>
      <c r="ABS126" s="3"/>
      <c r="ABT126" s="3"/>
      <c r="ABU126" s="3"/>
      <c r="ABV126" s="3"/>
      <c r="ABW126" s="3"/>
      <c r="ABX126" s="3"/>
      <c r="ABY126" s="3"/>
      <c r="ABZ126" s="3"/>
      <c r="ACA126" s="3"/>
      <c r="ACB126" s="3"/>
      <c r="ACC126" s="3"/>
      <c r="ACD126" s="3"/>
      <c r="ACE126" s="3"/>
      <c r="ACF126" s="3"/>
      <c r="ACG126" s="3"/>
      <c r="ACH126" s="3"/>
      <c r="ACI126" s="3"/>
      <c r="ACJ126" s="3"/>
      <c r="ACK126" s="3"/>
      <c r="ACL126" s="3"/>
      <c r="ACM126" s="3"/>
      <c r="ACN126" s="3"/>
      <c r="ACO126" s="3"/>
      <c r="ACP126" s="3"/>
      <c r="ACQ126" s="3"/>
      <c r="ACR126" s="3"/>
      <c r="ACS126" s="3"/>
      <c r="ACT126" s="3"/>
      <c r="ACU126" s="3"/>
      <c r="ACV126" s="3"/>
      <c r="ACW126" s="3"/>
      <c r="ACX126" s="3"/>
      <c r="ACY126" s="3"/>
      <c r="ACZ126" s="3"/>
      <c r="ADA126" s="3"/>
      <c r="ADB126" s="3"/>
      <c r="ADC126" s="3"/>
      <c r="ADD126" s="3"/>
      <c r="ADE126" s="3"/>
      <c r="ADF126" s="3"/>
      <c r="ADG126" s="3"/>
      <c r="ADH126" s="3"/>
      <c r="ADI126" s="3"/>
      <c r="ADJ126" s="3"/>
      <c r="ADK126" s="3"/>
      <c r="ADL126" s="3"/>
      <c r="ADM126" s="3"/>
      <c r="ADN126" s="3"/>
      <c r="ADO126" s="3"/>
      <c r="ADP126" s="3"/>
      <c r="ADQ126" s="3"/>
      <c r="ADR126" s="3"/>
      <c r="ADS126" s="3"/>
      <c r="ADT126" s="3"/>
      <c r="ADU126" s="3"/>
      <c r="ADV126" s="3"/>
      <c r="ADW126" s="3"/>
      <c r="ADX126" s="3"/>
      <c r="ADY126" s="3"/>
      <c r="ADZ126" s="3"/>
      <c r="AEA126" s="3"/>
      <c r="AEB126" s="3"/>
      <c r="AEC126" s="3"/>
      <c r="AED126" s="3"/>
      <c r="AEE126" s="3"/>
      <c r="AEF126" s="3"/>
      <c r="AEG126" s="3"/>
      <c r="AEH126" s="3"/>
      <c r="AEI126" s="3"/>
      <c r="AEJ126" s="3"/>
      <c r="AEK126" s="3"/>
      <c r="AEL126" s="3"/>
      <c r="AEM126" s="3"/>
      <c r="AEN126" s="3"/>
      <c r="AEO126" s="3"/>
      <c r="AEP126" s="3"/>
      <c r="AEQ126" s="3"/>
      <c r="AER126" s="3"/>
      <c r="AES126" s="3"/>
      <c r="AET126" s="3"/>
      <c r="AEU126" s="3"/>
      <c r="AEV126" s="3"/>
      <c r="AEW126" s="3"/>
      <c r="AEX126" s="3"/>
      <c r="AEY126" s="3"/>
      <c r="AEZ126" s="3"/>
      <c r="AFA126" s="3"/>
      <c r="AFB126" s="3"/>
      <c r="AFC126" s="3"/>
      <c r="AFD126" s="3"/>
      <c r="AFE126" s="3"/>
      <c r="AFF126" s="3"/>
      <c r="AFG126" s="3"/>
      <c r="AFH126" s="3"/>
      <c r="AFI126" s="3"/>
      <c r="AFJ126" s="3"/>
      <c r="AFK126" s="3"/>
      <c r="AFL126" s="3"/>
      <c r="AFM126" s="3"/>
      <c r="AFN126" s="3"/>
      <c r="AFO126" s="3"/>
      <c r="AFP126" s="3"/>
      <c r="AFQ126" s="3"/>
      <c r="AFR126" s="3"/>
      <c r="AFS126" s="3"/>
      <c r="AFT126" s="3"/>
      <c r="AFU126" s="3"/>
      <c r="AFV126" s="3"/>
      <c r="AFW126" s="3"/>
      <c r="AFX126" s="3"/>
      <c r="AFY126" s="3"/>
      <c r="AFZ126" s="3"/>
      <c r="AGA126" s="3"/>
      <c r="AGB126" s="3"/>
      <c r="AGC126" s="3"/>
      <c r="AGD126" s="3"/>
      <c r="AGE126" s="3"/>
      <c r="AGF126" s="3"/>
      <c r="AGG126" s="3"/>
      <c r="AGH126" s="3"/>
      <c r="AGI126" s="3"/>
      <c r="AGJ126" s="3"/>
      <c r="AGK126" s="3"/>
      <c r="AGL126" s="3"/>
      <c r="AGM126" s="3"/>
      <c r="AGN126" s="3"/>
      <c r="AGO126" s="3"/>
      <c r="AGP126" s="3"/>
      <c r="AGQ126" s="3"/>
      <c r="AGR126" s="3"/>
      <c r="AGS126" s="3"/>
      <c r="AGT126" s="3"/>
      <c r="AGU126" s="3"/>
      <c r="AGV126" s="3"/>
      <c r="AGW126" s="3"/>
      <c r="AGX126" s="3"/>
      <c r="AGY126" s="3"/>
      <c r="AGZ126" s="3"/>
      <c r="AHA126" s="3"/>
      <c r="AHB126" s="3"/>
      <c r="AHC126" s="3"/>
      <c r="AHD126" s="3"/>
      <c r="AHE126" s="3"/>
      <c r="AHF126" s="3"/>
      <c r="AHG126" s="3"/>
      <c r="AHH126" s="3"/>
      <c r="AHI126" s="3"/>
      <c r="AHJ126" s="3"/>
      <c r="AHK126" s="3"/>
      <c r="AHL126" s="3"/>
      <c r="AHM126" s="3"/>
      <c r="AHN126" s="3"/>
      <c r="AHO126" s="3"/>
      <c r="AHP126" s="3"/>
      <c r="AHQ126" s="3"/>
      <c r="AHR126" s="3"/>
      <c r="AHS126" s="3"/>
      <c r="AHT126" s="3"/>
      <c r="AHU126" s="3"/>
      <c r="AHV126" s="3"/>
      <c r="AHW126" s="3"/>
      <c r="AHX126" s="3"/>
      <c r="AHY126" s="3"/>
      <c r="AHZ126" s="3"/>
      <c r="AIA126" s="3"/>
      <c r="AIB126" s="3"/>
      <c r="AIC126" s="3"/>
      <c r="AID126" s="3"/>
      <c r="AIE126" s="3"/>
      <c r="AIF126" s="3"/>
      <c r="AIG126" s="3"/>
      <c r="AIH126" s="3"/>
      <c r="AII126" s="3"/>
      <c r="AIJ126" s="3"/>
      <c r="AIK126" s="3"/>
      <c r="AIL126" s="3"/>
      <c r="AIM126" s="3"/>
      <c r="AIN126" s="3"/>
      <c r="AIO126" s="3"/>
      <c r="AIP126" s="3"/>
      <c r="AIQ126" s="3"/>
      <c r="AIR126" s="3"/>
      <c r="AIS126" s="3"/>
      <c r="AIT126" s="3"/>
      <c r="AIU126" s="3"/>
      <c r="AIV126" s="3"/>
      <c r="AIW126" s="3"/>
      <c r="AIX126" s="3"/>
      <c r="AIY126" s="3"/>
      <c r="AIZ126" s="3"/>
      <c r="AJA126" s="3"/>
      <c r="AJB126" s="3"/>
      <c r="AJC126" s="3"/>
      <c r="AJD126" s="3"/>
      <c r="AJE126" s="3"/>
      <c r="AJF126" s="3"/>
      <c r="AJG126" s="3"/>
      <c r="AJH126" s="3"/>
      <c r="AJI126" s="3"/>
      <c r="AJJ126" s="3"/>
      <c r="AJK126" s="3"/>
      <c r="AJL126" s="3"/>
      <c r="AJM126" s="3"/>
      <c r="AJN126" s="3"/>
      <c r="AJO126" s="3"/>
      <c r="AJP126" s="3"/>
      <c r="AJQ126" s="3"/>
      <c r="AJR126" s="3"/>
      <c r="AJS126" s="3"/>
      <c r="AJT126" s="3"/>
      <c r="AJU126" s="3"/>
      <c r="AJV126" s="3"/>
      <c r="AJW126" s="3"/>
      <c r="AJX126" s="3"/>
      <c r="AJY126" s="3"/>
      <c r="AJZ126" s="3"/>
      <c r="AKA126" s="3"/>
      <c r="AKB126" s="3"/>
      <c r="AKC126" s="3"/>
      <c r="AKD126" s="3"/>
      <c r="AKE126" s="3"/>
      <c r="AKF126" s="3"/>
      <c r="AKG126" s="3"/>
      <c r="AKH126" s="3"/>
      <c r="AKI126" s="3"/>
      <c r="AKJ126" s="3"/>
      <c r="AKK126" s="3"/>
      <c r="AKL126" s="3"/>
      <c r="AKM126" s="3"/>
      <c r="AKN126" s="3"/>
      <c r="AKO126" s="3"/>
      <c r="AKP126" s="3"/>
      <c r="AKQ126" s="3"/>
      <c r="AKR126" s="3"/>
      <c r="AKS126" s="3"/>
      <c r="AKT126" s="3"/>
      <c r="AKU126" s="3"/>
      <c r="AKV126" s="3"/>
      <c r="AKW126" s="3"/>
      <c r="AKX126" s="3"/>
      <c r="AKY126" s="3"/>
      <c r="AKZ126" s="3"/>
      <c r="ALA126" s="3"/>
      <c r="ALB126" s="3"/>
      <c r="ALC126" s="3"/>
      <c r="ALD126" s="3"/>
      <c r="ALE126" s="3"/>
      <c r="ALF126" s="3"/>
      <c r="ALG126" s="3"/>
      <c r="ALH126" s="3"/>
      <c r="ALI126" s="3"/>
      <c r="ALJ126" s="3"/>
      <c r="ALK126" s="3"/>
      <c r="ALL126" s="3"/>
      <c r="ALM126" s="3"/>
      <c r="ALN126" s="3"/>
      <c r="ALO126" s="3"/>
      <c r="ALP126" s="3"/>
      <c r="ALQ126" s="3"/>
      <c r="ALR126" s="3"/>
      <c r="ALS126" s="3"/>
      <c r="ALT126" s="3"/>
      <c r="ALU126" s="3"/>
      <c r="ALV126" s="3"/>
      <c r="ALW126" s="3"/>
      <c r="ALX126" s="3"/>
      <c r="ALY126" s="3"/>
      <c r="ALZ126" s="3"/>
      <c r="AMA126" s="3"/>
      <c r="AMB126" s="3"/>
      <c r="AMC126" s="3"/>
      <c r="AMD126" s="3"/>
      <c r="AME126" s="3"/>
      <c r="AMF126" s="3"/>
      <c r="AMG126" s="3"/>
      <c r="AMH126" s="3"/>
      <c r="AMI126" s="3"/>
      <c r="AMJ126" s="3"/>
      <c r="AMK126" s="3"/>
      <c r="AML126" s="3"/>
      <c r="AMM126" s="3"/>
      <c r="AMN126" s="3"/>
      <c r="AMO126" s="3"/>
      <c r="AMP126" s="3"/>
      <c r="AMQ126" s="3"/>
      <c r="AMR126" s="3"/>
      <c r="AMS126" s="3"/>
      <c r="AMT126" s="3"/>
      <c r="AMU126" s="3"/>
      <c r="AMV126" s="3"/>
      <c r="AMW126" s="3"/>
      <c r="AMX126" s="3"/>
      <c r="AMY126" s="3"/>
      <c r="AMZ126" s="3"/>
      <c r="ANA126" s="3"/>
      <c r="ANB126" s="3"/>
      <c r="ANC126" s="3"/>
      <c r="AND126" s="3"/>
      <c r="ANE126" s="3"/>
      <c r="ANF126" s="3"/>
      <c r="ANG126" s="3"/>
      <c r="ANH126" s="3"/>
      <c r="ANI126" s="3"/>
      <c r="ANJ126" s="3"/>
      <c r="ANK126" s="3"/>
      <c r="ANL126" s="3"/>
      <c r="ANM126" s="3"/>
      <c r="ANN126" s="3"/>
      <c r="ANO126" s="3"/>
      <c r="ANP126" s="3"/>
      <c r="ANQ126" s="3"/>
      <c r="ANR126" s="3"/>
      <c r="ANS126" s="3"/>
      <c r="ANT126" s="3"/>
      <c r="ANU126" s="3"/>
      <c r="ANV126" s="3"/>
      <c r="ANW126" s="3"/>
      <c r="ANX126" s="3"/>
      <c r="ANY126" s="3"/>
      <c r="ANZ126" s="3"/>
      <c r="AOA126" s="3"/>
      <c r="AOB126" s="3"/>
      <c r="AOC126" s="3"/>
      <c r="AOD126" s="3"/>
      <c r="AOE126" s="3"/>
      <c r="AOF126" s="3"/>
      <c r="AOG126" s="3"/>
      <c r="AOH126" s="3"/>
      <c r="AOI126" s="3"/>
      <c r="AOJ126" s="3"/>
      <c r="AOK126" s="3"/>
      <c r="AOL126" s="3"/>
      <c r="AOM126" s="3"/>
      <c r="AON126" s="3"/>
      <c r="AOO126" s="3"/>
      <c r="AOP126" s="3"/>
      <c r="AOQ126" s="3"/>
      <c r="AOR126" s="3"/>
      <c r="AOS126" s="3"/>
      <c r="AOT126" s="3"/>
      <c r="AOU126" s="3"/>
      <c r="AOV126" s="3"/>
      <c r="AOW126" s="3"/>
      <c r="AOX126" s="3"/>
      <c r="AOY126" s="3"/>
      <c r="AOZ126" s="3"/>
      <c r="APA126" s="3"/>
      <c r="APB126" s="3"/>
      <c r="APC126" s="3"/>
      <c r="APD126" s="3"/>
      <c r="APE126" s="3"/>
      <c r="APF126" s="3"/>
      <c r="APG126" s="3"/>
      <c r="APH126" s="3"/>
      <c r="API126" s="3"/>
      <c r="APJ126" s="3"/>
      <c r="APK126" s="3"/>
      <c r="APL126" s="3"/>
      <c r="APM126" s="3"/>
      <c r="APN126" s="3"/>
      <c r="APO126" s="3"/>
      <c r="APP126" s="3"/>
      <c r="APQ126" s="3"/>
      <c r="APR126" s="3"/>
      <c r="APS126" s="3"/>
      <c r="APT126" s="3"/>
      <c r="APU126" s="3"/>
      <c r="APV126" s="3"/>
      <c r="APW126" s="3"/>
      <c r="APX126" s="3"/>
      <c r="APY126" s="3"/>
      <c r="APZ126" s="3"/>
      <c r="AQA126" s="3"/>
      <c r="AQB126" s="3"/>
      <c r="AQC126" s="3"/>
      <c r="AQD126" s="3"/>
      <c r="AQE126" s="3"/>
      <c r="AQF126" s="3"/>
      <c r="AQG126" s="3"/>
      <c r="AQH126" s="3"/>
      <c r="AQI126" s="3"/>
      <c r="AQJ126" s="3"/>
      <c r="AQK126" s="3"/>
      <c r="AQL126" s="3"/>
      <c r="AQM126" s="3"/>
      <c r="AQN126" s="3"/>
      <c r="AQO126" s="3"/>
      <c r="AQP126" s="3"/>
      <c r="AQQ126" s="3"/>
      <c r="AQR126" s="3"/>
      <c r="AQS126" s="3"/>
      <c r="AQT126" s="3"/>
      <c r="AQU126" s="3"/>
      <c r="AQV126" s="3"/>
      <c r="AQW126" s="3"/>
      <c r="AQX126" s="3"/>
      <c r="AQY126" s="3"/>
      <c r="AQZ126" s="3"/>
      <c r="ARA126" s="3"/>
      <c r="ARB126" s="3"/>
      <c r="ARC126" s="3"/>
      <c r="ARD126" s="3"/>
      <c r="ARE126" s="3"/>
      <c r="ARF126" s="3"/>
      <c r="ARG126" s="3"/>
      <c r="ARH126" s="3"/>
      <c r="ARI126" s="3"/>
      <c r="ARJ126" s="3"/>
      <c r="ARK126" s="3"/>
      <c r="ARL126" s="3"/>
      <c r="ARM126" s="3"/>
      <c r="ARN126" s="3"/>
      <c r="ARO126" s="3"/>
      <c r="ARP126" s="3"/>
      <c r="ARQ126" s="3"/>
      <c r="ARR126" s="3"/>
      <c r="ARS126" s="3"/>
      <c r="ART126" s="3"/>
      <c r="ARU126" s="3"/>
      <c r="ARV126" s="3"/>
      <c r="ARW126" s="3"/>
      <c r="ARX126" s="3"/>
      <c r="ARY126" s="3"/>
      <c r="ARZ126" s="3"/>
      <c r="ASA126" s="3"/>
      <c r="ASB126" s="3"/>
      <c r="ASC126" s="3"/>
      <c r="ASD126" s="3"/>
      <c r="ASE126" s="3"/>
      <c r="ASF126" s="3"/>
      <c r="ASG126" s="3"/>
      <c r="ASH126" s="3"/>
      <c r="ASI126" s="3"/>
      <c r="ASJ126" s="3"/>
      <c r="ASK126" s="3"/>
      <c r="ASL126" s="3"/>
      <c r="ASM126" s="3"/>
      <c r="ASN126" s="3"/>
      <c r="ASO126" s="3"/>
      <c r="ASP126" s="3"/>
      <c r="ASQ126" s="3"/>
      <c r="ASR126" s="3"/>
      <c r="ASS126" s="3"/>
      <c r="AST126" s="3"/>
      <c r="ASU126" s="3"/>
      <c r="ASV126" s="3"/>
      <c r="ASW126" s="3"/>
      <c r="ASX126" s="3"/>
      <c r="ASY126" s="3"/>
      <c r="ASZ126" s="3"/>
      <c r="ATA126" s="3"/>
      <c r="ATB126" s="3"/>
      <c r="ATC126" s="3"/>
      <c r="ATD126" s="3"/>
      <c r="ATE126" s="3"/>
      <c r="ATF126" s="3"/>
      <c r="ATG126" s="3"/>
      <c r="ATH126" s="3"/>
      <c r="ATI126" s="3"/>
      <c r="ATJ126" s="3"/>
      <c r="ATK126" s="3"/>
      <c r="ATL126" s="3"/>
      <c r="ATM126" s="3"/>
      <c r="ATN126" s="3"/>
      <c r="ATO126" s="3"/>
      <c r="ATP126" s="3"/>
      <c r="ATQ126" s="3"/>
      <c r="ATR126" s="3"/>
      <c r="ATS126" s="3"/>
      <c r="ATT126" s="3"/>
      <c r="ATU126" s="3"/>
      <c r="ATV126" s="3"/>
      <c r="ATW126" s="3"/>
      <c r="ATX126" s="3"/>
      <c r="ATY126" s="3"/>
      <c r="ATZ126" s="3"/>
      <c r="AUA126" s="3"/>
      <c r="AUB126" s="3"/>
      <c r="AUC126" s="3"/>
      <c r="AUD126" s="3"/>
      <c r="AUE126" s="3"/>
      <c r="AUF126" s="3"/>
      <c r="AUG126" s="3"/>
      <c r="AUH126" s="3"/>
      <c r="AUI126" s="3"/>
      <c r="AUJ126" s="3"/>
      <c r="AUK126" s="3"/>
      <c r="AUL126" s="3"/>
      <c r="AUM126" s="3"/>
      <c r="AUN126" s="3"/>
      <c r="AUO126" s="3"/>
      <c r="AUP126" s="3"/>
      <c r="AUQ126" s="3"/>
      <c r="AUR126" s="3"/>
      <c r="AUS126" s="3"/>
      <c r="AUT126" s="3"/>
      <c r="AUU126" s="3"/>
      <c r="AUV126" s="3"/>
      <c r="AUW126" s="3"/>
      <c r="AUX126" s="3"/>
      <c r="AUY126" s="3"/>
      <c r="AUZ126" s="3"/>
      <c r="AVA126" s="3"/>
      <c r="AVB126" s="3"/>
      <c r="AVC126" s="3"/>
      <c r="AVD126" s="3"/>
      <c r="AVE126" s="3"/>
      <c r="AVF126" s="3"/>
      <c r="AVG126" s="3"/>
      <c r="AVH126" s="3"/>
      <c r="AVI126" s="3"/>
      <c r="AVJ126" s="3"/>
      <c r="AVK126" s="3"/>
      <c r="AVL126" s="3"/>
      <c r="AVM126" s="3"/>
      <c r="AVN126" s="3"/>
      <c r="AVO126" s="3"/>
      <c r="AVP126" s="3"/>
      <c r="AVQ126" s="3"/>
      <c r="AVR126" s="3"/>
      <c r="AVS126" s="3"/>
      <c r="AVT126" s="3"/>
      <c r="AVU126" s="3"/>
      <c r="AVV126" s="3"/>
      <c r="AVW126" s="3"/>
      <c r="AVX126" s="3"/>
      <c r="AVY126" s="3"/>
      <c r="AVZ126" s="3"/>
      <c r="AWA126" s="3"/>
      <c r="AWB126" s="3"/>
      <c r="AWC126" s="3"/>
      <c r="AWD126" s="3"/>
      <c r="AWE126" s="3"/>
      <c r="AWF126" s="3"/>
      <c r="AWG126" s="3"/>
      <c r="AWH126" s="3"/>
      <c r="AWI126" s="3"/>
      <c r="AWJ126" s="3"/>
      <c r="AWK126" s="3"/>
      <c r="AWL126" s="3"/>
      <c r="AWM126" s="3"/>
      <c r="AWN126" s="3"/>
      <c r="AWO126" s="3"/>
      <c r="AWP126" s="3"/>
      <c r="AWQ126" s="3"/>
      <c r="AWR126" s="3"/>
      <c r="AWS126" s="3"/>
      <c r="AWT126" s="3"/>
      <c r="AWU126" s="3"/>
      <c r="AWV126" s="3"/>
      <c r="AWW126" s="3"/>
      <c r="AWX126" s="3"/>
      <c r="AWY126" s="3"/>
      <c r="AWZ126" s="3"/>
      <c r="AXA126" s="3"/>
      <c r="AXB126" s="3"/>
      <c r="AXC126" s="3"/>
      <c r="AXD126" s="3"/>
      <c r="AXE126" s="3"/>
      <c r="AXF126" s="3"/>
      <c r="AXG126" s="3"/>
      <c r="AXH126" s="3"/>
      <c r="AXI126" s="3"/>
      <c r="AXJ126" s="3"/>
      <c r="AXK126" s="3"/>
      <c r="AXL126" s="3"/>
      <c r="AXM126" s="3"/>
      <c r="AXN126" s="3"/>
      <c r="AXO126" s="3"/>
      <c r="AXP126" s="3"/>
      <c r="AXQ126" s="3"/>
      <c r="AXR126" s="3"/>
      <c r="AXS126" s="3"/>
      <c r="AXT126" s="3"/>
      <c r="AXU126" s="3"/>
      <c r="AXV126" s="3"/>
      <c r="AXW126" s="3"/>
      <c r="AXX126" s="3"/>
      <c r="AXY126" s="3"/>
      <c r="AXZ126" s="3"/>
      <c r="AYA126" s="3"/>
      <c r="AYB126" s="3"/>
      <c r="AYC126" s="3"/>
      <c r="AYD126" s="3"/>
      <c r="AYE126" s="3"/>
      <c r="AYF126" s="3"/>
      <c r="AYG126" s="3"/>
      <c r="AYH126" s="3"/>
      <c r="AYI126" s="3"/>
      <c r="AYJ126" s="3"/>
      <c r="AYK126" s="3"/>
      <c r="AYL126" s="3"/>
      <c r="AYM126" s="3"/>
      <c r="AYN126" s="3"/>
      <c r="AYO126" s="3"/>
      <c r="AYP126" s="3"/>
      <c r="AYQ126" s="3"/>
      <c r="AYR126" s="3"/>
      <c r="AYS126" s="3"/>
      <c r="AYT126" s="3"/>
      <c r="AYU126" s="3"/>
      <c r="AYV126" s="3"/>
      <c r="AYW126" s="3"/>
      <c r="AYX126" s="3"/>
      <c r="AYY126" s="3"/>
      <c r="AYZ126" s="3"/>
      <c r="AZA126" s="3"/>
      <c r="AZB126" s="3"/>
      <c r="AZC126" s="3"/>
      <c r="AZD126" s="3"/>
      <c r="AZE126" s="3"/>
      <c r="AZF126" s="3"/>
      <c r="AZG126" s="3"/>
      <c r="AZH126" s="3"/>
      <c r="AZI126" s="3"/>
      <c r="AZJ126" s="3"/>
      <c r="AZK126" s="3"/>
      <c r="AZL126" s="3"/>
      <c r="AZM126" s="3"/>
      <c r="AZN126" s="3"/>
      <c r="AZO126" s="3"/>
      <c r="AZP126" s="3"/>
      <c r="AZQ126" s="3"/>
      <c r="AZR126" s="3"/>
      <c r="AZS126" s="3"/>
      <c r="AZT126" s="3"/>
      <c r="AZU126" s="3"/>
      <c r="AZV126" s="3"/>
      <c r="AZW126" s="3"/>
      <c r="AZX126" s="3"/>
      <c r="AZY126" s="3"/>
      <c r="AZZ126" s="3"/>
      <c r="BAA126" s="3"/>
      <c r="BAB126" s="3"/>
      <c r="BAC126" s="3"/>
      <c r="BAD126" s="3"/>
      <c r="BAE126" s="3"/>
      <c r="BAF126" s="3"/>
      <c r="BAG126" s="3"/>
      <c r="BAH126" s="3"/>
      <c r="BAI126" s="3"/>
      <c r="BAJ126" s="3"/>
      <c r="BAK126" s="3"/>
      <c r="BAL126" s="3"/>
      <c r="BAM126" s="3"/>
      <c r="BAN126" s="3"/>
      <c r="BAO126" s="3"/>
      <c r="BAP126" s="3"/>
      <c r="BAQ126" s="3"/>
      <c r="BAR126" s="3"/>
      <c r="BAS126" s="3"/>
      <c r="BAT126" s="3"/>
      <c r="BAU126" s="3"/>
      <c r="BAV126" s="3"/>
      <c r="BAW126" s="3"/>
      <c r="BAX126" s="3"/>
      <c r="BAY126" s="3"/>
      <c r="BAZ126" s="3"/>
      <c r="BBA126" s="3"/>
      <c r="BBB126" s="3"/>
      <c r="BBC126" s="3"/>
      <c r="BBD126" s="3"/>
      <c r="BBE126" s="3"/>
      <c r="BBF126" s="3"/>
      <c r="BBG126" s="3"/>
      <c r="BBH126" s="3"/>
      <c r="BBI126" s="3"/>
      <c r="BBJ126" s="3"/>
      <c r="BBK126" s="3"/>
      <c r="BBL126" s="3"/>
      <c r="BBM126" s="3"/>
      <c r="BBN126" s="3"/>
      <c r="BBO126" s="3"/>
      <c r="BBP126" s="3"/>
      <c r="BBQ126" s="3"/>
      <c r="BBR126" s="3"/>
      <c r="BBS126" s="3"/>
      <c r="BBT126" s="3"/>
      <c r="BBU126" s="3"/>
      <c r="BBV126" s="3"/>
      <c r="BBW126" s="3"/>
      <c r="BBX126" s="3"/>
      <c r="BBY126" s="3"/>
      <c r="BBZ126" s="3"/>
      <c r="BCA126" s="3"/>
      <c r="BCB126" s="3"/>
      <c r="BCC126" s="3"/>
      <c r="BCD126" s="3"/>
      <c r="BCE126" s="3"/>
      <c r="BCF126" s="3"/>
      <c r="BCG126" s="3"/>
      <c r="BCH126" s="3"/>
      <c r="BCI126" s="3"/>
      <c r="BCJ126" s="3"/>
      <c r="BCK126" s="3"/>
      <c r="BCL126" s="3"/>
      <c r="BCM126" s="3"/>
      <c r="BCN126" s="3"/>
      <c r="BCO126" s="3"/>
      <c r="BCP126" s="3"/>
      <c r="BCQ126" s="3"/>
      <c r="BCR126" s="3"/>
      <c r="BCS126" s="3"/>
      <c r="BCT126" s="3"/>
      <c r="BCU126" s="3"/>
      <c r="BCV126" s="3"/>
      <c r="BCW126" s="3"/>
      <c r="BCX126" s="3"/>
      <c r="BCY126" s="3"/>
      <c r="BCZ126" s="3"/>
      <c r="BDA126" s="3"/>
      <c r="BDB126" s="3"/>
      <c r="BDC126" s="3"/>
      <c r="BDD126" s="3"/>
      <c r="BDE126" s="3"/>
      <c r="BDF126" s="3"/>
      <c r="BDG126" s="3"/>
      <c r="BDH126" s="3"/>
      <c r="BDI126" s="3"/>
      <c r="BDJ126" s="3"/>
      <c r="BDK126" s="3"/>
      <c r="BDL126" s="3"/>
      <c r="BDM126" s="3"/>
      <c r="BDN126" s="3"/>
      <c r="BDO126" s="3"/>
      <c r="BDP126" s="3"/>
      <c r="BDQ126" s="3"/>
      <c r="BDR126" s="3"/>
      <c r="BDS126" s="3"/>
      <c r="BDT126" s="3"/>
      <c r="BDU126" s="3"/>
      <c r="BDV126" s="3"/>
      <c r="BDW126" s="3"/>
      <c r="BDX126" s="3"/>
      <c r="BDY126" s="3"/>
      <c r="BDZ126" s="3"/>
      <c r="BEA126" s="3"/>
      <c r="BEB126" s="3"/>
      <c r="BEC126" s="3"/>
      <c r="BED126" s="3"/>
      <c r="BEE126" s="3"/>
      <c r="BEF126" s="3"/>
      <c r="BEG126" s="3"/>
      <c r="BEH126" s="3"/>
      <c r="BEI126" s="3"/>
      <c r="BEJ126" s="3"/>
      <c r="BEK126" s="3"/>
      <c r="BEL126" s="3"/>
      <c r="BEM126" s="3"/>
      <c r="BEN126" s="3"/>
      <c r="BEO126" s="3"/>
      <c r="BEP126" s="3"/>
      <c r="BEQ126" s="3"/>
      <c r="BER126" s="3"/>
      <c r="BES126" s="3"/>
      <c r="BET126" s="3"/>
      <c r="BEU126" s="3"/>
      <c r="BEV126" s="3"/>
      <c r="BEW126" s="3"/>
      <c r="BEX126" s="3"/>
      <c r="BEY126" s="3"/>
      <c r="BEZ126" s="3"/>
      <c r="BFA126" s="3"/>
      <c r="BFB126" s="3"/>
      <c r="BFC126" s="3"/>
      <c r="BFD126" s="3"/>
      <c r="BFE126" s="3"/>
      <c r="BFF126" s="3"/>
      <c r="BFG126" s="3"/>
      <c r="BFH126" s="3"/>
      <c r="BFI126" s="3"/>
      <c r="BFJ126" s="3"/>
      <c r="BFK126" s="3"/>
      <c r="BFL126" s="3"/>
      <c r="BFM126" s="3"/>
      <c r="BFN126" s="3"/>
      <c r="BFO126" s="3"/>
      <c r="BFP126" s="3"/>
      <c r="BFQ126" s="3"/>
      <c r="BFR126" s="3"/>
      <c r="BFS126" s="3"/>
      <c r="BFT126" s="3"/>
      <c r="BFU126" s="3"/>
      <c r="BFV126" s="3"/>
      <c r="BFW126" s="3"/>
      <c r="BFX126" s="3"/>
      <c r="BFY126" s="3"/>
      <c r="BFZ126" s="3"/>
      <c r="BGA126" s="3"/>
      <c r="BGB126" s="3"/>
      <c r="BGC126" s="3"/>
      <c r="BGD126" s="3"/>
      <c r="BGE126" s="3"/>
      <c r="BGF126" s="3"/>
      <c r="BGG126" s="3"/>
      <c r="BGH126" s="3"/>
      <c r="BGI126" s="3"/>
      <c r="BGJ126" s="3"/>
      <c r="BGK126" s="3"/>
      <c r="BGL126" s="3"/>
      <c r="BGM126" s="3"/>
      <c r="BGN126" s="3"/>
      <c r="BGO126" s="3"/>
      <c r="BGP126" s="3"/>
      <c r="BGQ126" s="3"/>
      <c r="BGR126" s="3"/>
      <c r="BGS126" s="3"/>
      <c r="BGT126" s="3"/>
      <c r="BGU126" s="3"/>
      <c r="BGV126" s="3"/>
      <c r="BGW126" s="3"/>
      <c r="BGX126" s="3"/>
      <c r="BGY126" s="3"/>
      <c r="BGZ126" s="3"/>
      <c r="BHA126" s="3"/>
      <c r="BHB126" s="3"/>
      <c r="BHC126" s="3"/>
      <c r="BHD126" s="3"/>
      <c r="BHE126" s="3"/>
      <c r="BHF126" s="3"/>
      <c r="BHG126" s="3"/>
      <c r="BHH126" s="3"/>
      <c r="BHI126" s="3"/>
      <c r="BHJ126" s="3"/>
      <c r="BHK126" s="3"/>
      <c r="BHL126" s="3"/>
      <c r="BHM126" s="3"/>
      <c r="BHN126" s="3"/>
      <c r="BHO126" s="3"/>
      <c r="BHP126" s="3"/>
      <c r="BHQ126" s="3"/>
      <c r="BHR126" s="3"/>
      <c r="BHS126" s="3"/>
      <c r="BHT126" s="3"/>
      <c r="BHU126" s="3"/>
      <c r="BHV126" s="3"/>
      <c r="BHW126" s="3"/>
      <c r="BHX126" s="3"/>
      <c r="BHY126" s="3"/>
      <c r="BHZ126" s="3"/>
      <c r="BIA126" s="3"/>
      <c r="BIB126" s="3"/>
      <c r="BIC126" s="3"/>
      <c r="BID126" s="3"/>
      <c r="BIE126" s="3"/>
      <c r="BIF126" s="3"/>
      <c r="BIG126" s="3"/>
      <c r="BIH126" s="3"/>
      <c r="BII126" s="3"/>
      <c r="BIJ126" s="3"/>
      <c r="BIK126" s="3"/>
      <c r="BIL126" s="3"/>
      <c r="BIM126" s="3"/>
      <c r="BIN126" s="3"/>
      <c r="BIO126" s="3"/>
      <c r="BIP126" s="3"/>
      <c r="BIQ126" s="3"/>
      <c r="BIR126" s="3"/>
      <c r="BIS126" s="3"/>
      <c r="BIT126" s="3"/>
      <c r="BIU126" s="3"/>
      <c r="BIV126" s="3"/>
      <c r="BIW126" s="3"/>
      <c r="BIX126" s="3"/>
      <c r="BIY126" s="3"/>
      <c r="BIZ126" s="3"/>
      <c r="BJA126" s="3"/>
      <c r="BJB126" s="3"/>
      <c r="BJC126" s="3"/>
      <c r="BJD126" s="3"/>
      <c r="BJE126" s="3"/>
      <c r="BJF126" s="3"/>
      <c r="BJG126" s="3"/>
      <c r="BJH126" s="3"/>
      <c r="BJI126" s="3"/>
      <c r="BJJ126" s="3"/>
      <c r="BJK126" s="3"/>
      <c r="BJL126" s="3"/>
      <c r="BJM126" s="3"/>
      <c r="BJN126" s="3"/>
      <c r="BJO126" s="3"/>
      <c r="BJP126" s="3"/>
      <c r="BJQ126" s="3"/>
      <c r="BJR126" s="3"/>
      <c r="BJS126" s="3"/>
      <c r="BJT126" s="3"/>
      <c r="BJU126" s="3"/>
      <c r="BJV126" s="3"/>
      <c r="BJW126" s="3"/>
      <c r="BJX126" s="3"/>
      <c r="BJY126" s="3"/>
      <c r="BJZ126" s="3"/>
      <c r="BKA126" s="3"/>
      <c r="BKB126" s="3"/>
      <c r="BKC126" s="3"/>
      <c r="BKD126" s="3"/>
      <c r="BKE126" s="3"/>
      <c r="BKF126" s="3"/>
      <c r="BKG126" s="3"/>
      <c r="BKH126" s="3"/>
      <c r="BKI126" s="3"/>
      <c r="BKJ126" s="3"/>
      <c r="BKK126" s="3"/>
      <c r="BKL126" s="3"/>
      <c r="BKM126" s="3"/>
      <c r="BKN126" s="3"/>
      <c r="BKO126" s="3"/>
      <c r="BKP126" s="3"/>
      <c r="BKQ126" s="3"/>
      <c r="BKR126" s="3"/>
      <c r="BKS126" s="3"/>
      <c r="BKT126" s="3"/>
      <c r="BKU126" s="3"/>
      <c r="BKV126" s="3"/>
      <c r="BKW126" s="3"/>
      <c r="BKX126" s="3"/>
      <c r="BKY126" s="3"/>
      <c r="BKZ126" s="3"/>
      <c r="BLA126" s="3"/>
      <c r="BLB126" s="3"/>
      <c r="BLC126" s="3"/>
      <c r="BLD126" s="3"/>
      <c r="BLE126" s="3"/>
      <c r="BLF126" s="3"/>
      <c r="BLG126" s="3"/>
      <c r="BLH126" s="3"/>
      <c r="BLI126" s="3"/>
      <c r="BLJ126" s="3"/>
      <c r="BLK126" s="3"/>
      <c r="BLL126" s="3"/>
      <c r="BLM126" s="3"/>
      <c r="BLN126" s="3"/>
      <c r="BLO126" s="3"/>
      <c r="BLP126" s="3"/>
      <c r="BLQ126" s="3"/>
      <c r="BLR126" s="3"/>
      <c r="BLS126" s="3"/>
      <c r="BLT126" s="3"/>
      <c r="BLU126" s="3"/>
      <c r="BLV126" s="3"/>
      <c r="BLW126" s="3"/>
      <c r="BLX126" s="3"/>
      <c r="BLY126" s="3"/>
      <c r="BLZ126" s="3"/>
      <c r="BMA126" s="3"/>
      <c r="BMB126" s="3"/>
      <c r="BMC126" s="3"/>
      <c r="BMD126" s="3"/>
      <c r="BME126" s="3"/>
      <c r="BMF126" s="3"/>
      <c r="BMG126" s="3"/>
      <c r="BMH126" s="3"/>
      <c r="BMI126" s="3"/>
      <c r="BMJ126" s="3"/>
      <c r="BMK126" s="3"/>
      <c r="BML126" s="3"/>
      <c r="BMM126" s="3"/>
      <c r="BMN126" s="3"/>
      <c r="BMO126" s="3"/>
      <c r="BMP126" s="3"/>
      <c r="BMQ126" s="3"/>
      <c r="BMR126" s="3"/>
      <c r="BMS126" s="3"/>
      <c r="BMT126" s="3"/>
      <c r="BMU126" s="3"/>
      <c r="BMV126" s="3"/>
      <c r="BMW126" s="3"/>
      <c r="BMX126" s="3"/>
      <c r="BMY126" s="3"/>
      <c r="BMZ126" s="3"/>
      <c r="BNA126" s="3"/>
      <c r="BNB126" s="3"/>
      <c r="BNC126" s="3"/>
      <c r="BND126" s="3"/>
      <c r="BNE126" s="3"/>
      <c r="BNF126" s="3"/>
      <c r="BNG126" s="3"/>
      <c r="BNH126" s="3"/>
      <c r="BNI126" s="3"/>
      <c r="BNJ126" s="3"/>
      <c r="BNK126" s="3"/>
      <c r="BNL126" s="3"/>
      <c r="BNM126" s="3"/>
      <c r="BNN126" s="3"/>
      <c r="BNO126" s="3"/>
      <c r="BNP126" s="3"/>
      <c r="BNQ126" s="3"/>
      <c r="BNR126" s="3"/>
      <c r="BNS126" s="3"/>
      <c r="BNT126" s="3"/>
      <c r="BNU126" s="3"/>
      <c r="BNV126" s="3"/>
      <c r="BNW126" s="3"/>
      <c r="BNX126" s="3"/>
      <c r="BNY126" s="3"/>
      <c r="BNZ126" s="3"/>
      <c r="BOA126" s="3"/>
      <c r="BOB126" s="3"/>
      <c r="BOC126" s="3"/>
      <c r="BOD126" s="3"/>
      <c r="BOE126" s="3"/>
      <c r="BOF126" s="3"/>
      <c r="BOG126" s="3"/>
      <c r="BOH126" s="3"/>
      <c r="BOI126" s="3"/>
      <c r="BOJ126" s="3"/>
      <c r="BOK126" s="3"/>
      <c r="BOL126" s="3"/>
      <c r="BOM126" s="3"/>
      <c r="BON126" s="3"/>
      <c r="BOO126" s="3"/>
      <c r="BOP126" s="3"/>
      <c r="BOQ126" s="3"/>
      <c r="BOR126" s="3"/>
      <c r="BOS126" s="3"/>
      <c r="BOT126" s="3"/>
      <c r="BOU126" s="3"/>
      <c r="BOV126" s="3"/>
      <c r="BOW126" s="3"/>
      <c r="BOX126" s="3"/>
      <c r="BOY126" s="3"/>
      <c r="BOZ126" s="3"/>
      <c r="BPA126" s="3"/>
      <c r="BPB126" s="3"/>
      <c r="BPC126" s="3"/>
      <c r="BPD126" s="3"/>
      <c r="BPE126" s="3"/>
      <c r="BPF126" s="3"/>
      <c r="BPG126" s="3"/>
      <c r="BPH126" s="3"/>
      <c r="BPI126" s="3"/>
      <c r="BPJ126" s="3"/>
      <c r="BPK126" s="3"/>
      <c r="BPL126" s="3"/>
      <c r="BPM126" s="3"/>
      <c r="BPN126" s="3"/>
      <c r="BPO126" s="3"/>
      <c r="BPP126" s="3"/>
      <c r="BPQ126" s="3"/>
      <c r="BPR126" s="3"/>
      <c r="BPS126" s="3"/>
      <c r="BPT126" s="3"/>
      <c r="BPU126" s="3"/>
      <c r="BPV126" s="3"/>
      <c r="BPW126" s="3"/>
      <c r="BPX126" s="3"/>
      <c r="BPY126" s="3"/>
      <c r="BPZ126" s="3"/>
      <c r="BQA126" s="3"/>
      <c r="BQB126" s="3"/>
      <c r="BQC126" s="3"/>
      <c r="BQD126" s="3"/>
      <c r="BQE126" s="3"/>
      <c r="BQF126" s="3"/>
      <c r="BQG126" s="3"/>
      <c r="BQH126" s="3"/>
      <c r="BQI126" s="3"/>
      <c r="BQJ126" s="3"/>
      <c r="BQK126" s="3"/>
      <c r="BQL126" s="3"/>
      <c r="BQM126" s="3"/>
      <c r="BQN126" s="3"/>
      <c r="BQO126" s="3"/>
      <c r="BQP126" s="3"/>
      <c r="BQQ126" s="3"/>
      <c r="BQR126" s="3"/>
      <c r="BQS126" s="3"/>
      <c r="BQT126" s="3"/>
      <c r="BQU126" s="3"/>
      <c r="BQV126" s="3"/>
      <c r="BQW126" s="3"/>
      <c r="BQX126" s="3"/>
      <c r="BQY126" s="3"/>
      <c r="BQZ126" s="3"/>
      <c r="BRA126" s="3"/>
      <c r="BRB126" s="3"/>
      <c r="BRC126" s="3"/>
      <c r="BRD126" s="3"/>
      <c r="BRE126" s="3"/>
      <c r="BRF126" s="3"/>
      <c r="BRG126" s="3"/>
      <c r="BRH126" s="3"/>
      <c r="BRI126" s="3"/>
      <c r="BRJ126" s="3"/>
      <c r="BRK126" s="3"/>
      <c r="BRL126" s="3"/>
      <c r="BRM126" s="3"/>
      <c r="BRN126" s="3"/>
      <c r="BRO126" s="3"/>
      <c r="BRP126" s="3"/>
      <c r="BRQ126" s="3"/>
      <c r="BRR126" s="3"/>
      <c r="BRS126" s="3"/>
      <c r="BRT126" s="3"/>
      <c r="BRU126" s="3"/>
      <c r="BRV126" s="3"/>
      <c r="BRW126" s="3"/>
      <c r="BRX126" s="3"/>
      <c r="BRY126" s="3"/>
      <c r="BRZ126" s="3"/>
      <c r="BSA126" s="3"/>
      <c r="BSB126" s="3"/>
      <c r="BSC126" s="3"/>
      <c r="BSD126" s="3"/>
      <c r="BSE126" s="3"/>
      <c r="BSF126" s="3"/>
      <c r="BSG126" s="3"/>
      <c r="BSH126" s="3"/>
      <c r="BSI126" s="3"/>
      <c r="BSJ126" s="3"/>
      <c r="BSK126" s="3"/>
      <c r="BSL126" s="3"/>
      <c r="BSM126" s="3"/>
      <c r="BSN126" s="3"/>
      <c r="BSO126" s="3"/>
      <c r="BSP126" s="3"/>
      <c r="BSQ126" s="3"/>
      <c r="BSR126" s="3"/>
      <c r="BSS126" s="3"/>
      <c r="BST126" s="3"/>
      <c r="BSU126" s="3"/>
      <c r="BSV126" s="3"/>
      <c r="BSW126" s="3"/>
      <c r="BSX126" s="3"/>
      <c r="BSY126" s="3"/>
      <c r="BSZ126" s="3"/>
      <c r="BTA126" s="3"/>
      <c r="BTB126" s="3"/>
      <c r="BTC126" s="3"/>
      <c r="BTD126" s="3"/>
      <c r="BTE126" s="3"/>
      <c r="BTF126" s="3"/>
      <c r="BTG126" s="3"/>
      <c r="BTH126" s="3"/>
      <c r="BTI126" s="3"/>
      <c r="BTJ126" s="3"/>
      <c r="BTK126" s="3"/>
      <c r="BTL126" s="3"/>
      <c r="BTM126" s="3"/>
      <c r="BTN126" s="3"/>
      <c r="BTO126" s="3"/>
      <c r="BTP126" s="3"/>
      <c r="BTQ126" s="3"/>
      <c r="BTR126" s="3"/>
      <c r="BTS126" s="3"/>
      <c r="BTT126" s="3"/>
      <c r="BTU126" s="3"/>
      <c r="BTV126" s="3"/>
      <c r="BTW126" s="3"/>
      <c r="BTX126" s="3"/>
      <c r="BTY126" s="3"/>
      <c r="BTZ126" s="3"/>
      <c r="BUA126" s="3"/>
      <c r="BUB126" s="3"/>
      <c r="BUC126" s="3"/>
      <c r="BUD126" s="3"/>
      <c r="BUE126" s="3"/>
      <c r="BUF126" s="3"/>
      <c r="BUG126" s="3"/>
      <c r="BUH126" s="3"/>
      <c r="BUI126" s="3"/>
      <c r="BUJ126" s="3"/>
      <c r="BUK126" s="3"/>
      <c r="BUL126" s="3"/>
      <c r="BUM126" s="3"/>
      <c r="BUN126" s="3"/>
      <c r="BUO126" s="3"/>
      <c r="BUP126" s="3"/>
      <c r="BUQ126" s="3"/>
      <c r="BUR126" s="3"/>
      <c r="BUS126" s="3"/>
      <c r="BUT126" s="3"/>
      <c r="BUU126" s="3"/>
      <c r="BUV126" s="3"/>
      <c r="BUW126" s="3"/>
      <c r="BUX126" s="3"/>
      <c r="BUY126" s="3"/>
      <c r="BUZ126" s="3"/>
      <c r="BVA126" s="3"/>
      <c r="BVB126" s="3"/>
      <c r="BVC126" s="3"/>
      <c r="BVD126" s="3"/>
      <c r="BVE126" s="3"/>
      <c r="BVF126" s="3"/>
      <c r="BVG126" s="3"/>
      <c r="BVH126" s="3"/>
      <c r="BVI126" s="3"/>
      <c r="BVJ126" s="3"/>
      <c r="BVK126" s="3"/>
      <c r="BVL126" s="3"/>
      <c r="BVM126" s="3"/>
      <c r="BVN126" s="3"/>
      <c r="BVO126" s="3"/>
      <c r="BVP126" s="3"/>
      <c r="BVQ126" s="3"/>
      <c r="BVR126" s="3"/>
      <c r="BVS126" s="3"/>
      <c r="BVT126" s="3"/>
      <c r="BVU126" s="3"/>
      <c r="BVV126" s="3"/>
      <c r="BVW126" s="3"/>
      <c r="BVX126" s="3"/>
      <c r="BVY126" s="3"/>
      <c r="BVZ126" s="3"/>
      <c r="BWA126" s="3"/>
      <c r="BWB126" s="3"/>
      <c r="BWC126" s="3"/>
      <c r="BWD126" s="3"/>
      <c r="BWE126" s="3"/>
      <c r="BWF126" s="3"/>
      <c r="BWG126" s="3"/>
      <c r="BWH126" s="3"/>
      <c r="BWI126" s="3"/>
      <c r="BWJ126" s="3"/>
      <c r="BWK126" s="3"/>
      <c r="BWL126" s="3"/>
      <c r="BWM126" s="3"/>
      <c r="BWN126" s="3"/>
      <c r="BWO126" s="3"/>
      <c r="BWP126" s="3"/>
      <c r="BWQ126" s="3"/>
      <c r="BWR126" s="3"/>
      <c r="BWS126" s="3"/>
      <c r="BWT126" s="3"/>
      <c r="BWU126" s="3"/>
      <c r="BWV126" s="3"/>
      <c r="BWW126" s="3"/>
      <c r="BWX126" s="3"/>
      <c r="BWY126" s="3"/>
      <c r="BWZ126" s="3"/>
      <c r="BXA126" s="3"/>
      <c r="BXB126" s="3"/>
      <c r="BXC126" s="3"/>
      <c r="BXD126" s="3"/>
      <c r="BXE126" s="3"/>
      <c r="BXF126" s="3"/>
      <c r="BXG126" s="3"/>
      <c r="BXH126" s="3"/>
      <c r="BXI126" s="3"/>
      <c r="BXJ126" s="3"/>
      <c r="BXK126" s="3"/>
      <c r="BXL126" s="3"/>
      <c r="BXM126" s="3"/>
      <c r="BXN126" s="3"/>
      <c r="BXO126" s="3"/>
      <c r="BXP126" s="3"/>
      <c r="BXQ126" s="3"/>
      <c r="BXR126" s="3"/>
      <c r="BXS126" s="3"/>
      <c r="BXT126" s="3"/>
      <c r="BXU126" s="3"/>
      <c r="BXV126" s="3"/>
      <c r="BXW126" s="3"/>
      <c r="BXX126" s="3"/>
      <c r="BXY126" s="3"/>
      <c r="BXZ126" s="3"/>
      <c r="BYA126" s="3"/>
      <c r="BYB126" s="3"/>
      <c r="BYC126" s="3"/>
      <c r="BYD126" s="3"/>
      <c r="BYE126" s="3"/>
      <c r="BYF126" s="3"/>
      <c r="BYG126" s="3"/>
      <c r="BYH126" s="3"/>
      <c r="BYI126" s="3"/>
      <c r="BYJ126" s="3"/>
      <c r="BYK126" s="3"/>
      <c r="BYL126" s="3"/>
      <c r="BYM126" s="3"/>
      <c r="BYN126" s="3"/>
      <c r="BYO126" s="3"/>
      <c r="BYP126" s="3"/>
      <c r="BYQ126" s="3"/>
      <c r="BYR126" s="3"/>
      <c r="BYS126" s="3"/>
      <c r="BYT126" s="3"/>
      <c r="BYU126" s="3"/>
      <c r="BYV126" s="3"/>
      <c r="BYW126" s="3"/>
      <c r="BYX126" s="3"/>
      <c r="BYY126" s="3"/>
      <c r="BYZ126" s="3"/>
      <c r="BZA126" s="3"/>
      <c r="BZB126" s="3"/>
      <c r="BZC126" s="3"/>
      <c r="BZD126" s="3"/>
      <c r="BZE126" s="3"/>
      <c r="BZF126" s="3"/>
      <c r="BZG126" s="3"/>
      <c r="BZH126" s="3"/>
      <c r="BZI126" s="3"/>
      <c r="BZJ126" s="3"/>
      <c r="BZK126" s="3"/>
      <c r="BZL126" s="3"/>
      <c r="BZM126" s="3"/>
      <c r="BZN126" s="3"/>
      <c r="BZO126" s="3"/>
      <c r="BZP126" s="3"/>
      <c r="BZQ126" s="3"/>
      <c r="BZR126" s="3"/>
      <c r="BZS126" s="3"/>
      <c r="BZT126" s="3"/>
      <c r="BZU126" s="3"/>
      <c r="BZV126" s="3"/>
      <c r="BZW126" s="3"/>
      <c r="BZX126" s="3"/>
      <c r="BZY126" s="3"/>
      <c r="BZZ126" s="3"/>
      <c r="CAA126" s="3"/>
      <c r="CAB126" s="3"/>
      <c r="CAC126" s="3"/>
      <c r="CAD126" s="3"/>
      <c r="CAE126" s="3"/>
      <c r="CAF126" s="3"/>
      <c r="CAG126" s="3"/>
      <c r="CAH126" s="3"/>
      <c r="CAI126" s="3"/>
      <c r="CAJ126" s="3"/>
      <c r="CAK126" s="3"/>
      <c r="CAL126" s="3"/>
      <c r="CAM126" s="3"/>
      <c r="CAN126" s="3"/>
      <c r="CAO126" s="3"/>
      <c r="CAP126" s="3"/>
      <c r="CAQ126" s="3"/>
      <c r="CAR126" s="3"/>
      <c r="CAS126" s="3"/>
      <c r="CAT126" s="3"/>
      <c r="CAU126" s="3"/>
      <c r="CAV126" s="3"/>
      <c r="CAW126" s="3"/>
      <c r="CAX126" s="3"/>
      <c r="CAY126" s="3"/>
      <c r="CAZ126" s="3"/>
      <c r="CBA126" s="3"/>
      <c r="CBB126" s="3"/>
      <c r="CBC126" s="3"/>
      <c r="CBD126" s="3"/>
      <c r="CBE126" s="3"/>
      <c r="CBF126" s="3"/>
      <c r="CBG126" s="3"/>
      <c r="CBH126" s="3"/>
      <c r="CBI126" s="3"/>
      <c r="CBJ126" s="3"/>
      <c r="CBK126" s="3"/>
      <c r="CBL126" s="3"/>
      <c r="CBM126" s="3"/>
      <c r="CBN126" s="3"/>
      <c r="CBO126" s="3"/>
      <c r="CBP126" s="3"/>
      <c r="CBQ126" s="3"/>
      <c r="CBR126" s="3"/>
      <c r="CBS126" s="3"/>
      <c r="CBT126" s="3"/>
      <c r="CBU126" s="3"/>
      <c r="CBV126" s="3"/>
      <c r="CBW126" s="3"/>
      <c r="CBX126" s="3"/>
      <c r="CBY126" s="3"/>
      <c r="CBZ126" s="3"/>
      <c r="CCA126" s="3"/>
      <c r="CCB126" s="3"/>
      <c r="CCC126" s="3"/>
      <c r="CCD126" s="3"/>
      <c r="CCE126" s="3"/>
      <c r="CCF126" s="3"/>
      <c r="CCG126" s="3"/>
      <c r="CCH126" s="3"/>
      <c r="CCI126" s="3"/>
      <c r="CCJ126" s="3"/>
      <c r="CCK126" s="3"/>
      <c r="CCL126" s="3"/>
      <c r="CCM126" s="3"/>
      <c r="CCN126" s="3"/>
      <c r="CCO126" s="3"/>
      <c r="CCP126" s="3"/>
      <c r="CCQ126" s="3"/>
      <c r="CCR126" s="3"/>
      <c r="CCS126" s="3"/>
      <c r="CCT126" s="3"/>
      <c r="CCU126" s="3"/>
      <c r="CCV126" s="3"/>
      <c r="CCW126" s="3"/>
      <c r="CCX126" s="3"/>
      <c r="CCY126" s="3"/>
      <c r="CCZ126" s="3"/>
      <c r="CDA126" s="3"/>
      <c r="CDB126" s="3"/>
      <c r="CDC126" s="3"/>
      <c r="CDD126" s="3"/>
      <c r="CDE126" s="3"/>
      <c r="CDF126" s="3"/>
      <c r="CDG126" s="3"/>
      <c r="CDH126" s="3"/>
      <c r="CDI126" s="3"/>
      <c r="CDJ126" s="3"/>
      <c r="CDK126" s="3"/>
      <c r="CDL126" s="3"/>
      <c r="CDM126" s="3"/>
      <c r="CDN126" s="3"/>
      <c r="CDO126" s="3"/>
      <c r="CDP126" s="3"/>
      <c r="CDQ126" s="3"/>
      <c r="CDR126" s="3"/>
      <c r="CDS126" s="3"/>
      <c r="CDT126" s="3"/>
      <c r="CDU126" s="3"/>
      <c r="CDV126" s="3"/>
      <c r="CDW126" s="3"/>
      <c r="CDX126" s="3"/>
      <c r="CDY126" s="3"/>
      <c r="CDZ126" s="3"/>
      <c r="CEA126" s="3"/>
      <c r="CEB126" s="3"/>
      <c r="CEC126" s="3"/>
      <c r="CED126" s="3"/>
      <c r="CEE126" s="3"/>
      <c r="CEF126" s="3"/>
      <c r="CEG126" s="3"/>
      <c r="CEH126" s="3"/>
      <c r="CEI126" s="3"/>
      <c r="CEJ126" s="3"/>
      <c r="CEK126" s="3"/>
      <c r="CEL126" s="3"/>
      <c r="CEM126" s="3"/>
      <c r="CEN126" s="3"/>
      <c r="CEO126" s="3"/>
      <c r="CEP126" s="3"/>
      <c r="CEQ126" s="3"/>
      <c r="CER126" s="3"/>
      <c r="CES126" s="3"/>
      <c r="CET126" s="3"/>
      <c r="CEU126" s="3"/>
      <c r="CEV126" s="3"/>
      <c r="CEW126" s="3"/>
      <c r="CEX126" s="3"/>
      <c r="CEY126" s="3"/>
      <c r="CEZ126" s="3"/>
      <c r="CFA126" s="3"/>
      <c r="CFB126" s="3"/>
      <c r="CFC126" s="3"/>
      <c r="CFD126" s="3"/>
      <c r="CFE126" s="3"/>
      <c r="CFF126" s="3"/>
      <c r="CFG126" s="3"/>
      <c r="CFH126" s="3"/>
      <c r="CFI126" s="3"/>
      <c r="CFJ126" s="3"/>
      <c r="CFK126" s="3"/>
      <c r="CFL126" s="3"/>
      <c r="CFM126" s="3"/>
      <c r="CFN126" s="3"/>
      <c r="CFO126" s="3"/>
      <c r="CFP126" s="3"/>
      <c r="CFQ126" s="3"/>
      <c r="CFR126" s="3"/>
      <c r="CFS126" s="3"/>
      <c r="CFT126" s="3"/>
      <c r="CFU126" s="3"/>
      <c r="CFV126" s="3"/>
      <c r="CFW126" s="3"/>
      <c r="CFX126" s="3"/>
      <c r="CFY126" s="3"/>
      <c r="CFZ126" s="3"/>
      <c r="CGA126" s="3"/>
      <c r="CGB126" s="3"/>
      <c r="CGC126" s="3"/>
      <c r="CGD126" s="3"/>
      <c r="CGE126" s="3"/>
      <c r="CGF126" s="3"/>
      <c r="CGG126" s="3"/>
      <c r="CGH126" s="3"/>
      <c r="CGI126" s="3"/>
      <c r="CGJ126" s="3"/>
      <c r="CGK126" s="3"/>
      <c r="CGL126" s="3"/>
      <c r="CGM126" s="3"/>
      <c r="CGN126" s="3"/>
      <c r="CGO126" s="3"/>
      <c r="CGP126" s="3"/>
      <c r="CGQ126" s="3"/>
      <c r="CGR126" s="3"/>
      <c r="CGS126" s="3"/>
      <c r="CGT126" s="3"/>
      <c r="CGU126" s="3"/>
      <c r="CGV126" s="3"/>
      <c r="CGW126" s="3"/>
      <c r="CGX126" s="3"/>
      <c r="CGY126" s="3"/>
      <c r="CGZ126" s="3"/>
      <c r="CHA126" s="3"/>
      <c r="CHB126" s="3"/>
      <c r="CHC126" s="3"/>
      <c r="CHD126" s="3"/>
      <c r="CHE126" s="3"/>
      <c r="CHF126" s="3"/>
      <c r="CHG126" s="3"/>
      <c r="CHH126" s="3"/>
      <c r="CHI126" s="3"/>
      <c r="CHJ126" s="3"/>
      <c r="CHK126" s="3"/>
      <c r="CHL126" s="3"/>
      <c r="CHM126" s="3"/>
      <c r="CHN126" s="3"/>
      <c r="CHO126" s="3"/>
      <c r="CHP126" s="3"/>
      <c r="CHQ126" s="3"/>
      <c r="CHR126" s="3"/>
      <c r="CHS126" s="3"/>
      <c r="CHT126" s="3"/>
      <c r="CHU126" s="3"/>
      <c r="CHV126" s="3"/>
      <c r="CHW126" s="3"/>
      <c r="CHX126" s="3"/>
      <c r="CHY126" s="3"/>
      <c r="CHZ126" s="3"/>
      <c r="CIA126" s="3"/>
      <c r="CIB126" s="3"/>
      <c r="CIC126" s="3"/>
      <c r="CID126" s="3"/>
      <c r="CIE126" s="3"/>
      <c r="CIF126" s="3"/>
      <c r="CIG126" s="3"/>
      <c r="CIH126" s="3"/>
      <c r="CII126" s="3"/>
      <c r="CIJ126" s="3"/>
      <c r="CIK126" s="3"/>
      <c r="CIL126" s="3"/>
      <c r="CIM126" s="3"/>
      <c r="CIN126" s="3"/>
      <c r="CIO126" s="3"/>
      <c r="CIP126" s="3"/>
      <c r="CIQ126" s="3"/>
      <c r="CIR126" s="3"/>
      <c r="CIS126" s="3"/>
      <c r="CIT126" s="3"/>
      <c r="CIU126" s="3"/>
      <c r="CIV126" s="3"/>
      <c r="CIW126" s="3"/>
      <c r="CIX126" s="3"/>
      <c r="CIY126" s="3"/>
      <c r="CIZ126" s="3"/>
      <c r="CJA126" s="3"/>
      <c r="CJB126" s="3"/>
      <c r="CJC126" s="3"/>
      <c r="CJD126" s="3"/>
      <c r="CJE126" s="3"/>
      <c r="CJF126" s="3"/>
      <c r="CJG126" s="3"/>
      <c r="CJH126" s="3"/>
      <c r="CJI126" s="3"/>
      <c r="CJJ126" s="3"/>
      <c r="CJK126" s="3"/>
      <c r="CJL126" s="3"/>
      <c r="CJM126" s="3"/>
      <c r="CJN126" s="3"/>
      <c r="CJO126" s="3"/>
      <c r="CJP126" s="3"/>
      <c r="CJQ126" s="3"/>
      <c r="CJR126" s="3"/>
      <c r="CJS126" s="3"/>
      <c r="CJT126" s="3"/>
      <c r="CJU126" s="3"/>
      <c r="CJV126" s="3"/>
      <c r="CJW126" s="3"/>
      <c r="CJX126" s="3"/>
      <c r="CJY126" s="3"/>
      <c r="CJZ126" s="3"/>
      <c r="CKA126" s="3"/>
      <c r="CKB126" s="3"/>
      <c r="CKC126" s="3"/>
      <c r="CKD126" s="3"/>
      <c r="CKE126" s="3"/>
      <c r="CKF126" s="3"/>
      <c r="CKG126" s="3"/>
      <c r="CKH126" s="3"/>
      <c r="CKI126" s="3"/>
      <c r="CKJ126" s="3"/>
      <c r="CKK126" s="3"/>
      <c r="CKL126" s="3"/>
      <c r="CKM126" s="3"/>
      <c r="CKN126" s="3"/>
      <c r="CKO126" s="3"/>
      <c r="CKP126" s="3"/>
      <c r="CKQ126" s="3"/>
      <c r="CKR126" s="3"/>
      <c r="CKS126" s="3"/>
      <c r="CKT126" s="3"/>
      <c r="CKU126" s="3"/>
      <c r="CKV126" s="3"/>
      <c r="CKW126" s="3"/>
      <c r="CKX126" s="3"/>
      <c r="CKY126" s="3"/>
      <c r="CKZ126" s="3"/>
      <c r="CLA126" s="3"/>
      <c r="CLB126" s="3"/>
      <c r="CLC126" s="3"/>
      <c r="CLD126" s="3"/>
      <c r="CLE126" s="3"/>
      <c r="CLF126" s="3"/>
      <c r="CLG126" s="3"/>
      <c r="CLH126" s="3"/>
      <c r="CLI126" s="3"/>
      <c r="CLJ126" s="3"/>
      <c r="CLK126" s="3"/>
      <c r="CLL126" s="3"/>
      <c r="CLM126" s="3"/>
      <c r="CLN126" s="3"/>
      <c r="CLO126" s="3"/>
      <c r="CLP126" s="3"/>
      <c r="CLQ126" s="3"/>
      <c r="CLR126" s="3"/>
      <c r="CLS126" s="3"/>
      <c r="CLT126" s="3"/>
      <c r="CLU126" s="3"/>
      <c r="CLV126" s="3"/>
      <c r="CLW126" s="3"/>
      <c r="CLX126" s="3"/>
      <c r="CLY126" s="3"/>
      <c r="CLZ126" s="3"/>
      <c r="CMA126" s="3"/>
      <c r="CMB126" s="3"/>
      <c r="CMC126" s="3"/>
      <c r="CMD126" s="3"/>
      <c r="CME126" s="3"/>
      <c r="CMF126" s="3"/>
      <c r="CMG126" s="3"/>
      <c r="CMH126" s="3"/>
      <c r="CMI126" s="3"/>
      <c r="CMJ126" s="3"/>
      <c r="CMK126" s="3"/>
      <c r="CML126" s="3"/>
      <c r="CMM126" s="3"/>
      <c r="CMN126" s="3"/>
      <c r="CMO126" s="3"/>
      <c r="CMP126" s="3"/>
      <c r="CMQ126" s="3"/>
      <c r="CMR126" s="3"/>
      <c r="CMS126" s="3"/>
      <c r="CMT126" s="3"/>
      <c r="CMU126" s="3"/>
      <c r="CMV126" s="3"/>
      <c r="CMW126" s="3"/>
      <c r="CMX126" s="3"/>
      <c r="CMY126" s="3"/>
      <c r="CMZ126" s="3"/>
      <c r="CNA126" s="3"/>
      <c r="CNB126" s="3"/>
      <c r="CNC126" s="3"/>
      <c r="CND126" s="3"/>
      <c r="CNE126" s="3"/>
      <c r="CNF126" s="3"/>
      <c r="CNG126" s="3"/>
      <c r="CNH126" s="3"/>
      <c r="CNI126" s="3"/>
      <c r="CNJ126" s="3"/>
      <c r="CNK126" s="3"/>
      <c r="CNL126" s="3"/>
      <c r="CNM126" s="3"/>
      <c r="CNN126" s="3"/>
      <c r="CNO126" s="3"/>
      <c r="CNP126" s="3"/>
      <c r="CNQ126" s="3"/>
      <c r="CNR126" s="3"/>
      <c r="CNS126" s="3"/>
      <c r="CNT126" s="3"/>
      <c r="CNU126" s="3"/>
      <c r="CNV126" s="3"/>
      <c r="CNW126" s="3"/>
      <c r="CNX126" s="3"/>
      <c r="CNY126" s="3"/>
      <c r="CNZ126" s="3"/>
      <c r="COA126" s="3"/>
      <c r="COB126" s="3"/>
      <c r="COC126" s="3"/>
      <c r="COD126" s="3"/>
      <c r="COE126" s="3"/>
      <c r="COF126" s="3"/>
      <c r="COG126" s="3"/>
      <c r="COH126" s="3"/>
      <c r="COI126" s="3"/>
      <c r="COJ126" s="3"/>
      <c r="COK126" s="3"/>
      <c r="COL126" s="3"/>
      <c r="COM126" s="3"/>
      <c r="CON126" s="3"/>
      <c r="COO126" s="3"/>
      <c r="COP126" s="3"/>
      <c r="COQ126" s="3"/>
      <c r="COR126" s="3"/>
      <c r="COS126" s="3"/>
      <c r="COT126" s="3"/>
      <c r="COU126" s="3"/>
      <c r="COV126" s="3"/>
      <c r="COW126" s="3"/>
      <c r="COX126" s="3"/>
      <c r="COY126" s="3"/>
      <c r="COZ126" s="3"/>
      <c r="CPA126" s="3"/>
      <c r="CPB126" s="3"/>
      <c r="CPC126" s="3"/>
      <c r="CPD126" s="3"/>
      <c r="CPE126" s="3"/>
      <c r="CPF126" s="3"/>
      <c r="CPG126" s="3"/>
      <c r="CPH126" s="3"/>
      <c r="CPI126" s="3"/>
      <c r="CPJ126" s="3"/>
      <c r="CPK126" s="3"/>
      <c r="CPL126" s="3"/>
      <c r="CPM126" s="3"/>
      <c r="CPN126" s="3"/>
      <c r="CPO126" s="3"/>
      <c r="CPP126" s="3"/>
      <c r="CPQ126" s="3"/>
      <c r="CPR126" s="3"/>
      <c r="CPS126" s="3"/>
      <c r="CPT126" s="3"/>
      <c r="CPU126" s="3"/>
      <c r="CPV126" s="3"/>
      <c r="CPW126" s="3"/>
      <c r="CPX126" s="3"/>
      <c r="CPY126" s="3"/>
      <c r="CPZ126" s="3"/>
      <c r="CQA126" s="3"/>
      <c r="CQB126" s="3"/>
      <c r="CQC126" s="3"/>
      <c r="CQD126" s="3"/>
      <c r="CQE126" s="3"/>
      <c r="CQF126" s="3"/>
      <c r="CQG126" s="3"/>
      <c r="CQH126" s="3"/>
      <c r="CQI126" s="3"/>
      <c r="CQJ126" s="3"/>
      <c r="CQK126" s="3"/>
      <c r="CQL126" s="3"/>
      <c r="CQM126" s="3"/>
      <c r="CQN126" s="3"/>
      <c r="CQO126" s="3"/>
      <c r="CQP126" s="3"/>
      <c r="CQQ126" s="3"/>
      <c r="CQR126" s="3"/>
      <c r="CQS126" s="3"/>
      <c r="CQT126" s="3"/>
      <c r="CQU126" s="3"/>
      <c r="CQV126" s="3"/>
      <c r="CQW126" s="3"/>
      <c r="CQX126" s="3"/>
      <c r="CQY126" s="3"/>
      <c r="CQZ126" s="3"/>
      <c r="CRA126" s="3"/>
      <c r="CRB126" s="3"/>
      <c r="CRC126" s="3"/>
      <c r="CRD126" s="3"/>
      <c r="CRE126" s="3"/>
      <c r="CRF126" s="3"/>
      <c r="CRG126" s="3"/>
      <c r="CRH126" s="3"/>
      <c r="CRI126" s="3"/>
      <c r="CRJ126" s="3"/>
      <c r="CRK126" s="3"/>
      <c r="CRL126" s="3"/>
      <c r="CRM126" s="3"/>
      <c r="CRN126" s="3"/>
      <c r="CRO126" s="3"/>
      <c r="CRP126" s="3"/>
      <c r="CRQ126" s="3"/>
      <c r="CRR126" s="3"/>
      <c r="CRS126" s="3"/>
      <c r="CRT126" s="3"/>
      <c r="CRU126" s="3"/>
      <c r="CRV126" s="3"/>
      <c r="CRW126" s="3"/>
      <c r="CRX126" s="3"/>
      <c r="CRY126" s="3"/>
      <c r="CRZ126" s="3"/>
      <c r="CSA126" s="3"/>
      <c r="CSB126" s="3"/>
      <c r="CSC126" s="3"/>
      <c r="CSD126" s="3"/>
      <c r="CSE126" s="3"/>
      <c r="CSF126" s="3"/>
      <c r="CSG126" s="3"/>
      <c r="CSH126" s="3"/>
      <c r="CSI126" s="3"/>
      <c r="CSJ126" s="3"/>
      <c r="CSK126" s="3"/>
      <c r="CSL126" s="3"/>
      <c r="CSM126" s="3"/>
      <c r="CSN126" s="3"/>
      <c r="CSO126" s="3"/>
      <c r="CSP126" s="3"/>
      <c r="CSQ126" s="3"/>
      <c r="CSR126" s="3"/>
      <c r="CSS126" s="3"/>
      <c r="CST126" s="3"/>
      <c r="CSU126" s="3"/>
      <c r="CSV126" s="3"/>
      <c r="CSW126" s="3"/>
      <c r="CSX126" s="3"/>
      <c r="CSY126" s="3"/>
      <c r="CSZ126" s="3"/>
      <c r="CTA126" s="3"/>
      <c r="CTB126" s="3"/>
      <c r="CTC126" s="3"/>
      <c r="CTD126" s="3"/>
      <c r="CTE126" s="3"/>
      <c r="CTF126" s="3"/>
      <c r="CTG126" s="3"/>
      <c r="CTH126" s="3"/>
      <c r="CTI126" s="3"/>
      <c r="CTJ126" s="3"/>
      <c r="CTK126" s="3"/>
      <c r="CTL126" s="3"/>
      <c r="CTM126" s="3"/>
      <c r="CTN126" s="3"/>
      <c r="CTO126" s="3"/>
      <c r="CTP126" s="3"/>
      <c r="CTQ126" s="3"/>
      <c r="CTR126" s="3"/>
      <c r="CTS126" s="3"/>
      <c r="CTT126" s="3"/>
      <c r="CTU126" s="3"/>
      <c r="CTV126" s="3"/>
      <c r="CTW126" s="3"/>
      <c r="CTX126" s="3"/>
      <c r="CTY126" s="3"/>
      <c r="CTZ126" s="3"/>
      <c r="CUA126" s="3"/>
      <c r="CUB126" s="3"/>
      <c r="CUC126" s="3"/>
      <c r="CUD126" s="3"/>
      <c r="CUE126" s="3"/>
      <c r="CUF126" s="3"/>
      <c r="CUG126" s="3"/>
      <c r="CUH126" s="3"/>
      <c r="CUI126" s="3"/>
      <c r="CUJ126" s="3"/>
      <c r="CUK126" s="3"/>
      <c r="CUL126" s="3"/>
      <c r="CUM126" s="3"/>
      <c r="CUN126" s="3"/>
      <c r="CUO126" s="3"/>
      <c r="CUP126" s="3"/>
      <c r="CUQ126" s="3"/>
      <c r="CUR126" s="3"/>
      <c r="CUS126" s="3"/>
      <c r="CUT126" s="3"/>
      <c r="CUU126" s="3"/>
      <c r="CUV126" s="3"/>
      <c r="CUW126" s="3"/>
      <c r="CUX126" s="3"/>
      <c r="CUY126" s="3"/>
      <c r="CUZ126" s="3"/>
      <c r="CVA126" s="3"/>
      <c r="CVB126" s="3"/>
      <c r="CVC126" s="3"/>
      <c r="CVD126" s="3"/>
      <c r="CVE126" s="3"/>
      <c r="CVF126" s="3"/>
      <c r="CVG126" s="3"/>
      <c r="CVH126" s="3"/>
      <c r="CVI126" s="3"/>
      <c r="CVJ126" s="3"/>
      <c r="CVK126" s="3"/>
      <c r="CVL126" s="3"/>
      <c r="CVM126" s="3"/>
      <c r="CVN126" s="3"/>
      <c r="CVO126" s="3"/>
      <c r="CVP126" s="3"/>
      <c r="CVQ126" s="3"/>
      <c r="CVR126" s="3"/>
      <c r="CVS126" s="3"/>
      <c r="CVT126" s="3"/>
      <c r="CVU126" s="3"/>
      <c r="CVV126" s="3"/>
      <c r="CVW126" s="3"/>
      <c r="CVX126" s="3"/>
      <c r="CVY126" s="3"/>
      <c r="CVZ126" s="3"/>
      <c r="CWA126" s="3"/>
      <c r="CWB126" s="3"/>
      <c r="CWC126" s="3"/>
      <c r="CWD126" s="3"/>
      <c r="CWE126" s="3"/>
      <c r="CWF126" s="3"/>
      <c r="CWG126" s="3"/>
      <c r="CWH126" s="3"/>
      <c r="CWI126" s="3"/>
      <c r="CWJ126" s="3"/>
      <c r="CWK126" s="3"/>
      <c r="CWL126" s="3"/>
      <c r="CWM126" s="3"/>
      <c r="CWN126" s="3"/>
      <c r="CWO126" s="3"/>
      <c r="CWP126" s="3"/>
      <c r="CWQ126" s="3"/>
      <c r="CWR126" s="3"/>
    </row>
    <row r="127" spans="1:2644" s="14" customFormat="1" ht="30" customHeight="1" x14ac:dyDescent="0.2">
      <c r="A127" s="358" t="s">
        <v>20</v>
      </c>
      <c r="B127" s="612"/>
      <c r="C127" s="612"/>
      <c r="D127" s="612"/>
      <c r="E127" s="612"/>
      <c r="F127" s="612"/>
      <c r="G127" s="612"/>
      <c r="H127" s="612"/>
      <c r="I127" s="612"/>
      <c r="J127" s="612"/>
      <c r="K127" s="612"/>
      <c r="L127" s="612"/>
      <c r="M127" s="612"/>
      <c r="N127" s="612"/>
      <c r="O127" s="612"/>
      <c r="P127" s="612"/>
      <c r="Q127" s="612"/>
      <c r="R127" s="612"/>
      <c r="S127" s="613"/>
      <c r="T127" s="611"/>
      <c r="U127" s="605"/>
      <c r="V127" s="605"/>
      <c r="W127" s="610"/>
      <c r="X127" s="611"/>
      <c r="Y127" s="610"/>
      <c r="Z127" s="605"/>
      <c r="AA127" s="605"/>
      <c r="AB127" s="609"/>
      <c r="AC127" s="605"/>
      <c r="AD127" s="605"/>
      <c r="AE127" s="634"/>
      <c r="AF127" s="609">
        <f>ROUND(AG126/17,0)</f>
        <v>32</v>
      </c>
      <c r="AG127" s="605"/>
      <c r="AH127" s="610"/>
      <c r="AI127" s="611">
        <f>ROUND(AJ126/16,0)</f>
        <v>30</v>
      </c>
      <c r="AJ127" s="605"/>
      <c r="AK127" s="634"/>
      <c r="AL127" s="609">
        <f>ROUND(AM126/17,0)</f>
        <v>31</v>
      </c>
      <c r="AM127" s="605"/>
      <c r="AN127" s="610"/>
      <c r="AO127" s="611">
        <f>ROUND(AP126/17,0)</f>
        <v>30</v>
      </c>
      <c r="AP127" s="605"/>
      <c r="AQ127" s="634"/>
      <c r="AR127" s="609">
        <f>ROUND(AS126/16,0)</f>
        <v>30</v>
      </c>
      <c r="AS127" s="605"/>
      <c r="AT127" s="610"/>
      <c r="AU127" s="611">
        <f>ROUND(AV126/16,0)</f>
        <v>30</v>
      </c>
      <c r="AV127" s="605"/>
      <c r="AW127" s="634"/>
      <c r="AX127" s="609">
        <f>ROUND(AY126/17,0)</f>
        <v>27</v>
      </c>
      <c r="AY127" s="605"/>
      <c r="AZ127" s="610"/>
      <c r="BA127" s="611"/>
      <c r="BB127" s="605"/>
      <c r="BC127" s="634"/>
      <c r="BD127" s="346"/>
      <c r="BE127" s="341"/>
      <c r="BF127" s="339"/>
      <c r="BG127" s="340"/>
      <c r="BH127" s="340"/>
      <c r="BI127" s="369"/>
      <c r="BJ127" s="47"/>
      <c r="BK127" s="3"/>
      <c r="BL127" s="3"/>
      <c r="BM127" s="3"/>
      <c r="BN127" s="3"/>
      <c r="BO127" s="3"/>
      <c r="BP127" s="15"/>
      <c r="BQ127" s="15"/>
      <c r="BR127" s="15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  <c r="IY127" s="3"/>
      <c r="IZ127" s="3"/>
      <c r="JA127" s="3"/>
      <c r="JB127" s="3"/>
      <c r="JC127" s="3"/>
      <c r="JD127" s="3"/>
      <c r="JE127" s="3"/>
      <c r="JF127" s="3"/>
      <c r="JG127" s="3"/>
      <c r="JH127" s="3"/>
      <c r="JI127" s="3"/>
      <c r="JJ127" s="3"/>
      <c r="JK127" s="3"/>
      <c r="JL127" s="3"/>
      <c r="JM127" s="3"/>
      <c r="JN127" s="3"/>
      <c r="JO127" s="3"/>
      <c r="JP127" s="3"/>
      <c r="JQ127" s="3"/>
      <c r="JR127" s="3"/>
      <c r="JS127" s="3"/>
      <c r="JT127" s="3"/>
      <c r="JU127" s="3"/>
      <c r="JV127" s="3"/>
      <c r="JW127" s="3"/>
      <c r="JX127" s="3"/>
      <c r="JY127" s="3"/>
      <c r="JZ127" s="3"/>
      <c r="KA127" s="3"/>
      <c r="KB127" s="3"/>
      <c r="KC127" s="3"/>
      <c r="KD127" s="3"/>
      <c r="KE127" s="3"/>
      <c r="KF127" s="3"/>
      <c r="KG127" s="3"/>
      <c r="KH127" s="3"/>
      <c r="KI127" s="3"/>
      <c r="KJ127" s="3"/>
      <c r="KK127" s="3"/>
      <c r="KL127" s="3"/>
      <c r="KM127" s="3"/>
      <c r="KN127" s="3"/>
      <c r="KO127" s="3"/>
      <c r="KP127" s="3"/>
      <c r="KQ127" s="3"/>
      <c r="KR127" s="3"/>
      <c r="KS127" s="3"/>
      <c r="KT127" s="3"/>
      <c r="KU127" s="3"/>
      <c r="KV127" s="3"/>
      <c r="KW127" s="3"/>
      <c r="KX127" s="3"/>
      <c r="KY127" s="3"/>
      <c r="KZ127" s="3"/>
      <c r="LA127" s="3"/>
      <c r="LB127" s="3"/>
      <c r="LC127" s="3"/>
      <c r="LD127" s="3"/>
      <c r="LE127" s="3"/>
      <c r="LF127" s="3"/>
      <c r="LG127" s="3"/>
      <c r="LH127" s="3"/>
      <c r="LI127" s="3"/>
      <c r="LJ127" s="3"/>
      <c r="LK127" s="3"/>
      <c r="LL127" s="3"/>
      <c r="LM127" s="3"/>
      <c r="LN127" s="3"/>
      <c r="LO127" s="3"/>
      <c r="LP127" s="3"/>
      <c r="LQ127" s="3"/>
      <c r="LR127" s="3"/>
      <c r="LS127" s="3"/>
      <c r="LT127" s="3"/>
      <c r="LU127" s="3"/>
      <c r="LV127" s="3"/>
      <c r="LW127" s="3"/>
      <c r="LX127" s="3"/>
      <c r="LY127" s="3"/>
      <c r="LZ127" s="3"/>
      <c r="MA127" s="3"/>
      <c r="MB127" s="3"/>
      <c r="MC127" s="3"/>
      <c r="MD127" s="3"/>
      <c r="ME127" s="3"/>
      <c r="MF127" s="3"/>
      <c r="MG127" s="3"/>
      <c r="MH127" s="3"/>
      <c r="MI127" s="3"/>
      <c r="MJ127" s="3"/>
      <c r="MK127" s="3"/>
      <c r="ML127" s="3"/>
      <c r="MM127" s="3"/>
      <c r="MN127" s="3"/>
      <c r="MO127" s="3"/>
      <c r="MP127" s="3"/>
      <c r="MQ127" s="3"/>
      <c r="MR127" s="3"/>
      <c r="MS127" s="3"/>
      <c r="MT127" s="3"/>
      <c r="MU127" s="3"/>
      <c r="MV127" s="3"/>
      <c r="MW127" s="3"/>
      <c r="MX127" s="3"/>
      <c r="MY127" s="3"/>
      <c r="MZ127" s="3"/>
      <c r="NA127" s="3"/>
      <c r="NB127" s="3"/>
      <c r="NC127" s="3"/>
      <c r="ND127" s="3"/>
      <c r="NE127" s="3"/>
      <c r="NF127" s="3"/>
      <c r="NG127" s="3"/>
      <c r="NH127" s="3"/>
      <c r="NI127" s="3"/>
      <c r="NJ127" s="3"/>
      <c r="NK127" s="3"/>
      <c r="NL127" s="3"/>
      <c r="NM127" s="3"/>
      <c r="NN127" s="3"/>
      <c r="NO127" s="3"/>
      <c r="NP127" s="3"/>
      <c r="NQ127" s="3"/>
      <c r="NR127" s="3"/>
      <c r="NS127" s="3"/>
      <c r="NT127" s="3"/>
      <c r="NU127" s="3"/>
      <c r="NV127" s="3"/>
      <c r="NW127" s="3"/>
      <c r="NX127" s="3"/>
      <c r="NY127" s="3"/>
      <c r="NZ127" s="3"/>
      <c r="OA127" s="3"/>
      <c r="OB127" s="3"/>
      <c r="OC127" s="3"/>
      <c r="OD127" s="3"/>
      <c r="OE127" s="3"/>
      <c r="OF127" s="3"/>
      <c r="OG127" s="3"/>
      <c r="OH127" s="3"/>
      <c r="OI127" s="3"/>
      <c r="OJ127" s="3"/>
      <c r="OK127" s="3"/>
      <c r="OL127" s="3"/>
      <c r="OM127" s="3"/>
      <c r="ON127" s="3"/>
      <c r="OO127" s="3"/>
      <c r="OP127" s="3"/>
      <c r="OQ127" s="3"/>
      <c r="OR127" s="3"/>
      <c r="OS127" s="3"/>
      <c r="OT127" s="3"/>
      <c r="OU127" s="3"/>
      <c r="OV127" s="3"/>
      <c r="OW127" s="3"/>
      <c r="OX127" s="3"/>
      <c r="OY127" s="3"/>
      <c r="OZ127" s="3"/>
      <c r="PA127" s="3"/>
      <c r="PB127" s="3"/>
      <c r="PC127" s="3"/>
      <c r="PD127" s="3"/>
      <c r="PE127" s="3"/>
      <c r="PF127" s="3"/>
      <c r="PG127" s="3"/>
      <c r="PH127" s="3"/>
      <c r="PI127" s="3"/>
      <c r="PJ127" s="3"/>
      <c r="PK127" s="3"/>
      <c r="PL127" s="3"/>
      <c r="PM127" s="3"/>
      <c r="PN127" s="3"/>
      <c r="PO127" s="3"/>
      <c r="PP127" s="3"/>
      <c r="PQ127" s="3"/>
      <c r="PR127" s="3"/>
      <c r="PS127" s="3"/>
      <c r="PT127" s="3"/>
      <c r="PU127" s="3"/>
      <c r="PV127" s="3"/>
      <c r="PW127" s="3"/>
      <c r="PX127" s="3"/>
      <c r="PY127" s="3"/>
      <c r="PZ127" s="3"/>
      <c r="QA127" s="3"/>
      <c r="QB127" s="3"/>
      <c r="QC127" s="3"/>
      <c r="QD127" s="3"/>
      <c r="QE127" s="3"/>
      <c r="QF127" s="3"/>
      <c r="QG127" s="3"/>
      <c r="QH127" s="3"/>
      <c r="QI127" s="3"/>
      <c r="QJ127" s="3"/>
      <c r="QK127" s="3"/>
      <c r="QL127" s="3"/>
      <c r="QM127" s="3"/>
      <c r="QN127" s="3"/>
      <c r="QO127" s="3"/>
      <c r="QP127" s="3"/>
      <c r="QQ127" s="3"/>
      <c r="QR127" s="3"/>
      <c r="QS127" s="3"/>
      <c r="QT127" s="3"/>
      <c r="QU127" s="3"/>
      <c r="QV127" s="3"/>
      <c r="QW127" s="3"/>
      <c r="QX127" s="3"/>
      <c r="QY127" s="3"/>
      <c r="QZ127" s="3"/>
      <c r="RA127" s="3"/>
      <c r="RB127" s="3"/>
      <c r="RC127" s="3"/>
      <c r="RD127" s="3"/>
      <c r="RE127" s="3"/>
      <c r="RF127" s="3"/>
      <c r="RG127" s="3"/>
      <c r="RH127" s="3"/>
      <c r="RI127" s="3"/>
      <c r="RJ127" s="3"/>
      <c r="RK127" s="3"/>
      <c r="RL127" s="3"/>
      <c r="RM127" s="3"/>
      <c r="RN127" s="3"/>
      <c r="RO127" s="3"/>
      <c r="RP127" s="3"/>
      <c r="RQ127" s="3"/>
      <c r="RR127" s="3"/>
      <c r="RS127" s="3"/>
      <c r="RT127" s="3"/>
      <c r="RU127" s="3"/>
      <c r="RV127" s="3"/>
      <c r="RW127" s="3"/>
      <c r="RX127" s="3"/>
      <c r="RY127" s="3"/>
      <c r="RZ127" s="3"/>
      <c r="SA127" s="3"/>
      <c r="SB127" s="3"/>
      <c r="SC127" s="3"/>
      <c r="SD127" s="3"/>
      <c r="SE127" s="3"/>
      <c r="SF127" s="3"/>
      <c r="SG127" s="3"/>
      <c r="SH127" s="3"/>
      <c r="SI127" s="3"/>
      <c r="SJ127" s="3"/>
      <c r="SK127" s="3"/>
      <c r="SL127" s="3"/>
      <c r="SM127" s="3"/>
      <c r="SN127" s="3"/>
      <c r="SO127" s="3"/>
      <c r="SP127" s="3"/>
      <c r="SQ127" s="3"/>
      <c r="SR127" s="3"/>
      <c r="SS127" s="3"/>
      <c r="ST127" s="3"/>
      <c r="SU127" s="3"/>
      <c r="SV127" s="3"/>
      <c r="SW127" s="3"/>
      <c r="SX127" s="3"/>
      <c r="SY127" s="3"/>
      <c r="SZ127" s="3"/>
      <c r="TA127" s="3"/>
      <c r="TB127" s="3"/>
      <c r="TC127" s="3"/>
      <c r="TD127" s="3"/>
      <c r="TE127" s="3"/>
      <c r="TF127" s="3"/>
      <c r="TG127" s="3"/>
      <c r="TH127" s="3"/>
      <c r="TI127" s="3"/>
      <c r="TJ127" s="3"/>
      <c r="TK127" s="3"/>
      <c r="TL127" s="3"/>
      <c r="TM127" s="3"/>
      <c r="TN127" s="3"/>
      <c r="TO127" s="3"/>
      <c r="TP127" s="3"/>
      <c r="TQ127" s="3"/>
      <c r="TR127" s="3"/>
      <c r="TS127" s="3"/>
      <c r="TT127" s="3"/>
      <c r="TU127" s="3"/>
      <c r="TV127" s="3"/>
      <c r="TW127" s="3"/>
      <c r="TX127" s="3"/>
      <c r="TY127" s="3"/>
      <c r="TZ127" s="3"/>
      <c r="UA127" s="3"/>
      <c r="UB127" s="3"/>
      <c r="UC127" s="3"/>
      <c r="UD127" s="3"/>
      <c r="UE127" s="3"/>
      <c r="UF127" s="3"/>
      <c r="UG127" s="3"/>
      <c r="UH127" s="3"/>
      <c r="UI127" s="3"/>
      <c r="UJ127" s="3"/>
      <c r="UK127" s="3"/>
      <c r="UL127" s="3"/>
      <c r="UM127" s="3"/>
      <c r="UN127" s="3"/>
      <c r="UO127" s="3"/>
      <c r="UP127" s="3"/>
      <c r="UQ127" s="3"/>
      <c r="UR127" s="3"/>
      <c r="US127" s="3"/>
      <c r="UT127" s="3"/>
      <c r="UU127" s="3"/>
      <c r="UV127" s="3"/>
      <c r="UW127" s="3"/>
      <c r="UX127" s="3"/>
      <c r="UY127" s="3"/>
      <c r="UZ127" s="3"/>
      <c r="VA127" s="3"/>
      <c r="VB127" s="3"/>
      <c r="VC127" s="3"/>
      <c r="VD127" s="3"/>
      <c r="VE127" s="3"/>
      <c r="VF127" s="3"/>
      <c r="VG127" s="3"/>
      <c r="VH127" s="3"/>
      <c r="VI127" s="3"/>
      <c r="VJ127" s="3"/>
      <c r="VK127" s="3"/>
      <c r="VL127" s="3"/>
      <c r="VM127" s="3"/>
      <c r="VN127" s="3"/>
      <c r="VO127" s="3"/>
      <c r="VP127" s="3"/>
      <c r="VQ127" s="3"/>
      <c r="VR127" s="3"/>
      <c r="VS127" s="3"/>
      <c r="VT127" s="3"/>
      <c r="VU127" s="3"/>
      <c r="VV127" s="3"/>
      <c r="VW127" s="3"/>
      <c r="VX127" s="3"/>
      <c r="VY127" s="3"/>
      <c r="VZ127" s="3"/>
      <c r="WA127" s="3"/>
      <c r="WB127" s="3"/>
      <c r="WC127" s="3"/>
      <c r="WD127" s="3"/>
      <c r="WE127" s="3"/>
      <c r="WF127" s="3"/>
      <c r="WG127" s="3"/>
      <c r="WH127" s="3"/>
      <c r="WI127" s="3"/>
      <c r="WJ127" s="3"/>
      <c r="WK127" s="3"/>
      <c r="WL127" s="3"/>
      <c r="WM127" s="3"/>
      <c r="WN127" s="3"/>
      <c r="WO127" s="3"/>
      <c r="WP127" s="3"/>
      <c r="WQ127" s="3"/>
      <c r="WR127" s="3"/>
      <c r="WS127" s="3"/>
      <c r="WT127" s="3"/>
      <c r="WU127" s="3"/>
      <c r="WV127" s="3"/>
      <c r="WW127" s="3"/>
      <c r="WX127" s="3"/>
      <c r="WY127" s="3"/>
      <c r="WZ127" s="3"/>
      <c r="XA127" s="3"/>
      <c r="XB127" s="3"/>
      <c r="XC127" s="3"/>
      <c r="XD127" s="3"/>
      <c r="XE127" s="3"/>
      <c r="XF127" s="3"/>
      <c r="XG127" s="3"/>
      <c r="XH127" s="3"/>
      <c r="XI127" s="3"/>
      <c r="XJ127" s="3"/>
      <c r="XK127" s="3"/>
      <c r="XL127" s="3"/>
      <c r="XM127" s="3"/>
      <c r="XN127" s="3"/>
      <c r="XO127" s="3"/>
      <c r="XP127" s="3"/>
      <c r="XQ127" s="3"/>
      <c r="XR127" s="3"/>
      <c r="XS127" s="3"/>
      <c r="XT127" s="3"/>
      <c r="XU127" s="3"/>
      <c r="XV127" s="3"/>
      <c r="XW127" s="3"/>
      <c r="XX127" s="3"/>
      <c r="XY127" s="3"/>
      <c r="XZ127" s="3"/>
      <c r="YA127" s="3"/>
      <c r="YB127" s="3"/>
      <c r="YC127" s="3"/>
      <c r="YD127" s="3"/>
      <c r="YE127" s="3"/>
      <c r="YF127" s="3"/>
      <c r="YG127" s="3"/>
      <c r="YH127" s="3"/>
      <c r="YI127" s="3"/>
      <c r="YJ127" s="3"/>
      <c r="YK127" s="3"/>
      <c r="YL127" s="3"/>
      <c r="YM127" s="3"/>
      <c r="YN127" s="3"/>
      <c r="YO127" s="3"/>
      <c r="YP127" s="3"/>
      <c r="YQ127" s="3"/>
      <c r="YR127" s="3"/>
      <c r="YS127" s="3"/>
      <c r="YT127" s="3"/>
      <c r="YU127" s="3"/>
      <c r="YV127" s="3"/>
      <c r="YW127" s="3"/>
      <c r="YX127" s="3"/>
      <c r="YY127" s="3"/>
      <c r="YZ127" s="3"/>
      <c r="ZA127" s="3"/>
      <c r="ZB127" s="3"/>
      <c r="ZC127" s="3"/>
      <c r="ZD127" s="3"/>
      <c r="ZE127" s="3"/>
      <c r="ZF127" s="3"/>
      <c r="ZG127" s="3"/>
      <c r="ZH127" s="3"/>
      <c r="ZI127" s="3"/>
      <c r="ZJ127" s="3"/>
      <c r="ZK127" s="3"/>
      <c r="ZL127" s="3"/>
      <c r="ZM127" s="3"/>
      <c r="ZN127" s="3"/>
      <c r="ZO127" s="3"/>
      <c r="ZP127" s="3"/>
      <c r="ZQ127" s="3"/>
      <c r="ZR127" s="3"/>
      <c r="ZS127" s="3"/>
      <c r="ZT127" s="3"/>
      <c r="ZU127" s="3"/>
      <c r="ZV127" s="3"/>
      <c r="ZW127" s="3"/>
      <c r="ZX127" s="3"/>
      <c r="ZY127" s="3"/>
      <c r="ZZ127" s="3"/>
      <c r="AAA127" s="3"/>
      <c r="AAB127" s="3"/>
      <c r="AAC127" s="3"/>
      <c r="AAD127" s="3"/>
      <c r="AAE127" s="3"/>
      <c r="AAF127" s="3"/>
      <c r="AAG127" s="3"/>
      <c r="AAH127" s="3"/>
      <c r="AAI127" s="3"/>
      <c r="AAJ127" s="3"/>
      <c r="AAK127" s="3"/>
      <c r="AAL127" s="3"/>
      <c r="AAM127" s="3"/>
      <c r="AAN127" s="3"/>
      <c r="AAO127" s="3"/>
      <c r="AAP127" s="3"/>
      <c r="AAQ127" s="3"/>
      <c r="AAR127" s="3"/>
      <c r="AAS127" s="3"/>
      <c r="AAT127" s="3"/>
      <c r="AAU127" s="3"/>
      <c r="AAV127" s="3"/>
      <c r="AAW127" s="3"/>
      <c r="AAX127" s="3"/>
      <c r="AAY127" s="3"/>
      <c r="AAZ127" s="3"/>
      <c r="ABA127" s="3"/>
      <c r="ABB127" s="3"/>
      <c r="ABC127" s="3"/>
      <c r="ABD127" s="3"/>
      <c r="ABE127" s="3"/>
      <c r="ABF127" s="3"/>
      <c r="ABG127" s="3"/>
      <c r="ABH127" s="3"/>
      <c r="ABI127" s="3"/>
      <c r="ABJ127" s="3"/>
      <c r="ABK127" s="3"/>
      <c r="ABL127" s="3"/>
      <c r="ABM127" s="3"/>
      <c r="ABN127" s="3"/>
      <c r="ABO127" s="3"/>
      <c r="ABP127" s="3"/>
      <c r="ABQ127" s="3"/>
      <c r="ABR127" s="3"/>
      <c r="ABS127" s="3"/>
      <c r="ABT127" s="3"/>
      <c r="ABU127" s="3"/>
      <c r="ABV127" s="3"/>
      <c r="ABW127" s="3"/>
      <c r="ABX127" s="3"/>
      <c r="ABY127" s="3"/>
      <c r="ABZ127" s="3"/>
      <c r="ACA127" s="3"/>
      <c r="ACB127" s="3"/>
      <c r="ACC127" s="3"/>
      <c r="ACD127" s="3"/>
      <c r="ACE127" s="3"/>
      <c r="ACF127" s="3"/>
      <c r="ACG127" s="3"/>
      <c r="ACH127" s="3"/>
      <c r="ACI127" s="3"/>
      <c r="ACJ127" s="3"/>
      <c r="ACK127" s="3"/>
      <c r="ACL127" s="3"/>
      <c r="ACM127" s="3"/>
      <c r="ACN127" s="3"/>
      <c r="ACO127" s="3"/>
      <c r="ACP127" s="3"/>
      <c r="ACQ127" s="3"/>
      <c r="ACR127" s="3"/>
      <c r="ACS127" s="3"/>
      <c r="ACT127" s="3"/>
      <c r="ACU127" s="3"/>
      <c r="ACV127" s="3"/>
      <c r="ACW127" s="3"/>
      <c r="ACX127" s="3"/>
      <c r="ACY127" s="3"/>
      <c r="ACZ127" s="3"/>
      <c r="ADA127" s="3"/>
      <c r="ADB127" s="3"/>
      <c r="ADC127" s="3"/>
      <c r="ADD127" s="3"/>
      <c r="ADE127" s="3"/>
      <c r="ADF127" s="3"/>
      <c r="ADG127" s="3"/>
      <c r="ADH127" s="3"/>
      <c r="ADI127" s="3"/>
      <c r="ADJ127" s="3"/>
      <c r="ADK127" s="3"/>
      <c r="ADL127" s="3"/>
      <c r="ADM127" s="3"/>
      <c r="ADN127" s="3"/>
      <c r="ADO127" s="3"/>
      <c r="ADP127" s="3"/>
      <c r="ADQ127" s="3"/>
      <c r="ADR127" s="3"/>
      <c r="ADS127" s="3"/>
      <c r="ADT127" s="3"/>
      <c r="ADU127" s="3"/>
      <c r="ADV127" s="3"/>
      <c r="ADW127" s="3"/>
      <c r="ADX127" s="3"/>
      <c r="ADY127" s="3"/>
      <c r="ADZ127" s="3"/>
      <c r="AEA127" s="3"/>
      <c r="AEB127" s="3"/>
      <c r="AEC127" s="3"/>
      <c r="AED127" s="3"/>
      <c r="AEE127" s="3"/>
      <c r="AEF127" s="3"/>
      <c r="AEG127" s="3"/>
      <c r="AEH127" s="3"/>
      <c r="AEI127" s="3"/>
      <c r="AEJ127" s="3"/>
      <c r="AEK127" s="3"/>
      <c r="AEL127" s="3"/>
      <c r="AEM127" s="3"/>
      <c r="AEN127" s="3"/>
      <c r="AEO127" s="3"/>
      <c r="AEP127" s="3"/>
      <c r="AEQ127" s="3"/>
      <c r="AER127" s="3"/>
      <c r="AES127" s="3"/>
      <c r="AET127" s="3"/>
      <c r="AEU127" s="3"/>
      <c r="AEV127" s="3"/>
      <c r="AEW127" s="3"/>
      <c r="AEX127" s="3"/>
      <c r="AEY127" s="3"/>
      <c r="AEZ127" s="3"/>
      <c r="AFA127" s="3"/>
      <c r="AFB127" s="3"/>
      <c r="AFC127" s="3"/>
      <c r="AFD127" s="3"/>
      <c r="AFE127" s="3"/>
      <c r="AFF127" s="3"/>
      <c r="AFG127" s="3"/>
      <c r="AFH127" s="3"/>
      <c r="AFI127" s="3"/>
      <c r="AFJ127" s="3"/>
      <c r="AFK127" s="3"/>
      <c r="AFL127" s="3"/>
      <c r="AFM127" s="3"/>
      <c r="AFN127" s="3"/>
      <c r="AFO127" s="3"/>
      <c r="AFP127" s="3"/>
      <c r="AFQ127" s="3"/>
      <c r="AFR127" s="3"/>
      <c r="AFS127" s="3"/>
      <c r="AFT127" s="3"/>
      <c r="AFU127" s="3"/>
      <c r="AFV127" s="3"/>
      <c r="AFW127" s="3"/>
      <c r="AFX127" s="3"/>
      <c r="AFY127" s="3"/>
      <c r="AFZ127" s="3"/>
      <c r="AGA127" s="3"/>
      <c r="AGB127" s="3"/>
      <c r="AGC127" s="3"/>
      <c r="AGD127" s="3"/>
      <c r="AGE127" s="3"/>
      <c r="AGF127" s="3"/>
      <c r="AGG127" s="3"/>
      <c r="AGH127" s="3"/>
      <c r="AGI127" s="3"/>
      <c r="AGJ127" s="3"/>
      <c r="AGK127" s="3"/>
      <c r="AGL127" s="3"/>
      <c r="AGM127" s="3"/>
      <c r="AGN127" s="3"/>
      <c r="AGO127" s="3"/>
      <c r="AGP127" s="3"/>
      <c r="AGQ127" s="3"/>
      <c r="AGR127" s="3"/>
      <c r="AGS127" s="3"/>
      <c r="AGT127" s="3"/>
      <c r="AGU127" s="3"/>
      <c r="AGV127" s="3"/>
      <c r="AGW127" s="3"/>
      <c r="AGX127" s="3"/>
      <c r="AGY127" s="3"/>
      <c r="AGZ127" s="3"/>
      <c r="AHA127" s="3"/>
      <c r="AHB127" s="3"/>
      <c r="AHC127" s="3"/>
      <c r="AHD127" s="3"/>
      <c r="AHE127" s="3"/>
      <c r="AHF127" s="3"/>
      <c r="AHG127" s="3"/>
      <c r="AHH127" s="3"/>
      <c r="AHI127" s="3"/>
      <c r="AHJ127" s="3"/>
      <c r="AHK127" s="3"/>
      <c r="AHL127" s="3"/>
      <c r="AHM127" s="3"/>
      <c r="AHN127" s="3"/>
      <c r="AHO127" s="3"/>
      <c r="AHP127" s="3"/>
      <c r="AHQ127" s="3"/>
      <c r="AHR127" s="3"/>
      <c r="AHS127" s="3"/>
      <c r="AHT127" s="3"/>
      <c r="AHU127" s="3"/>
      <c r="AHV127" s="3"/>
      <c r="AHW127" s="3"/>
      <c r="AHX127" s="3"/>
      <c r="AHY127" s="3"/>
      <c r="AHZ127" s="3"/>
      <c r="AIA127" s="3"/>
      <c r="AIB127" s="3"/>
      <c r="AIC127" s="3"/>
      <c r="AID127" s="3"/>
      <c r="AIE127" s="3"/>
      <c r="AIF127" s="3"/>
      <c r="AIG127" s="3"/>
      <c r="AIH127" s="3"/>
      <c r="AII127" s="3"/>
      <c r="AIJ127" s="3"/>
      <c r="AIK127" s="3"/>
      <c r="AIL127" s="3"/>
      <c r="AIM127" s="3"/>
      <c r="AIN127" s="3"/>
      <c r="AIO127" s="3"/>
      <c r="AIP127" s="3"/>
      <c r="AIQ127" s="3"/>
      <c r="AIR127" s="3"/>
      <c r="AIS127" s="3"/>
      <c r="AIT127" s="3"/>
      <c r="AIU127" s="3"/>
      <c r="AIV127" s="3"/>
      <c r="AIW127" s="3"/>
      <c r="AIX127" s="3"/>
      <c r="AIY127" s="3"/>
      <c r="AIZ127" s="3"/>
      <c r="AJA127" s="3"/>
      <c r="AJB127" s="3"/>
      <c r="AJC127" s="3"/>
      <c r="AJD127" s="3"/>
      <c r="AJE127" s="3"/>
      <c r="AJF127" s="3"/>
      <c r="AJG127" s="3"/>
      <c r="AJH127" s="3"/>
      <c r="AJI127" s="3"/>
      <c r="AJJ127" s="3"/>
      <c r="AJK127" s="3"/>
      <c r="AJL127" s="3"/>
      <c r="AJM127" s="3"/>
      <c r="AJN127" s="3"/>
      <c r="AJO127" s="3"/>
      <c r="AJP127" s="3"/>
      <c r="AJQ127" s="3"/>
      <c r="AJR127" s="3"/>
      <c r="AJS127" s="3"/>
      <c r="AJT127" s="3"/>
      <c r="AJU127" s="3"/>
      <c r="AJV127" s="3"/>
      <c r="AJW127" s="3"/>
      <c r="AJX127" s="3"/>
      <c r="AJY127" s="3"/>
      <c r="AJZ127" s="3"/>
      <c r="AKA127" s="3"/>
      <c r="AKB127" s="3"/>
      <c r="AKC127" s="3"/>
      <c r="AKD127" s="3"/>
      <c r="AKE127" s="3"/>
      <c r="AKF127" s="3"/>
      <c r="AKG127" s="3"/>
      <c r="AKH127" s="3"/>
      <c r="AKI127" s="3"/>
      <c r="AKJ127" s="3"/>
      <c r="AKK127" s="3"/>
      <c r="AKL127" s="3"/>
      <c r="AKM127" s="3"/>
      <c r="AKN127" s="3"/>
      <c r="AKO127" s="3"/>
      <c r="AKP127" s="3"/>
      <c r="AKQ127" s="3"/>
      <c r="AKR127" s="3"/>
      <c r="AKS127" s="3"/>
      <c r="AKT127" s="3"/>
      <c r="AKU127" s="3"/>
      <c r="AKV127" s="3"/>
      <c r="AKW127" s="3"/>
      <c r="AKX127" s="3"/>
      <c r="AKY127" s="3"/>
      <c r="AKZ127" s="3"/>
      <c r="ALA127" s="3"/>
      <c r="ALB127" s="3"/>
      <c r="ALC127" s="3"/>
      <c r="ALD127" s="3"/>
      <c r="ALE127" s="3"/>
      <c r="ALF127" s="3"/>
      <c r="ALG127" s="3"/>
      <c r="ALH127" s="3"/>
      <c r="ALI127" s="3"/>
      <c r="ALJ127" s="3"/>
      <c r="ALK127" s="3"/>
      <c r="ALL127" s="3"/>
      <c r="ALM127" s="3"/>
      <c r="ALN127" s="3"/>
      <c r="ALO127" s="3"/>
      <c r="ALP127" s="3"/>
      <c r="ALQ127" s="3"/>
      <c r="ALR127" s="3"/>
      <c r="ALS127" s="3"/>
      <c r="ALT127" s="3"/>
      <c r="ALU127" s="3"/>
      <c r="ALV127" s="3"/>
      <c r="ALW127" s="3"/>
      <c r="ALX127" s="3"/>
      <c r="ALY127" s="3"/>
      <c r="ALZ127" s="3"/>
      <c r="AMA127" s="3"/>
      <c r="AMB127" s="3"/>
      <c r="AMC127" s="3"/>
      <c r="AMD127" s="3"/>
      <c r="AME127" s="3"/>
      <c r="AMF127" s="3"/>
      <c r="AMG127" s="3"/>
      <c r="AMH127" s="3"/>
      <c r="AMI127" s="3"/>
      <c r="AMJ127" s="3"/>
      <c r="AMK127" s="3"/>
      <c r="AML127" s="3"/>
      <c r="AMM127" s="3"/>
      <c r="AMN127" s="3"/>
      <c r="AMO127" s="3"/>
      <c r="AMP127" s="3"/>
      <c r="AMQ127" s="3"/>
      <c r="AMR127" s="3"/>
      <c r="AMS127" s="3"/>
      <c r="AMT127" s="3"/>
      <c r="AMU127" s="3"/>
      <c r="AMV127" s="3"/>
      <c r="AMW127" s="3"/>
      <c r="AMX127" s="3"/>
      <c r="AMY127" s="3"/>
      <c r="AMZ127" s="3"/>
      <c r="ANA127" s="3"/>
      <c r="ANB127" s="3"/>
      <c r="ANC127" s="3"/>
      <c r="AND127" s="3"/>
      <c r="ANE127" s="3"/>
      <c r="ANF127" s="3"/>
      <c r="ANG127" s="3"/>
      <c r="ANH127" s="3"/>
      <c r="ANI127" s="3"/>
      <c r="ANJ127" s="3"/>
      <c r="ANK127" s="3"/>
      <c r="ANL127" s="3"/>
      <c r="ANM127" s="3"/>
      <c r="ANN127" s="3"/>
      <c r="ANO127" s="3"/>
      <c r="ANP127" s="3"/>
      <c r="ANQ127" s="3"/>
      <c r="ANR127" s="3"/>
      <c r="ANS127" s="3"/>
      <c r="ANT127" s="3"/>
      <c r="ANU127" s="3"/>
      <c r="ANV127" s="3"/>
      <c r="ANW127" s="3"/>
      <c r="ANX127" s="3"/>
      <c r="ANY127" s="3"/>
      <c r="ANZ127" s="3"/>
      <c r="AOA127" s="3"/>
      <c r="AOB127" s="3"/>
      <c r="AOC127" s="3"/>
      <c r="AOD127" s="3"/>
      <c r="AOE127" s="3"/>
      <c r="AOF127" s="3"/>
      <c r="AOG127" s="3"/>
      <c r="AOH127" s="3"/>
      <c r="AOI127" s="3"/>
      <c r="AOJ127" s="3"/>
      <c r="AOK127" s="3"/>
      <c r="AOL127" s="3"/>
      <c r="AOM127" s="3"/>
      <c r="AON127" s="3"/>
      <c r="AOO127" s="3"/>
      <c r="AOP127" s="3"/>
      <c r="AOQ127" s="3"/>
      <c r="AOR127" s="3"/>
      <c r="AOS127" s="3"/>
      <c r="AOT127" s="3"/>
      <c r="AOU127" s="3"/>
      <c r="AOV127" s="3"/>
      <c r="AOW127" s="3"/>
      <c r="AOX127" s="3"/>
      <c r="AOY127" s="3"/>
      <c r="AOZ127" s="3"/>
      <c r="APA127" s="3"/>
      <c r="APB127" s="3"/>
      <c r="APC127" s="3"/>
      <c r="APD127" s="3"/>
      <c r="APE127" s="3"/>
      <c r="APF127" s="3"/>
      <c r="APG127" s="3"/>
      <c r="APH127" s="3"/>
      <c r="API127" s="3"/>
      <c r="APJ127" s="3"/>
      <c r="APK127" s="3"/>
      <c r="APL127" s="3"/>
      <c r="APM127" s="3"/>
      <c r="APN127" s="3"/>
      <c r="APO127" s="3"/>
      <c r="APP127" s="3"/>
      <c r="APQ127" s="3"/>
      <c r="APR127" s="3"/>
      <c r="APS127" s="3"/>
      <c r="APT127" s="3"/>
      <c r="APU127" s="3"/>
      <c r="APV127" s="3"/>
      <c r="APW127" s="3"/>
      <c r="APX127" s="3"/>
      <c r="APY127" s="3"/>
      <c r="APZ127" s="3"/>
      <c r="AQA127" s="3"/>
      <c r="AQB127" s="3"/>
      <c r="AQC127" s="3"/>
      <c r="AQD127" s="3"/>
      <c r="AQE127" s="3"/>
      <c r="AQF127" s="3"/>
      <c r="AQG127" s="3"/>
      <c r="AQH127" s="3"/>
      <c r="AQI127" s="3"/>
      <c r="AQJ127" s="3"/>
      <c r="AQK127" s="3"/>
      <c r="AQL127" s="3"/>
      <c r="AQM127" s="3"/>
      <c r="AQN127" s="3"/>
      <c r="AQO127" s="3"/>
      <c r="AQP127" s="3"/>
      <c r="AQQ127" s="3"/>
      <c r="AQR127" s="3"/>
      <c r="AQS127" s="3"/>
      <c r="AQT127" s="3"/>
      <c r="AQU127" s="3"/>
      <c r="AQV127" s="3"/>
      <c r="AQW127" s="3"/>
      <c r="AQX127" s="3"/>
      <c r="AQY127" s="3"/>
      <c r="AQZ127" s="3"/>
      <c r="ARA127" s="3"/>
      <c r="ARB127" s="3"/>
      <c r="ARC127" s="3"/>
      <c r="ARD127" s="3"/>
      <c r="ARE127" s="3"/>
      <c r="ARF127" s="3"/>
      <c r="ARG127" s="3"/>
      <c r="ARH127" s="3"/>
      <c r="ARI127" s="3"/>
      <c r="ARJ127" s="3"/>
      <c r="ARK127" s="3"/>
      <c r="ARL127" s="3"/>
      <c r="ARM127" s="3"/>
      <c r="ARN127" s="3"/>
      <c r="ARO127" s="3"/>
      <c r="ARP127" s="3"/>
      <c r="ARQ127" s="3"/>
      <c r="ARR127" s="3"/>
      <c r="ARS127" s="3"/>
      <c r="ART127" s="3"/>
      <c r="ARU127" s="3"/>
      <c r="ARV127" s="3"/>
      <c r="ARW127" s="3"/>
      <c r="ARX127" s="3"/>
      <c r="ARY127" s="3"/>
      <c r="ARZ127" s="3"/>
      <c r="ASA127" s="3"/>
      <c r="ASB127" s="3"/>
      <c r="ASC127" s="3"/>
      <c r="ASD127" s="3"/>
      <c r="ASE127" s="3"/>
      <c r="ASF127" s="3"/>
      <c r="ASG127" s="3"/>
      <c r="ASH127" s="3"/>
      <c r="ASI127" s="3"/>
      <c r="ASJ127" s="3"/>
      <c r="ASK127" s="3"/>
      <c r="ASL127" s="3"/>
      <c r="ASM127" s="3"/>
      <c r="ASN127" s="3"/>
      <c r="ASO127" s="3"/>
      <c r="ASP127" s="3"/>
      <c r="ASQ127" s="3"/>
      <c r="ASR127" s="3"/>
      <c r="ASS127" s="3"/>
      <c r="AST127" s="3"/>
      <c r="ASU127" s="3"/>
      <c r="ASV127" s="3"/>
      <c r="ASW127" s="3"/>
      <c r="ASX127" s="3"/>
      <c r="ASY127" s="3"/>
      <c r="ASZ127" s="3"/>
      <c r="ATA127" s="3"/>
      <c r="ATB127" s="3"/>
      <c r="ATC127" s="3"/>
      <c r="ATD127" s="3"/>
      <c r="ATE127" s="3"/>
      <c r="ATF127" s="3"/>
      <c r="ATG127" s="3"/>
      <c r="ATH127" s="3"/>
      <c r="ATI127" s="3"/>
      <c r="ATJ127" s="3"/>
      <c r="ATK127" s="3"/>
      <c r="ATL127" s="3"/>
      <c r="ATM127" s="3"/>
      <c r="ATN127" s="3"/>
      <c r="ATO127" s="3"/>
      <c r="ATP127" s="3"/>
      <c r="ATQ127" s="3"/>
      <c r="ATR127" s="3"/>
      <c r="ATS127" s="3"/>
      <c r="ATT127" s="3"/>
      <c r="ATU127" s="3"/>
      <c r="ATV127" s="3"/>
      <c r="ATW127" s="3"/>
      <c r="ATX127" s="3"/>
      <c r="ATY127" s="3"/>
      <c r="ATZ127" s="3"/>
      <c r="AUA127" s="3"/>
      <c r="AUB127" s="3"/>
      <c r="AUC127" s="3"/>
      <c r="AUD127" s="3"/>
      <c r="AUE127" s="3"/>
      <c r="AUF127" s="3"/>
      <c r="AUG127" s="3"/>
      <c r="AUH127" s="3"/>
      <c r="AUI127" s="3"/>
      <c r="AUJ127" s="3"/>
      <c r="AUK127" s="3"/>
      <c r="AUL127" s="3"/>
      <c r="AUM127" s="3"/>
      <c r="AUN127" s="3"/>
      <c r="AUO127" s="3"/>
      <c r="AUP127" s="3"/>
      <c r="AUQ127" s="3"/>
      <c r="AUR127" s="3"/>
      <c r="AUS127" s="3"/>
      <c r="AUT127" s="3"/>
      <c r="AUU127" s="3"/>
      <c r="AUV127" s="3"/>
      <c r="AUW127" s="3"/>
      <c r="AUX127" s="3"/>
      <c r="AUY127" s="3"/>
      <c r="AUZ127" s="3"/>
      <c r="AVA127" s="3"/>
      <c r="AVB127" s="3"/>
      <c r="AVC127" s="3"/>
      <c r="AVD127" s="3"/>
      <c r="AVE127" s="3"/>
      <c r="AVF127" s="3"/>
      <c r="AVG127" s="3"/>
      <c r="AVH127" s="3"/>
      <c r="AVI127" s="3"/>
      <c r="AVJ127" s="3"/>
      <c r="AVK127" s="3"/>
      <c r="AVL127" s="3"/>
      <c r="AVM127" s="3"/>
      <c r="AVN127" s="3"/>
      <c r="AVO127" s="3"/>
      <c r="AVP127" s="3"/>
      <c r="AVQ127" s="3"/>
      <c r="AVR127" s="3"/>
      <c r="AVS127" s="3"/>
      <c r="AVT127" s="3"/>
      <c r="AVU127" s="3"/>
      <c r="AVV127" s="3"/>
      <c r="AVW127" s="3"/>
      <c r="AVX127" s="3"/>
      <c r="AVY127" s="3"/>
      <c r="AVZ127" s="3"/>
      <c r="AWA127" s="3"/>
      <c r="AWB127" s="3"/>
      <c r="AWC127" s="3"/>
      <c r="AWD127" s="3"/>
      <c r="AWE127" s="3"/>
      <c r="AWF127" s="3"/>
      <c r="AWG127" s="3"/>
      <c r="AWH127" s="3"/>
      <c r="AWI127" s="3"/>
      <c r="AWJ127" s="3"/>
      <c r="AWK127" s="3"/>
      <c r="AWL127" s="3"/>
      <c r="AWM127" s="3"/>
      <c r="AWN127" s="3"/>
      <c r="AWO127" s="3"/>
      <c r="AWP127" s="3"/>
      <c r="AWQ127" s="3"/>
      <c r="AWR127" s="3"/>
      <c r="AWS127" s="3"/>
      <c r="AWT127" s="3"/>
      <c r="AWU127" s="3"/>
      <c r="AWV127" s="3"/>
      <c r="AWW127" s="3"/>
      <c r="AWX127" s="3"/>
      <c r="AWY127" s="3"/>
      <c r="AWZ127" s="3"/>
      <c r="AXA127" s="3"/>
      <c r="AXB127" s="3"/>
      <c r="AXC127" s="3"/>
      <c r="AXD127" s="3"/>
      <c r="AXE127" s="3"/>
      <c r="AXF127" s="3"/>
      <c r="AXG127" s="3"/>
      <c r="AXH127" s="3"/>
      <c r="AXI127" s="3"/>
      <c r="AXJ127" s="3"/>
      <c r="AXK127" s="3"/>
      <c r="AXL127" s="3"/>
      <c r="AXM127" s="3"/>
      <c r="AXN127" s="3"/>
      <c r="AXO127" s="3"/>
      <c r="AXP127" s="3"/>
      <c r="AXQ127" s="3"/>
      <c r="AXR127" s="3"/>
      <c r="AXS127" s="3"/>
      <c r="AXT127" s="3"/>
      <c r="AXU127" s="3"/>
      <c r="AXV127" s="3"/>
      <c r="AXW127" s="3"/>
      <c r="AXX127" s="3"/>
      <c r="AXY127" s="3"/>
      <c r="AXZ127" s="3"/>
      <c r="AYA127" s="3"/>
      <c r="AYB127" s="3"/>
      <c r="AYC127" s="3"/>
      <c r="AYD127" s="3"/>
      <c r="AYE127" s="3"/>
      <c r="AYF127" s="3"/>
      <c r="AYG127" s="3"/>
      <c r="AYH127" s="3"/>
      <c r="AYI127" s="3"/>
      <c r="AYJ127" s="3"/>
      <c r="AYK127" s="3"/>
      <c r="AYL127" s="3"/>
      <c r="AYM127" s="3"/>
      <c r="AYN127" s="3"/>
      <c r="AYO127" s="3"/>
      <c r="AYP127" s="3"/>
      <c r="AYQ127" s="3"/>
      <c r="AYR127" s="3"/>
      <c r="AYS127" s="3"/>
      <c r="AYT127" s="3"/>
      <c r="AYU127" s="3"/>
      <c r="AYV127" s="3"/>
      <c r="AYW127" s="3"/>
      <c r="AYX127" s="3"/>
      <c r="AYY127" s="3"/>
      <c r="AYZ127" s="3"/>
      <c r="AZA127" s="3"/>
      <c r="AZB127" s="3"/>
      <c r="AZC127" s="3"/>
      <c r="AZD127" s="3"/>
      <c r="AZE127" s="3"/>
      <c r="AZF127" s="3"/>
      <c r="AZG127" s="3"/>
      <c r="AZH127" s="3"/>
      <c r="AZI127" s="3"/>
      <c r="AZJ127" s="3"/>
      <c r="AZK127" s="3"/>
      <c r="AZL127" s="3"/>
      <c r="AZM127" s="3"/>
      <c r="AZN127" s="3"/>
      <c r="AZO127" s="3"/>
      <c r="AZP127" s="3"/>
      <c r="AZQ127" s="3"/>
      <c r="AZR127" s="3"/>
      <c r="AZS127" s="3"/>
      <c r="AZT127" s="3"/>
      <c r="AZU127" s="3"/>
      <c r="AZV127" s="3"/>
      <c r="AZW127" s="3"/>
      <c r="AZX127" s="3"/>
      <c r="AZY127" s="3"/>
      <c r="AZZ127" s="3"/>
      <c r="BAA127" s="3"/>
      <c r="BAB127" s="3"/>
      <c r="BAC127" s="3"/>
      <c r="BAD127" s="3"/>
      <c r="BAE127" s="3"/>
      <c r="BAF127" s="3"/>
      <c r="BAG127" s="3"/>
      <c r="BAH127" s="3"/>
      <c r="BAI127" s="3"/>
      <c r="BAJ127" s="3"/>
      <c r="BAK127" s="3"/>
      <c r="BAL127" s="3"/>
      <c r="BAM127" s="3"/>
      <c r="BAN127" s="3"/>
      <c r="BAO127" s="3"/>
      <c r="BAP127" s="3"/>
      <c r="BAQ127" s="3"/>
      <c r="BAR127" s="3"/>
      <c r="BAS127" s="3"/>
      <c r="BAT127" s="3"/>
      <c r="BAU127" s="3"/>
      <c r="BAV127" s="3"/>
      <c r="BAW127" s="3"/>
      <c r="BAX127" s="3"/>
      <c r="BAY127" s="3"/>
      <c r="BAZ127" s="3"/>
      <c r="BBA127" s="3"/>
      <c r="BBB127" s="3"/>
      <c r="BBC127" s="3"/>
      <c r="BBD127" s="3"/>
      <c r="BBE127" s="3"/>
      <c r="BBF127" s="3"/>
      <c r="BBG127" s="3"/>
      <c r="BBH127" s="3"/>
      <c r="BBI127" s="3"/>
      <c r="BBJ127" s="3"/>
      <c r="BBK127" s="3"/>
      <c r="BBL127" s="3"/>
      <c r="BBM127" s="3"/>
      <c r="BBN127" s="3"/>
      <c r="BBO127" s="3"/>
      <c r="BBP127" s="3"/>
      <c r="BBQ127" s="3"/>
      <c r="BBR127" s="3"/>
      <c r="BBS127" s="3"/>
      <c r="BBT127" s="3"/>
      <c r="BBU127" s="3"/>
      <c r="BBV127" s="3"/>
      <c r="BBW127" s="3"/>
      <c r="BBX127" s="3"/>
      <c r="BBY127" s="3"/>
      <c r="BBZ127" s="3"/>
      <c r="BCA127" s="3"/>
      <c r="BCB127" s="3"/>
      <c r="BCC127" s="3"/>
      <c r="BCD127" s="3"/>
      <c r="BCE127" s="3"/>
      <c r="BCF127" s="3"/>
      <c r="BCG127" s="3"/>
      <c r="BCH127" s="3"/>
      <c r="BCI127" s="3"/>
      <c r="BCJ127" s="3"/>
      <c r="BCK127" s="3"/>
      <c r="BCL127" s="3"/>
      <c r="BCM127" s="3"/>
      <c r="BCN127" s="3"/>
      <c r="BCO127" s="3"/>
      <c r="BCP127" s="3"/>
      <c r="BCQ127" s="3"/>
      <c r="BCR127" s="3"/>
      <c r="BCS127" s="3"/>
      <c r="BCT127" s="3"/>
      <c r="BCU127" s="3"/>
      <c r="BCV127" s="3"/>
      <c r="BCW127" s="3"/>
      <c r="BCX127" s="3"/>
      <c r="BCY127" s="3"/>
      <c r="BCZ127" s="3"/>
      <c r="BDA127" s="3"/>
      <c r="BDB127" s="3"/>
      <c r="BDC127" s="3"/>
      <c r="BDD127" s="3"/>
      <c r="BDE127" s="3"/>
      <c r="BDF127" s="3"/>
      <c r="BDG127" s="3"/>
      <c r="BDH127" s="3"/>
      <c r="BDI127" s="3"/>
      <c r="BDJ127" s="3"/>
      <c r="BDK127" s="3"/>
      <c r="BDL127" s="3"/>
      <c r="BDM127" s="3"/>
      <c r="BDN127" s="3"/>
      <c r="BDO127" s="3"/>
      <c r="BDP127" s="3"/>
      <c r="BDQ127" s="3"/>
      <c r="BDR127" s="3"/>
      <c r="BDS127" s="3"/>
      <c r="BDT127" s="3"/>
      <c r="BDU127" s="3"/>
      <c r="BDV127" s="3"/>
      <c r="BDW127" s="3"/>
      <c r="BDX127" s="3"/>
      <c r="BDY127" s="3"/>
      <c r="BDZ127" s="3"/>
      <c r="BEA127" s="3"/>
      <c r="BEB127" s="3"/>
      <c r="BEC127" s="3"/>
      <c r="BED127" s="3"/>
      <c r="BEE127" s="3"/>
      <c r="BEF127" s="3"/>
      <c r="BEG127" s="3"/>
      <c r="BEH127" s="3"/>
      <c r="BEI127" s="3"/>
      <c r="BEJ127" s="3"/>
      <c r="BEK127" s="3"/>
      <c r="BEL127" s="3"/>
      <c r="BEM127" s="3"/>
      <c r="BEN127" s="3"/>
      <c r="BEO127" s="3"/>
      <c r="BEP127" s="3"/>
      <c r="BEQ127" s="3"/>
      <c r="BER127" s="3"/>
      <c r="BES127" s="3"/>
      <c r="BET127" s="3"/>
      <c r="BEU127" s="3"/>
      <c r="BEV127" s="3"/>
      <c r="BEW127" s="3"/>
      <c r="BEX127" s="3"/>
      <c r="BEY127" s="3"/>
      <c r="BEZ127" s="3"/>
      <c r="BFA127" s="3"/>
      <c r="BFB127" s="3"/>
      <c r="BFC127" s="3"/>
      <c r="BFD127" s="3"/>
      <c r="BFE127" s="3"/>
      <c r="BFF127" s="3"/>
      <c r="BFG127" s="3"/>
      <c r="BFH127" s="3"/>
      <c r="BFI127" s="3"/>
      <c r="BFJ127" s="3"/>
      <c r="BFK127" s="3"/>
      <c r="BFL127" s="3"/>
      <c r="BFM127" s="3"/>
      <c r="BFN127" s="3"/>
      <c r="BFO127" s="3"/>
      <c r="BFP127" s="3"/>
      <c r="BFQ127" s="3"/>
      <c r="BFR127" s="3"/>
      <c r="BFS127" s="3"/>
      <c r="BFT127" s="3"/>
      <c r="BFU127" s="3"/>
      <c r="BFV127" s="3"/>
      <c r="BFW127" s="3"/>
      <c r="BFX127" s="3"/>
      <c r="BFY127" s="3"/>
      <c r="BFZ127" s="3"/>
      <c r="BGA127" s="3"/>
      <c r="BGB127" s="3"/>
      <c r="BGC127" s="3"/>
      <c r="BGD127" s="3"/>
      <c r="BGE127" s="3"/>
      <c r="BGF127" s="3"/>
      <c r="BGG127" s="3"/>
      <c r="BGH127" s="3"/>
      <c r="BGI127" s="3"/>
      <c r="BGJ127" s="3"/>
      <c r="BGK127" s="3"/>
      <c r="BGL127" s="3"/>
      <c r="BGM127" s="3"/>
      <c r="BGN127" s="3"/>
      <c r="BGO127" s="3"/>
      <c r="BGP127" s="3"/>
      <c r="BGQ127" s="3"/>
      <c r="BGR127" s="3"/>
      <c r="BGS127" s="3"/>
      <c r="BGT127" s="3"/>
      <c r="BGU127" s="3"/>
      <c r="BGV127" s="3"/>
      <c r="BGW127" s="3"/>
      <c r="BGX127" s="3"/>
      <c r="BGY127" s="3"/>
      <c r="BGZ127" s="3"/>
      <c r="BHA127" s="3"/>
      <c r="BHB127" s="3"/>
      <c r="BHC127" s="3"/>
      <c r="BHD127" s="3"/>
      <c r="BHE127" s="3"/>
      <c r="BHF127" s="3"/>
      <c r="BHG127" s="3"/>
      <c r="BHH127" s="3"/>
      <c r="BHI127" s="3"/>
      <c r="BHJ127" s="3"/>
      <c r="BHK127" s="3"/>
      <c r="BHL127" s="3"/>
      <c r="BHM127" s="3"/>
      <c r="BHN127" s="3"/>
      <c r="BHO127" s="3"/>
      <c r="BHP127" s="3"/>
      <c r="BHQ127" s="3"/>
      <c r="BHR127" s="3"/>
      <c r="BHS127" s="3"/>
      <c r="BHT127" s="3"/>
      <c r="BHU127" s="3"/>
      <c r="BHV127" s="3"/>
      <c r="BHW127" s="3"/>
      <c r="BHX127" s="3"/>
      <c r="BHY127" s="3"/>
      <c r="BHZ127" s="3"/>
      <c r="BIA127" s="3"/>
      <c r="BIB127" s="3"/>
      <c r="BIC127" s="3"/>
      <c r="BID127" s="3"/>
      <c r="BIE127" s="3"/>
      <c r="BIF127" s="3"/>
      <c r="BIG127" s="3"/>
      <c r="BIH127" s="3"/>
      <c r="BII127" s="3"/>
      <c r="BIJ127" s="3"/>
      <c r="BIK127" s="3"/>
      <c r="BIL127" s="3"/>
      <c r="BIM127" s="3"/>
      <c r="BIN127" s="3"/>
      <c r="BIO127" s="3"/>
      <c r="BIP127" s="3"/>
      <c r="BIQ127" s="3"/>
      <c r="BIR127" s="3"/>
      <c r="BIS127" s="3"/>
      <c r="BIT127" s="3"/>
      <c r="BIU127" s="3"/>
      <c r="BIV127" s="3"/>
      <c r="BIW127" s="3"/>
      <c r="BIX127" s="3"/>
      <c r="BIY127" s="3"/>
      <c r="BIZ127" s="3"/>
      <c r="BJA127" s="3"/>
      <c r="BJB127" s="3"/>
      <c r="BJC127" s="3"/>
      <c r="BJD127" s="3"/>
      <c r="BJE127" s="3"/>
      <c r="BJF127" s="3"/>
      <c r="BJG127" s="3"/>
      <c r="BJH127" s="3"/>
      <c r="BJI127" s="3"/>
      <c r="BJJ127" s="3"/>
      <c r="BJK127" s="3"/>
      <c r="BJL127" s="3"/>
      <c r="BJM127" s="3"/>
      <c r="BJN127" s="3"/>
      <c r="BJO127" s="3"/>
      <c r="BJP127" s="3"/>
      <c r="BJQ127" s="3"/>
      <c r="BJR127" s="3"/>
      <c r="BJS127" s="3"/>
      <c r="BJT127" s="3"/>
      <c r="BJU127" s="3"/>
      <c r="BJV127" s="3"/>
      <c r="BJW127" s="3"/>
      <c r="BJX127" s="3"/>
      <c r="BJY127" s="3"/>
      <c r="BJZ127" s="3"/>
      <c r="BKA127" s="3"/>
      <c r="BKB127" s="3"/>
      <c r="BKC127" s="3"/>
      <c r="BKD127" s="3"/>
      <c r="BKE127" s="3"/>
      <c r="BKF127" s="3"/>
      <c r="BKG127" s="3"/>
      <c r="BKH127" s="3"/>
      <c r="BKI127" s="3"/>
      <c r="BKJ127" s="3"/>
      <c r="BKK127" s="3"/>
      <c r="BKL127" s="3"/>
      <c r="BKM127" s="3"/>
      <c r="BKN127" s="3"/>
      <c r="BKO127" s="3"/>
      <c r="BKP127" s="3"/>
      <c r="BKQ127" s="3"/>
      <c r="BKR127" s="3"/>
      <c r="BKS127" s="3"/>
      <c r="BKT127" s="3"/>
      <c r="BKU127" s="3"/>
      <c r="BKV127" s="3"/>
      <c r="BKW127" s="3"/>
      <c r="BKX127" s="3"/>
      <c r="BKY127" s="3"/>
      <c r="BKZ127" s="3"/>
      <c r="BLA127" s="3"/>
      <c r="BLB127" s="3"/>
      <c r="BLC127" s="3"/>
      <c r="BLD127" s="3"/>
      <c r="BLE127" s="3"/>
      <c r="BLF127" s="3"/>
      <c r="BLG127" s="3"/>
      <c r="BLH127" s="3"/>
      <c r="BLI127" s="3"/>
      <c r="BLJ127" s="3"/>
      <c r="BLK127" s="3"/>
      <c r="BLL127" s="3"/>
      <c r="BLM127" s="3"/>
      <c r="BLN127" s="3"/>
      <c r="BLO127" s="3"/>
      <c r="BLP127" s="3"/>
      <c r="BLQ127" s="3"/>
      <c r="BLR127" s="3"/>
      <c r="BLS127" s="3"/>
      <c r="BLT127" s="3"/>
      <c r="BLU127" s="3"/>
      <c r="BLV127" s="3"/>
      <c r="BLW127" s="3"/>
      <c r="BLX127" s="3"/>
      <c r="BLY127" s="3"/>
      <c r="BLZ127" s="3"/>
      <c r="BMA127" s="3"/>
      <c r="BMB127" s="3"/>
      <c r="BMC127" s="3"/>
      <c r="BMD127" s="3"/>
      <c r="BME127" s="3"/>
      <c r="BMF127" s="3"/>
      <c r="BMG127" s="3"/>
      <c r="BMH127" s="3"/>
      <c r="BMI127" s="3"/>
      <c r="BMJ127" s="3"/>
      <c r="BMK127" s="3"/>
      <c r="BML127" s="3"/>
      <c r="BMM127" s="3"/>
      <c r="BMN127" s="3"/>
      <c r="BMO127" s="3"/>
      <c r="BMP127" s="3"/>
      <c r="BMQ127" s="3"/>
      <c r="BMR127" s="3"/>
      <c r="BMS127" s="3"/>
      <c r="BMT127" s="3"/>
      <c r="BMU127" s="3"/>
      <c r="BMV127" s="3"/>
      <c r="BMW127" s="3"/>
      <c r="BMX127" s="3"/>
      <c r="BMY127" s="3"/>
      <c r="BMZ127" s="3"/>
      <c r="BNA127" s="3"/>
      <c r="BNB127" s="3"/>
      <c r="BNC127" s="3"/>
      <c r="BND127" s="3"/>
      <c r="BNE127" s="3"/>
      <c r="BNF127" s="3"/>
      <c r="BNG127" s="3"/>
      <c r="BNH127" s="3"/>
      <c r="BNI127" s="3"/>
      <c r="BNJ127" s="3"/>
      <c r="BNK127" s="3"/>
      <c r="BNL127" s="3"/>
      <c r="BNM127" s="3"/>
      <c r="BNN127" s="3"/>
      <c r="BNO127" s="3"/>
      <c r="BNP127" s="3"/>
      <c r="BNQ127" s="3"/>
      <c r="BNR127" s="3"/>
      <c r="BNS127" s="3"/>
      <c r="BNT127" s="3"/>
      <c r="BNU127" s="3"/>
      <c r="BNV127" s="3"/>
      <c r="BNW127" s="3"/>
      <c r="BNX127" s="3"/>
      <c r="BNY127" s="3"/>
      <c r="BNZ127" s="3"/>
      <c r="BOA127" s="3"/>
      <c r="BOB127" s="3"/>
      <c r="BOC127" s="3"/>
      <c r="BOD127" s="3"/>
      <c r="BOE127" s="3"/>
      <c r="BOF127" s="3"/>
      <c r="BOG127" s="3"/>
      <c r="BOH127" s="3"/>
      <c r="BOI127" s="3"/>
      <c r="BOJ127" s="3"/>
      <c r="BOK127" s="3"/>
      <c r="BOL127" s="3"/>
      <c r="BOM127" s="3"/>
      <c r="BON127" s="3"/>
      <c r="BOO127" s="3"/>
      <c r="BOP127" s="3"/>
      <c r="BOQ127" s="3"/>
      <c r="BOR127" s="3"/>
      <c r="BOS127" s="3"/>
      <c r="BOT127" s="3"/>
      <c r="BOU127" s="3"/>
      <c r="BOV127" s="3"/>
      <c r="BOW127" s="3"/>
      <c r="BOX127" s="3"/>
      <c r="BOY127" s="3"/>
      <c r="BOZ127" s="3"/>
      <c r="BPA127" s="3"/>
      <c r="BPB127" s="3"/>
      <c r="BPC127" s="3"/>
      <c r="BPD127" s="3"/>
      <c r="BPE127" s="3"/>
      <c r="BPF127" s="3"/>
      <c r="BPG127" s="3"/>
      <c r="BPH127" s="3"/>
      <c r="BPI127" s="3"/>
      <c r="BPJ127" s="3"/>
      <c r="BPK127" s="3"/>
      <c r="BPL127" s="3"/>
      <c r="BPM127" s="3"/>
      <c r="BPN127" s="3"/>
      <c r="BPO127" s="3"/>
      <c r="BPP127" s="3"/>
      <c r="BPQ127" s="3"/>
      <c r="BPR127" s="3"/>
      <c r="BPS127" s="3"/>
      <c r="BPT127" s="3"/>
      <c r="BPU127" s="3"/>
      <c r="BPV127" s="3"/>
      <c r="BPW127" s="3"/>
      <c r="BPX127" s="3"/>
      <c r="BPY127" s="3"/>
      <c r="BPZ127" s="3"/>
      <c r="BQA127" s="3"/>
      <c r="BQB127" s="3"/>
      <c r="BQC127" s="3"/>
      <c r="BQD127" s="3"/>
      <c r="BQE127" s="3"/>
      <c r="BQF127" s="3"/>
      <c r="BQG127" s="3"/>
      <c r="BQH127" s="3"/>
      <c r="BQI127" s="3"/>
      <c r="BQJ127" s="3"/>
      <c r="BQK127" s="3"/>
      <c r="BQL127" s="3"/>
      <c r="BQM127" s="3"/>
      <c r="BQN127" s="3"/>
      <c r="BQO127" s="3"/>
      <c r="BQP127" s="3"/>
      <c r="BQQ127" s="3"/>
      <c r="BQR127" s="3"/>
      <c r="BQS127" s="3"/>
      <c r="BQT127" s="3"/>
      <c r="BQU127" s="3"/>
      <c r="BQV127" s="3"/>
      <c r="BQW127" s="3"/>
      <c r="BQX127" s="3"/>
      <c r="BQY127" s="3"/>
      <c r="BQZ127" s="3"/>
      <c r="BRA127" s="3"/>
      <c r="BRB127" s="3"/>
      <c r="BRC127" s="3"/>
      <c r="BRD127" s="3"/>
      <c r="BRE127" s="3"/>
      <c r="BRF127" s="3"/>
      <c r="BRG127" s="3"/>
      <c r="BRH127" s="3"/>
      <c r="BRI127" s="3"/>
      <c r="BRJ127" s="3"/>
      <c r="BRK127" s="3"/>
      <c r="BRL127" s="3"/>
      <c r="BRM127" s="3"/>
      <c r="BRN127" s="3"/>
      <c r="BRO127" s="3"/>
      <c r="BRP127" s="3"/>
      <c r="BRQ127" s="3"/>
      <c r="BRR127" s="3"/>
      <c r="BRS127" s="3"/>
      <c r="BRT127" s="3"/>
      <c r="BRU127" s="3"/>
      <c r="BRV127" s="3"/>
      <c r="BRW127" s="3"/>
      <c r="BRX127" s="3"/>
      <c r="BRY127" s="3"/>
      <c r="BRZ127" s="3"/>
      <c r="BSA127" s="3"/>
      <c r="BSB127" s="3"/>
      <c r="BSC127" s="3"/>
      <c r="BSD127" s="3"/>
      <c r="BSE127" s="3"/>
      <c r="BSF127" s="3"/>
      <c r="BSG127" s="3"/>
      <c r="BSH127" s="3"/>
      <c r="BSI127" s="3"/>
      <c r="BSJ127" s="3"/>
      <c r="BSK127" s="3"/>
      <c r="BSL127" s="3"/>
      <c r="BSM127" s="3"/>
      <c r="BSN127" s="3"/>
      <c r="BSO127" s="3"/>
      <c r="BSP127" s="3"/>
      <c r="BSQ127" s="3"/>
      <c r="BSR127" s="3"/>
      <c r="BSS127" s="3"/>
      <c r="BST127" s="3"/>
      <c r="BSU127" s="3"/>
      <c r="BSV127" s="3"/>
      <c r="BSW127" s="3"/>
      <c r="BSX127" s="3"/>
      <c r="BSY127" s="3"/>
      <c r="BSZ127" s="3"/>
      <c r="BTA127" s="3"/>
      <c r="BTB127" s="3"/>
      <c r="BTC127" s="3"/>
      <c r="BTD127" s="3"/>
      <c r="BTE127" s="3"/>
      <c r="BTF127" s="3"/>
      <c r="BTG127" s="3"/>
      <c r="BTH127" s="3"/>
      <c r="BTI127" s="3"/>
      <c r="BTJ127" s="3"/>
      <c r="BTK127" s="3"/>
      <c r="BTL127" s="3"/>
      <c r="BTM127" s="3"/>
      <c r="BTN127" s="3"/>
      <c r="BTO127" s="3"/>
      <c r="BTP127" s="3"/>
      <c r="BTQ127" s="3"/>
      <c r="BTR127" s="3"/>
      <c r="BTS127" s="3"/>
      <c r="BTT127" s="3"/>
      <c r="BTU127" s="3"/>
      <c r="BTV127" s="3"/>
      <c r="BTW127" s="3"/>
      <c r="BTX127" s="3"/>
      <c r="BTY127" s="3"/>
      <c r="BTZ127" s="3"/>
      <c r="BUA127" s="3"/>
      <c r="BUB127" s="3"/>
      <c r="BUC127" s="3"/>
      <c r="BUD127" s="3"/>
      <c r="BUE127" s="3"/>
      <c r="BUF127" s="3"/>
      <c r="BUG127" s="3"/>
      <c r="BUH127" s="3"/>
      <c r="BUI127" s="3"/>
      <c r="BUJ127" s="3"/>
      <c r="BUK127" s="3"/>
      <c r="BUL127" s="3"/>
      <c r="BUM127" s="3"/>
      <c r="BUN127" s="3"/>
      <c r="BUO127" s="3"/>
      <c r="BUP127" s="3"/>
      <c r="BUQ127" s="3"/>
      <c r="BUR127" s="3"/>
      <c r="BUS127" s="3"/>
      <c r="BUT127" s="3"/>
      <c r="BUU127" s="3"/>
      <c r="BUV127" s="3"/>
      <c r="BUW127" s="3"/>
      <c r="BUX127" s="3"/>
      <c r="BUY127" s="3"/>
      <c r="BUZ127" s="3"/>
      <c r="BVA127" s="3"/>
      <c r="BVB127" s="3"/>
      <c r="BVC127" s="3"/>
      <c r="BVD127" s="3"/>
      <c r="BVE127" s="3"/>
      <c r="BVF127" s="3"/>
      <c r="BVG127" s="3"/>
      <c r="BVH127" s="3"/>
      <c r="BVI127" s="3"/>
      <c r="BVJ127" s="3"/>
      <c r="BVK127" s="3"/>
      <c r="BVL127" s="3"/>
      <c r="BVM127" s="3"/>
      <c r="BVN127" s="3"/>
      <c r="BVO127" s="3"/>
      <c r="BVP127" s="3"/>
      <c r="BVQ127" s="3"/>
      <c r="BVR127" s="3"/>
      <c r="BVS127" s="3"/>
      <c r="BVT127" s="3"/>
      <c r="BVU127" s="3"/>
      <c r="BVV127" s="3"/>
      <c r="BVW127" s="3"/>
      <c r="BVX127" s="3"/>
      <c r="BVY127" s="3"/>
      <c r="BVZ127" s="3"/>
      <c r="BWA127" s="3"/>
      <c r="BWB127" s="3"/>
      <c r="BWC127" s="3"/>
      <c r="BWD127" s="3"/>
      <c r="BWE127" s="3"/>
      <c r="BWF127" s="3"/>
      <c r="BWG127" s="3"/>
      <c r="BWH127" s="3"/>
      <c r="BWI127" s="3"/>
      <c r="BWJ127" s="3"/>
      <c r="BWK127" s="3"/>
      <c r="BWL127" s="3"/>
      <c r="BWM127" s="3"/>
      <c r="BWN127" s="3"/>
      <c r="BWO127" s="3"/>
      <c r="BWP127" s="3"/>
      <c r="BWQ127" s="3"/>
      <c r="BWR127" s="3"/>
      <c r="BWS127" s="3"/>
      <c r="BWT127" s="3"/>
      <c r="BWU127" s="3"/>
      <c r="BWV127" s="3"/>
      <c r="BWW127" s="3"/>
      <c r="BWX127" s="3"/>
      <c r="BWY127" s="3"/>
      <c r="BWZ127" s="3"/>
      <c r="BXA127" s="3"/>
      <c r="BXB127" s="3"/>
      <c r="BXC127" s="3"/>
      <c r="BXD127" s="3"/>
      <c r="BXE127" s="3"/>
      <c r="BXF127" s="3"/>
      <c r="BXG127" s="3"/>
      <c r="BXH127" s="3"/>
      <c r="BXI127" s="3"/>
      <c r="BXJ127" s="3"/>
      <c r="BXK127" s="3"/>
      <c r="BXL127" s="3"/>
      <c r="BXM127" s="3"/>
      <c r="BXN127" s="3"/>
      <c r="BXO127" s="3"/>
      <c r="BXP127" s="3"/>
      <c r="BXQ127" s="3"/>
      <c r="BXR127" s="3"/>
      <c r="BXS127" s="3"/>
      <c r="BXT127" s="3"/>
      <c r="BXU127" s="3"/>
      <c r="BXV127" s="3"/>
      <c r="BXW127" s="3"/>
      <c r="BXX127" s="3"/>
      <c r="BXY127" s="3"/>
      <c r="BXZ127" s="3"/>
      <c r="BYA127" s="3"/>
      <c r="BYB127" s="3"/>
      <c r="BYC127" s="3"/>
      <c r="BYD127" s="3"/>
      <c r="BYE127" s="3"/>
      <c r="BYF127" s="3"/>
      <c r="BYG127" s="3"/>
      <c r="BYH127" s="3"/>
      <c r="BYI127" s="3"/>
      <c r="BYJ127" s="3"/>
      <c r="BYK127" s="3"/>
      <c r="BYL127" s="3"/>
      <c r="BYM127" s="3"/>
      <c r="BYN127" s="3"/>
      <c r="BYO127" s="3"/>
      <c r="BYP127" s="3"/>
      <c r="BYQ127" s="3"/>
      <c r="BYR127" s="3"/>
      <c r="BYS127" s="3"/>
      <c r="BYT127" s="3"/>
      <c r="BYU127" s="3"/>
      <c r="BYV127" s="3"/>
      <c r="BYW127" s="3"/>
      <c r="BYX127" s="3"/>
      <c r="BYY127" s="3"/>
      <c r="BYZ127" s="3"/>
      <c r="BZA127" s="3"/>
      <c r="BZB127" s="3"/>
      <c r="BZC127" s="3"/>
      <c r="BZD127" s="3"/>
      <c r="BZE127" s="3"/>
      <c r="BZF127" s="3"/>
      <c r="BZG127" s="3"/>
      <c r="BZH127" s="3"/>
      <c r="BZI127" s="3"/>
      <c r="BZJ127" s="3"/>
      <c r="BZK127" s="3"/>
      <c r="BZL127" s="3"/>
      <c r="BZM127" s="3"/>
      <c r="BZN127" s="3"/>
      <c r="BZO127" s="3"/>
      <c r="BZP127" s="3"/>
      <c r="BZQ127" s="3"/>
      <c r="BZR127" s="3"/>
      <c r="BZS127" s="3"/>
      <c r="BZT127" s="3"/>
      <c r="BZU127" s="3"/>
      <c r="BZV127" s="3"/>
      <c r="BZW127" s="3"/>
      <c r="BZX127" s="3"/>
      <c r="BZY127" s="3"/>
      <c r="BZZ127" s="3"/>
      <c r="CAA127" s="3"/>
      <c r="CAB127" s="3"/>
      <c r="CAC127" s="3"/>
      <c r="CAD127" s="3"/>
      <c r="CAE127" s="3"/>
      <c r="CAF127" s="3"/>
      <c r="CAG127" s="3"/>
      <c r="CAH127" s="3"/>
      <c r="CAI127" s="3"/>
      <c r="CAJ127" s="3"/>
      <c r="CAK127" s="3"/>
      <c r="CAL127" s="3"/>
      <c r="CAM127" s="3"/>
      <c r="CAN127" s="3"/>
      <c r="CAO127" s="3"/>
      <c r="CAP127" s="3"/>
      <c r="CAQ127" s="3"/>
      <c r="CAR127" s="3"/>
      <c r="CAS127" s="3"/>
      <c r="CAT127" s="3"/>
      <c r="CAU127" s="3"/>
      <c r="CAV127" s="3"/>
      <c r="CAW127" s="3"/>
      <c r="CAX127" s="3"/>
      <c r="CAY127" s="3"/>
      <c r="CAZ127" s="3"/>
      <c r="CBA127" s="3"/>
      <c r="CBB127" s="3"/>
      <c r="CBC127" s="3"/>
      <c r="CBD127" s="3"/>
      <c r="CBE127" s="3"/>
      <c r="CBF127" s="3"/>
      <c r="CBG127" s="3"/>
      <c r="CBH127" s="3"/>
      <c r="CBI127" s="3"/>
      <c r="CBJ127" s="3"/>
      <c r="CBK127" s="3"/>
      <c r="CBL127" s="3"/>
      <c r="CBM127" s="3"/>
      <c r="CBN127" s="3"/>
      <c r="CBO127" s="3"/>
      <c r="CBP127" s="3"/>
      <c r="CBQ127" s="3"/>
      <c r="CBR127" s="3"/>
      <c r="CBS127" s="3"/>
      <c r="CBT127" s="3"/>
      <c r="CBU127" s="3"/>
      <c r="CBV127" s="3"/>
      <c r="CBW127" s="3"/>
      <c r="CBX127" s="3"/>
      <c r="CBY127" s="3"/>
      <c r="CBZ127" s="3"/>
      <c r="CCA127" s="3"/>
      <c r="CCB127" s="3"/>
      <c r="CCC127" s="3"/>
      <c r="CCD127" s="3"/>
      <c r="CCE127" s="3"/>
      <c r="CCF127" s="3"/>
      <c r="CCG127" s="3"/>
      <c r="CCH127" s="3"/>
      <c r="CCI127" s="3"/>
      <c r="CCJ127" s="3"/>
      <c r="CCK127" s="3"/>
      <c r="CCL127" s="3"/>
      <c r="CCM127" s="3"/>
      <c r="CCN127" s="3"/>
      <c r="CCO127" s="3"/>
      <c r="CCP127" s="3"/>
      <c r="CCQ127" s="3"/>
      <c r="CCR127" s="3"/>
      <c r="CCS127" s="3"/>
      <c r="CCT127" s="3"/>
      <c r="CCU127" s="3"/>
      <c r="CCV127" s="3"/>
      <c r="CCW127" s="3"/>
      <c r="CCX127" s="3"/>
      <c r="CCY127" s="3"/>
      <c r="CCZ127" s="3"/>
      <c r="CDA127" s="3"/>
      <c r="CDB127" s="3"/>
      <c r="CDC127" s="3"/>
      <c r="CDD127" s="3"/>
      <c r="CDE127" s="3"/>
      <c r="CDF127" s="3"/>
      <c r="CDG127" s="3"/>
      <c r="CDH127" s="3"/>
      <c r="CDI127" s="3"/>
      <c r="CDJ127" s="3"/>
      <c r="CDK127" s="3"/>
      <c r="CDL127" s="3"/>
      <c r="CDM127" s="3"/>
      <c r="CDN127" s="3"/>
      <c r="CDO127" s="3"/>
      <c r="CDP127" s="3"/>
      <c r="CDQ127" s="3"/>
      <c r="CDR127" s="3"/>
      <c r="CDS127" s="3"/>
      <c r="CDT127" s="3"/>
      <c r="CDU127" s="3"/>
      <c r="CDV127" s="3"/>
      <c r="CDW127" s="3"/>
      <c r="CDX127" s="3"/>
      <c r="CDY127" s="3"/>
      <c r="CDZ127" s="3"/>
      <c r="CEA127" s="3"/>
      <c r="CEB127" s="3"/>
      <c r="CEC127" s="3"/>
      <c r="CED127" s="3"/>
      <c r="CEE127" s="3"/>
      <c r="CEF127" s="3"/>
      <c r="CEG127" s="3"/>
      <c r="CEH127" s="3"/>
      <c r="CEI127" s="3"/>
      <c r="CEJ127" s="3"/>
      <c r="CEK127" s="3"/>
      <c r="CEL127" s="3"/>
      <c r="CEM127" s="3"/>
      <c r="CEN127" s="3"/>
      <c r="CEO127" s="3"/>
      <c r="CEP127" s="3"/>
      <c r="CEQ127" s="3"/>
      <c r="CER127" s="3"/>
      <c r="CES127" s="3"/>
      <c r="CET127" s="3"/>
      <c r="CEU127" s="3"/>
      <c r="CEV127" s="3"/>
      <c r="CEW127" s="3"/>
      <c r="CEX127" s="3"/>
      <c r="CEY127" s="3"/>
      <c r="CEZ127" s="3"/>
      <c r="CFA127" s="3"/>
      <c r="CFB127" s="3"/>
      <c r="CFC127" s="3"/>
      <c r="CFD127" s="3"/>
      <c r="CFE127" s="3"/>
      <c r="CFF127" s="3"/>
      <c r="CFG127" s="3"/>
      <c r="CFH127" s="3"/>
      <c r="CFI127" s="3"/>
      <c r="CFJ127" s="3"/>
      <c r="CFK127" s="3"/>
      <c r="CFL127" s="3"/>
      <c r="CFM127" s="3"/>
      <c r="CFN127" s="3"/>
      <c r="CFO127" s="3"/>
      <c r="CFP127" s="3"/>
      <c r="CFQ127" s="3"/>
      <c r="CFR127" s="3"/>
      <c r="CFS127" s="3"/>
      <c r="CFT127" s="3"/>
      <c r="CFU127" s="3"/>
      <c r="CFV127" s="3"/>
      <c r="CFW127" s="3"/>
      <c r="CFX127" s="3"/>
      <c r="CFY127" s="3"/>
      <c r="CFZ127" s="3"/>
      <c r="CGA127" s="3"/>
      <c r="CGB127" s="3"/>
      <c r="CGC127" s="3"/>
      <c r="CGD127" s="3"/>
      <c r="CGE127" s="3"/>
      <c r="CGF127" s="3"/>
      <c r="CGG127" s="3"/>
      <c r="CGH127" s="3"/>
      <c r="CGI127" s="3"/>
      <c r="CGJ127" s="3"/>
      <c r="CGK127" s="3"/>
      <c r="CGL127" s="3"/>
      <c r="CGM127" s="3"/>
      <c r="CGN127" s="3"/>
      <c r="CGO127" s="3"/>
      <c r="CGP127" s="3"/>
      <c r="CGQ127" s="3"/>
      <c r="CGR127" s="3"/>
      <c r="CGS127" s="3"/>
      <c r="CGT127" s="3"/>
      <c r="CGU127" s="3"/>
      <c r="CGV127" s="3"/>
      <c r="CGW127" s="3"/>
      <c r="CGX127" s="3"/>
      <c r="CGY127" s="3"/>
      <c r="CGZ127" s="3"/>
      <c r="CHA127" s="3"/>
      <c r="CHB127" s="3"/>
      <c r="CHC127" s="3"/>
      <c r="CHD127" s="3"/>
      <c r="CHE127" s="3"/>
      <c r="CHF127" s="3"/>
      <c r="CHG127" s="3"/>
      <c r="CHH127" s="3"/>
      <c r="CHI127" s="3"/>
      <c r="CHJ127" s="3"/>
      <c r="CHK127" s="3"/>
      <c r="CHL127" s="3"/>
      <c r="CHM127" s="3"/>
      <c r="CHN127" s="3"/>
      <c r="CHO127" s="3"/>
      <c r="CHP127" s="3"/>
      <c r="CHQ127" s="3"/>
      <c r="CHR127" s="3"/>
      <c r="CHS127" s="3"/>
      <c r="CHT127" s="3"/>
      <c r="CHU127" s="3"/>
      <c r="CHV127" s="3"/>
      <c r="CHW127" s="3"/>
      <c r="CHX127" s="3"/>
      <c r="CHY127" s="3"/>
      <c r="CHZ127" s="3"/>
      <c r="CIA127" s="3"/>
      <c r="CIB127" s="3"/>
      <c r="CIC127" s="3"/>
      <c r="CID127" s="3"/>
      <c r="CIE127" s="3"/>
      <c r="CIF127" s="3"/>
      <c r="CIG127" s="3"/>
      <c r="CIH127" s="3"/>
      <c r="CII127" s="3"/>
      <c r="CIJ127" s="3"/>
      <c r="CIK127" s="3"/>
      <c r="CIL127" s="3"/>
      <c r="CIM127" s="3"/>
      <c r="CIN127" s="3"/>
      <c r="CIO127" s="3"/>
      <c r="CIP127" s="3"/>
      <c r="CIQ127" s="3"/>
      <c r="CIR127" s="3"/>
      <c r="CIS127" s="3"/>
      <c r="CIT127" s="3"/>
      <c r="CIU127" s="3"/>
      <c r="CIV127" s="3"/>
      <c r="CIW127" s="3"/>
      <c r="CIX127" s="3"/>
      <c r="CIY127" s="3"/>
      <c r="CIZ127" s="3"/>
      <c r="CJA127" s="3"/>
      <c r="CJB127" s="3"/>
      <c r="CJC127" s="3"/>
      <c r="CJD127" s="3"/>
      <c r="CJE127" s="3"/>
      <c r="CJF127" s="3"/>
      <c r="CJG127" s="3"/>
      <c r="CJH127" s="3"/>
      <c r="CJI127" s="3"/>
      <c r="CJJ127" s="3"/>
      <c r="CJK127" s="3"/>
      <c r="CJL127" s="3"/>
      <c r="CJM127" s="3"/>
      <c r="CJN127" s="3"/>
      <c r="CJO127" s="3"/>
      <c r="CJP127" s="3"/>
      <c r="CJQ127" s="3"/>
      <c r="CJR127" s="3"/>
      <c r="CJS127" s="3"/>
      <c r="CJT127" s="3"/>
      <c r="CJU127" s="3"/>
      <c r="CJV127" s="3"/>
      <c r="CJW127" s="3"/>
      <c r="CJX127" s="3"/>
      <c r="CJY127" s="3"/>
      <c r="CJZ127" s="3"/>
      <c r="CKA127" s="3"/>
      <c r="CKB127" s="3"/>
      <c r="CKC127" s="3"/>
      <c r="CKD127" s="3"/>
      <c r="CKE127" s="3"/>
      <c r="CKF127" s="3"/>
      <c r="CKG127" s="3"/>
      <c r="CKH127" s="3"/>
      <c r="CKI127" s="3"/>
      <c r="CKJ127" s="3"/>
      <c r="CKK127" s="3"/>
      <c r="CKL127" s="3"/>
      <c r="CKM127" s="3"/>
      <c r="CKN127" s="3"/>
      <c r="CKO127" s="3"/>
      <c r="CKP127" s="3"/>
      <c r="CKQ127" s="3"/>
      <c r="CKR127" s="3"/>
      <c r="CKS127" s="3"/>
      <c r="CKT127" s="3"/>
      <c r="CKU127" s="3"/>
      <c r="CKV127" s="3"/>
      <c r="CKW127" s="3"/>
      <c r="CKX127" s="3"/>
      <c r="CKY127" s="3"/>
      <c r="CKZ127" s="3"/>
      <c r="CLA127" s="3"/>
      <c r="CLB127" s="3"/>
      <c r="CLC127" s="3"/>
      <c r="CLD127" s="3"/>
      <c r="CLE127" s="3"/>
      <c r="CLF127" s="3"/>
      <c r="CLG127" s="3"/>
      <c r="CLH127" s="3"/>
      <c r="CLI127" s="3"/>
      <c r="CLJ127" s="3"/>
      <c r="CLK127" s="3"/>
      <c r="CLL127" s="3"/>
      <c r="CLM127" s="3"/>
      <c r="CLN127" s="3"/>
      <c r="CLO127" s="3"/>
      <c r="CLP127" s="3"/>
      <c r="CLQ127" s="3"/>
      <c r="CLR127" s="3"/>
      <c r="CLS127" s="3"/>
      <c r="CLT127" s="3"/>
      <c r="CLU127" s="3"/>
      <c r="CLV127" s="3"/>
      <c r="CLW127" s="3"/>
      <c r="CLX127" s="3"/>
      <c r="CLY127" s="3"/>
      <c r="CLZ127" s="3"/>
      <c r="CMA127" s="3"/>
      <c r="CMB127" s="3"/>
      <c r="CMC127" s="3"/>
      <c r="CMD127" s="3"/>
      <c r="CME127" s="3"/>
      <c r="CMF127" s="3"/>
      <c r="CMG127" s="3"/>
      <c r="CMH127" s="3"/>
      <c r="CMI127" s="3"/>
      <c r="CMJ127" s="3"/>
      <c r="CMK127" s="3"/>
      <c r="CML127" s="3"/>
      <c r="CMM127" s="3"/>
      <c r="CMN127" s="3"/>
      <c r="CMO127" s="3"/>
      <c r="CMP127" s="3"/>
      <c r="CMQ127" s="3"/>
      <c r="CMR127" s="3"/>
      <c r="CMS127" s="3"/>
      <c r="CMT127" s="3"/>
      <c r="CMU127" s="3"/>
      <c r="CMV127" s="3"/>
      <c r="CMW127" s="3"/>
      <c r="CMX127" s="3"/>
      <c r="CMY127" s="3"/>
      <c r="CMZ127" s="3"/>
      <c r="CNA127" s="3"/>
      <c r="CNB127" s="3"/>
      <c r="CNC127" s="3"/>
      <c r="CND127" s="3"/>
      <c r="CNE127" s="3"/>
      <c r="CNF127" s="3"/>
      <c r="CNG127" s="3"/>
      <c r="CNH127" s="3"/>
      <c r="CNI127" s="3"/>
      <c r="CNJ127" s="3"/>
      <c r="CNK127" s="3"/>
      <c r="CNL127" s="3"/>
      <c r="CNM127" s="3"/>
      <c r="CNN127" s="3"/>
      <c r="CNO127" s="3"/>
      <c r="CNP127" s="3"/>
      <c r="CNQ127" s="3"/>
      <c r="CNR127" s="3"/>
      <c r="CNS127" s="3"/>
      <c r="CNT127" s="3"/>
      <c r="CNU127" s="3"/>
      <c r="CNV127" s="3"/>
      <c r="CNW127" s="3"/>
      <c r="CNX127" s="3"/>
      <c r="CNY127" s="3"/>
      <c r="CNZ127" s="3"/>
      <c r="COA127" s="3"/>
      <c r="COB127" s="3"/>
      <c r="COC127" s="3"/>
      <c r="COD127" s="3"/>
      <c r="COE127" s="3"/>
      <c r="COF127" s="3"/>
      <c r="COG127" s="3"/>
      <c r="COH127" s="3"/>
      <c r="COI127" s="3"/>
      <c r="COJ127" s="3"/>
      <c r="COK127" s="3"/>
      <c r="COL127" s="3"/>
      <c r="COM127" s="3"/>
      <c r="CON127" s="3"/>
      <c r="COO127" s="3"/>
      <c r="COP127" s="3"/>
      <c r="COQ127" s="3"/>
      <c r="COR127" s="3"/>
      <c r="COS127" s="3"/>
      <c r="COT127" s="3"/>
      <c r="COU127" s="3"/>
      <c r="COV127" s="3"/>
      <c r="COW127" s="3"/>
      <c r="COX127" s="3"/>
      <c r="COY127" s="3"/>
      <c r="COZ127" s="3"/>
      <c r="CPA127" s="3"/>
      <c r="CPB127" s="3"/>
      <c r="CPC127" s="3"/>
      <c r="CPD127" s="3"/>
      <c r="CPE127" s="3"/>
      <c r="CPF127" s="3"/>
      <c r="CPG127" s="3"/>
      <c r="CPH127" s="3"/>
      <c r="CPI127" s="3"/>
      <c r="CPJ127" s="3"/>
      <c r="CPK127" s="3"/>
      <c r="CPL127" s="3"/>
      <c r="CPM127" s="3"/>
      <c r="CPN127" s="3"/>
      <c r="CPO127" s="3"/>
      <c r="CPP127" s="3"/>
      <c r="CPQ127" s="3"/>
      <c r="CPR127" s="3"/>
      <c r="CPS127" s="3"/>
      <c r="CPT127" s="3"/>
      <c r="CPU127" s="3"/>
      <c r="CPV127" s="3"/>
      <c r="CPW127" s="3"/>
      <c r="CPX127" s="3"/>
      <c r="CPY127" s="3"/>
      <c r="CPZ127" s="3"/>
      <c r="CQA127" s="3"/>
      <c r="CQB127" s="3"/>
      <c r="CQC127" s="3"/>
      <c r="CQD127" s="3"/>
      <c r="CQE127" s="3"/>
      <c r="CQF127" s="3"/>
      <c r="CQG127" s="3"/>
      <c r="CQH127" s="3"/>
      <c r="CQI127" s="3"/>
      <c r="CQJ127" s="3"/>
      <c r="CQK127" s="3"/>
      <c r="CQL127" s="3"/>
      <c r="CQM127" s="3"/>
      <c r="CQN127" s="3"/>
      <c r="CQO127" s="3"/>
      <c r="CQP127" s="3"/>
      <c r="CQQ127" s="3"/>
      <c r="CQR127" s="3"/>
      <c r="CQS127" s="3"/>
      <c r="CQT127" s="3"/>
      <c r="CQU127" s="3"/>
      <c r="CQV127" s="3"/>
      <c r="CQW127" s="3"/>
      <c r="CQX127" s="3"/>
      <c r="CQY127" s="3"/>
      <c r="CQZ127" s="3"/>
      <c r="CRA127" s="3"/>
      <c r="CRB127" s="3"/>
      <c r="CRC127" s="3"/>
      <c r="CRD127" s="3"/>
      <c r="CRE127" s="3"/>
      <c r="CRF127" s="3"/>
      <c r="CRG127" s="3"/>
      <c r="CRH127" s="3"/>
      <c r="CRI127" s="3"/>
      <c r="CRJ127" s="3"/>
      <c r="CRK127" s="3"/>
      <c r="CRL127" s="3"/>
      <c r="CRM127" s="3"/>
      <c r="CRN127" s="3"/>
      <c r="CRO127" s="3"/>
      <c r="CRP127" s="3"/>
      <c r="CRQ127" s="3"/>
      <c r="CRR127" s="3"/>
      <c r="CRS127" s="3"/>
      <c r="CRT127" s="3"/>
      <c r="CRU127" s="3"/>
      <c r="CRV127" s="3"/>
      <c r="CRW127" s="3"/>
      <c r="CRX127" s="3"/>
      <c r="CRY127" s="3"/>
      <c r="CRZ127" s="3"/>
      <c r="CSA127" s="3"/>
      <c r="CSB127" s="3"/>
      <c r="CSC127" s="3"/>
      <c r="CSD127" s="3"/>
      <c r="CSE127" s="3"/>
      <c r="CSF127" s="3"/>
      <c r="CSG127" s="3"/>
      <c r="CSH127" s="3"/>
      <c r="CSI127" s="3"/>
      <c r="CSJ127" s="3"/>
      <c r="CSK127" s="3"/>
      <c r="CSL127" s="3"/>
      <c r="CSM127" s="3"/>
      <c r="CSN127" s="3"/>
      <c r="CSO127" s="3"/>
      <c r="CSP127" s="3"/>
      <c r="CSQ127" s="3"/>
      <c r="CSR127" s="3"/>
      <c r="CSS127" s="3"/>
      <c r="CST127" s="3"/>
      <c r="CSU127" s="3"/>
      <c r="CSV127" s="3"/>
      <c r="CSW127" s="3"/>
      <c r="CSX127" s="3"/>
      <c r="CSY127" s="3"/>
      <c r="CSZ127" s="3"/>
      <c r="CTA127" s="3"/>
      <c r="CTB127" s="3"/>
      <c r="CTC127" s="3"/>
      <c r="CTD127" s="3"/>
      <c r="CTE127" s="3"/>
      <c r="CTF127" s="3"/>
      <c r="CTG127" s="3"/>
      <c r="CTH127" s="3"/>
      <c r="CTI127" s="3"/>
      <c r="CTJ127" s="3"/>
      <c r="CTK127" s="3"/>
      <c r="CTL127" s="3"/>
      <c r="CTM127" s="3"/>
      <c r="CTN127" s="3"/>
      <c r="CTO127" s="3"/>
      <c r="CTP127" s="3"/>
      <c r="CTQ127" s="3"/>
      <c r="CTR127" s="3"/>
      <c r="CTS127" s="3"/>
      <c r="CTT127" s="3"/>
      <c r="CTU127" s="3"/>
      <c r="CTV127" s="3"/>
      <c r="CTW127" s="3"/>
      <c r="CTX127" s="3"/>
      <c r="CTY127" s="3"/>
      <c r="CTZ127" s="3"/>
      <c r="CUA127" s="3"/>
      <c r="CUB127" s="3"/>
      <c r="CUC127" s="3"/>
      <c r="CUD127" s="3"/>
      <c r="CUE127" s="3"/>
      <c r="CUF127" s="3"/>
      <c r="CUG127" s="3"/>
      <c r="CUH127" s="3"/>
      <c r="CUI127" s="3"/>
      <c r="CUJ127" s="3"/>
      <c r="CUK127" s="3"/>
      <c r="CUL127" s="3"/>
      <c r="CUM127" s="3"/>
      <c r="CUN127" s="3"/>
      <c r="CUO127" s="3"/>
      <c r="CUP127" s="3"/>
      <c r="CUQ127" s="3"/>
      <c r="CUR127" s="3"/>
      <c r="CUS127" s="3"/>
      <c r="CUT127" s="3"/>
      <c r="CUU127" s="3"/>
      <c r="CUV127" s="3"/>
      <c r="CUW127" s="3"/>
      <c r="CUX127" s="3"/>
      <c r="CUY127" s="3"/>
      <c r="CUZ127" s="3"/>
      <c r="CVA127" s="3"/>
      <c r="CVB127" s="3"/>
      <c r="CVC127" s="3"/>
      <c r="CVD127" s="3"/>
      <c r="CVE127" s="3"/>
      <c r="CVF127" s="3"/>
      <c r="CVG127" s="3"/>
      <c r="CVH127" s="3"/>
      <c r="CVI127" s="3"/>
      <c r="CVJ127" s="3"/>
      <c r="CVK127" s="3"/>
      <c r="CVL127" s="3"/>
      <c r="CVM127" s="3"/>
      <c r="CVN127" s="3"/>
      <c r="CVO127" s="3"/>
      <c r="CVP127" s="3"/>
      <c r="CVQ127" s="3"/>
      <c r="CVR127" s="3"/>
      <c r="CVS127" s="3"/>
      <c r="CVT127" s="3"/>
      <c r="CVU127" s="3"/>
      <c r="CVV127" s="3"/>
      <c r="CVW127" s="3"/>
      <c r="CVX127" s="3"/>
      <c r="CVY127" s="3"/>
      <c r="CVZ127" s="3"/>
      <c r="CWA127" s="3"/>
      <c r="CWB127" s="3"/>
      <c r="CWC127" s="3"/>
      <c r="CWD127" s="3"/>
      <c r="CWE127" s="3"/>
      <c r="CWF127" s="3"/>
      <c r="CWG127" s="3"/>
      <c r="CWH127" s="3"/>
      <c r="CWI127" s="3"/>
      <c r="CWJ127" s="3"/>
      <c r="CWK127" s="3"/>
      <c r="CWL127" s="3"/>
      <c r="CWM127" s="3"/>
      <c r="CWN127" s="3"/>
      <c r="CWO127" s="3"/>
      <c r="CWP127" s="3"/>
      <c r="CWQ127" s="3"/>
      <c r="CWR127" s="3"/>
    </row>
    <row r="128" spans="1:2644" ht="30" customHeight="1" x14ac:dyDescent="0.2">
      <c r="A128" s="358" t="s">
        <v>21</v>
      </c>
      <c r="B128" s="612"/>
      <c r="C128" s="612"/>
      <c r="D128" s="612"/>
      <c r="E128" s="612"/>
      <c r="F128" s="612"/>
      <c r="G128" s="612"/>
      <c r="H128" s="612"/>
      <c r="I128" s="612"/>
      <c r="J128" s="612"/>
      <c r="K128" s="612"/>
      <c r="L128" s="612"/>
      <c r="M128" s="612"/>
      <c r="N128" s="612"/>
      <c r="O128" s="612"/>
      <c r="P128" s="612"/>
      <c r="Q128" s="612"/>
      <c r="R128" s="612"/>
      <c r="S128" s="613"/>
      <c r="T128" s="611">
        <f>SUM(AF128:BC128)</f>
        <v>3</v>
      </c>
      <c r="U128" s="605"/>
      <c r="V128" s="605"/>
      <c r="W128" s="610"/>
      <c r="X128" s="611"/>
      <c r="Y128" s="610"/>
      <c r="Z128" s="605"/>
      <c r="AA128" s="605"/>
      <c r="AB128" s="609"/>
      <c r="AC128" s="605"/>
      <c r="AD128" s="605"/>
      <c r="AE128" s="634"/>
      <c r="AF128" s="609"/>
      <c r="AG128" s="605"/>
      <c r="AH128" s="610"/>
      <c r="AI128" s="611"/>
      <c r="AJ128" s="605"/>
      <c r="AK128" s="634"/>
      <c r="AL128" s="609"/>
      <c r="AM128" s="605"/>
      <c r="AN128" s="610"/>
      <c r="AO128" s="611">
        <v>1</v>
      </c>
      <c r="AP128" s="605"/>
      <c r="AQ128" s="634"/>
      <c r="AR128" s="609">
        <v>1</v>
      </c>
      <c r="AS128" s="605"/>
      <c r="AT128" s="610"/>
      <c r="AU128" s="611">
        <v>1</v>
      </c>
      <c r="AV128" s="605"/>
      <c r="AW128" s="634"/>
      <c r="AX128" s="609"/>
      <c r="AY128" s="605"/>
      <c r="AZ128" s="610"/>
      <c r="BA128" s="339"/>
      <c r="BB128" s="340"/>
      <c r="BC128" s="369"/>
      <c r="BD128" s="346"/>
      <c r="BE128" s="341"/>
      <c r="BF128" s="339"/>
      <c r="BG128" s="340"/>
      <c r="BH128" s="340"/>
      <c r="BI128" s="369"/>
      <c r="BJ128" s="47"/>
    </row>
    <row r="129" spans="1:70" ht="30" customHeight="1" x14ac:dyDescent="0.2">
      <c r="A129" s="358" t="s">
        <v>2</v>
      </c>
      <c r="B129" s="612"/>
      <c r="C129" s="612"/>
      <c r="D129" s="612"/>
      <c r="E129" s="612"/>
      <c r="F129" s="612"/>
      <c r="G129" s="612"/>
      <c r="H129" s="612"/>
      <c r="I129" s="612"/>
      <c r="J129" s="612"/>
      <c r="K129" s="612"/>
      <c r="L129" s="612"/>
      <c r="M129" s="612"/>
      <c r="N129" s="612"/>
      <c r="O129" s="612"/>
      <c r="P129" s="612"/>
      <c r="Q129" s="612"/>
      <c r="R129" s="612"/>
      <c r="S129" s="613"/>
      <c r="T129" s="611">
        <f t="shared" ref="T129:T131" si="59">SUM(AF129:BC129)</f>
        <v>1</v>
      </c>
      <c r="U129" s="605"/>
      <c r="V129" s="605"/>
      <c r="W129" s="610"/>
      <c r="X129" s="611"/>
      <c r="Y129" s="610"/>
      <c r="Z129" s="605"/>
      <c r="AA129" s="605"/>
      <c r="AB129" s="609"/>
      <c r="AC129" s="605"/>
      <c r="AD129" s="605"/>
      <c r="AE129" s="634"/>
      <c r="AF129" s="609"/>
      <c r="AG129" s="605"/>
      <c r="AH129" s="610"/>
      <c r="AI129" s="611"/>
      <c r="AJ129" s="605"/>
      <c r="AK129" s="634"/>
      <c r="AL129" s="609"/>
      <c r="AM129" s="605"/>
      <c r="AN129" s="610"/>
      <c r="AO129" s="611"/>
      <c r="AP129" s="605"/>
      <c r="AQ129" s="634"/>
      <c r="AR129" s="609"/>
      <c r="AS129" s="605"/>
      <c r="AT129" s="610"/>
      <c r="AU129" s="611"/>
      <c r="AV129" s="605"/>
      <c r="AW129" s="634"/>
      <c r="AX129" s="609">
        <v>1</v>
      </c>
      <c r="AY129" s="605"/>
      <c r="AZ129" s="610"/>
      <c r="BA129" s="339"/>
      <c r="BB129" s="340"/>
      <c r="BC129" s="369"/>
      <c r="BD129" s="346"/>
      <c r="BE129" s="341"/>
      <c r="BF129" s="339"/>
      <c r="BG129" s="340"/>
      <c r="BH129" s="340"/>
      <c r="BI129" s="369"/>
      <c r="BJ129" s="47"/>
    </row>
    <row r="130" spans="1:70" ht="30" customHeight="1" x14ac:dyDescent="0.2">
      <c r="A130" s="358" t="s">
        <v>22</v>
      </c>
      <c r="B130" s="612"/>
      <c r="C130" s="612"/>
      <c r="D130" s="612"/>
      <c r="E130" s="612"/>
      <c r="F130" s="612"/>
      <c r="G130" s="612"/>
      <c r="H130" s="612"/>
      <c r="I130" s="612"/>
      <c r="J130" s="612"/>
      <c r="K130" s="612"/>
      <c r="L130" s="612"/>
      <c r="M130" s="612"/>
      <c r="N130" s="612"/>
      <c r="O130" s="612"/>
      <c r="P130" s="612"/>
      <c r="Q130" s="612"/>
      <c r="R130" s="612"/>
      <c r="S130" s="613"/>
      <c r="T130" s="611">
        <f t="shared" si="59"/>
        <v>31</v>
      </c>
      <c r="U130" s="605"/>
      <c r="V130" s="605"/>
      <c r="W130" s="610"/>
      <c r="X130" s="611"/>
      <c r="Y130" s="610"/>
      <c r="Z130" s="605"/>
      <c r="AA130" s="605"/>
      <c r="AB130" s="609"/>
      <c r="AC130" s="605"/>
      <c r="AD130" s="605"/>
      <c r="AE130" s="634"/>
      <c r="AF130" s="609">
        <f>COUNTIF($P31:$Q120,"1")+COUNTIF($P31:$Q120,"1,2")</f>
        <v>4</v>
      </c>
      <c r="AG130" s="605"/>
      <c r="AH130" s="610"/>
      <c r="AI130" s="611">
        <f>COUNTIF($P32:$Q120,"2")+COUNTIF($P32:$Q120,"1,2")</f>
        <v>5</v>
      </c>
      <c r="AJ130" s="605"/>
      <c r="AK130" s="634"/>
      <c r="AL130" s="609">
        <f>COUNTIF($P32:$Q120,"3")+COUNTIF($P32:$Q120,"3,4")</f>
        <v>5</v>
      </c>
      <c r="AM130" s="605"/>
      <c r="AN130" s="610"/>
      <c r="AO130" s="611">
        <f>COUNTIF($P32:$Q120,"4")+COUNTIF($P32:$Q120,"3,4")</f>
        <v>4</v>
      </c>
      <c r="AP130" s="605"/>
      <c r="AQ130" s="634"/>
      <c r="AR130" s="609">
        <f>COUNTIF($P32:$Q120,"5")</f>
        <v>4</v>
      </c>
      <c r="AS130" s="605"/>
      <c r="AT130" s="610"/>
      <c r="AU130" s="611">
        <f>COUNTIF($P32:$Q120,"6")</f>
        <v>4</v>
      </c>
      <c r="AV130" s="605"/>
      <c r="AW130" s="634"/>
      <c r="AX130" s="609">
        <f>COUNTIF($P32:$Q120,"7")</f>
        <v>5</v>
      </c>
      <c r="AY130" s="605"/>
      <c r="AZ130" s="610"/>
      <c r="BA130" s="339"/>
      <c r="BB130" s="340"/>
      <c r="BC130" s="369"/>
      <c r="BD130" s="346"/>
      <c r="BE130" s="341"/>
      <c r="BF130" s="339"/>
      <c r="BG130" s="340"/>
      <c r="BH130" s="340"/>
      <c r="BI130" s="369"/>
      <c r="BJ130" s="47"/>
    </row>
    <row r="131" spans="1:70" ht="30" customHeight="1" thickBot="1" x14ac:dyDescent="0.25">
      <c r="A131" s="467" t="s">
        <v>23</v>
      </c>
      <c r="B131" s="642"/>
      <c r="C131" s="642"/>
      <c r="D131" s="642"/>
      <c r="E131" s="642"/>
      <c r="F131" s="642"/>
      <c r="G131" s="642"/>
      <c r="H131" s="642"/>
      <c r="I131" s="642"/>
      <c r="J131" s="642"/>
      <c r="K131" s="642"/>
      <c r="L131" s="642"/>
      <c r="M131" s="642"/>
      <c r="N131" s="642"/>
      <c r="O131" s="642"/>
      <c r="P131" s="642"/>
      <c r="Q131" s="642"/>
      <c r="R131" s="642"/>
      <c r="S131" s="643"/>
      <c r="T131" s="647">
        <f t="shared" si="59"/>
        <v>26</v>
      </c>
      <c r="U131" s="607"/>
      <c r="V131" s="607"/>
      <c r="W131" s="608"/>
      <c r="X131" s="647"/>
      <c r="Y131" s="608"/>
      <c r="Z131" s="607"/>
      <c r="AA131" s="607"/>
      <c r="AB131" s="606"/>
      <c r="AC131" s="607"/>
      <c r="AD131" s="607"/>
      <c r="AE131" s="646"/>
      <c r="AF131" s="606">
        <f>COUNTIF($R31:$S120,"1")+COUNTIF($R31:$S120,"1,2")</f>
        <v>6</v>
      </c>
      <c r="AG131" s="607"/>
      <c r="AH131" s="608"/>
      <c r="AI131" s="375">
        <f>COUNTIF($R31:$S120,"2")+COUNTIF($R31:$S120,"1,2")+COUNTIF($R31:$S120,"2,3")</f>
        <v>2</v>
      </c>
      <c r="AJ131" s="640"/>
      <c r="AK131" s="641"/>
      <c r="AL131" s="375">
        <f>COUNTIF($R31:$S120,"3")+COUNTIF($R31:$S120,"2,3")+COUNTIF($R31:$S120,"3,4")</f>
        <v>3</v>
      </c>
      <c r="AM131" s="640"/>
      <c r="AN131" s="641"/>
      <c r="AO131" s="375">
        <f>COUNTIF($R31:$S120,"4")</f>
        <v>6</v>
      </c>
      <c r="AP131" s="640"/>
      <c r="AQ131" s="641"/>
      <c r="AR131" s="375">
        <f>COUNTIF($R31:$S120,"5")+COUNTIF($R31:$S120,"4,5")+COUNTIF($R31:$S120,"5,6")</f>
        <v>5</v>
      </c>
      <c r="AS131" s="640"/>
      <c r="AT131" s="641"/>
      <c r="AU131" s="647">
        <f>COUNTIF($R31:$S120,"6")</f>
        <v>3</v>
      </c>
      <c r="AV131" s="607"/>
      <c r="AW131" s="646"/>
      <c r="AX131" s="606">
        <f>COUNTIF($R31:$S120,"7")</f>
        <v>1</v>
      </c>
      <c r="AY131" s="607"/>
      <c r="AZ131" s="608"/>
      <c r="BA131" s="505"/>
      <c r="BB131" s="435"/>
      <c r="BC131" s="512"/>
      <c r="BD131" s="414"/>
      <c r="BE131" s="415"/>
      <c r="BF131" s="505"/>
      <c r="BG131" s="435"/>
      <c r="BH131" s="435"/>
      <c r="BI131" s="512"/>
      <c r="BJ131" s="47"/>
    </row>
    <row r="132" spans="1:70" ht="30" customHeight="1" thickBot="1" x14ac:dyDescent="0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7"/>
      <c r="S132" s="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9"/>
      <c r="BG132" s="9"/>
      <c r="BH132" s="9"/>
      <c r="BI132" s="9"/>
      <c r="BJ132" s="48"/>
    </row>
    <row r="133" spans="1:70" ht="53.25" customHeight="1" thickBot="1" x14ac:dyDescent="0.25">
      <c r="A133" s="581" t="s">
        <v>72</v>
      </c>
      <c r="B133" s="582"/>
      <c r="C133" s="582"/>
      <c r="D133" s="582"/>
      <c r="E133" s="582"/>
      <c r="F133" s="582"/>
      <c r="G133" s="582"/>
      <c r="H133" s="582"/>
      <c r="I133" s="582"/>
      <c r="J133" s="582"/>
      <c r="K133" s="582"/>
      <c r="L133" s="582"/>
      <c r="M133" s="582"/>
      <c r="N133" s="582"/>
      <c r="O133" s="582"/>
      <c r="P133" s="732"/>
      <c r="Q133" s="581" t="s">
        <v>107</v>
      </c>
      <c r="R133" s="582"/>
      <c r="S133" s="582"/>
      <c r="T133" s="582"/>
      <c r="U133" s="582"/>
      <c r="V133" s="582"/>
      <c r="W133" s="582"/>
      <c r="X133" s="582"/>
      <c r="Y133" s="582"/>
      <c r="Z133" s="582"/>
      <c r="AA133" s="582"/>
      <c r="AB133" s="582"/>
      <c r="AC133" s="582"/>
      <c r="AD133" s="582"/>
      <c r="AE133" s="732"/>
      <c r="AF133" s="636" t="s">
        <v>71</v>
      </c>
      <c r="AG133" s="637"/>
      <c r="AH133" s="637"/>
      <c r="AI133" s="637"/>
      <c r="AJ133" s="637"/>
      <c r="AK133" s="637"/>
      <c r="AL133" s="637"/>
      <c r="AM133" s="637"/>
      <c r="AN133" s="637"/>
      <c r="AO133" s="637"/>
      <c r="AP133" s="637"/>
      <c r="AQ133" s="637"/>
      <c r="AR133" s="637"/>
      <c r="AS133" s="637"/>
      <c r="AT133" s="638"/>
      <c r="AU133" s="637" t="s">
        <v>70</v>
      </c>
      <c r="AV133" s="637"/>
      <c r="AW133" s="637"/>
      <c r="AX133" s="637"/>
      <c r="AY133" s="637"/>
      <c r="AZ133" s="637"/>
      <c r="BA133" s="637"/>
      <c r="BB133" s="637"/>
      <c r="BC133" s="637"/>
      <c r="BD133" s="637"/>
      <c r="BE133" s="637"/>
      <c r="BF133" s="637"/>
      <c r="BG133" s="637"/>
      <c r="BH133" s="637"/>
      <c r="BI133" s="638"/>
      <c r="BJ133" s="49"/>
    </row>
    <row r="134" spans="1:70" ht="67.900000000000006" customHeight="1" thickBot="1" x14ac:dyDescent="0.25">
      <c r="A134" s="325" t="s">
        <v>31</v>
      </c>
      <c r="B134" s="326"/>
      <c r="C134" s="326"/>
      <c r="D134" s="326"/>
      <c r="E134" s="326"/>
      <c r="F134" s="326"/>
      <c r="G134" s="327"/>
      <c r="H134" s="727" t="s">
        <v>30</v>
      </c>
      <c r="I134" s="727"/>
      <c r="J134" s="727"/>
      <c r="K134" s="727" t="s">
        <v>32</v>
      </c>
      <c r="L134" s="727"/>
      <c r="M134" s="727"/>
      <c r="N134" s="758" t="s">
        <v>289</v>
      </c>
      <c r="O134" s="727"/>
      <c r="P134" s="759"/>
      <c r="Q134" s="681" t="s">
        <v>31</v>
      </c>
      <c r="R134" s="682"/>
      <c r="S134" s="682"/>
      <c r="T134" s="682"/>
      <c r="U134" s="682"/>
      <c r="V134" s="683"/>
      <c r="W134" s="371" t="s">
        <v>30</v>
      </c>
      <c r="X134" s="371"/>
      <c r="Y134" s="371"/>
      <c r="Z134" s="371" t="s">
        <v>32</v>
      </c>
      <c r="AA134" s="371"/>
      <c r="AB134" s="371"/>
      <c r="AC134" s="728" t="s">
        <v>289</v>
      </c>
      <c r="AD134" s="371"/>
      <c r="AE134" s="372"/>
      <c r="AF134" s="706" t="s">
        <v>30</v>
      </c>
      <c r="AG134" s="673"/>
      <c r="AH134" s="673"/>
      <c r="AI134" s="673"/>
      <c r="AJ134" s="422"/>
      <c r="AK134" s="423" t="s">
        <v>32</v>
      </c>
      <c r="AL134" s="673"/>
      <c r="AM134" s="673"/>
      <c r="AN134" s="673"/>
      <c r="AO134" s="422"/>
      <c r="AP134" s="747" t="s">
        <v>108</v>
      </c>
      <c r="AQ134" s="673"/>
      <c r="AR134" s="673"/>
      <c r="AS134" s="673"/>
      <c r="AT134" s="748"/>
      <c r="AU134" s="649" t="s">
        <v>410</v>
      </c>
      <c r="AV134" s="650"/>
      <c r="AW134" s="650"/>
      <c r="AX134" s="650"/>
      <c r="AY134" s="650"/>
      <c r="AZ134" s="650"/>
      <c r="BA134" s="650"/>
      <c r="BB134" s="650"/>
      <c r="BC134" s="650"/>
      <c r="BD134" s="650"/>
      <c r="BE134" s="650"/>
      <c r="BF134" s="650"/>
      <c r="BG134" s="650"/>
      <c r="BH134" s="650"/>
      <c r="BI134" s="651"/>
      <c r="BJ134" s="50"/>
    </row>
    <row r="135" spans="1:70" ht="33.75" customHeight="1" x14ac:dyDescent="0.2">
      <c r="A135" s="325" t="s">
        <v>317</v>
      </c>
      <c r="B135" s="326"/>
      <c r="C135" s="326"/>
      <c r="D135" s="326"/>
      <c r="E135" s="326"/>
      <c r="F135" s="326"/>
      <c r="G135" s="327"/>
      <c r="H135" s="331">
        <v>2</v>
      </c>
      <c r="I135" s="326"/>
      <c r="J135" s="327"/>
      <c r="K135" s="331">
        <v>2</v>
      </c>
      <c r="L135" s="326"/>
      <c r="M135" s="327"/>
      <c r="N135" s="333">
        <f>K135*1.5</f>
        <v>3</v>
      </c>
      <c r="O135" s="334"/>
      <c r="P135" s="335"/>
      <c r="Q135" s="756" t="s">
        <v>189</v>
      </c>
      <c r="R135" s="756"/>
      <c r="S135" s="756"/>
      <c r="T135" s="756"/>
      <c r="U135" s="756"/>
      <c r="V135" s="757"/>
      <c r="W135" s="495">
        <v>6</v>
      </c>
      <c r="X135" s="724"/>
      <c r="Y135" s="408"/>
      <c r="Z135" s="495">
        <v>4</v>
      </c>
      <c r="AA135" s="724"/>
      <c r="AB135" s="408"/>
      <c r="AC135" s="744">
        <f>Z135*1.5</f>
        <v>6</v>
      </c>
      <c r="AD135" s="745"/>
      <c r="AE135" s="746"/>
      <c r="AF135" s="702">
        <v>8</v>
      </c>
      <c r="AG135" s="669"/>
      <c r="AH135" s="669"/>
      <c r="AI135" s="669"/>
      <c r="AJ135" s="604"/>
      <c r="AK135" s="603">
        <v>12</v>
      </c>
      <c r="AL135" s="669"/>
      <c r="AM135" s="669"/>
      <c r="AN135" s="669"/>
      <c r="AO135" s="604"/>
      <c r="AP135" s="658">
        <f>AK135*1.5</f>
        <v>18</v>
      </c>
      <c r="AQ135" s="659"/>
      <c r="AR135" s="659"/>
      <c r="AS135" s="659"/>
      <c r="AT135" s="660"/>
      <c r="AU135" s="652"/>
      <c r="AV135" s="653"/>
      <c r="AW135" s="653"/>
      <c r="AX135" s="653"/>
      <c r="AY135" s="653"/>
      <c r="AZ135" s="653"/>
      <c r="BA135" s="653"/>
      <c r="BB135" s="653"/>
      <c r="BC135" s="653"/>
      <c r="BD135" s="653"/>
      <c r="BE135" s="653"/>
      <c r="BF135" s="653"/>
      <c r="BG135" s="653"/>
      <c r="BH135" s="653"/>
      <c r="BI135" s="654"/>
      <c r="BJ135" s="50"/>
    </row>
    <row r="136" spans="1:70" ht="33" customHeight="1" thickBot="1" x14ac:dyDescent="0.25">
      <c r="A136" s="328"/>
      <c r="B136" s="329"/>
      <c r="C136" s="329"/>
      <c r="D136" s="329"/>
      <c r="E136" s="329"/>
      <c r="F136" s="329"/>
      <c r="G136" s="330"/>
      <c r="H136" s="332"/>
      <c r="I136" s="329"/>
      <c r="J136" s="330"/>
      <c r="K136" s="332"/>
      <c r="L136" s="329"/>
      <c r="M136" s="330"/>
      <c r="N136" s="336"/>
      <c r="O136" s="337"/>
      <c r="P136" s="338"/>
      <c r="Q136" s="661" t="s">
        <v>190</v>
      </c>
      <c r="R136" s="661"/>
      <c r="S136" s="661"/>
      <c r="T136" s="661"/>
      <c r="U136" s="661"/>
      <c r="V136" s="662"/>
      <c r="W136" s="415">
        <v>8</v>
      </c>
      <c r="X136" s="701"/>
      <c r="Y136" s="414"/>
      <c r="Z136" s="415">
        <v>6</v>
      </c>
      <c r="AA136" s="701"/>
      <c r="AB136" s="414"/>
      <c r="AC136" s="336">
        <v>9</v>
      </c>
      <c r="AD136" s="337"/>
      <c r="AE136" s="338"/>
      <c r="AF136" s="328"/>
      <c r="AG136" s="329"/>
      <c r="AH136" s="329"/>
      <c r="AI136" s="329"/>
      <c r="AJ136" s="330"/>
      <c r="AK136" s="332"/>
      <c r="AL136" s="329"/>
      <c r="AM136" s="329"/>
      <c r="AN136" s="329"/>
      <c r="AO136" s="330"/>
      <c r="AP136" s="336"/>
      <c r="AQ136" s="337"/>
      <c r="AR136" s="337"/>
      <c r="AS136" s="337"/>
      <c r="AT136" s="338"/>
      <c r="AU136" s="655"/>
      <c r="AV136" s="656"/>
      <c r="AW136" s="656"/>
      <c r="AX136" s="656"/>
      <c r="AY136" s="656"/>
      <c r="AZ136" s="656"/>
      <c r="BA136" s="656"/>
      <c r="BB136" s="656"/>
      <c r="BC136" s="656"/>
      <c r="BD136" s="656"/>
      <c r="BE136" s="656"/>
      <c r="BF136" s="656"/>
      <c r="BG136" s="656"/>
      <c r="BH136" s="656"/>
      <c r="BI136" s="657"/>
      <c r="BJ136" s="50"/>
    </row>
    <row r="137" spans="1:70" s="24" customFormat="1" ht="22.5" customHeight="1" x14ac:dyDescent="0.5">
      <c r="A137" s="65"/>
      <c r="R137" s="124"/>
      <c r="S137" s="124"/>
      <c r="BD137" s="125"/>
      <c r="BE137" s="125"/>
      <c r="BF137" s="125"/>
      <c r="BG137" s="125"/>
      <c r="BH137" s="125"/>
      <c r="BI137" s="33"/>
      <c r="BJ137" s="23"/>
      <c r="BK137" s="23"/>
      <c r="BL137" s="23"/>
      <c r="BM137" s="23"/>
    </row>
    <row r="138" spans="1:70" s="60" customFormat="1" ht="30" customHeight="1" x14ac:dyDescent="0.5">
      <c r="A138" s="198"/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72" t="s">
        <v>123</v>
      </c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9"/>
      <c r="BG138" s="199"/>
      <c r="BH138" s="199"/>
      <c r="BI138" s="199"/>
      <c r="BJ138" s="200"/>
      <c r="BP138" s="201"/>
      <c r="BQ138" s="201"/>
      <c r="BR138" s="201"/>
    </row>
    <row r="139" spans="1:70" ht="23.25" customHeight="1" thickBot="1" x14ac:dyDescent="0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7"/>
      <c r="S139" s="7"/>
      <c r="T139" s="1"/>
      <c r="U139" s="19"/>
      <c r="V139" s="19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9"/>
      <c r="BG139" s="9"/>
      <c r="BH139" s="9"/>
      <c r="BI139" s="9"/>
      <c r="BJ139" s="48"/>
    </row>
    <row r="140" spans="1:70" s="21" customFormat="1" ht="113.25" customHeight="1" thickBot="1" x14ac:dyDescent="0.4">
      <c r="A140" s="624" t="s">
        <v>112</v>
      </c>
      <c r="B140" s="625"/>
      <c r="C140" s="625"/>
      <c r="D140" s="626"/>
      <c r="E140" s="559" t="s">
        <v>113</v>
      </c>
      <c r="F140" s="404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  <c r="Q140" s="404"/>
      <c r="R140" s="404"/>
      <c r="S140" s="404"/>
      <c r="T140" s="404"/>
      <c r="U140" s="404"/>
      <c r="V140" s="404"/>
      <c r="W140" s="404"/>
      <c r="X140" s="404"/>
      <c r="Y140" s="404"/>
      <c r="Z140" s="404"/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  <c r="AK140" s="404"/>
      <c r="AL140" s="404"/>
      <c r="AM140" s="404"/>
      <c r="AN140" s="404"/>
      <c r="AO140" s="404"/>
      <c r="AP140" s="404"/>
      <c r="AQ140" s="404"/>
      <c r="AR140" s="404"/>
      <c r="AS140" s="404"/>
      <c r="AT140" s="404"/>
      <c r="AU140" s="404"/>
      <c r="AV140" s="404"/>
      <c r="AW140" s="404"/>
      <c r="AX140" s="404"/>
      <c r="AY140" s="404"/>
      <c r="AZ140" s="404"/>
      <c r="BA140" s="404"/>
      <c r="BB140" s="404"/>
      <c r="BC140" s="404"/>
      <c r="BD140" s="404"/>
      <c r="BE140" s="558"/>
      <c r="BF140" s="624" t="s">
        <v>150</v>
      </c>
      <c r="BG140" s="625"/>
      <c r="BH140" s="625"/>
      <c r="BI140" s="626"/>
      <c r="BJ140" s="52"/>
      <c r="BP140" s="22"/>
      <c r="BQ140" s="22"/>
      <c r="BR140" s="22"/>
    </row>
    <row r="141" spans="1:70" s="21" customFormat="1" ht="68.25" customHeight="1" x14ac:dyDescent="0.35">
      <c r="A141" s="627" t="s">
        <v>124</v>
      </c>
      <c r="B141" s="628"/>
      <c r="C141" s="628"/>
      <c r="D141" s="629"/>
      <c r="E141" s="630" t="s">
        <v>299</v>
      </c>
      <c r="F141" s="631"/>
      <c r="G141" s="631"/>
      <c r="H141" s="631"/>
      <c r="I141" s="631"/>
      <c r="J141" s="631"/>
      <c r="K141" s="631"/>
      <c r="L141" s="631"/>
      <c r="M141" s="631"/>
      <c r="N141" s="631"/>
      <c r="O141" s="631"/>
      <c r="P141" s="631"/>
      <c r="Q141" s="631"/>
      <c r="R141" s="631"/>
      <c r="S141" s="631"/>
      <c r="T141" s="631"/>
      <c r="U141" s="631"/>
      <c r="V141" s="631"/>
      <c r="W141" s="631"/>
      <c r="X141" s="631"/>
      <c r="Y141" s="631"/>
      <c r="Z141" s="631"/>
      <c r="AA141" s="631"/>
      <c r="AB141" s="631"/>
      <c r="AC141" s="631"/>
      <c r="AD141" s="631"/>
      <c r="AE141" s="631"/>
      <c r="AF141" s="631"/>
      <c r="AG141" s="631"/>
      <c r="AH141" s="631"/>
      <c r="AI141" s="631"/>
      <c r="AJ141" s="631"/>
      <c r="AK141" s="631"/>
      <c r="AL141" s="631"/>
      <c r="AM141" s="631"/>
      <c r="AN141" s="631"/>
      <c r="AO141" s="631"/>
      <c r="AP141" s="631"/>
      <c r="AQ141" s="631"/>
      <c r="AR141" s="631"/>
      <c r="AS141" s="631"/>
      <c r="AT141" s="631"/>
      <c r="AU141" s="631"/>
      <c r="AV141" s="631"/>
      <c r="AW141" s="631"/>
      <c r="AX141" s="631"/>
      <c r="AY141" s="631"/>
      <c r="AZ141" s="631"/>
      <c r="BA141" s="631"/>
      <c r="BB141" s="631"/>
      <c r="BC141" s="631"/>
      <c r="BD141" s="631"/>
      <c r="BE141" s="632"/>
      <c r="BF141" s="633" t="s">
        <v>419</v>
      </c>
      <c r="BG141" s="574"/>
      <c r="BH141" s="574"/>
      <c r="BI141" s="575"/>
      <c r="BJ141" s="52"/>
      <c r="BP141" s="22"/>
      <c r="BQ141" s="22"/>
      <c r="BR141" s="22"/>
    </row>
    <row r="142" spans="1:70" s="21" customFormat="1" ht="53.25" customHeight="1" x14ac:dyDescent="0.35">
      <c r="A142" s="663" t="s">
        <v>125</v>
      </c>
      <c r="B142" s="664"/>
      <c r="C142" s="664"/>
      <c r="D142" s="665"/>
      <c r="E142" s="666" t="s">
        <v>298</v>
      </c>
      <c r="F142" s="667"/>
      <c r="G142" s="667"/>
      <c r="H142" s="667"/>
      <c r="I142" s="667"/>
      <c r="J142" s="667"/>
      <c r="K142" s="667"/>
      <c r="L142" s="667"/>
      <c r="M142" s="667"/>
      <c r="N142" s="667"/>
      <c r="O142" s="667"/>
      <c r="P142" s="667"/>
      <c r="Q142" s="667"/>
      <c r="R142" s="667"/>
      <c r="S142" s="667"/>
      <c r="T142" s="667"/>
      <c r="U142" s="667"/>
      <c r="V142" s="667"/>
      <c r="W142" s="667"/>
      <c r="X142" s="667"/>
      <c r="Y142" s="667"/>
      <c r="Z142" s="667"/>
      <c r="AA142" s="667"/>
      <c r="AB142" s="667"/>
      <c r="AC142" s="667"/>
      <c r="AD142" s="667"/>
      <c r="AE142" s="667"/>
      <c r="AF142" s="667"/>
      <c r="AG142" s="667"/>
      <c r="AH142" s="667"/>
      <c r="AI142" s="667"/>
      <c r="AJ142" s="667"/>
      <c r="AK142" s="667"/>
      <c r="AL142" s="667"/>
      <c r="AM142" s="667"/>
      <c r="AN142" s="667"/>
      <c r="AO142" s="667"/>
      <c r="AP142" s="667"/>
      <c r="AQ142" s="667"/>
      <c r="AR142" s="667"/>
      <c r="AS142" s="667"/>
      <c r="AT142" s="667"/>
      <c r="AU142" s="667"/>
      <c r="AV142" s="667"/>
      <c r="AW142" s="667"/>
      <c r="AX142" s="667"/>
      <c r="AY142" s="667"/>
      <c r="AZ142" s="667"/>
      <c r="BA142" s="667"/>
      <c r="BB142" s="667"/>
      <c r="BC142" s="667"/>
      <c r="BD142" s="667"/>
      <c r="BE142" s="668"/>
      <c r="BF142" s="635" t="s">
        <v>176</v>
      </c>
      <c r="BG142" s="488"/>
      <c r="BH142" s="488"/>
      <c r="BI142" s="489"/>
      <c r="BJ142" s="52"/>
      <c r="BP142" s="22"/>
      <c r="BQ142" s="22"/>
      <c r="BR142" s="22"/>
    </row>
    <row r="143" spans="1:70" s="21" customFormat="1" ht="53.25" customHeight="1" x14ac:dyDescent="0.35">
      <c r="A143" s="663" t="s">
        <v>132</v>
      </c>
      <c r="B143" s="664"/>
      <c r="C143" s="664"/>
      <c r="D143" s="703"/>
      <c r="E143" s="707" t="s">
        <v>307</v>
      </c>
      <c r="F143" s="441"/>
      <c r="G143" s="441"/>
      <c r="H143" s="441"/>
      <c r="I143" s="441"/>
      <c r="J143" s="441"/>
      <c r="K143" s="441"/>
      <c r="L143" s="441"/>
      <c r="M143" s="441"/>
      <c r="N143" s="441"/>
      <c r="O143" s="441"/>
      <c r="P143" s="441"/>
      <c r="Q143" s="441"/>
      <c r="R143" s="441"/>
      <c r="S143" s="441"/>
      <c r="T143" s="441"/>
      <c r="U143" s="441"/>
      <c r="V143" s="441"/>
      <c r="W143" s="441"/>
      <c r="X143" s="441"/>
      <c r="Y143" s="441"/>
      <c r="Z143" s="441"/>
      <c r="AA143" s="441"/>
      <c r="AB143" s="441"/>
      <c r="AC143" s="441"/>
      <c r="AD143" s="441"/>
      <c r="AE143" s="441"/>
      <c r="AF143" s="441"/>
      <c r="AG143" s="441"/>
      <c r="AH143" s="441"/>
      <c r="AI143" s="441"/>
      <c r="AJ143" s="441"/>
      <c r="AK143" s="441"/>
      <c r="AL143" s="441"/>
      <c r="AM143" s="441"/>
      <c r="AN143" s="441"/>
      <c r="AO143" s="441"/>
      <c r="AP143" s="441"/>
      <c r="AQ143" s="441"/>
      <c r="AR143" s="441"/>
      <c r="AS143" s="441"/>
      <c r="AT143" s="441"/>
      <c r="AU143" s="441"/>
      <c r="AV143" s="441"/>
      <c r="AW143" s="441"/>
      <c r="AX143" s="441"/>
      <c r="AY143" s="441"/>
      <c r="AZ143" s="441"/>
      <c r="BA143" s="441"/>
      <c r="BB143" s="441"/>
      <c r="BC143" s="441"/>
      <c r="BD143" s="441"/>
      <c r="BE143" s="442"/>
      <c r="BF143" s="635" t="s">
        <v>372</v>
      </c>
      <c r="BG143" s="699"/>
      <c r="BH143" s="699"/>
      <c r="BI143" s="700"/>
      <c r="BJ143" s="52"/>
      <c r="BP143" s="22"/>
      <c r="BQ143" s="22"/>
      <c r="BR143" s="22"/>
    </row>
    <row r="144" spans="1:70" s="141" customFormat="1" ht="81.75" customHeight="1" x14ac:dyDescent="0.35">
      <c r="A144" s="690" t="s">
        <v>133</v>
      </c>
      <c r="B144" s="691"/>
      <c r="C144" s="691"/>
      <c r="D144" s="692"/>
      <c r="E144" s="708" t="s">
        <v>296</v>
      </c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  <c r="AI144" s="359"/>
      <c r="AJ144" s="359"/>
      <c r="AK144" s="359"/>
      <c r="AL144" s="359"/>
      <c r="AM144" s="359"/>
      <c r="AN144" s="359"/>
      <c r="AO144" s="359"/>
      <c r="AP144" s="359"/>
      <c r="AQ144" s="359"/>
      <c r="AR144" s="359"/>
      <c r="AS144" s="359"/>
      <c r="AT144" s="359"/>
      <c r="AU144" s="359"/>
      <c r="AV144" s="359"/>
      <c r="AW144" s="359"/>
      <c r="AX144" s="359"/>
      <c r="AY144" s="359"/>
      <c r="AZ144" s="359"/>
      <c r="BA144" s="359"/>
      <c r="BB144" s="359"/>
      <c r="BC144" s="359"/>
      <c r="BD144" s="359"/>
      <c r="BE144" s="360"/>
      <c r="BF144" s="635" t="s">
        <v>415</v>
      </c>
      <c r="BG144" s="488"/>
      <c r="BH144" s="488"/>
      <c r="BI144" s="489"/>
      <c r="BJ144" s="140"/>
    </row>
    <row r="145" spans="1:70" s="21" customFormat="1" ht="67.5" customHeight="1" x14ac:dyDescent="0.35">
      <c r="A145" s="690" t="s">
        <v>140</v>
      </c>
      <c r="B145" s="691"/>
      <c r="C145" s="691"/>
      <c r="D145" s="692"/>
      <c r="E145" s="708" t="s">
        <v>301</v>
      </c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M145" s="359"/>
      <c r="AN145" s="359"/>
      <c r="AO145" s="359"/>
      <c r="AP145" s="359"/>
      <c r="AQ145" s="359"/>
      <c r="AR145" s="359"/>
      <c r="AS145" s="359"/>
      <c r="AT145" s="359"/>
      <c r="AU145" s="359"/>
      <c r="AV145" s="359"/>
      <c r="AW145" s="359"/>
      <c r="AX145" s="359"/>
      <c r="AY145" s="359"/>
      <c r="AZ145" s="359"/>
      <c r="BA145" s="359"/>
      <c r="BB145" s="359"/>
      <c r="BC145" s="359"/>
      <c r="BD145" s="359"/>
      <c r="BE145" s="360"/>
      <c r="BF145" s="696" t="s">
        <v>419</v>
      </c>
      <c r="BG145" s="350"/>
      <c r="BH145" s="350"/>
      <c r="BI145" s="351"/>
      <c r="BJ145" s="52"/>
      <c r="BP145" s="22"/>
      <c r="BQ145" s="22"/>
      <c r="BR145" s="22"/>
    </row>
    <row r="146" spans="1:70" s="21" customFormat="1" ht="76.5" customHeight="1" thickBot="1" x14ac:dyDescent="0.4">
      <c r="A146" s="775" t="s">
        <v>141</v>
      </c>
      <c r="B146" s="776"/>
      <c r="C146" s="776"/>
      <c r="D146" s="777"/>
      <c r="E146" s="688" t="s">
        <v>302</v>
      </c>
      <c r="F146" s="468"/>
      <c r="G146" s="468"/>
      <c r="H146" s="468"/>
      <c r="I146" s="468"/>
      <c r="J146" s="468"/>
      <c r="K146" s="468"/>
      <c r="L146" s="468"/>
      <c r="M146" s="468"/>
      <c r="N146" s="468"/>
      <c r="O146" s="468"/>
      <c r="P146" s="468"/>
      <c r="Q146" s="468"/>
      <c r="R146" s="468"/>
      <c r="S146" s="468"/>
      <c r="T146" s="468"/>
      <c r="U146" s="468"/>
      <c r="V146" s="468"/>
      <c r="W146" s="468"/>
      <c r="X146" s="468"/>
      <c r="Y146" s="468"/>
      <c r="Z146" s="468"/>
      <c r="AA146" s="468"/>
      <c r="AB146" s="468"/>
      <c r="AC146" s="468"/>
      <c r="AD146" s="468"/>
      <c r="AE146" s="468"/>
      <c r="AF146" s="468"/>
      <c r="AG146" s="468"/>
      <c r="AH146" s="468"/>
      <c r="AI146" s="468"/>
      <c r="AJ146" s="468"/>
      <c r="AK146" s="468"/>
      <c r="AL146" s="468"/>
      <c r="AM146" s="468"/>
      <c r="AN146" s="468"/>
      <c r="AO146" s="468"/>
      <c r="AP146" s="468"/>
      <c r="AQ146" s="468"/>
      <c r="AR146" s="468"/>
      <c r="AS146" s="468"/>
      <c r="AT146" s="468"/>
      <c r="AU146" s="468"/>
      <c r="AV146" s="468"/>
      <c r="AW146" s="468"/>
      <c r="AX146" s="468"/>
      <c r="AY146" s="468"/>
      <c r="AZ146" s="468"/>
      <c r="BA146" s="468"/>
      <c r="BB146" s="468"/>
      <c r="BC146" s="468"/>
      <c r="BD146" s="468"/>
      <c r="BE146" s="469"/>
      <c r="BF146" s="689" t="s">
        <v>419</v>
      </c>
      <c r="BG146" s="417"/>
      <c r="BH146" s="417"/>
      <c r="BI146" s="418"/>
      <c r="BJ146" s="52"/>
      <c r="BP146" s="22"/>
      <c r="BQ146" s="22"/>
      <c r="BR146" s="22"/>
    </row>
    <row r="147" spans="1:70" ht="3" customHeight="1" x14ac:dyDescent="0.4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10"/>
      <c r="BG147" s="110"/>
      <c r="BH147" s="110"/>
      <c r="BI147" s="110"/>
      <c r="BJ147" s="51"/>
    </row>
    <row r="148" spans="1:70" s="25" customFormat="1" ht="35.25" customHeight="1" x14ac:dyDescent="0.45">
      <c r="A148" s="174" t="s">
        <v>128</v>
      </c>
      <c r="B148" s="279"/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175"/>
      <c r="S148" s="175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36"/>
      <c r="AF148" s="24"/>
      <c r="AG148" s="279"/>
      <c r="AH148" s="279"/>
      <c r="AI148" s="470" t="s">
        <v>128</v>
      </c>
      <c r="AJ148" s="470"/>
      <c r="AK148" s="470"/>
      <c r="AL148" s="470"/>
      <c r="AM148" s="470"/>
      <c r="AN148" s="470"/>
      <c r="AO148" s="470"/>
      <c r="AP148" s="470"/>
      <c r="AQ148" s="470"/>
      <c r="AR148" s="279"/>
      <c r="AS148" s="279"/>
      <c r="AT148" s="279"/>
      <c r="AU148" s="279"/>
      <c r="AV148" s="279"/>
      <c r="AW148" s="279"/>
      <c r="AX148" s="279"/>
      <c r="AY148" s="279"/>
      <c r="AZ148" s="279"/>
      <c r="BA148" s="279"/>
      <c r="BB148" s="279"/>
      <c r="BC148" s="279"/>
      <c r="BD148" s="279"/>
      <c r="BE148" s="279"/>
      <c r="BF148" s="279"/>
      <c r="BG148" s="279"/>
      <c r="BH148" s="279"/>
      <c r="BI148" s="26"/>
      <c r="BJ148" s="27"/>
      <c r="BK148" s="27"/>
      <c r="BL148" s="27"/>
      <c r="BM148" s="27"/>
    </row>
    <row r="149" spans="1:70" s="25" customFormat="1" ht="17.25" customHeight="1" x14ac:dyDescent="0.45">
      <c r="A149" s="471" t="s">
        <v>427</v>
      </c>
      <c r="B149" s="471"/>
      <c r="C149" s="471"/>
      <c r="D149" s="471"/>
      <c r="E149" s="471"/>
      <c r="F149" s="471"/>
      <c r="G149" s="471"/>
      <c r="H149" s="471"/>
      <c r="I149" s="471"/>
      <c r="J149" s="471"/>
      <c r="K149" s="471"/>
      <c r="L149" s="471"/>
      <c r="M149" s="471"/>
      <c r="N149" s="471"/>
      <c r="O149" s="471"/>
      <c r="P149" s="471"/>
      <c r="Q149" s="471"/>
      <c r="R149" s="471"/>
      <c r="S149" s="471"/>
      <c r="T149" s="471"/>
      <c r="U149" s="471"/>
      <c r="V149" s="471"/>
      <c r="W149" s="471"/>
      <c r="X149" s="471"/>
      <c r="Y149" s="176"/>
      <c r="Z149" s="176"/>
      <c r="AA149" s="176"/>
      <c r="AB149" s="176"/>
      <c r="AC149" s="176"/>
      <c r="AD149" s="279"/>
      <c r="AE149" s="236"/>
      <c r="AF149" s="279"/>
      <c r="AG149" s="279"/>
      <c r="AH149" s="279"/>
      <c r="AI149" s="486" t="s">
        <v>429</v>
      </c>
      <c r="AJ149" s="486"/>
      <c r="AK149" s="486"/>
      <c r="AL149" s="486"/>
      <c r="AM149" s="486"/>
      <c r="AN149" s="486"/>
      <c r="AO149" s="486"/>
      <c r="AP149" s="486"/>
      <c r="AQ149" s="486"/>
      <c r="AR149" s="486"/>
      <c r="AS149" s="486"/>
      <c r="AT149" s="486"/>
      <c r="AU149" s="486"/>
      <c r="AV149" s="486"/>
      <c r="AW149" s="486"/>
      <c r="AX149" s="486"/>
      <c r="AY149" s="486"/>
      <c r="AZ149" s="486"/>
      <c r="BA149" s="486"/>
      <c r="BB149" s="486"/>
      <c r="BC149" s="486"/>
      <c r="BD149" s="486"/>
      <c r="BE149" s="486"/>
      <c r="BF149" s="486"/>
      <c r="BG149" s="486"/>
      <c r="BH149" s="486"/>
      <c r="BI149" s="26"/>
      <c r="BJ149" s="27"/>
      <c r="BK149" s="27"/>
      <c r="BL149" s="27"/>
      <c r="BM149" s="27"/>
    </row>
    <row r="150" spans="1:70" s="25" customFormat="1" ht="51.75" customHeight="1" x14ac:dyDescent="0.45">
      <c r="A150" s="471"/>
      <c r="B150" s="471"/>
      <c r="C150" s="471"/>
      <c r="D150" s="471"/>
      <c r="E150" s="471"/>
      <c r="F150" s="471"/>
      <c r="G150" s="471"/>
      <c r="H150" s="471"/>
      <c r="I150" s="471"/>
      <c r="J150" s="471"/>
      <c r="K150" s="471"/>
      <c r="L150" s="471"/>
      <c r="M150" s="471"/>
      <c r="N150" s="471"/>
      <c r="O150" s="471"/>
      <c r="P150" s="471"/>
      <c r="Q150" s="471"/>
      <c r="R150" s="471"/>
      <c r="S150" s="471"/>
      <c r="T150" s="471"/>
      <c r="U150" s="471"/>
      <c r="V150" s="471"/>
      <c r="W150" s="471"/>
      <c r="X150" s="471"/>
      <c r="Y150" s="176"/>
      <c r="Z150" s="176"/>
      <c r="AA150" s="176"/>
      <c r="AB150" s="176"/>
      <c r="AC150" s="176"/>
      <c r="AD150" s="279"/>
      <c r="AE150" s="236"/>
      <c r="AF150" s="279"/>
      <c r="AG150" s="279"/>
      <c r="AH150" s="279"/>
      <c r="AI150" s="486"/>
      <c r="AJ150" s="486"/>
      <c r="AK150" s="486"/>
      <c r="AL150" s="486"/>
      <c r="AM150" s="486"/>
      <c r="AN150" s="486"/>
      <c r="AO150" s="486"/>
      <c r="AP150" s="486"/>
      <c r="AQ150" s="486"/>
      <c r="AR150" s="486"/>
      <c r="AS150" s="486"/>
      <c r="AT150" s="486"/>
      <c r="AU150" s="486"/>
      <c r="AV150" s="486"/>
      <c r="AW150" s="486"/>
      <c r="AX150" s="486"/>
      <c r="AY150" s="486"/>
      <c r="AZ150" s="486"/>
      <c r="BA150" s="486"/>
      <c r="BB150" s="486"/>
      <c r="BC150" s="486"/>
      <c r="BD150" s="486"/>
      <c r="BE150" s="486"/>
      <c r="BF150" s="486"/>
      <c r="BG150" s="486"/>
      <c r="BH150" s="486"/>
      <c r="BI150" s="26"/>
      <c r="BJ150" s="27"/>
      <c r="BK150" s="27"/>
      <c r="BL150" s="27"/>
      <c r="BM150" s="27"/>
    </row>
    <row r="151" spans="1:70" s="24" customFormat="1" ht="43.5" customHeight="1" x14ac:dyDescent="0.5">
      <c r="A151" s="454"/>
      <c r="B151" s="454"/>
      <c r="C151" s="454"/>
      <c r="D151" s="454"/>
      <c r="E151" s="454"/>
      <c r="F151" s="454"/>
      <c r="G151" s="454"/>
      <c r="H151" s="430" t="s">
        <v>170</v>
      </c>
      <c r="I151" s="430"/>
      <c r="J151" s="430"/>
      <c r="K151" s="430"/>
      <c r="L151" s="430"/>
      <c r="M151" s="430"/>
      <c r="N151" s="430"/>
      <c r="O151" s="430"/>
      <c r="P151" s="430"/>
      <c r="Q151" s="430"/>
      <c r="R151" s="116"/>
      <c r="S151" s="116"/>
      <c r="T151" s="116"/>
      <c r="U151" s="116"/>
      <c r="V151" s="279"/>
      <c r="W151" s="279"/>
      <c r="X151" s="279"/>
      <c r="Y151" s="279"/>
      <c r="Z151" s="279"/>
      <c r="AA151" s="279"/>
      <c r="AB151" s="279"/>
      <c r="AC151" s="279"/>
      <c r="AD151" s="279"/>
      <c r="AE151" s="236"/>
      <c r="AF151" s="279"/>
      <c r="AG151" s="279"/>
      <c r="AH151" s="279"/>
      <c r="AI151" s="250"/>
      <c r="AJ151" s="271"/>
      <c r="AK151" s="271"/>
      <c r="AL151" s="271"/>
      <c r="AM151" s="271"/>
      <c r="AN151" s="271"/>
      <c r="AO151" s="271"/>
      <c r="AP151" s="431" t="s">
        <v>173</v>
      </c>
      <c r="AQ151" s="431"/>
      <c r="AR151" s="431"/>
      <c r="AS151" s="431"/>
      <c r="AT151" s="431"/>
      <c r="AU151" s="431"/>
      <c r="AV151" s="431"/>
      <c r="AW151" s="431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279"/>
      <c r="BI151" s="33"/>
      <c r="BJ151" s="23"/>
      <c r="BK151" s="23"/>
      <c r="BL151" s="23"/>
      <c r="BM151" s="23"/>
    </row>
    <row r="152" spans="1:70" s="25" customFormat="1" ht="54.75" customHeight="1" x14ac:dyDescent="0.5">
      <c r="A152" s="455"/>
      <c r="B152" s="455"/>
      <c r="C152" s="455"/>
      <c r="D152" s="455"/>
      <c r="E152" s="455"/>
      <c r="F152" s="455"/>
      <c r="G152" s="455"/>
      <c r="H152" s="432">
        <v>2021</v>
      </c>
      <c r="I152" s="432"/>
      <c r="J152" s="432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2"/>
      <c r="AF152" s="173"/>
      <c r="AG152" s="173"/>
      <c r="AH152" s="173"/>
      <c r="AI152" s="433" t="s">
        <v>169</v>
      </c>
      <c r="AJ152" s="433"/>
      <c r="AK152" s="433"/>
      <c r="AL152" s="433"/>
      <c r="AM152" s="433"/>
      <c r="AN152" s="433"/>
      <c r="AO152" s="433"/>
      <c r="AP152" s="788">
        <v>2021</v>
      </c>
      <c r="AQ152" s="788"/>
      <c r="AR152" s="78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173"/>
      <c r="BH152" s="173"/>
      <c r="BI152" s="26"/>
      <c r="BJ152" s="27"/>
      <c r="BK152" s="27"/>
      <c r="BL152" s="27"/>
      <c r="BM152" s="27"/>
    </row>
    <row r="153" spans="1:70" s="117" customFormat="1" ht="40.5" x14ac:dyDescent="0.55000000000000004"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R153" s="119"/>
      <c r="S153" s="119"/>
      <c r="AA153" s="120"/>
      <c r="BD153" s="121"/>
      <c r="BE153" s="121"/>
      <c r="BF153" s="121"/>
      <c r="BG153" s="121"/>
      <c r="BH153" s="121"/>
      <c r="BI153" s="33"/>
      <c r="BJ153" s="122"/>
      <c r="BK153" s="122"/>
      <c r="BL153" s="122"/>
      <c r="BM153" s="122"/>
    </row>
    <row r="154" spans="1:70" s="117" customFormat="1" ht="40.5" customHeight="1" x14ac:dyDescent="0.55000000000000004"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R154" s="119"/>
      <c r="S154" s="119"/>
      <c r="AA154" s="120"/>
      <c r="BD154" s="121"/>
      <c r="BE154" s="121"/>
      <c r="BF154" s="121"/>
      <c r="BG154" s="121"/>
      <c r="BH154" s="121"/>
      <c r="BI154" s="33"/>
      <c r="BJ154" s="122"/>
      <c r="BK154" s="122"/>
      <c r="BL154" s="122"/>
      <c r="BM154" s="122"/>
    </row>
    <row r="155" spans="1:70" s="24" customFormat="1" ht="48.75" customHeight="1" x14ac:dyDescent="0.5">
      <c r="A155" s="123" t="s">
        <v>293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R155" s="124"/>
      <c r="S155" s="124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BD155" s="125"/>
      <c r="BE155" s="125"/>
      <c r="BF155" s="125"/>
      <c r="BG155" s="125"/>
      <c r="BH155" s="125"/>
      <c r="BI155" s="33"/>
      <c r="BJ155" s="23"/>
      <c r="BK155" s="23"/>
      <c r="BL155" s="23"/>
      <c r="BM155" s="23"/>
    </row>
    <row r="156" spans="1:70" s="24" customFormat="1" ht="48.75" customHeight="1" x14ac:dyDescent="0.5">
      <c r="A156" s="65" t="s">
        <v>106</v>
      </c>
      <c r="R156" s="124"/>
      <c r="S156" s="124"/>
      <c r="BD156" s="125"/>
      <c r="BE156" s="125"/>
      <c r="BF156" s="125"/>
      <c r="BG156" s="125"/>
      <c r="BH156" s="125"/>
      <c r="BI156" s="33"/>
      <c r="BJ156" s="23"/>
      <c r="BK156" s="23"/>
      <c r="BL156" s="23"/>
      <c r="BM156" s="23"/>
    </row>
    <row r="157" spans="1:70" s="24" customFormat="1" ht="31.5" customHeight="1" thickBot="1" x14ac:dyDescent="0.55000000000000004">
      <c r="A157" s="65"/>
      <c r="R157" s="124"/>
      <c r="S157" s="124"/>
      <c r="BD157" s="125"/>
      <c r="BE157" s="125"/>
      <c r="BF157" s="125"/>
      <c r="BG157" s="125"/>
      <c r="BH157" s="125"/>
      <c r="BI157" s="33"/>
      <c r="BJ157" s="23"/>
      <c r="BK157" s="23"/>
      <c r="BL157" s="23"/>
      <c r="BM157" s="23"/>
    </row>
    <row r="158" spans="1:70" s="21" customFormat="1" ht="128.44999999999999" customHeight="1" thickBot="1" x14ac:dyDescent="0.4">
      <c r="A158" s="624" t="s">
        <v>112</v>
      </c>
      <c r="B158" s="625"/>
      <c r="C158" s="625"/>
      <c r="D158" s="626"/>
      <c r="E158" s="559" t="s">
        <v>113</v>
      </c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04"/>
      <c r="Z158" s="404"/>
      <c r="AA158" s="404"/>
      <c r="AB158" s="404"/>
      <c r="AC158" s="404"/>
      <c r="AD158" s="404"/>
      <c r="AE158" s="404"/>
      <c r="AF158" s="404"/>
      <c r="AG158" s="404"/>
      <c r="AH158" s="404"/>
      <c r="AI158" s="404"/>
      <c r="AJ158" s="404"/>
      <c r="AK158" s="404"/>
      <c r="AL158" s="404"/>
      <c r="AM158" s="404"/>
      <c r="AN158" s="404"/>
      <c r="AO158" s="404"/>
      <c r="AP158" s="404"/>
      <c r="AQ158" s="404"/>
      <c r="AR158" s="404"/>
      <c r="AS158" s="404"/>
      <c r="AT158" s="404"/>
      <c r="AU158" s="404"/>
      <c r="AV158" s="404"/>
      <c r="AW158" s="404"/>
      <c r="AX158" s="404"/>
      <c r="AY158" s="404"/>
      <c r="AZ158" s="404"/>
      <c r="BA158" s="404"/>
      <c r="BB158" s="404"/>
      <c r="BC158" s="404"/>
      <c r="BD158" s="404"/>
      <c r="BE158" s="558"/>
      <c r="BF158" s="624" t="s">
        <v>150</v>
      </c>
      <c r="BG158" s="625"/>
      <c r="BH158" s="625"/>
      <c r="BI158" s="626"/>
      <c r="BJ158" s="52"/>
      <c r="BP158" s="22"/>
      <c r="BQ158" s="22"/>
      <c r="BR158" s="22"/>
    </row>
    <row r="159" spans="1:70" s="21" customFormat="1" ht="65.099999999999994" customHeight="1" x14ac:dyDescent="0.35">
      <c r="A159" s="690" t="s">
        <v>253</v>
      </c>
      <c r="B159" s="691"/>
      <c r="C159" s="691"/>
      <c r="D159" s="692"/>
      <c r="E159" s="693" t="s">
        <v>378</v>
      </c>
      <c r="F159" s="694"/>
      <c r="G159" s="694"/>
      <c r="H159" s="694"/>
      <c r="I159" s="694"/>
      <c r="J159" s="694"/>
      <c r="K159" s="694"/>
      <c r="L159" s="694"/>
      <c r="M159" s="694"/>
      <c r="N159" s="694"/>
      <c r="O159" s="694"/>
      <c r="P159" s="694"/>
      <c r="Q159" s="694"/>
      <c r="R159" s="694"/>
      <c r="S159" s="694"/>
      <c r="T159" s="694"/>
      <c r="U159" s="694"/>
      <c r="V159" s="694"/>
      <c r="W159" s="694"/>
      <c r="X159" s="694"/>
      <c r="Y159" s="694"/>
      <c r="Z159" s="694"/>
      <c r="AA159" s="694"/>
      <c r="AB159" s="694"/>
      <c r="AC159" s="694"/>
      <c r="AD159" s="694"/>
      <c r="AE159" s="694"/>
      <c r="AF159" s="694"/>
      <c r="AG159" s="694"/>
      <c r="AH159" s="694"/>
      <c r="AI159" s="694"/>
      <c r="AJ159" s="694"/>
      <c r="AK159" s="694"/>
      <c r="AL159" s="694"/>
      <c r="AM159" s="694"/>
      <c r="AN159" s="694"/>
      <c r="AO159" s="694"/>
      <c r="AP159" s="694"/>
      <c r="AQ159" s="694"/>
      <c r="AR159" s="694"/>
      <c r="AS159" s="694"/>
      <c r="AT159" s="694"/>
      <c r="AU159" s="694"/>
      <c r="AV159" s="694"/>
      <c r="AW159" s="694"/>
      <c r="AX159" s="694"/>
      <c r="AY159" s="694"/>
      <c r="AZ159" s="694"/>
      <c r="BA159" s="694"/>
      <c r="BB159" s="694"/>
      <c r="BC159" s="694"/>
      <c r="BD159" s="694"/>
      <c r="BE159" s="695"/>
      <c r="BF159" s="696" t="s">
        <v>344</v>
      </c>
      <c r="BG159" s="697"/>
      <c r="BH159" s="697"/>
      <c r="BI159" s="698"/>
      <c r="BJ159" s="52"/>
      <c r="BP159" s="22"/>
      <c r="BQ159" s="22"/>
      <c r="BR159" s="22"/>
    </row>
    <row r="160" spans="1:70" s="129" customFormat="1" ht="51" customHeight="1" x14ac:dyDescent="0.35">
      <c r="A160" s="749" t="s">
        <v>256</v>
      </c>
      <c r="B160" s="750"/>
      <c r="C160" s="750"/>
      <c r="D160" s="751"/>
      <c r="E160" s="693" t="s">
        <v>379</v>
      </c>
      <c r="F160" s="694"/>
      <c r="G160" s="694"/>
      <c r="H160" s="694"/>
      <c r="I160" s="694"/>
      <c r="J160" s="694"/>
      <c r="K160" s="694"/>
      <c r="L160" s="694"/>
      <c r="M160" s="694"/>
      <c r="N160" s="694"/>
      <c r="O160" s="694"/>
      <c r="P160" s="694"/>
      <c r="Q160" s="694"/>
      <c r="R160" s="694"/>
      <c r="S160" s="694"/>
      <c r="T160" s="694"/>
      <c r="U160" s="694"/>
      <c r="V160" s="694"/>
      <c r="W160" s="694"/>
      <c r="X160" s="694"/>
      <c r="Y160" s="694"/>
      <c r="Z160" s="694"/>
      <c r="AA160" s="694"/>
      <c r="AB160" s="694"/>
      <c r="AC160" s="694"/>
      <c r="AD160" s="694"/>
      <c r="AE160" s="694"/>
      <c r="AF160" s="694"/>
      <c r="AG160" s="694"/>
      <c r="AH160" s="694"/>
      <c r="AI160" s="694"/>
      <c r="AJ160" s="694"/>
      <c r="AK160" s="694"/>
      <c r="AL160" s="694"/>
      <c r="AM160" s="694"/>
      <c r="AN160" s="694"/>
      <c r="AO160" s="694"/>
      <c r="AP160" s="694"/>
      <c r="AQ160" s="694"/>
      <c r="AR160" s="694"/>
      <c r="AS160" s="694"/>
      <c r="AT160" s="694"/>
      <c r="AU160" s="694"/>
      <c r="AV160" s="694"/>
      <c r="AW160" s="694"/>
      <c r="AX160" s="694"/>
      <c r="AY160" s="694"/>
      <c r="AZ160" s="694"/>
      <c r="BA160" s="694"/>
      <c r="BB160" s="694"/>
      <c r="BC160" s="694"/>
      <c r="BD160" s="694"/>
      <c r="BE160" s="695"/>
      <c r="BF160" s="752" t="s">
        <v>151</v>
      </c>
      <c r="BG160" s="753"/>
      <c r="BH160" s="753"/>
      <c r="BI160" s="754"/>
      <c r="BJ160" s="128"/>
      <c r="BP160" s="130"/>
      <c r="BQ160" s="130"/>
      <c r="BR160" s="130"/>
    </row>
    <row r="161" spans="1:70" s="21" customFormat="1" ht="49.5" customHeight="1" x14ac:dyDescent="0.35">
      <c r="A161" s="690" t="s">
        <v>257</v>
      </c>
      <c r="B161" s="691"/>
      <c r="C161" s="691"/>
      <c r="D161" s="692"/>
      <c r="E161" s="708" t="s">
        <v>297</v>
      </c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I161" s="359"/>
      <c r="AJ161" s="359"/>
      <c r="AK161" s="359"/>
      <c r="AL161" s="359"/>
      <c r="AM161" s="359"/>
      <c r="AN161" s="359"/>
      <c r="AO161" s="359"/>
      <c r="AP161" s="359"/>
      <c r="AQ161" s="359"/>
      <c r="AR161" s="359"/>
      <c r="AS161" s="359"/>
      <c r="AT161" s="359"/>
      <c r="AU161" s="359"/>
      <c r="AV161" s="359"/>
      <c r="AW161" s="359"/>
      <c r="AX161" s="359"/>
      <c r="AY161" s="359"/>
      <c r="AZ161" s="359"/>
      <c r="BA161" s="359"/>
      <c r="BB161" s="359"/>
      <c r="BC161" s="359"/>
      <c r="BD161" s="359"/>
      <c r="BE161" s="755"/>
      <c r="BF161" s="729" t="s">
        <v>345</v>
      </c>
      <c r="BG161" s="730"/>
      <c r="BH161" s="730"/>
      <c r="BI161" s="731"/>
      <c r="BJ161" s="52"/>
      <c r="BP161" s="22"/>
      <c r="BQ161" s="22"/>
      <c r="BR161" s="22"/>
    </row>
    <row r="162" spans="1:70" s="21" customFormat="1" ht="58.5" customHeight="1" x14ac:dyDescent="0.35">
      <c r="A162" s="690" t="s">
        <v>258</v>
      </c>
      <c r="B162" s="691"/>
      <c r="C162" s="691"/>
      <c r="D162" s="692"/>
      <c r="E162" s="708" t="s">
        <v>420</v>
      </c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  <c r="AM162" s="359"/>
      <c r="AN162" s="359"/>
      <c r="AO162" s="359"/>
      <c r="AP162" s="359"/>
      <c r="AQ162" s="359"/>
      <c r="AR162" s="359"/>
      <c r="AS162" s="359"/>
      <c r="AT162" s="359"/>
      <c r="AU162" s="359"/>
      <c r="AV162" s="359"/>
      <c r="AW162" s="359"/>
      <c r="AX162" s="359"/>
      <c r="AY162" s="359"/>
      <c r="AZ162" s="359"/>
      <c r="BA162" s="359"/>
      <c r="BB162" s="359"/>
      <c r="BC162" s="359"/>
      <c r="BD162" s="359"/>
      <c r="BE162" s="755"/>
      <c r="BF162" s="729" t="s">
        <v>194</v>
      </c>
      <c r="BG162" s="730"/>
      <c r="BH162" s="730"/>
      <c r="BI162" s="731"/>
      <c r="BJ162" s="52"/>
      <c r="BP162" s="22"/>
      <c r="BQ162" s="22"/>
      <c r="BR162" s="22"/>
    </row>
    <row r="163" spans="1:70" s="21" customFormat="1" ht="53.25" customHeight="1" x14ac:dyDescent="0.35">
      <c r="A163" s="690" t="s">
        <v>259</v>
      </c>
      <c r="B163" s="691"/>
      <c r="C163" s="691"/>
      <c r="D163" s="692"/>
      <c r="E163" s="693" t="s">
        <v>380</v>
      </c>
      <c r="F163" s="694"/>
      <c r="G163" s="694"/>
      <c r="H163" s="694"/>
      <c r="I163" s="694"/>
      <c r="J163" s="694"/>
      <c r="K163" s="694"/>
      <c r="L163" s="694"/>
      <c r="M163" s="694"/>
      <c r="N163" s="694"/>
      <c r="O163" s="694"/>
      <c r="P163" s="694"/>
      <c r="Q163" s="694"/>
      <c r="R163" s="694"/>
      <c r="S163" s="694"/>
      <c r="T163" s="694"/>
      <c r="U163" s="694"/>
      <c r="V163" s="694"/>
      <c r="W163" s="694"/>
      <c r="X163" s="694"/>
      <c r="Y163" s="694"/>
      <c r="Z163" s="694"/>
      <c r="AA163" s="694"/>
      <c r="AB163" s="694"/>
      <c r="AC163" s="694"/>
      <c r="AD163" s="694"/>
      <c r="AE163" s="694"/>
      <c r="AF163" s="694"/>
      <c r="AG163" s="694"/>
      <c r="AH163" s="694"/>
      <c r="AI163" s="694"/>
      <c r="AJ163" s="694"/>
      <c r="AK163" s="694"/>
      <c r="AL163" s="694"/>
      <c r="AM163" s="694"/>
      <c r="AN163" s="694"/>
      <c r="AO163" s="694"/>
      <c r="AP163" s="694"/>
      <c r="AQ163" s="694"/>
      <c r="AR163" s="694"/>
      <c r="AS163" s="694"/>
      <c r="AT163" s="694"/>
      <c r="AU163" s="694"/>
      <c r="AV163" s="694"/>
      <c r="AW163" s="694"/>
      <c r="AX163" s="694"/>
      <c r="AY163" s="694"/>
      <c r="AZ163" s="694"/>
      <c r="BA163" s="694"/>
      <c r="BB163" s="694"/>
      <c r="BC163" s="694"/>
      <c r="BD163" s="694"/>
      <c r="BE163" s="695"/>
      <c r="BF163" s="729" t="s">
        <v>120</v>
      </c>
      <c r="BG163" s="730"/>
      <c r="BH163" s="730"/>
      <c r="BI163" s="731"/>
      <c r="BJ163" s="52"/>
      <c r="BP163" s="22"/>
      <c r="BQ163" s="22"/>
      <c r="BR163" s="22"/>
    </row>
    <row r="164" spans="1:70" s="21" customFormat="1" ht="79.5" customHeight="1" x14ac:dyDescent="0.35">
      <c r="A164" s="690" t="s">
        <v>260</v>
      </c>
      <c r="B164" s="691"/>
      <c r="C164" s="691"/>
      <c r="D164" s="692"/>
      <c r="E164" s="708" t="s">
        <v>409</v>
      </c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  <c r="AI164" s="359"/>
      <c r="AJ164" s="359"/>
      <c r="AK164" s="359"/>
      <c r="AL164" s="359"/>
      <c r="AM164" s="359"/>
      <c r="AN164" s="359"/>
      <c r="AO164" s="359"/>
      <c r="AP164" s="359"/>
      <c r="AQ164" s="359"/>
      <c r="AR164" s="359"/>
      <c r="AS164" s="359"/>
      <c r="AT164" s="359"/>
      <c r="AU164" s="359"/>
      <c r="AV164" s="359"/>
      <c r="AW164" s="359"/>
      <c r="AX164" s="359"/>
      <c r="AY164" s="359"/>
      <c r="AZ164" s="359"/>
      <c r="BA164" s="359"/>
      <c r="BB164" s="359"/>
      <c r="BC164" s="359"/>
      <c r="BD164" s="359"/>
      <c r="BE164" s="755"/>
      <c r="BF164" s="729" t="s">
        <v>369</v>
      </c>
      <c r="BG164" s="730"/>
      <c r="BH164" s="730"/>
      <c r="BI164" s="731"/>
      <c r="BJ164" s="52"/>
      <c r="BP164" s="22"/>
      <c r="BQ164" s="22"/>
      <c r="BR164" s="22"/>
    </row>
    <row r="165" spans="1:70" s="21" customFormat="1" ht="53.25" customHeight="1" x14ac:dyDescent="0.35">
      <c r="A165" s="690" t="s">
        <v>263</v>
      </c>
      <c r="B165" s="691"/>
      <c r="C165" s="691"/>
      <c r="D165" s="692"/>
      <c r="E165" s="708" t="s">
        <v>315</v>
      </c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  <c r="AI165" s="359"/>
      <c r="AJ165" s="359"/>
      <c r="AK165" s="359"/>
      <c r="AL165" s="359"/>
      <c r="AM165" s="359"/>
      <c r="AN165" s="359"/>
      <c r="AO165" s="359"/>
      <c r="AP165" s="359"/>
      <c r="AQ165" s="359"/>
      <c r="AR165" s="359"/>
      <c r="AS165" s="359"/>
      <c r="AT165" s="359"/>
      <c r="AU165" s="359"/>
      <c r="AV165" s="359"/>
      <c r="AW165" s="359"/>
      <c r="AX165" s="359"/>
      <c r="AY165" s="359"/>
      <c r="AZ165" s="359"/>
      <c r="BA165" s="359"/>
      <c r="BB165" s="359"/>
      <c r="BC165" s="359"/>
      <c r="BD165" s="359"/>
      <c r="BE165" s="755"/>
      <c r="BF165" s="729" t="s">
        <v>121</v>
      </c>
      <c r="BG165" s="691"/>
      <c r="BH165" s="691"/>
      <c r="BI165" s="692"/>
      <c r="BJ165" s="52"/>
      <c r="BP165" s="22"/>
      <c r="BQ165" s="22"/>
      <c r="BR165" s="22"/>
    </row>
    <row r="166" spans="1:70" s="21" customFormat="1" ht="51" customHeight="1" x14ac:dyDescent="0.35">
      <c r="A166" s="690" t="s">
        <v>264</v>
      </c>
      <c r="B166" s="691"/>
      <c r="C166" s="691"/>
      <c r="D166" s="692"/>
      <c r="E166" s="708" t="s">
        <v>392</v>
      </c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I166" s="359"/>
      <c r="AJ166" s="359"/>
      <c r="AK166" s="359"/>
      <c r="AL166" s="359"/>
      <c r="AM166" s="359"/>
      <c r="AN166" s="359"/>
      <c r="AO166" s="359"/>
      <c r="AP166" s="359"/>
      <c r="AQ166" s="359"/>
      <c r="AR166" s="359"/>
      <c r="AS166" s="359"/>
      <c r="AT166" s="359"/>
      <c r="AU166" s="359"/>
      <c r="AV166" s="359"/>
      <c r="AW166" s="359"/>
      <c r="AX166" s="359"/>
      <c r="AY166" s="359"/>
      <c r="AZ166" s="359"/>
      <c r="BA166" s="359"/>
      <c r="BB166" s="359"/>
      <c r="BC166" s="359"/>
      <c r="BD166" s="359"/>
      <c r="BE166" s="755"/>
      <c r="BF166" s="729" t="s">
        <v>149</v>
      </c>
      <c r="BG166" s="730"/>
      <c r="BH166" s="730"/>
      <c r="BI166" s="731"/>
      <c r="BJ166" s="52"/>
      <c r="BP166" s="22"/>
      <c r="BQ166" s="22"/>
      <c r="BR166" s="22"/>
    </row>
    <row r="167" spans="1:70" s="21" customFormat="1" ht="54.75" customHeight="1" x14ac:dyDescent="0.35">
      <c r="A167" s="690" t="s">
        <v>265</v>
      </c>
      <c r="B167" s="691"/>
      <c r="C167" s="691"/>
      <c r="D167" s="692"/>
      <c r="E167" s="708" t="s">
        <v>318</v>
      </c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I167" s="359"/>
      <c r="AJ167" s="359"/>
      <c r="AK167" s="359"/>
      <c r="AL167" s="359"/>
      <c r="AM167" s="359"/>
      <c r="AN167" s="359"/>
      <c r="AO167" s="359"/>
      <c r="AP167" s="359"/>
      <c r="AQ167" s="359"/>
      <c r="AR167" s="359"/>
      <c r="AS167" s="359"/>
      <c r="AT167" s="359"/>
      <c r="AU167" s="359"/>
      <c r="AV167" s="359"/>
      <c r="AW167" s="359"/>
      <c r="AX167" s="359"/>
      <c r="AY167" s="359"/>
      <c r="AZ167" s="359"/>
      <c r="BA167" s="359"/>
      <c r="BB167" s="359"/>
      <c r="BC167" s="359"/>
      <c r="BD167" s="359"/>
      <c r="BE167" s="755"/>
      <c r="BF167" s="729" t="s">
        <v>149</v>
      </c>
      <c r="BG167" s="691"/>
      <c r="BH167" s="691"/>
      <c r="BI167" s="692"/>
      <c r="BJ167" s="52"/>
      <c r="BP167" s="22"/>
      <c r="BQ167" s="22"/>
      <c r="BR167" s="22"/>
    </row>
    <row r="168" spans="1:70" s="21" customFormat="1" ht="53.25" customHeight="1" x14ac:dyDescent="0.35">
      <c r="A168" s="663" t="s">
        <v>300</v>
      </c>
      <c r="B168" s="664"/>
      <c r="C168" s="664"/>
      <c r="D168" s="703"/>
      <c r="E168" s="707" t="s">
        <v>316</v>
      </c>
      <c r="F168" s="441"/>
      <c r="G168" s="441"/>
      <c r="H168" s="441"/>
      <c r="I168" s="441"/>
      <c r="J168" s="441"/>
      <c r="K168" s="441"/>
      <c r="L168" s="441"/>
      <c r="M168" s="441"/>
      <c r="N168" s="441"/>
      <c r="O168" s="441"/>
      <c r="P168" s="441"/>
      <c r="Q168" s="441"/>
      <c r="R168" s="441"/>
      <c r="S168" s="441"/>
      <c r="T168" s="441"/>
      <c r="U168" s="441"/>
      <c r="V168" s="441"/>
      <c r="W168" s="441"/>
      <c r="X168" s="441"/>
      <c r="Y168" s="441"/>
      <c r="Z168" s="441"/>
      <c r="AA168" s="441"/>
      <c r="AB168" s="441"/>
      <c r="AC168" s="441"/>
      <c r="AD168" s="441"/>
      <c r="AE168" s="441"/>
      <c r="AF168" s="441"/>
      <c r="AG168" s="441"/>
      <c r="AH168" s="441"/>
      <c r="AI168" s="441"/>
      <c r="AJ168" s="441"/>
      <c r="AK168" s="441"/>
      <c r="AL168" s="441"/>
      <c r="AM168" s="441"/>
      <c r="AN168" s="441"/>
      <c r="AO168" s="441"/>
      <c r="AP168" s="441"/>
      <c r="AQ168" s="441"/>
      <c r="AR168" s="441"/>
      <c r="AS168" s="441"/>
      <c r="AT168" s="441"/>
      <c r="AU168" s="441"/>
      <c r="AV168" s="441"/>
      <c r="AW168" s="441"/>
      <c r="AX168" s="441"/>
      <c r="AY168" s="441"/>
      <c r="AZ168" s="441"/>
      <c r="BA168" s="441"/>
      <c r="BB168" s="441"/>
      <c r="BC168" s="441"/>
      <c r="BD168" s="441"/>
      <c r="BE168" s="787"/>
      <c r="BF168" s="789" t="s">
        <v>388</v>
      </c>
      <c r="BG168" s="664"/>
      <c r="BH168" s="664"/>
      <c r="BI168" s="703"/>
      <c r="BJ168" s="52"/>
      <c r="BP168" s="22"/>
      <c r="BQ168" s="22"/>
      <c r="BR168" s="22"/>
    </row>
    <row r="169" spans="1:70" s="141" customFormat="1" ht="65.099999999999994" customHeight="1" thickBot="1" x14ac:dyDescent="0.4">
      <c r="A169" s="775" t="s">
        <v>391</v>
      </c>
      <c r="B169" s="776"/>
      <c r="C169" s="776"/>
      <c r="D169" s="777"/>
      <c r="E169" s="794" t="s">
        <v>421</v>
      </c>
      <c r="F169" s="795"/>
      <c r="G169" s="795"/>
      <c r="H169" s="795"/>
      <c r="I169" s="795"/>
      <c r="J169" s="795"/>
      <c r="K169" s="795"/>
      <c r="L169" s="795"/>
      <c r="M169" s="795"/>
      <c r="N169" s="795"/>
      <c r="O169" s="795"/>
      <c r="P169" s="795"/>
      <c r="Q169" s="795"/>
      <c r="R169" s="795"/>
      <c r="S169" s="795"/>
      <c r="T169" s="795"/>
      <c r="U169" s="795"/>
      <c r="V169" s="795"/>
      <c r="W169" s="795"/>
      <c r="X169" s="795"/>
      <c r="Y169" s="795"/>
      <c r="Z169" s="795"/>
      <c r="AA169" s="795"/>
      <c r="AB169" s="795"/>
      <c r="AC169" s="795"/>
      <c r="AD169" s="795"/>
      <c r="AE169" s="795"/>
      <c r="AF169" s="795"/>
      <c r="AG169" s="795"/>
      <c r="AH169" s="795"/>
      <c r="AI169" s="795"/>
      <c r="AJ169" s="795"/>
      <c r="AK169" s="795"/>
      <c r="AL169" s="795"/>
      <c r="AM169" s="795"/>
      <c r="AN169" s="795"/>
      <c r="AO169" s="795"/>
      <c r="AP169" s="795"/>
      <c r="AQ169" s="795"/>
      <c r="AR169" s="795"/>
      <c r="AS169" s="795"/>
      <c r="AT169" s="795"/>
      <c r="AU169" s="795"/>
      <c r="AV169" s="795"/>
      <c r="AW169" s="795"/>
      <c r="AX169" s="795"/>
      <c r="AY169" s="795"/>
      <c r="AZ169" s="795"/>
      <c r="BA169" s="795"/>
      <c r="BB169" s="795"/>
      <c r="BC169" s="795"/>
      <c r="BD169" s="795"/>
      <c r="BE169" s="796"/>
      <c r="BF169" s="779" t="s">
        <v>261</v>
      </c>
      <c r="BG169" s="776"/>
      <c r="BH169" s="776"/>
      <c r="BI169" s="777"/>
      <c r="BJ169" s="140"/>
    </row>
    <row r="170" spans="1:70" s="21" customFormat="1" ht="65.099999999999994" customHeight="1" x14ac:dyDescent="0.35">
      <c r="A170" s="627" t="s">
        <v>126</v>
      </c>
      <c r="B170" s="628"/>
      <c r="C170" s="628"/>
      <c r="D170" s="769"/>
      <c r="E170" s="790" t="s">
        <v>417</v>
      </c>
      <c r="F170" s="791"/>
      <c r="G170" s="791"/>
      <c r="H170" s="791"/>
      <c r="I170" s="791"/>
      <c r="J170" s="791"/>
      <c r="K170" s="791"/>
      <c r="L170" s="791"/>
      <c r="M170" s="791"/>
      <c r="N170" s="791"/>
      <c r="O170" s="791"/>
      <c r="P170" s="791"/>
      <c r="Q170" s="791"/>
      <c r="R170" s="791"/>
      <c r="S170" s="791"/>
      <c r="T170" s="791"/>
      <c r="U170" s="791"/>
      <c r="V170" s="791"/>
      <c r="W170" s="791"/>
      <c r="X170" s="791"/>
      <c r="Y170" s="791"/>
      <c r="Z170" s="791"/>
      <c r="AA170" s="791"/>
      <c r="AB170" s="791"/>
      <c r="AC170" s="791"/>
      <c r="AD170" s="791"/>
      <c r="AE170" s="791"/>
      <c r="AF170" s="791"/>
      <c r="AG170" s="791"/>
      <c r="AH170" s="791"/>
      <c r="AI170" s="791"/>
      <c r="AJ170" s="791"/>
      <c r="AK170" s="791"/>
      <c r="AL170" s="791"/>
      <c r="AM170" s="791"/>
      <c r="AN170" s="791"/>
      <c r="AO170" s="791"/>
      <c r="AP170" s="791"/>
      <c r="AQ170" s="791"/>
      <c r="AR170" s="791"/>
      <c r="AS170" s="791"/>
      <c r="AT170" s="791"/>
      <c r="AU170" s="791"/>
      <c r="AV170" s="791"/>
      <c r="AW170" s="791"/>
      <c r="AX170" s="791"/>
      <c r="AY170" s="791"/>
      <c r="AZ170" s="791"/>
      <c r="BA170" s="791"/>
      <c r="BB170" s="791"/>
      <c r="BC170" s="791"/>
      <c r="BD170" s="791"/>
      <c r="BE170" s="792"/>
      <c r="BF170" s="793" t="s">
        <v>251</v>
      </c>
      <c r="BG170" s="628"/>
      <c r="BH170" s="628"/>
      <c r="BI170" s="769"/>
      <c r="BJ170" s="52"/>
      <c r="BP170" s="22"/>
      <c r="BQ170" s="22"/>
      <c r="BR170" s="22"/>
    </row>
    <row r="171" spans="1:70" s="21" customFormat="1" ht="51" customHeight="1" x14ac:dyDescent="0.35">
      <c r="A171" s="690" t="s">
        <v>127</v>
      </c>
      <c r="B171" s="691"/>
      <c r="C171" s="691"/>
      <c r="D171" s="692"/>
      <c r="E171" s="342" t="s">
        <v>418</v>
      </c>
      <c r="F171" s="343"/>
      <c r="G171" s="343"/>
      <c r="H171" s="343"/>
      <c r="I171" s="343"/>
      <c r="J171" s="343"/>
      <c r="K171" s="343"/>
      <c r="L171" s="343"/>
      <c r="M171" s="343"/>
      <c r="N171" s="343"/>
      <c r="O171" s="343"/>
      <c r="P171" s="343"/>
      <c r="Q171" s="343"/>
      <c r="R171" s="343"/>
      <c r="S171" s="343"/>
      <c r="T171" s="343"/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43"/>
      <c r="AI171" s="343"/>
      <c r="AJ171" s="343"/>
      <c r="AK171" s="343"/>
      <c r="AL171" s="343"/>
      <c r="AM171" s="343"/>
      <c r="AN171" s="343"/>
      <c r="AO171" s="343"/>
      <c r="AP171" s="343"/>
      <c r="AQ171" s="343"/>
      <c r="AR171" s="343"/>
      <c r="AS171" s="343"/>
      <c r="AT171" s="343"/>
      <c r="AU171" s="343"/>
      <c r="AV171" s="343"/>
      <c r="AW171" s="343"/>
      <c r="AX171" s="343"/>
      <c r="AY171" s="343"/>
      <c r="AZ171" s="343"/>
      <c r="BA171" s="343"/>
      <c r="BB171" s="343"/>
      <c r="BC171" s="343"/>
      <c r="BD171" s="343"/>
      <c r="BE171" s="344"/>
      <c r="BF171" s="729" t="s">
        <v>252</v>
      </c>
      <c r="BG171" s="691"/>
      <c r="BH171" s="691"/>
      <c r="BI171" s="692"/>
      <c r="BJ171" s="52"/>
      <c r="BP171" s="22"/>
      <c r="BQ171" s="22"/>
      <c r="BR171" s="22"/>
    </row>
    <row r="172" spans="1:70" s="21" customFormat="1" ht="54.75" customHeight="1" x14ac:dyDescent="0.35">
      <c r="A172" s="690" t="s">
        <v>135</v>
      </c>
      <c r="B172" s="691"/>
      <c r="C172" s="691"/>
      <c r="D172" s="692"/>
      <c r="E172" s="719" t="s">
        <v>431</v>
      </c>
      <c r="F172" s="719"/>
      <c r="G172" s="719"/>
      <c r="H172" s="719"/>
      <c r="I172" s="719"/>
      <c r="J172" s="719"/>
      <c r="K172" s="719"/>
      <c r="L172" s="719"/>
      <c r="M172" s="719"/>
      <c r="N172" s="719"/>
      <c r="O172" s="719"/>
      <c r="P172" s="719"/>
      <c r="Q172" s="719"/>
      <c r="R172" s="719"/>
      <c r="S172" s="719"/>
      <c r="T172" s="719"/>
      <c r="U172" s="719"/>
      <c r="V172" s="719"/>
      <c r="W172" s="719"/>
      <c r="X172" s="719"/>
      <c r="Y172" s="719"/>
      <c r="Z172" s="719"/>
      <c r="AA172" s="719"/>
      <c r="AB172" s="719"/>
      <c r="AC172" s="719"/>
      <c r="AD172" s="719"/>
      <c r="AE172" s="719"/>
      <c r="AF172" s="719"/>
      <c r="AG172" s="719"/>
      <c r="AH172" s="719"/>
      <c r="AI172" s="719"/>
      <c r="AJ172" s="719"/>
      <c r="AK172" s="719"/>
      <c r="AL172" s="719"/>
      <c r="AM172" s="719"/>
      <c r="AN172" s="719"/>
      <c r="AO172" s="719"/>
      <c r="AP172" s="719"/>
      <c r="AQ172" s="719"/>
      <c r="AR172" s="719"/>
      <c r="AS172" s="719"/>
      <c r="AT172" s="719"/>
      <c r="AU172" s="719"/>
      <c r="AV172" s="719"/>
      <c r="AW172" s="719"/>
      <c r="AX172" s="719"/>
      <c r="AY172" s="719"/>
      <c r="AZ172" s="719"/>
      <c r="BA172" s="719"/>
      <c r="BB172" s="719"/>
      <c r="BC172" s="719"/>
      <c r="BD172" s="719"/>
      <c r="BE172" s="719"/>
      <c r="BF172" s="729" t="s">
        <v>131</v>
      </c>
      <c r="BG172" s="730"/>
      <c r="BH172" s="730"/>
      <c r="BI172" s="731"/>
      <c r="BJ172" s="52"/>
      <c r="BP172" s="22"/>
      <c r="BQ172" s="22"/>
      <c r="BR172" s="22"/>
    </row>
    <row r="173" spans="1:70" s="21" customFormat="1" ht="43.5" customHeight="1" x14ac:dyDescent="0.35">
      <c r="A173" s="690" t="s">
        <v>136</v>
      </c>
      <c r="B173" s="691"/>
      <c r="C173" s="691"/>
      <c r="D173" s="692"/>
      <c r="E173" s="719" t="s">
        <v>395</v>
      </c>
      <c r="F173" s="719"/>
      <c r="G173" s="719"/>
      <c r="H173" s="719"/>
      <c r="I173" s="719"/>
      <c r="J173" s="719"/>
      <c r="K173" s="719"/>
      <c r="L173" s="719"/>
      <c r="M173" s="719"/>
      <c r="N173" s="719"/>
      <c r="O173" s="719"/>
      <c r="P173" s="719"/>
      <c r="Q173" s="719"/>
      <c r="R173" s="719"/>
      <c r="S173" s="719"/>
      <c r="T173" s="719"/>
      <c r="U173" s="719"/>
      <c r="V173" s="719"/>
      <c r="W173" s="719"/>
      <c r="X173" s="719"/>
      <c r="Y173" s="719"/>
      <c r="Z173" s="719"/>
      <c r="AA173" s="719"/>
      <c r="AB173" s="719"/>
      <c r="AC173" s="719"/>
      <c r="AD173" s="719"/>
      <c r="AE173" s="719"/>
      <c r="AF173" s="719"/>
      <c r="AG173" s="719"/>
      <c r="AH173" s="719"/>
      <c r="AI173" s="719"/>
      <c r="AJ173" s="719"/>
      <c r="AK173" s="719"/>
      <c r="AL173" s="719"/>
      <c r="AM173" s="719"/>
      <c r="AN173" s="719"/>
      <c r="AO173" s="719"/>
      <c r="AP173" s="719"/>
      <c r="AQ173" s="719"/>
      <c r="AR173" s="719"/>
      <c r="AS173" s="719"/>
      <c r="AT173" s="719"/>
      <c r="AU173" s="719"/>
      <c r="AV173" s="719"/>
      <c r="AW173" s="719"/>
      <c r="AX173" s="719"/>
      <c r="AY173" s="719"/>
      <c r="AZ173" s="719"/>
      <c r="BA173" s="719"/>
      <c r="BB173" s="719"/>
      <c r="BC173" s="719"/>
      <c r="BD173" s="719"/>
      <c r="BE173" s="719"/>
      <c r="BF173" s="729" t="s">
        <v>137</v>
      </c>
      <c r="BG173" s="730"/>
      <c r="BH173" s="730"/>
      <c r="BI173" s="731"/>
      <c r="BJ173" s="52"/>
      <c r="BP173" s="22"/>
      <c r="BQ173" s="22"/>
      <c r="BR173" s="22"/>
    </row>
    <row r="174" spans="1:70" s="21" customFormat="1" ht="51" customHeight="1" x14ac:dyDescent="0.35">
      <c r="A174" s="690" t="s">
        <v>138</v>
      </c>
      <c r="B174" s="691"/>
      <c r="C174" s="691"/>
      <c r="D174" s="692"/>
      <c r="E174" s="719" t="s">
        <v>314</v>
      </c>
      <c r="F174" s="719"/>
      <c r="G174" s="719"/>
      <c r="H174" s="719"/>
      <c r="I174" s="719"/>
      <c r="J174" s="719"/>
      <c r="K174" s="719"/>
      <c r="L174" s="719"/>
      <c r="M174" s="719"/>
      <c r="N174" s="719"/>
      <c r="O174" s="719"/>
      <c r="P174" s="719"/>
      <c r="Q174" s="719"/>
      <c r="R174" s="719"/>
      <c r="S174" s="719"/>
      <c r="T174" s="719"/>
      <c r="U174" s="719"/>
      <c r="V174" s="719"/>
      <c r="W174" s="719"/>
      <c r="X174" s="719"/>
      <c r="Y174" s="719"/>
      <c r="Z174" s="719"/>
      <c r="AA174" s="719"/>
      <c r="AB174" s="719"/>
      <c r="AC174" s="719"/>
      <c r="AD174" s="719"/>
      <c r="AE174" s="719"/>
      <c r="AF174" s="719"/>
      <c r="AG174" s="719"/>
      <c r="AH174" s="719"/>
      <c r="AI174" s="719"/>
      <c r="AJ174" s="719"/>
      <c r="AK174" s="719"/>
      <c r="AL174" s="719"/>
      <c r="AM174" s="719"/>
      <c r="AN174" s="719"/>
      <c r="AO174" s="719"/>
      <c r="AP174" s="719"/>
      <c r="AQ174" s="719"/>
      <c r="AR174" s="719"/>
      <c r="AS174" s="719"/>
      <c r="AT174" s="719"/>
      <c r="AU174" s="719"/>
      <c r="AV174" s="719"/>
      <c r="AW174" s="719"/>
      <c r="AX174" s="719"/>
      <c r="AY174" s="719"/>
      <c r="AZ174" s="719"/>
      <c r="BA174" s="719"/>
      <c r="BB174" s="719"/>
      <c r="BC174" s="719"/>
      <c r="BD174" s="719"/>
      <c r="BE174" s="719"/>
      <c r="BF174" s="729" t="s">
        <v>154</v>
      </c>
      <c r="BG174" s="691"/>
      <c r="BH174" s="691"/>
      <c r="BI174" s="692"/>
      <c r="BJ174" s="52"/>
      <c r="BP174" s="22"/>
      <c r="BQ174" s="22"/>
      <c r="BR174" s="22"/>
    </row>
    <row r="175" spans="1:70" s="21" customFormat="1" ht="49.5" customHeight="1" x14ac:dyDescent="0.35">
      <c r="A175" s="690" t="s">
        <v>139</v>
      </c>
      <c r="B175" s="691"/>
      <c r="C175" s="691"/>
      <c r="D175" s="692"/>
      <c r="E175" s="719" t="s">
        <v>346</v>
      </c>
      <c r="F175" s="719"/>
      <c r="G175" s="719"/>
      <c r="H175" s="719"/>
      <c r="I175" s="719"/>
      <c r="J175" s="719"/>
      <c r="K175" s="719"/>
      <c r="L175" s="719"/>
      <c r="M175" s="719"/>
      <c r="N175" s="719"/>
      <c r="O175" s="719"/>
      <c r="P175" s="719"/>
      <c r="Q175" s="719"/>
      <c r="R175" s="719"/>
      <c r="S175" s="719"/>
      <c r="T175" s="719"/>
      <c r="U175" s="719"/>
      <c r="V175" s="719"/>
      <c r="W175" s="719"/>
      <c r="X175" s="719"/>
      <c r="Y175" s="719"/>
      <c r="Z175" s="719"/>
      <c r="AA175" s="719"/>
      <c r="AB175" s="719"/>
      <c r="AC175" s="719"/>
      <c r="AD175" s="719"/>
      <c r="AE175" s="719"/>
      <c r="AF175" s="719"/>
      <c r="AG175" s="719"/>
      <c r="AH175" s="719"/>
      <c r="AI175" s="719"/>
      <c r="AJ175" s="719"/>
      <c r="AK175" s="719"/>
      <c r="AL175" s="719"/>
      <c r="AM175" s="719"/>
      <c r="AN175" s="719"/>
      <c r="AO175" s="719"/>
      <c r="AP175" s="719"/>
      <c r="AQ175" s="719"/>
      <c r="AR175" s="719"/>
      <c r="AS175" s="719"/>
      <c r="AT175" s="719"/>
      <c r="AU175" s="719"/>
      <c r="AV175" s="719"/>
      <c r="AW175" s="719"/>
      <c r="AX175" s="719"/>
      <c r="AY175" s="719"/>
      <c r="AZ175" s="719"/>
      <c r="BA175" s="719"/>
      <c r="BB175" s="719"/>
      <c r="BC175" s="719"/>
      <c r="BD175" s="719"/>
      <c r="BE175" s="719"/>
      <c r="BF175" s="729" t="s">
        <v>176</v>
      </c>
      <c r="BG175" s="691"/>
      <c r="BH175" s="691"/>
      <c r="BI175" s="692"/>
      <c r="BJ175" s="52"/>
      <c r="BP175" s="22"/>
      <c r="BQ175" s="22"/>
      <c r="BR175" s="22"/>
    </row>
    <row r="176" spans="1:70" s="21" customFormat="1" ht="54.75" customHeight="1" x14ac:dyDescent="0.35">
      <c r="A176" s="690" t="s">
        <v>294</v>
      </c>
      <c r="B176" s="691"/>
      <c r="C176" s="691"/>
      <c r="D176" s="692"/>
      <c r="E176" s="766" t="s">
        <v>396</v>
      </c>
      <c r="F176" s="767"/>
      <c r="G176" s="767"/>
      <c r="H176" s="767"/>
      <c r="I176" s="767"/>
      <c r="J176" s="767"/>
      <c r="K176" s="767"/>
      <c r="L176" s="767"/>
      <c r="M176" s="767"/>
      <c r="N176" s="767"/>
      <c r="O176" s="767"/>
      <c r="P176" s="767"/>
      <c r="Q176" s="767"/>
      <c r="R176" s="767"/>
      <c r="S176" s="767"/>
      <c r="T176" s="767"/>
      <c r="U176" s="767"/>
      <c r="V176" s="767"/>
      <c r="W176" s="767"/>
      <c r="X176" s="767"/>
      <c r="Y176" s="767"/>
      <c r="Z176" s="767"/>
      <c r="AA176" s="767"/>
      <c r="AB176" s="767"/>
      <c r="AC176" s="767"/>
      <c r="AD176" s="767"/>
      <c r="AE176" s="767"/>
      <c r="AF176" s="767"/>
      <c r="AG176" s="767"/>
      <c r="AH176" s="767"/>
      <c r="AI176" s="767"/>
      <c r="AJ176" s="767"/>
      <c r="AK176" s="767"/>
      <c r="AL176" s="767"/>
      <c r="AM176" s="767"/>
      <c r="AN176" s="767"/>
      <c r="AO176" s="767"/>
      <c r="AP176" s="767"/>
      <c r="AQ176" s="767"/>
      <c r="AR176" s="767"/>
      <c r="AS176" s="767"/>
      <c r="AT176" s="767"/>
      <c r="AU176" s="767"/>
      <c r="AV176" s="767"/>
      <c r="AW176" s="767"/>
      <c r="AX176" s="767"/>
      <c r="AY176" s="767"/>
      <c r="AZ176" s="767"/>
      <c r="BA176" s="767"/>
      <c r="BB176" s="767"/>
      <c r="BC176" s="767"/>
      <c r="BD176" s="767"/>
      <c r="BE176" s="768"/>
      <c r="BF176" s="729" t="s">
        <v>179</v>
      </c>
      <c r="BG176" s="691"/>
      <c r="BH176" s="691"/>
      <c r="BI176" s="692"/>
      <c r="BJ176" s="52"/>
      <c r="BP176" s="22"/>
      <c r="BQ176" s="22"/>
      <c r="BR176" s="22"/>
    </row>
    <row r="177" spans="1:70" s="21" customFormat="1" ht="75.75" customHeight="1" x14ac:dyDescent="0.35">
      <c r="A177" s="690" t="s">
        <v>321</v>
      </c>
      <c r="B177" s="691"/>
      <c r="C177" s="691"/>
      <c r="D177" s="692"/>
      <c r="E177" s="741" t="s">
        <v>433</v>
      </c>
      <c r="F177" s="742"/>
      <c r="G177" s="742"/>
      <c r="H177" s="742"/>
      <c r="I177" s="742"/>
      <c r="J177" s="742"/>
      <c r="K177" s="742"/>
      <c r="L177" s="742"/>
      <c r="M177" s="742"/>
      <c r="N177" s="742"/>
      <c r="O177" s="742"/>
      <c r="P177" s="742"/>
      <c r="Q177" s="742"/>
      <c r="R177" s="742"/>
      <c r="S177" s="742"/>
      <c r="T177" s="742"/>
      <c r="U177" s="742"/>
      <c r="V177" s="742"/>
      <c r="W177" s="742"/>
      <c r="X177" s="742"/>
      <c r="Y177" s="742"/>
      <c r="Z177" s="742"/>
      <c r="AA177" s="742"/>
      <c r="AB177" s="742"/>
      <c r="AC177" s="742"/>
      <c r="AD177" s="742"/>
      <c r="AE177" s="742"/>
      <c r="AF177" s="742"/>
      <c r="AG177" s="742"/>
      <c r="AH177" s="742"/>
      <c r="AI177" s="742"/>
      <c r="AJ177" s="742"/>
      <c r="AK177" s="742"/>
      <c r="AL177" s="742"/>
      <c r="AM177" s="742"/>
      <c r="AN177" s="742"/>
      <c r="AO177" s="742"/>
      <c r="AP177" s="742"/>
      <c r="AQ177" s="742"/>
      <c r="AR177" s="742"/>
      <c r="AS177" s="742"/>
      <c r="AT177" s="742"/>
      <c r="AU177" s="742"/>
      <c r="AV177" s="742"/>
      <c r="AW177" s="742"/>
      <c r="AX177" s="742"/>
      <c r="AY177" s="742"/>
      <c r="AZ177" s="742"/>
      <c r="BA177" s="742"/>
      <c r="BB177" s="742"/>
      <c r="BC177" s="742"/>
      <c r="BD177" s="742"/>
      <c r="BE177" s="743"/>
      <c r="BF177" s="729" t="s">
        <v>181</v>
      </c>
      <c r="BG177" s="691"/>
      <c r="BH177" s="691"/>
      <c r="BI177" s="692"/>
      <c r="BJ177" s="52"/>
      <c r="BP177" s="22"/>
      <c r="BQ177" s="22"/>
      <c r="BR177" s="22"/>
    </row>
    <row r="178" spans="1:70" s="21" customFormat="1" ht="79.5" customHeight="1" x14ac:dyDescent="0.35">
      <c r="A178" s="709" t="s">
        <v>322</v>
      </c>
      <c r="B178" s="710"/>
      <c r="C178" s="710"/>
      <c r="D178" s="711"/>
      <c r="E178" s="712" t="s">
        <v>432</v>
      </c>
      <c r="F178" s="713"/>
      <c r="G178" s="713"/>
      <c r="H178" s="713"/>
      <c r="I178" s="713"/>
      <c r="J178" s="713"/>
      <c r="K178" s="713"/>
      <c r="L178" s="713"/>
      <c r="M178" s="713"/>
      <c r="N178" s="713"/>
      <c r="O178" s="713"/>
      <c r="P178" s="713"/>
      <c r="Q178" s="713"/>
      <c r="R178" s="713"/>
      <c r="S178" s="713"/>
      <c r="T178" s="713"/>
      <c r="U178" s="713"/>
      <c r="V178" s="713"/>
      <c r="W178" s="713"/>
      <c r="X178" s="713"/>
      <c r="Y178" s="713"/>
      <c r="Z178" s="713"/>
      <c r="AA178" s="713"/>
      <c r="AB178" s="713"/>
      <c r="AC178" s="713"/>
      <c r="AD178" s="713"/>
      <c r="AE178" s="713"/>
      <c r="AF178" s="713"/>
      <c r="AG178" s="713"/>
      <c r="AH178" s="713"/>
      <c r="AI178" s="713"/>
      <c r="AJ178" s="713"/>
      <c r="AK178" s="713"/>
      <c r="AL178" s="713"/>
      <c r="AM178" s="713"/>
      <c r="AN178" s="713"/>
      <c r="AO178" s="713"/>
      <c r="AP178" s="713"/>
      <c r="AQ178" s="713"/>
      <c r="AR178" s="713"/>
      <c r="AS178" s="713"/>
      <c r="AT178" s="713"/>
      <c r="AU178" s="713"/>
      <c r="AV178" s="713"/>
      <c r="AW178" s="713"/>
      <c r="AX178" s="713"/>
      <c r="AY178" s="713"/>
      <c r="AZ178" s="713"/>
      <c r="BA178" s="713"/>
      <c r="BB178" s="713"/>
      <c r="BC178" s="713"/>
      <c r="BD178" s="713"/>
      <c r="BE178" s="714"/>
      <c r="BF178" s="780" t="s">
        <v>201</v>
      </c>
      <c r="BG178" s="781"/>
      <c r="BH178" s="781"/>
      <c r="BI178" s="782"/>
      <c r="BJ178" s="52"/>
      <c r="BP178" s="22"/>
      <c r="BQ178" s="22"/>
      <c r="BR178" s="22"/>
    </row>
    <row r="179" spans="1:70" s="141" customFormat="1" ht="57" customHeight="1" x14ac:dyDescent="0.35">
      <c r="A179" s="690" t="s">
        <v>349</v>
      </c>
      <c r="B179" s="691"/>
      <c r="C179" s="691"/>
      <c r="D179" s="692"/>
      <c r="E179" s="719" t="s">
        <v>353</v>
      </c>
      <c r="F179" s="719"/>
      <c r="G179" s="719"/>
      <c r="H179" s="719"/>
      <c r="I179" s="719"/>
      <c r="J179" s="719"/>
      <c r="K179" s="719"/>
      <c r="L179" s="719"/>
      <c r="M179" s="719"/>
      <c r="N179" s="719"/>
      <c r="O179" s="719"/>
      <c r="P179" s="719"/>
      <c r="Q179" s="719"/>
      <c r="R179" s="719"/>
      <c r="S179" s="719"/>
      <c r="T179" s="719"/>
      <c r="U179" s="719"/>
      <c r="V179" s="719"/>
      <c r="W179" s="719"/>
      <c r="X179" s="719"/>
      <c r="Y179" s="719"/>
      <c r="Z179" s="719"/>
      <c r="AA179" s="719"/>
      <c r="AB179" s="719"/>
      <c r="AC179" s="719"/>
      <c r="AD179" s="719"/>
      <c r="AE179" s="719"/>
      <c r="AF179" s="719"/>
      <c r="AG179" s="719"/>
      <c r="AH179" s="719"/>
      <c r="AI179" s="719"/>
      <c r="AJ179" s="719"/>
      <c r="AK179" s="719"/>
      <c r="AL179" s="719"/>
      <c r="AM179" s="719"/>
      <c r="AN179" s="719"/>
      <c r="AO179" s="719"/>
      <c r="AP179" s="719"/>
      <c r="AQ179" s="719"/>
      <c r="AR179" s="719"/>
      <c r="AS179" s="719"/>
      <c r="AT179" s="719"/>
      <c r="AU179" s="719"/>
      <c r="AV179" s="719"/>
      <c r="AW179" s="719"/>
      <c r="AX179" s="719"/>
      <c r="AY179" s="719"/>
      <c r="AZ179" s="719"/>
      <c r="BA179" s="719"/>
      <c r="BB179" s="719"/>
      <c r="BC179" s="719"/>
      <c r="BD179" s="719"/>
      <c r="BE179" s="719"/>
      <c r="BF179" s="729" t="s">
        <v>373</v>
      </c>
      <c r="BG179" s="691"/>
      <c r="BH179" s="691"/>
      <c r="BI179" s="692"/>
      <c r="BJ179" s="140"/>
    </row>
    <row r="180" spans="1:70" s="21" customFormat="1" ht="54.75" customHeight="1" x14ac:dyDescent="0.35">
      <c r="A180" s="690" t="s">
        <v>350</v>
      </c>
      <c r="B180" s="691"/>
      <c r="C180" s="691"/>
      <c r="D180" s="692"/>
      <c r="E180" s="719" t="s">
        <v>389</v>
      </c>
      <c r="F180" s="719"/>
      <c r="G180" s="719"/>
      <c r="H180" s="719"/>
      <c r="I180" s="719"/>
      <c r="J180" s="719"/>
      <c r="K180" s="719"/>
      <c r="L180" s="719"/>
      <c r="M180" s="719"/>
      <c r="N180" s="719"/>
      <c r="O180" s="719"/>
      <c r="P180" s="719"/>
      <c r="Q180" s="719"/>
      <c r="R180" s="719"/>
      <c r="S180" s="719"/>
      <c r="T180" s="719"/>
      <c r="U180" s="719"/>
      <c r="V180" s="719"/>
      <c r="W180" s="719"/>
      <c r="X180" s="719"/>
      <c r="Y180" s="719"/>
      <c r="Z180" s="719"/>
      <c r="AA180" s="719"/>
      <c r="AB180" s="719"/>
      <c r="AC180" s="719"/>
      <c r="AD180" s="719"/>
      <c r="AE180" s="719"/>
      <c r="AF180" s="719"/>
      <c r="AG180" s="719"/>
      <c r="AH180" s="719"/>
      <c r="AI180" s="719"/>
      <c r="AJ180" s="719"/>
      <c r="AK180" s="719"/>
      <c r="AL180" s="719"/>
      <c r="AM180" s="719"/>
      <c r="AN180" s="719"/>
      <c r="AO180" s="719"/>
      <c r="AP180" s="719"/>
      <c r="AQ180" s="719"/>
      <c r="AR180" s="719"/>
      <c r="AS180" s="719"/>
      <c r="AT180" s="719"/>
      <c r="AU180" s="719"/>
      <c r="AV180" s="719"/>
      <c r="AW180" s="719"/>
      <c r="AX180" s="719"/>
      <c r="AY180" s="719"/>
      <c r="AZ180" s="719"/>
      <c r="BA180" s="719"/>
      <c r="BB180" s="719"/>
      <c r="BC180" s="719"/>
      <c r="BD180" s="719"/>
      <c r="BE180" s="719"/>
      <c r="BF180" s="729" t="s">
        <v>203</v>
      </c>
      <c r="BG180" s="691"/>
      <c r="BH180" s="691"/>
      <c r="BI180" s="692"/>
      <c r="BJ180" s="52"/>
      <c r="BP180" s="22"/>
      <c r="BQ180" s="22"/>
      <c r="BR180" s="22"/>
    </row>
    <row r="181" spans="1:70" s="21" customFormat="1" ht="55.5" customHeight="1" x14ac:dyDescent="0.35">
      <c r="A181" s="690" t="s">
        <v>351</v>
      </c>
      <c r="B181" s="691"/>
      <c r="C181" s="691"/>
      <c r="D181" s="692"/>
      <c r="E181" s="774" t="s">
        <v>397</v>
      </c>
      <c r="F181" s="774"/>
      <c r="G181" s="774"/>
      <c r="H181" s="774"/>
      <c r="I181" s="774"/>
      <c r="J181" s="774"/>
      <c r="K181" s="774"/>
      <c r="L181" s="774"/>
      <c r="M181" s="774"/>
      <c r="N181" s="774"/>
      <c r="O181" s="774"/>
      <c r="P181" s="774"/>
      <c r="Q181" s="774"/>
      <c r="R181" s="774"/>
      <c r="S181" s="774"/>
      <c r="T181" s="774"/>
      <c r="U181" s="774"/>
      <c r="V181" s="774"/>
      <c r="W181" s="774"/>
      <c r="X181" s="774"/>
      <c r="Y181" s="774"/>
      <c r="Z181" s="774"/>
      <c r="AA181" s="774"/>
      <c r="AB181" s="774"/>
      <c r="AC181" s="774"/>
      <c r="AD181" s="774"/>
      <c r="AE181" s="774"/>
      <c r="AF181" s="774"/>
      <c r="AG181" s="774"/>
      <c r="AH181" s="774"/>
      <c r="AI181" s="774"/>
      <c r="AJ181" s="774"/>
      <c r="AK181" s="774"/>
      <c r="AL181" s="774"/>
      <c r="AM181" s="774"/>
      <c r="AN181" s="774"/>
      <c r="AO181" s="774"/>
      <c r="AP181" s="774"/>
      <c r="AQ181" s="774"/>
      <c r="AR181" s="774"/>
      <c r="AS181" s="774"/>
      <c r="AT181" s="774"/>
      <c r="AU181" s="774"/>
      <c r="AV181" s="774"/>
      <c r="AW181" s="774"/>
      <c r="AX181" s="774"/>
      <c r="AY181" s="774"/>
      <c r="AZ181" s="774"/>
      <c r="BA181" s="774"/>
      <c r="BB181" s="774"/>
      <c r="BC181" s="774"/>
      <c r="BD181" s="774"/>
      <c r="BE181" s="774"/>
      <c r="BF181" s="729" t="s">
        <v>374</v>
      </c>
      <c r="BG181" s="691"/>
      <c r="BH181" s="691"/>
      <c r="BI181" s="692"/>
      <c r="BJ181" s="52"/>
      <c r="BP181" s="22"/>
      <c r="BQ181" s="22"/>
      <c r="BR181" s="22"/>
    </row>
    <row r="182" spans="1:70" s="21" customFormat="1" ht="65.099999999999994" customHeight="1" x14ac:dyDescent="0.35">
      <c r="A182" s="690" t="s">
        <v>352</v>
      </c>
      <c r="B182" s="691"/>
      <c r="C182" s="691"/>
      <c r="D182" s="692"/>
      <c r="E182" s="719" t="s">
        <v>371</v>
      </c>
      <c r="F182" s="719"/>
      <c r="G182" s="719"/>
      <c r="H182" s="719"/>
      <c r="I182" s="719"/>
      <c r="J182" s="719"/>
      <c r="K182" s="719"/>
      <c r="L182" s="719"/>
      <c r="M182" s="719"/>
      <c r="N182" s="719"/>
      <c r="O182" s="719"/>
      <c r="P182" s="719"/>
      <c r="Q182" s="719"/>
      <c r="R182" s="719"/>
      <c r="S182" s="719"/>
      <c r="T182" s="719"/>
      <c r="U182" s="719"/>
      <c r="V182" s="719"/>
      <c r="W182" s="719"/>
      <c r="X182" s="719"/>
      <c r="Y182" s="719"/>
      <c r="Z182" s="719"/>
      <c r="AA182" s="719"/>
      <c r="AB182" s="719"/>
      <c r="AC182" s="719"/>
      <c r="AD182" s="719"/>
      <c r="AE182" s="719"/>
      <c r="AF182" s="719"/>
      <c r="AG182" s="719"/>
      <c r="AH182" s="719"/>
      <c r="AI182" s="719"/>
      <c r="AJ182" s="719"/>
      <c r="AK182" s="719"/>
      <c r="AL182" s="719"/>
      <c r="AM182" s="719"/>
      <c r="AN182" s="719"/>
      <c r="AO182" s="719"/>
      <c r="AP182" s="719"/>
      <c r="AQ182" s="719"/>
      <c r="AR182" s="719"/>
      <c r="AS182" s="719"/>
      <c r="AT182" s="719"/>
      <c r="AU182" s="719"/>
      <c r="AV182" s="719"/>
      <c r="AW182" s="719"/>
      <c r="AX182" s="719"/>
      <c r="AY182" s="719"/>
      <c r="AZ182" s="719"/>
      <c r="BA182" s="719"/>
      <c r="BB182" s="719"/>
      <c r="BC182" s="719"/>
      <c r="BD182" s="719"/>
      <c r="BE182" s="719"/>
      <c r="BF182" s="729" t="s">
        <v>211</v>
      </c>
      <c r="BG182" s="691"/>
      <c r="BH182" s="691"/>
      <c r="BI182" s="692"/>
      <c r="BJ182" s="52"/>
      <c r="BP182" s="22"/>
      <c r="BQ182" s="22"/>
      <c r="BR182" s="22"/>
    </row>
    <row r="183" spans="1:70" s="21" customFormat="1" ht="65.099999999999994" customHeight="1" thickBot="1" x14ac:dyDescent="0.4">
      <c r="A183" s="775" t="s">
        <v>354</v>
      </c>
      <c r="B183" s="776"/>
      <c r="C183" s="776"/>
      <c r="D183" s="777"/>
      <c r="E183" s="778" t="s">
        <v>308</v>
      </c>
      <c r="F183" s="778"/>
      <c r="G183" s="778"/>
      <c r="H183" s="778"/>
      <c r="I183" s="778"/>
      <c r="J183" s="778"/>
      <c r="K183" s="778"/>
      <c r="L183" s="778"/>
      <c r="M183" s="778"/>
      <c r="N183" s="778"/>
      <c r="O183" s="778"/>
      <c r="P183" s="778"/>
      <c r="Q183" s="778"/>
      <c r="R183" s="778"/>
      <c r="S183" s="778"/>
      <c r="T183" s="778"/>
      <c r="U183" s="778"/>
      <c r="V183" s="778"/>
      <c r="W183" s="778"/>
      <c r="X183" s="778"/>
      <c r="Y183" s="778"/>
      <c r="Z183" s="778"/>
      <c r="AA183" s="778"/>
      <c r="AB183" s="778"/>
      <c r="AC183" s="778"/>
      <c r="AD183" s="778"/>
      <c r="AE183" s="778"/>
      <c r="AF183" s="778"/>
      <c r="AG183" s="778"/>
      <c r="AH183" s="778"/>
      <c r="AI183" s="778"/>
      <c r="AJ183" s="778"/>
      <c r="AK183" s="778"/>
      <c r="AL183" s="778"/>
      <c r="AM183" s="778"/>
      <c r="AN183" s="778"/>
      <c r="AO183" s="778"/>
      <c r="AP183" s="778"/>
      <c r="AQ183" s="778"/>
      <c r="AR183" s="778"/>
      <c r="AS183" s="778"/>
      <c r="AT183" s="778"/>
      <c r="AU183" s="778"/>
      <c r="AV183" s="778"/>
      <c r="AW183" s="778"/>
      <c r="AX183" s="778"/>
      <c r="AY183" s="778"/>
      <c r="AZ183" s="778"/>
      <c r="BA183" s="778"/>
      <c r="BB183" s="778"/>
      <c r="BC183" s="778"/>
      <c r="BD183" s="778"/>
      <c r="BE183" s="778"/>
      <c r="BF183" s="779" t="s">
        <v>213</v>
      </c>
      <c r="BG183" s="776"/>
      <c r="BH183" s="776"/>
      <c r="BI183" s="777"/>
      <c r="BJ183" s="52"/>
      <c r="BP183" s="22"/>
      <c r="BQ183" s="22"/>
      <c r="BR183" s="22"/>
    </row>
    <row r="184" spans="1:70" s="21" customFormat="1" ht="54.75" customHeight="1" x14ac:dyDescent="0.35">
      <c r="A184" s="627" t="s">
        <v>142</v>
      </c>
      <c r="B184" s="628"/>
      <c r="C184" s="628"/>
      <c r="D184" s="769"/>
      <c r="E184" s="735" t="s">
        <v>430</v>
      </c>
      <c r="F184" s="736"/>
      <c r="G184" s="736"/>
      <c r="H184" s="736"/>
      <c r="I184" s="736"/>
      <c r="J184" s="736"/>
      <c r="K184" s="736"/>
      <c r="L184" s="736"/>
      <c r="M184" s="736"/>
      <c r="N184" s="736"/>
      <c r="O184" s="736"/>
      <c r="P184" s="736"/>
      <c r="Q184" s="736"/>
      <c r="R184" s="736"/>
      <c r="S184" s="736"/>
      <c r="T184" s="736"/>
      <c r="U184" s="736"/>
      <c r="V184" s="736"/>
      <c r="W184" s="736"/>
      <c r="X184" s="736"/>
      <c r="Y184" s="736"/>
      <c r="Z184" s="736"/>
      <c r="AA184" s="736"/>
      <c r="AB184" s="736"/>
      <c r="AC184" s="736"/>
      <c r="AD184" s="736"/>
      <c r="AE184" s="736"/>
      <c r="AF184" s="736"/>
      <c r="AG184" s="736"/>
      <c r="AH184" s="736"/>
      <c r="AI184" s="736"/>
      <c r="AJ184" s="736"/>
      <c r="AK184" s="736"/>
      <c r="AL184" s="736"/>
      <c r="AM184" s="736"/>
      <c r="AN184" s="736"/>
      <c r="AO184" s="736"/>
      <c r="AP184" s="736"/>
      <c r="AQ184" s="736"/>
      <c r="AR184" s="736"/>
      <c r="AS184" s="736"/>
      <c r="AT184" s="736"/>
      <c r="AU184" s="736"/>
      <c r="AV184" s="736"/>
      <c r="AW184" s="736"/>
      <c r="AX184" s="736"/>
      <c r="AY184" s="736"/>
      <c r="AZ184" s="736"/>
      <c r="BA184" s="736"/>
      <c r="BB184" s="736"/>
      <c r="BC184" s="736"/>
      <c r="BD184" s="736"/>
      <c r="BE184" s="737"/>
      <c r="BF184" s="763" t="s">
        <v>261</v>
      </c>
      <c r="BG184" s="764"/>
      <c r="BH184" s="764"/>
      <c r="BI184" s="765"/>
      <c r="BJ184" s="52"/>
      <c r="BP184" s="22"/>
      <c r="BQ184" s="22"/>
      <c r="BR184" s="22"/>
    </row>
    <row r="185" spans="1:70" s="21" customFormat="1" ht="53.25" customHeight="1" x14ac:dyDescent="0.35">
      <c r="A185" s="663" t="s">
        <v>390</v>
      </c>
      <c r="B185" s="664"/>
      <c r="C185" s="664"/>
      <c r="D185" s="703"/>
      <c r="E185" s="805" t="s">
        <v>439</v>
      </c>
      <c r="F185" s="806"/>
      <c r="G185" s="806"/>
      <c r="H185" s="806"/>
      <c r="I185" s="806"/>
      <c r="J185" s="806"/>
      <c r="K185" s="806"/>
      <c r="L185" s="806"/>
      <c r="M185" s="806"/>
      <c r="N185" s="806"/>
      <c r="O185" s="806"/>
      <c r="P185" s="806"/>
      <c r="Q185" s="806"/>
      <c r="R185" s="806"/>
      <c r="S185" s="806"/>
      <c r="T185" s="806"/>
      <c r="U185" s="806"/>
      <c r="V185" s="806"/>
      <c r="W185" s="806"/>
      <c r="X185" s="806"/>
      <c r="Y185" s="806"/>
      <c r="Z185" s="806"/>
      <c r="AA185" s="806"/>
      <c r="AB185" s="806"/>
      <c r="AC185" s="806"/>
      <c r="AD185" s="806"/>
      <c r="AE185" s="806"/>
      <c r="AF185" s="806"/>
      <c r="AG185" s="806"/>
      <c r="AH185" s="806"/>
      <c r="AI185" s="806"/>
      <c r="AJ185" s="806"/>
      <c r="AK185" s="806"/>
      <c r="AL185" s="806"/>
      <c r="AM185" s="806"/>
      <c r="AN185" s="806"/>
      <c r="AO185" s="806"/>
      <c r="AP185" s="806"/>
      <c r="AQ185" s="806"/>
      <c r="AR185" s="806"/>
      <c r="AS185" s="806"/>
      <c r="AT185" s="806"/>
      <c r="AU185" s="806"/>
      <c r="AV185" s="806"/>
      <c r="AW185" s="806"/>
      <c r="AX185" s="806"/>
      <c r="AY185" s="806"/>
      <c r="AZ185" s="806"/>
      <c r="BA185" s="806"/>
      <c r="BB185" s="806"/>
      <c r="BC185" s="806"/>
      <c r="BD185" s="806"/>
      <c r="BE185" s="807"/>
      <c r="BF185" s="783" t="s">
        <v>270</v>
      </c>
      <c r="BG185" s="784"/>
      <c r="BH185" s="784"/>
      <c r="BI185" s="785"/>
      <c r="BJ185" s="52"/>
      <c r="BP185" s="22"/>
      <c r="BQ185" s="22"/>
      <c r="BR185" s="22"/>
    </row>
    <row r="186" spans="1:70" s="141" customFormat="1" ht="51" customHeight="1" x14ac:dyDescent="0.35">
      <c r="A186" s="690" t="s">
        <v>143</v>
      </c>
      <c r="B186" s="691"/>
      <c r="C186" s="691"/>
      <c r="D186" s="692"/>
      <c r="E186" s="718" t="s">
        <v>319</v>
      </c>
      <c r="F186" s="719"/>
      <c r="G186" s="719"/>
      <c r="H186" s="719"/>
      <c r="I186" s="719"/>
      <c r="J186" s="719"/>
      <c r="K186" s="719"/>
      <c r="L186" s="719"/>
      <c r="M186" s="719"/>
      <c r="N186" s="719"/>
      <c r="O186" s="719"/>
      <c r="P186" s="719"/>
      <c r="Q186" s="719"/>
      <c r="R186" s="719"/>
      <c r="S186" s="719"/>
      <c r="T186" s="719"/>
      <c r="U186" s="719"/>
      <c r="V186" s="719"/>
      <c r="W186" s="719"/>
      <c r="X186" s="719"/>
      <c r="Y186" s="719"/>
      <c r="Z186" s="719"/>
      <c r="AA186" s="719"/>
      <c r="AB186" s="719"/>
      <c r="AC186" s="719"/>
      <c r="AD186" s="719"/>
      <c r="AE186" s="719"/>
      <c r="AF186" s="719"/>
      <c r="AG186" s="719"/>
      <c r="AH186" s="719"/>
      <c r="AI186" s="719"/>
      <c r="AJ186" s="719"/>
      <c r="AK186" s="719"/>
      <c r="AL186" s="719"/>
      <c r="AM186" s="719"/>
      <c r="AN186" s="719"/>
      <c r="AO186" s="719"/>
      <c r="AP186" s="719"/>
      <c r="AQ186" s="719"/>
      <c r="AR186" s="719"/>
      <c r="AS186" s="719"/>
      <c r="AT186" s="719"/>
      <c r="AU186" s="719"/>
      <c r="AV186" s="719"/>
      <c r="AW186" s="719"/>
      <c r="AX186" s="719"/>
      <c r="AY186" s="719"/>
      <c r="AZ186" s="719"/>
      <c r="BA186" s="719"/>
      <c r="BB186" s="719"/>
      <c r="BC186" s="719"/>
      <c r="BD186" s="719"/>
      <c r="BE186" s="720"/>
      <c r="BF186" s="786" t="s">
        <v>186</v>
      </c>
      <c r="BG186" s="730"/>
      <c r="BH186" s="730"/>
      <c r="BI186" s="731"/>
      <c r="BJ186" s="140"/>
    </row>
    <row r="187" spans="1:70" s="21" customFormat="1" ht="58.5" customHeight="1" x14ac:dyDescent="0.35">
      <c r="A187" s="690" t="s">
        <v>145</v>
      </c>
      <c r="B187" s="691"/>
      <c r="C187" s="691"/>
      <c r="D187" s="692"/>
      <c r="E187" s="358" t="s">
        <v>398</v>
      </c>
      <c r="F187" s="359"/>
      <c r="G187" s="359"/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  <c r="AA187" s="359"/>
      <c r="AB187" s="359"/>
      <c r="AC187" s="359"/>
      <c r="AD187" s="359"/>
      <c r="AE187" s="359"/>
      <c r="AF187" s="359"/>
      <c r="AG187" s="359"/>
      <c r="AH187" s="359"/>
      <c r="AI187" s="359"/>
      <c r="AJ187" s="359"/>
      <c r="AK187" s="359"/>
      <c r="AL187" s="359"/>
      <c r="AM187" s="359"/>
      <c r="AN187" s="359"/>
      <c r="AO187" s="359"/>
      <c r="AP187" s="359"/>
      <c r="AQ187" s="359"/>
      <c r="AR187" s="359"/>
      <c r="AS187" s="359"/>
      <c r="AT187" s="359"/>
      <c r="AU187" s="359"/>
      <c r="AV187" s="359"/>
      <c r="AW187" s="359"/>
      <c r="AX187" s="359"/>
      <c r="AY187" s="359"/>
      <c r="AZ187" s="359"/>
      <c r="BA187" s="359"/>
      <c r="BB187" s="359"/>
      <c r="BC187" s="359"/>
      <c r="BD187" s="359"/>
      <c r="BE187" s="360"/>
      <c r="BF187" s="786" t="s">
        <v>185</v>
      </c>
      <c r="BG187" s="730"/>
      <c r="BH187" s="730"/>
      <c r="BI187" s="731"/>
      <c r="BJ187" s="52"/>
      <c r="BP187" s="22"/>
      <c r="BQ187" s="22"/>
      <c r="BR187" s="22"/>
    </row>
    <row r="188" spans="1:70" s="21" customFormat="1" ht="60.75" customHeight="1" x14ac:dyDescent="0.35">
      <c r="A188" s="663" t="s">
        <v>146</v>
      </c>
      <c r="B188" s="664"/>
      <c r="C188" s="664"/>
      <c r="D188" s="703"/>
      <c r="E188" s="666" t="s">
        <v>303</v>
      </c>
      <c r="F188" s="667"/>
      <c r="G188" s="667"/>
      <c r="H188" s="667"/>
      <c r="I188" s="667"/>
      <c r="J188" s="667"/>
      <c r="K188" s="667"/>
      <c r="L188" s="667"/>
      <c r="M188" s="667"/>
      <c r="N188" s="667"/>
      <c r="O188" s="667"/>
      <c r="P188" s="667"/>
      <c r="Q188" s="667"/>
      <c r="R188" s="667"/>
      <c r="S188" s="667"/>
      <c r="T188" s="667"/>
      <c r="U188" s="667"/>
      <c r="V188" s="667"/>
      <c r="W188" s="667"/>
      <c r="X188" s="667"/>
      <c r="Y188" s="667"/>
      <c r="Z188" s="667"/>
      <c r="AA188" s="667"/>
      <c r="AB188" s="667"/>
      <c r="AC188" s="667"/>
      <c r="AD188" s="667"/>
      <c r="AE188" s="667"/>
      <c r="AF188" s="667"/>
      <c r="AG188" s="667"/>
      <c r="AH188" s="667"/>
      <c r="AI188" s="667"/>
      <c r="AJ188" s="667"/>
      <c r="AK188" s="667"/>
      <c r="AL188" s="667"/>
      <c r="AM188" s="667"/>
      <c r="AN188" s="667"/>
      <c r="AO188" s="667"/>
      <c r="AP188" s="667"/>
      <c r="AQ188" s="667"/>
      <c r="AR188" s="667"/>
      <c r="AS188" s="667"/>
      <c r="AT188" s="667"/>
      <c r="AU188" s="667"/>
      <c r="AV188" s="667"/>
      <c r="AW188" s="667"/>
      <c r="AX188" s="667"/>
      <c r="AY188" s="667"/>
      <c r="AZ188" s="667"/>
      <c r="BA188" s="667"/>
      <c r="BB188" s="667"/>
      <c r="BC188" s="667"/>
      <c r="BD188" s="667"/>
      <c r="BE188" s="668"/>
      <c r="BF188" s="738" t="s">
        <v>187</v>
      </c>
      <c r="BG188" s="739"/>
      <c r="BH188" s="739"/>
      <c r="BI188" s="740"/>
      <c r="BJ188" s="52"/>
      <c r="BP188" s="22"/>
      <c r="BQ188" s="22"/>
      <c r="BR188" s="22"/>
    </row>
    <row r="189" spans="1:70" s="141" customFormat="1" ht="54.75" customHeight="1" x14ac:dyDescent="0.35">
      <c r="A189" s="715" t="s">
        <v>147</v>
      </c>
      <c r="B189" s="716"/>
      <c r="C189" s="716"/>
      <c r="D189" s="717"/>
      <c r="E189" s="718" t="s">
        <v>304</v>
      </c>
      <c r="F189" s="719"/>
      <c r="G189" s="719"/>
      <c r="H189" s="719"/>
      <c r="I189" s="719"/>
      <c r="J189" s="719"/>
      <c r="K189" s="719"/>
      <c r="L189" s="719"/>
      <c r="M189" s="719"/>
      <c r="N189" s="719"/>
      <c r="O189" s="719"/>
      <c r="P189" s="719"/>
      <c r="Q189" s="719"/>
      <c r="R189" s="719"/>
      <c r="S189" s="719"/>
      <c r="T189" s="719"/>
      <c r="U189" s="719"/>
      <c r="V189" s="719"/>
      <c r="W189" s="719"/>
      <c r="X189" s="719"/>
      <c r="Y189" s="719"/>
      <c r="Z189" s="719"/>
      <c r="AA189" s="719"/>
      <c r="AB189" s="719"/>
      <c r="AC189" s="719"/>
      <c r="AD189" s="719"/>
      <c r="AE189" s="719"/>
      <c r="AF189" s="719"/>
      <c r="AG189" s="719"/>
      <c r="AH189" s="719"/>
      <c r="AI189" s="719"/>
      <c r="AJ189" s="719"/>
      <c r="AK189" s="719"/>
      <c r="AL189" s="719"/>
      <c r="AM189" s="719"/>
      <c r="AN189" s="719"/>
      <c r="AO189" s="719"/>
      <c r="AP189" s="719"/>
      <c r="AQ189" s="719"/>
      <c r="AR189" s="719"/>
      <c r="AS189" s="719"/>
      <c r="AT189" s="719"/>
      <c r="AU189" s="719"/>
      <c r="AV189" s="719"/>
      <c r="AW189" s="719"/>
      <c r="AX189" s="719"/>
      <c r="AY189" s="719"/>
      <c r="AZ189" s="719"/>
      <c r="BA189" s="719"/>
      <c r="BB189" s="719"/>
      <c r="BC189" s="719"/>
      <c r="BD189" s="719"/>
      <c r="BE189" s="720"/>
      <c r="BF189" s="738" t="s">
        <v>188</v>
      </c>
      <c r="BG189" s="739"/>
      <c r="BH189" s="739"/>
      <c r="BI189" s="740"/>
      <c r="BJ189" s="140"/>
    </row>
    <row r="190" spans="1:70" s="21" customFormat="1" ht="65.099999999999994" customHeight="1" x14ac:dyDescent="0.35">
      <c r="A190" s="715" t="s">
        <v>336</v>
      </c>
      <c r="B190" s="716"/>
      <c r="C190" s="716"/>
      <c r="D190" s="717"/>
      <c r="E190" s="718" t="s">
        <v>422</v>
      </c>
      <c r="F190" s="719"/>
      <c r="G190" s="719"/>
      <c r="H190" s="719"/>
      <c r="I190" s="719"/>
      <c r="J190" s="719"/>
      <c r="K190" s="719"/>
      <c r="L190" s="719"/>
      <c r="M190" s="719"/>
      <c r="N190" s="719"/>
      <c r="O190" s="719"/>
      <c r="P190" s="719"/>
      <c r="Q190" s="719"/>
      <c r="R190" s="719"/>
      <c r="S190" s="719"/>
      <c r="T190" s="719"/>
      <c r="U190" s="719"/>
      <c r="V190" s="719"/>
      <c r="W190" s="719"/>
      <c r="X190" s="719"/>
      <c r="Y190" s="719"/>
      <c r="Z190" s="719"/>
      <c r="AA190" s="719"/>
      <c r="AB190" s="719"/>
      <c r="AC190" s="719"/>
      <c r="AD190" s="719"/>
      <c r="AE190" s="719"/>
      <c r="AF190" s="719"/>
      <c r="AG190" s="719"/>
      <c r="AH190" s="719"/>
      <c r="AI190" s="719"/>
      <c r="AJ190" s="719"/>
      <c r="AK190" s="719"/>
      <c r="AL190" s="719"/>
      <c r="AM190" s="719"/>
      <c r="AN190" s="719"/>
      <c r="AO190" s="719"/>
      <c r="AP190" s="719"/>
      <c r="AQ190" s="719"/>
      <c r="AR190" s="719"/>
      <c r="AS190" s="719"/>
      <c r="AT190" s="719"/>
      <c r="AU190" s="719"/>
      <c r="AV190" s="719"/>
      <c r="AW190" s="719"/>
      <c r="AX190" s="719"/>
      <c r="AY190" s="719"/>
      <c r="AZ190" s="719"/>
      <c r="BA190" s="719"/>
      <c r="BB190" s="719"/>
      <c r="BC190" s="719"/>
      <c r="BD190" s="719"/>
      <c r="BE190" s="720"/>
      <c r="BF190" s="773" t="s">
        <v>331</v>
      </c>
      <c r="BG190" s="761"/>
      <c r="BH190" s="761"/>
      <c r="BI190" s="762"/>
      <c r="BJ190" s="52"/>
      <c r="BP190" s="22"/>
      <c r="BQ190" s="22"/>
      <c r="BR190" s="22"/>
    </row>
    <row r="191" spans="1:70" s="21" customFormat="1" ht="62.25" customHeight="1" thickBot="1" x14ac:dyDescent="0.4">
      <c r="A191" s="715" t="s">
        <v>355</v>
      </c>
      <c r="B191" s="716"/>
      <c r="C191" s="716"/>
      <c r="D191" s="717"/>
      <c r="E191" s="342" t="s">
        <v>434</v>
      </c>
      <c r="F191" s="343"/>
      <c r="G191" s="343"/>
      <c r="H191" s="343"/>
      <c r="I191" s="343"/>
      <c r="J191" s="343"/>
      <c r="K191" s="343"/>
      <c r="L191" s="343"/>
      <c r="M191" s="343"/>
      <c r="N191" s="343"/>
      <c r="O191" s="343"/>
      <c r="P191" s="343"/>
      <c r="Q191" s="343"/>
      <c r="R191" s="343"/>
      <c r="S191" s="343"/>
      <c r="T191" s="343"/>
      <c r="U191" s="343"/>
      <c r="V191" s="343"/>
      <c r="W191" s="343"/>
      <c r="X191" s="343"/>
      <c r="Y191" s="343"/>
      <c r="Z191" s="343"/>
      <c r="AA191" s="343"/>
      <c r="AB191" s="343"/>
      <c r="AC191" s="343"/>
      <c r="AD191" s="343"/>
      <c r="AE191" s="343"/>
      <c r="AF191" s="343"/>
      <c r="AG191" s="343"/>
      <c r="AH191" s="343"/>
      <c r="AI191" s="343"/>
      <c r="AJ191" s="343"/>
      <c r="AK191" s="343"/>
      <c r="AL191" s="343"/>
      <c r="AM191" s="343"/>
      <c r="AN191" s="343"/>
      <c r="AO191" s="343"/>
      <c r="AP191" s="343"/>
      <c r="AQ191" s="343"/>
      <c r="AR191" s="343"/>
      <c r="AS191" s="343"/>
      <c r="AT191" s="343"/>
      <c r="AU191" s="343"/>
      <c r="AV191" s="343"/>
      <c r="AW191" s="343"/>
      <c r="AX191" s="343"/>
      <c r="AY191" s="343"/>
      <c r="AZ191" s="343"/>
      <c r="BA191" s="343"/>
      <c r="BB191" s="343"/>
      <c r="BC191" s="343"/>
      <c r="BD191" s="343"/>
      <c r="BE191" s="344"/>
      <c r="BF191" s="760" t="s">
        <v>219</v>
      </c>
      <c r="BG191" s="761"/>
      <c r="BH191" s="761"/>
      <c r="BI191" s="762"/>
      <c r="BJ191" s="52"/>
      <c r="BP191" s="22"/>
      <c r="BQ191" s="22"/>
      <c r="BR191" s="22"/>
    </row>
    <row r="192" spans="1:70" s="21" customFormat="1" ht="128.44999999999999" customHeight="1" thickBot="1" x14ac:dyDescent="0.4">
      <c r="A192" s="624" t="s">
        <v>112</v>
      </c>
      <c r="B192" s="625"/>
      <c r="C192" s="625"/>
      <c r="D192" s="626"/>
      <c r="E192" s="559" t="s">
        <v>113</v>
      </c>
      <c r="F192" s="404"/>
      <c r="G192" s="404"/>
      <c r="H192" s="404"/>
      <c r="I192" s="404"/>
      <c r="J192" s="404"/>
      <c r="K192" s="404"/>
      <c r="L192" s="404"/>
      <c r="M192" s="404"/>
      <c r="N192" s="404"/>
      <c r="O192" s="404"/>
      <c r="P192" s="404"/>
      <c r="Q192" s="404"/>
      <c r="R192" s="404"/>
      <c r="S192" s="404"/>
      <c r="T192" s="404"/>
      <c r="U192" s="404"/>
      <c r="V192" s="404"/>
      <c r="W192" s="404"/>
      <c r="X192" s="404"/>
      <c r="Y192" s="404"/>
      <c r="Z192" s="404"/>
      <c r="AA192" s="404"/>
      <c r="AB192" s="404"/>
      <c r="AC192" s="404"/>
      <c r="AD192" s="404"/>
      <c r="AE192" s="404"/>
      <c r="AF192" s="404"/>
      <c r="AG192" s="404"/>
      <c r="AH192" s="404"/>
      <c r="AI192" s="404"/>
      <c r="AJ192" s="404"/>
      <c r="AK192" s="404"/>
      <c r="AL192" s="404"/>
      <c r="AM192" s="404"/>
      <c r="AN192" s="404"/>
      <c r="AO192" s="404"/>
      <c r="AP192" s="404"/>
      <c r="AQ192" s="404"/>
      <c r="AR192" s="404"/>
      <c r="AS192" s="404"/>
      <c r="AT192" s="404"/>
      <c r="AU192" s="404"/>
      <c r="AV192" s="404"/>
      <c r="AW192" s="404"/>
      <c r="AX192" s="404"/>
      <c r="AY192" s="404"/>
      <c r="AZ192" s="404"/>
      <c r="BA192" s="404"/>
      <c r="BB192" s="404"/>
      <c r="BC192" s="404"/>
      <c r="BD192" s="404"/>
      <c r="BE192" s="558"/>
      <c r="BF192" s="624" t="s">
        <v>150</v>
      </c>
      <c r="BG192" s="625"/>
      <c r="BH192" s="625"/>
      <c r="BI192" s="626"/>
      <c r="BJ192" s="52"/>
      <c r="BP192" s="22"/>
      <c r="BQ192" s="22"/>
      <c r="BR192" s="22"/>
    </row>
    <row r="193" spans="1:70" s="21" customFormat="1" ht="85.5" customHeight="1" x14ac:dyDescent="0.35">
      <c r="A193" s="715" t="s">
        <v>236</v>
      </c>
      <c r="B193" s="716"/>
      <c r="C193" s="716"/>
      <c r="D193" s="717"/>
      <c r="E193" s="342" t="s">
        <v>381</v>
      </c>
      <c r="F193" s="343"/>
      <c r="G193" s="343"/>
      <c r="H193" s="343"/>
      <c r="I193" s="343"/>
      <c r="J193" s="343"/>
      <c r="K193" s="343"/>
      <c r="L193" s="343"/>
      <c r="M193" s="343"/>
      <c r="N193" s="343"/>
      <c r="O193" s="343"/>
      <c r="P193" s="343"/>
      <c r="Q193" s="343"/>
      <c r="R193" s="343"/>
      <c r="S193" s="343"/>
      <c r="T193" s="343"/>
      <c r="U193" s="343"/>
      <c r="V193" s="343"/>
      <c r="W193" s="343"/>
      <c r="X193" s="343"/>
      <c r="Y193" s="343"/>
      <c r="Z193" s="343"/>
      <c r="AA193" s="343"/>
      <c r="AB193" s="343"/>
      <c r="AC193" s="343"/>
      <c r="AD193" s="343"/>
      <c r="AE193" s="343"/>
      <c r="AF193" s="343"/>
      <c r="AG193" s="343"/>
      <c r="AH193" s="343"/>
      <c r="AI193" s="343"/>
      <c r="AJ193" s="343"/>
      <c r="AK193" s="343"/>
      <c r="AL193" s="343"/>
      <c r="AM193" s="343"/>
      <c r="AN193" s="343"/>
      <c r="AO193" s="343"/>
      <c r="AP193" s="343"/>
      <c r="AQ193" s="343"/>
      <c r="AR193" s="343"/>
      <c r="AS193" s="343"/>
      <c r="AT193" s="343"/>
      <c r="AU193" s="343"/>
      <c r="AV193" s="343"/>
      <c r="AW193" s="343"/>
      <c r="AX193" s="343"/>
      <c r="AY193" s="343"/>
      <c r="AZ193" s="343"/>
      <c r="BA193" s="343"/>
      <c r="BB193" s="343"/>
      <c r="BC193" s="343"/>
      <c r="BD193" s="343"/>
      <c r="BE193" s="344"/>
      <c r="BF193" s="760" t="s">
        <v>221</v>
      </c>
      <c r="BG193" s="761"/>
      <c r="BH193" s="761"/>
      <c r="BI193" s="762"/>
      <c r="BJ193" s="52"/>
      <c r="BP193" s="22"/>
      <c r="BQ193" s="22"/>
      <c r="BR193" s="22"/>
    </row>
    <row r="194" spans="1:70" s="21" customFormat="1" ht="65.099999999999994" customHeight="1" x14ac:dyDescent="0.35">
      <c r="A194" s="715" t="s">
        <v>237</v>
      </c>
      <c r="B194" s="716"/>
      <c r="C194" s="716"/>
      <c r="D194" s="717"/>
      <c r="E194" s="718" t="s">
        <v>423</v>
      </c>
      <c r="F194" s="719"/>
      <c r="G194" s="719"/>
      <c r="H194" s="719"/>
      <c r="I194" s="719"/>
      <c r="J194" s="719"/>
      <c r="K194" s="719"/>
      <c r="L194" s="719"/>
      <c r="M194" s="719"/>
      <c r="N194" s="719"/>
      <c r="O194" s="719"/>
      <c r="P194" s="719"/>
      <c r="Q194" s="719"/>
      <c r="R194" s="719"/>
      <c r="S194" s="719"/>
      <c r="T194" s="719"/>
      <c r="U194" s="719"/>
      <c r="V194" s="719"/>
      <c r="W194" s="719"/>
      <c r="X194" s="719"/>
      <c r="Y194" s="719"/>
      <c r="Z194" s="719"/>
      <c r="AA194" s="719"/>
      <c r="AB194" s="719"/>
      <c r="AC194" s="719"/>
      <c r="AD194" s="719"/>
      <c r="AE194" s="719"/>
      <c r="AF194" s="719"/>
      <c r="AG194" s="719"/>
      <c r="AH194" s="719"/>
      <c r="AI194" s="719"/>
      <c r="AJ194" s="719"/>
      <c r="AK194" s="719"/>
      <c r="AL194" s="719"/>
      <c r="AM194" s="719"/>
      <c r="AN194" s="719"/>
      <c r="AO194" s="719"/>
      <c r="AP194" s="719"/>
      <c r="AQ194" s="719"/>
      <c r="AR194" s="719"/>
      <c r="AS194" s="719"/>
      <c r="AT194" s="719"/>
      <c r="AU194" s="719"/>
      <c r="AV194" s="719"/>
      <c r="AW194" s="719"/>
      <c r="AX194" s="719"/>
      <c r="AY194" s="719"/>
      <c r="AZ194" s="719"/>
      <c r="BA194" s="719"/>
      <c r="BB194" s="719"/>
      <c r="BC194" s="719"/>
      <c r="BD194" s="719"/>
      <c r="BE194" s="720"/>
      <c r="BF194" s="760" t="s">
        <v>332</v>
      </c>
      <c r="BG194" s="761"/>
      <c r="BH194" s="761"/>
      <c r="BI194" s="762"/>
      <c r="BJ194" s="52"/>
      <c r="BP194" s="22"/>
      <c r="BQ194" s="22"/>
      <c r="BR194" s="22"/>
    </row>
    <row r="195" spans="1:70" s="21" customFormat="1" ht="54.75" customHeight="1" x14ac:dyDescent="0.35">
      <c r="A195" s="715" t="s">
        <v>238</v>
      </c>
      <c r="B195" s="716"/>
      <c r="C195" s="716"/>
      <c r="D195" s="717"/>
      <c r="E195" s="718" t="s">
        <v>357</v>
      </c>
      <c r="F195" s="719"/>
      <c r="G195" s="719"/>
      <c r="H195" s="719"/>
      <c r="I195" s="719"/>
      <c r="J195" s="719"/>
      <c r="K195" s="719"/>
      <c r="L195" s="719"/>
      <c r="M195" s="719"/>
      <c r="N195" s="719"/>
      <c r="O195" s="719"/>
      <c r="P195" s="719"/>
      <c r="Q195" s="719"/>
      <c r="R195" s="719"/>
      <c r="S195" s="719"/>
      <c r="T195" s="719"/>
      <c r="U195" s="719"/>
      <c r="V195" s="719"/>
      <c r="W195" s="719"/>
      <c r="X195" s="719"/>
      <c r="Y195" s="719"/>
      <c r="Z195" s="719"/>
      <c r="AA195" s="719"/>
      <c r="AB195" s="719"/>
      <c r="AC195" s="719"/>
      <c r="AD195" s="719"/>
      <c r="AE195" s="719"/>
      <c r="AF195" s="719"/>
      <c r="AG195" s="719"/>
      <c r="AH195" s="719"/>
      <c r="AI195" s="719"/>
      <c r="AJ195" s="719"/>
      <c r="AK195" s="719"/>
      <c r="AL195" s="719"/>
      <c r="AM195" s="719"/>
      <c r="AN195" s="719"/>
      <c r="AO195" s="719"/>
      <c r="AP195" s="719"/>
      <c r="AQ195" s="719"/>
      <c r="AR195" s="719"/>
      <c r="AS195" s="719"/>
      <c r="AT195" s="719"/>
      <c r="AU195" s="719"/>
      <c r="AV195" s="719"/>
      <c r="AW195" s="719"/>
      <c r="AX195" s="719"/>
      <c r="AY195" s="719"/>
      <c r="AZ195" s="719"/>
      <c r="BA195" s="719"/>
      <c r="BB195" s="719"/>
      <c r="BC195" s="719"/>
      <c r="BD195" s="719"/>
      <c r="BE195" s="720"/>
      <c r="BF195" s="760" t="s">
        <v>333</v>
      </c>
      <c r="BG195" s="761"/>
      <c r="BH195" s="761"/>
      <c r="BI195" s="762"/>
      <c r="BJ195" s="52"/>
      <c r="BP195" s="22"/>
      <c r="BQ195" s="22"/>
      <c r="BR195" s="22"/>
    </row>
    <row r="196" spans="1:70" s="21" customFormat="1" ht="58.5" customHeight="1" x14ac:dyDescent="0.35">
      <c r="A196" s="715" t="s">
        <v>239</v>
      </c>
      <c r="B196" s="716"/>
      <c r="C196" s="716"/>
      <c r="D196" s="717"/>
      <c r="E196" s="718" t="s">
        <v>399</v>
      </c>
      <c r="F196" s="719"/>
      <c r="G196" s="719"/>
      <c r="H196" s="719"/>
      <c r="I196" s="719"/>
      <c r="J196" s="719"/>
      <c r="K196" s="719"/>
      <c r="L196" s="719"/>
      <c r="M196" s="719"/>
      <c r="N196" s="719"/>
      <c r="O196" s="719"/>
      <c r="P196" s="719"/>
      <c r="Q196" s="719"/>
      <c r="R196" s="719"/>
      <c r="S196" s="719"/>
      <c r="T196" s="719"/>
      <c r="U196" s="719"/>
      <c r="V196" s="719"/>
      <c r="W196" s="719"/>
      <c r="X196" s="719"/>
      <c r="Y196" s="719"/>
      <c r="Z196" s="719"/>
      <c r="AA196" s="719"/>
      <c r="AB196" s="719"/>
      <c r="AC196" s="719"/>
      <c r="AD196" s="719"/>
      <c r="AE196" s="719"/>
      <c r="AF196" s="719"/>
      <c r="AG196" s="719"/>
      <c r="AH196" s="719"/>
      <c r="AI196" s="719"/>
      <c r="AJ196" s="719"/>
      <c r="AK196" s="719"/>
      <c r="AL196" s="719"/>
      <c r="AM196" s="719"/>
      <c r="AN196" s="719"/>
      <c r="AO196" s="719"/>
      <c r="AP196" s="719"/>
      <c r="AQ196" s="719"/>
      <c r="AR196" s="719"/>
      <c r="AS196" s="719"/>
      <c r="AT196" s="719"/>
      <c r="AU196" s="719"/>
      <c r="AV196" s="719"/>
      <c r="AW196" s="719"/>
      <c r="AX196" s="719"/>
      <c r="AY196" s="719"/>
      <c r="AZ196" s="719"/>
      <c r="BA196" s="719"/>
      <c r="BB196" s="719"/>
      <c r="BC196" s="719"/>
      <c r="BD196" s="719"/>
      <c r="BE196" s="720"/>
      <c r="BF196" s="760" t="s">
        <v>356</v>
      </c>
      <c r="BG196" s="761"/>
      <c r="BH196" s="761"/>
      <c r="BI196" s="762"/>
      <c r="BJ196" s="52"/>
      <c r="BP196" s="22"/>
      <c r="BQ196" s="22"/>
      <c r="BR196" s="22"/>
    </row>
    <row r="197" spans="1:70" s="21" customFormat="1" ht="45.75" customHeight="1" x14ac:dyDescent="0.35">
      <c r="A197" s="715" t="s">
        <v>242</v>
      </c>
      <c r="B197" s="716"/>
      <c r="C197" s="716"/>
      <c r="D197" s="717"/>
      <c r="E197" s="718" t="s">
        <v>305</v>
      </c>
      <c r="F197" s="719"/>
      <c r="G197" s="719"/>
      <c r="H197" s="719"/>
      <c r="I197" s="719"/>
      <c r="J197" s="719"/>
      <c r="K197" s="719"/>
      <c r="L197" s="719"/>
      <c r="M197" s="719"/>
      <c r="N197" s="719"/>
      <c r="O197" s="719"/>
      <c r="P197" s="719"/>
      <c r="Q197" s="719"/>
      <c r="R197" s="719"/>
      <c r="S197" s="719"/>
      <c r="T197" s="719"/>
      <c r="U197" s="719"/>
      <c r="V197" s="719"/>
      <c r="W197" s="719"/>
      <c r="X197" s="719"/>
      <c r="Y197" s="719"/>
      <c r="Z197" s="719"/>
      <c r="AA197" s="719"/>
      <c r="AB197" s="719"/>
      <c r="AC197" s="719"/>
      <c r="AD197" s="719"/>
      <c r="AE197" s="719"/>
      <c r="AF197" s="719"/>
      <c r="AG197" s="719"/>
      <c r="AH197" s="719"/>
      <c r="AI197" s="719"/>
      <c r="AJ197" s="719"/>
      <c r="AK197" s="719"/>
      <c r="AL197" s="719"/>
      <c r="AM197" s="719"/>
      <c r="AN197" s="719"/>
      <c r="AO197" s="719"/>
      <c r="AP197" s="719"/>
      <c r="AQ197" s="719"/>
      <c r="AR197" s="719"/>
      <c r="AS197" s="719"/>
      <c r="AT197" s="719"/>
      <c r="AU197" s="719"/>
      <c r="AV197" s="719"/>
      <c r="AW197" s="719"/>
      <c r="AX197" s="719"/>
      <c r="AY197" s="719"/>
      <c r="AZ197" s="719"/>
      <c r="BA197" s="719"/>
      <c r="BB197" s="719"/>
      <c r="BC197" s="719"/>
      <c r="BD197" s="719"/>
      <c r="BE197" s="720"/>
      <c r="BF197" s="760" t="s">
        <v>224</v>
      </c>
      <c r="BG197" s="761"/>
      <c r="BH197" s="761"/>
      <c r="BI197" s="762"/>
      <c r="BJ197" s="52"/>
      <c r="BP197" s="22"/>
      <c r="BQ197" s="22"/>
      <c r="BR197" s="22"/>
    </row>
    <row r="198" spans="1:70" s="21" customFormat="1" ht="53.25" customHeight="1" x14ac:dyDescent="0.35">
      <c r="A198" s="715" t="s">
        <v>243</v>
      </c>
      <c r="B198" s="716"/>
      <c r="C198" s="716"/>
      <c r="D198" s="717"/>
      <c r="E198" s="718" t="s">
        <v>359</v>
      </c>
      <c r="F198" s="719"/>
      <c r="G198" s="719"/>
      <c r="H198" s="719"/>
      <c r="I198" s="719"/>
      <c r="J198" s="719"/>
      <c r="K198" s="719"/>
      <c r="L198" s="719"/>
      <c r="M198" s="719"/>
      <c r="N198" s="719"/>
      <c r="O198" s="719"/>
      <c r="P198" s="719"/>
      <c r="Q198" s="719"/>
      <c r="R198" s="719"/>
      <c r="S198" s="719"/>
      <c r="T198" s="719"/>
      <c r="U198" s="719"/>
      <c r="V198" s="719"/>
      <c r="W198" s="719"/>
      <c r="X198" s="719"/>
      <c r="Y198" s="719"/>
      <c r="Z198" s="719"/>
      <c r="AA198" s="719"/>
      <c r="AB198" s="719"/>
      <c r="AC198" s="719"/>
      <c r="AD198" s="719"/>
      <c r="AE198" s="719"/>
      <c r="AF198" s="719"/>
      <c r="AG198" s="719"/>
      <c r="AH198" s="719"/>
      <c r="AI198" s="719"/>
      <c r="AJ198" s="719"/>
      <c r="AK198" s="719"/>
      <c r="AL198" s="719"/>
      <c r="AM198" s="719"/>
      <c r="AN198" s="719"/>
      <c r="AO198" s="719"/>
      <c r="AP198" s="719"/>
      <c r="AQ198" s="719"/>
      <c r="AR198" s="719"/>
      <c r="AS198" s="719"/>
      <c r="AT198" s="719"/>
      <c r="AU198" s="719"/>
      <c r="AV198" s="719"/>
      <c r="AW198" s="719"/>
      <c r="AX198" s="719"/>
      <c r="AY198" s="719"/>
      <c r="AZ198" s="719"/>
      <c r="BA198" s="719"/>
      <c r="BB198" s="719"/>
      <c r="BC198" s="719"/>
      <c r="BD198" s="719"/>
      <c r="BE198" s="720"/>
      <c r="BF198" s="760" t="s">
        <v>225</v>
      </c>
      <c r="BG198" s="761"/>
      <c r="BH198" s="761"/>
      <c r="BI198" s="762"/>
      <c r="BJ198" s="52"/>
      <c r="BP198" s="22"/>
      <c r="BQ198" s="22"/>
      <c r="BR198" s="22"/>
    </row>
    <row r="199" spans="1:70" s="21" customFormat="1" ht="83.25" customHeight="1" x14ac:dyDescent="0.35">
      <c r="A199" s="715" t="s">
        <v>240</v>
      </c>
      <c r="B199" s="716"/>
      <c r="C199" s="716"/>
      <c r="D199" s="717"/>
      <c r="E199" s="342" t="s">
        <v>424</v>
      </c>
      <c r="F199" s="343"/>
      <c r="G199" s="343"/>
      <c r="H199" s="343"/>
      <c r="I199" s="343"/>
      <c r="J199" s="343"/>
      <c r="K199" s="343"/>
      <c r="L199" s="343"/>
      <c r="M199" s="343"/>
      <c r="N199" s="343"/>
      <c r="O199" s="343"/>
      <c r="P199" s="343"/>
      <c r="Q199" s="343"/>
      <c r="R199" s="343"/>
      <c r="S199" s="343"/>
      <c r="T199" s="343"/>
      <c r="U199" s="343"/>
      <c r="V199" s="343"/>
      <c r="W199" s="343"/>
      <c r="X199" s="343"/>
      <c r="Y199" s="343"/>
      <c r="Z199" s="343"/>
      <c r="AA199" s="343"/>
      <c r="AB199" s="343"/>
      <c r="AC199" s="343"/>
      <c r="AD199" s="343"/>
      <c r="AE199" s="343"/>
      <c r="AF199" s="343"/>
      <c r="AG199" s="343"/>
      <c r="AH199" s="343"/>
      <c r="AI199" s="343"/>
      <c r="AJ199" s="343"/>
      <c r="AK199" s="343"/>
      <c r="AL199" s="343"/>
      <c r="AM199" s="343"/>
      <c r="AN199" s="343"/>
      <c r="AO199" s="343"/>
      <c r="AP199" s="343"/>
      <c r="AQ199" s="343"/>
      <c r="AR199" s="343"/>
      <c r="AS199" s="343"/>
      <c r="AT199" s="343"/>
      <c r="AU199" s="343"/>
      <c r="AV199" s="343"/>
      <c r="AW199" s="343"/>
      <c r="AX199" s="343"/>
      <c r="AY199" s="343"/>
      <c r="AZ199" s="343"/>
      <c r="BA199" s="343"/>
      <c r="BB199" s="343"/>
      <c r="BC199" s="343"/>
      <c r="BD199" s="343"/>
      <c r="BE199" s="344"/>
      <c r="BF199" s="760" t="s">
        <v>400</v>
      </c>
      <c r="BG199" s="761"/>
      <c r="BH199" s="761"/>
      <c r="BI199" s="762"/>
      <c r="BJ199" s="52"/>
      <c r="BP199" s="22"/>
      <c r="BQ199" s="22"/>
      <c r="BR199" s="22"/>
    </row>
    <row r="200" spans="1:70" s="21" customFormat="1" ht="58.5" customHeight="1" x14ac:dyDescent="0.35">
      <c r="A200" s="715" t="s">
        <v>241</v>
      </c>
      <c r="B200" s="716"/>
      <c r="C200" s="716"/>
      <c r="D200" s="717"/>
      <c r="E200" s="718" t="s">
        <v>306</v>
      </c>
      <c r="F200" s="719"/>
      <c r="G200" s="719"/>
      <c r="H200" s="719"/>
      <c r="I200" s="719"/>
      <c r="J200" s="719"/>
      <c r="K200" s="719"/>
      <c r="L200" s="719"/>
      <c r="M200" s="719"/>
      <c r="N200" s="719"/>
      <c r="O200" s="719"/>
      <c r="P200" s="719"/>
      <c r="Q200" s="719"/>
      <c r="R200" s="719"/>
      <c r="S200" s="719"/>
      <c r="T200" s="719"/>
      <c r="U200" s="719"/>
      <c r="V200" s="719"/>
      <c r="W200" s="719"/>
      <c r="X200" s="719"/>
      <c r="Y200" s="719"/>
      <c r="Z200" s="719"/>
      <c r="AA200" s="719"/>
      <c r="AB200" s="719"/>
      <c r="AC200" s="719"/>
      <c r="AD200" s="719"/>
      <c r="AE200" s="719"/>
      <c r="AF200" s="719"/>
      <c r="AG200" s="719"/>
      <c r="AH200" s="719"/>
      <c r="AI200" s="719"/>
      <c r="AJ200" s="719"/>
      <c r="AK200" s="719"/>
      <c r="AL200" s="719"/>
      <c r="AM200" s="719"/>
      <c r="AN200" s="719"/>
      <c r="AO200" s="719"/>
      <c r="AP200" s="719"/>
      <c r="AQ200" s="719"/>
      <c r="AR200" s="719"/>
      <c r="AS200" s="719"/>
      <c r="AT200" s="719"/>
      <c r="AU200" s="719"/>
      <c r="AV200" s="719"/>
      <c r="AW200" s="719"/>
      <c r="AX200" s="719"/>
      <c r="AY200" s="719"/>
      <c r="AZ200" s="719"/>
      <c r="BA200" s="719"/>
      <c r="BB200" s="719"/>
      <c r="BC200" s="719"/>
      <c r="BD200" s="719"/>
      <c r="BE200" s="720"/>
      <c r="BF200" s="760" t="s">
        <v>334</v>
      </c>
      <c r="BG200" s="761"/>
      <c r="BH200" s="761"/>
      <c r="BI200" s="762"/>
      <c r="BJ200" s="52"/>
      <c r="BP200" s="22"/>
      <c r="BQ200" s="22"/>
      <c r="BR200" s="22"/>
    </row>
    <row r="201" spans="1:70" s="21" customFormat="1" ht="57" customHeight="1" x14ac:dyDescent="0.35">
      <c r="A201" s="715" t="s">
        <v>245</v>
      </c>
      <c r="B201" s="716"/>
      <c r="C201" s="716"/>
      <c r="D201" s="717"/>
      <c r="E201" s="718" t="s">
        <v>360</v>
      </c>
      <c r="F201" s="719"/>
      <c r="G201" s="719"/>
      <c r="H201" s="719"/>
      <c r="I201" s="719"/>
      <c r="J201" s="719"/>
      <c r="K201" s="719"/>
      <c r="L201" s="719"/>
      <c r="M201" s="719"/>
      <c r="N201" s="719"/>
      <c r="O201" s="719"/>
      <c r="P201" s="719"/>
      <c r="Q201" s="719"/>
      <c r="R201" s="719"/>
      <c r="S201" s="719"/>
      <c r="T201" s="719"/>
      <c r="U201" s="719"/>
      <c r="V201" s="719"/>
      <c r="W201" s="719"/>
      <c r="X201" s="719"/>
      <c r="Y201" s="719"/>
      <c r="Z201" s="719"/>
      <c r="AA201" s="719"/>
      <c r="AB201" s="719"/>
      <c r="AC201" s="719"/>
      <c r="AD201" s="719"/>
      <c r="AE201" s="719"/>
      <c r="AF201" s="719"/>
      <c r="AG201" s="719"/>
      <c r="AH201" s="719"/>
      <c r="AI201" s="719"/>
      <c r="AJ201" s="719"/>
      <c r="AK201" s="719"/>
      <c r="AL201" s="719"/>
      <c r="AM201" s="719"/>
      <c r="AN201" s="719"/>
      <c r="AO201" s="719"/>
      <c r="AP201" s="719"/>
      <c r="AQ201" s="719"/>
      <c r="AR201" s="719"/>
      <c r="AS201" s="719"/>
      <c r="AT201" s="719"/>
      <c r="AU201" s="719"/>
      <c r="AV201" s="719"/>
      <c r="AW201" s="719"/>
      <c r="AX201" s="719"/>
      <c r="AY201" s="719"/>
      <c r="AZ201" s="719"/>
      <c r="BA201" s="719"/>
      <c r="BB201" s="719"/>
      <c r="BC201" s="719"/>
      <c r="BD201" s="719"/>
      <c r="BE201" s="720"/>
      <c r="BF201" s="760" t="s">
        <v>335</v>
      </c>
      <c r="BG201" s="761"/>
      <c r="BH201" s="761"/>
      <c r="BI201" s="762"/>
      <c r="BJ201" s="52"/>
      <c r="BP201" s="22"/>
      <c r="BQ201" s="22"/>
      <c r="BR201" s="22"/>
    </row>
    <row r="202" spans="1:70" s="21" customFormat="1" ht="65.099999999999994" customHeight="1" x14ac:dyDescent="0.35">
      <c r="A202" s="715" t="s">
        <v>246</v>
      </c>
      <c r="B202" s="716"/>
      <c r="C202" s="716"/>
      <c r="D202" s="717"/>
      <c r="E202" s="718" t="s">
        <v>361</v>
      </c>
      <c r="F202" s="719"/>
      <c r="G202" s="719"/>
      <c r="H202" s="719"/>
      <c r="I202" s="719"/>
      <c r="J202" s="719"/>
      <c r="K202" s="719"/>
      <c r="L202" s="719"/>
      <c r="M202" s="719"/>
      <c r="N202" s="719"/>
      <c r="O202" s="719"/>
      <c r="P202" s="719"/>
      <c r="Q202" s="719"/>
      <c r="R202" s="719"/>
      <c r="S202" s="719"/>
      <c r="T202" s="719"/>
      <c r="U202" s="719"/>
      <c r="V202" s="719"/>
      <c r="W202" s="719"/>
      <c r="X202" s="719"/>
      <c r="Y202" s="719"/>
      <c r="Z202" s="719"/>
      <c r="AA202" s="719"/>
      <c r="AB202" s="719"/>
      <c r="AC202" s="719"/>
      <c r="AD202" s="719"/>
      <c r="AE202" s="719"/>
      <c r="AF202" s="719"/>
      <c r="AG202" s="719"/>
      <c r="AH202" s="719"/>
      <c r="AI202" s="719"/>
      <c r="AJ202" s="719"/>
      <c r="AK202" s="719"/>
      <c r="AL202" s="719"/>
      <c r="AM202" s="719"/>
      <c r="AN202" s="719"/>
      <c r="AO202" s="719"/>
      <c r="AP202" s="719"/>
      <c r="AQ202" s="719"/>
      <c r="AR202" s="719"/>
      <c r="AS202" s="719"/>
      <c r="AT202" s="719"/>
      <c r="AU202" s="719"/>
      <c r="AV202" s="719"/>
      <c r="AW202" s="719"/>
      <c r="AX202" s="719"/>
      <c r="AY202" s="719"/>
      <c r="AZ202" s="719"/>
      <c r="BA202" s="719"/>
      <c r="BB202" s="719"/>
      <c r="BC202" s="719"/>
      <c r="BD202" s="719"/>
      <c r="BE202" s="720"/>
      <c r="BF202" s="760" t="s">
        <v>335</v>
      </c>
      <c r="BG202" s="761"/>
      <c r="BH202" s="761"/>
      <c r="BI202" s="762"/>
      <c r="BJ202" s="52"/>
      <c r="BP202" s="22"/>
      <c r="BQ202" s="22"/>
      <c r="BR202" s="22"/>
    </row>
    <row r="203" spans="1:70" s="21" customFormat="1" ht="65.099999999999994" customHeight="1" x14ac:dyDescent="0.35">
      <c r="A203" s="800" t="s">
        <v>266</v>
      </c>
      <c r="B203" s="801"/>
      <c r="C203" s="801"/>
      <c r="D203" s="802"/>
      <c r="E203" s="666" t="s">
        <v>435</v>
      </c>
      <c r="F203" s="667"/>
      <c r="G203" s="667"/>
      <c r="H203" s="667"/>
      <c r="I203" s="667"/>
      <c r="J203" s="667"/>
      <c r="K203" s="667"/>
      <c r="L203" s="667"/>
      <c r="M203" s="667"/>
      <c r="N203" s="667"/>
      <c r="O203" s="667"/>
      <c r="P203" s="667"/>
      <c r="Q203" s="667"/>
      <c r="R203" s="667"/>
      <c r="S203" s="667"/>
      <c r="T203" s="667"/>
      <c r="U203" s="667"/>
      <c r="V203" s="667"/>
      <c r="W203" s="667"/>
      <c r="X203" s="667"/>
      <c r="Y203" s="667"/>
      <c r="Z203" s="667"/>
      <c r="AA203" s="667"/>
      <c r="AB203" s="667"/>
      <c r="AC203" s="667"/>
      <c r="AD203" s="667"/>
      <c r="AE203" s="667"/>
      <c r="AF203" s="667"/>
      <c r="AG203" s="667"/>
      <c r="AH203" s="667"/>
      <c r="AI203" s="667"/>
      <c r="AJ203" s="667"/>
      <c r="AK203" s="667"/>
      <c r="AL203" s="667"/>
      <c r="AM203" s="667"/>
      <c r="AN203" s="667"/>
      <c r="AO203" s="667"/>
      <c r="AP203" s="667"/>
      <c r="AQ203" s="667"/>
      <c r="AR203" s="667"/>
      <c r="AS203" s="667"/>
      <c r="AT203" s="667"/>
      <c r="AU203" s="667"/>
      <c r="AV203" s="667"/>
      <c r="AW203" s="667"/>
      <c r="AX203" s="667"/>
      <c r="AY203" s="667"/>
      <c r="AZ203" s="667"/>
      <c r="BA203" s="667"/>
      <c r="BB203" s="667"/>
      <c r="BC203" s="667"/>
      <c r="BD203" s="667"/>
      <c r="BE203" s="668"/>
      <c r="BF203" s="770" t="s">
        <v>411</v>
      </c>
      <c r="BG203" s="771"/>
      <c r="BH203" s="771"/>
      <c r="BI203" s="772"/>
      <c r="BJ203" s="52"/>
      <c r="BP203" s="22"/>
      <c r="BQ203" s="22"/>
      <c r="BR203" s="22"/>
    </row>
    <row r="204" spans="1:70" s="230" customFormat="1" ht="65.099999999999994" customHeight="1" x14ac:dyDescent="0.35">
      <c r="A204" s="690" t="s">
        <v>267</v>
      </c>
      <c r="B204" s="691"/>
      <c r="C204" s="691"/>
      <c r="D204" s="692"/>
      <c r="E204" s="718" t="s">
        <v>404</v>
      </c>
      <c r="F204" s="719"/>
      <c r="G204" s="719"/>
      <c r="H204" s="719"/>
      <c r="I204" s="719"/>
      <c r="J204" s="719"/>
      <c r="K204" s="719"/>
      <c r="L204" s="719"/>
      <c r="M204" s="719"/>
      <c r="N204" s="719"/>
      <c r="O204" s="719"/>
      <c r="P204" s="719"/>
      <c r="Q204" s="719"/>
      <c r="R204" s="719"/>
      <c r="S204" s="719"/>
      <c r="T204" s="719"/>
      <c r="U204" s="719"/>
      <c r="V204" s="719"/>
      <c r="W204" s="719"/>
      <c r="X204" s="719"/>
      <c r="Y204" s="719"/>
      <c r="Z204" s="719"/>
      <c r="AA204" s="719"/>
      <c r="AB204" s="719"/>
      <c r="AC204" s="719"/>
      <c r="AD204" s="719"/>
      <c r="AE204" s="719"/>
      <c r="AF204" s="719"/>
      <c r="AG204" s="719"/>
      <c r="AH204" s="719"/>
      <c r="AI204" s="719"/>
      <c r="AJ204" s="719"/>
      <c r="AK204" s="719"/>
      <c r="AL204" s="719"/>
      <c r="AM204" s="719"/>
      <c r="AN204" s="719"/>
      <c r="AO204" s="719"/>
      <c r="AP204" s="719"/>
      <c r="AQ204" s="719"/>
      <c r="AR204" s="719"/>
      <c r="AS204" s="719"/>
      <c r="AT204" s="719"/>
      <c r="AU204" s="719"/>
      <c r="AV204" s="719"/>
      <c r="AW204" s="719"/>
      <c r="AX204" s="719"/>
      <c r="AY204" s="719"/>
      <c r="AZ204" s="719"/>
      <c r="BA204" s="719"/>
      <c r="BB204" s="719"/>
      <c r="BC204" s="719"/>
      <c r="BD204" s="719"/>
      <c r="BE204" s="720"/>
      <c r="BF204" s="729" t="s">
        <v>412</v>
      </c>
      <c r="BG204" s="691"/>
      <c r="BH204" s="691"/>
      <c r="BI204" s="692"/>
      <c r="BJ204" s="229"/>
    </row>
    <row r="205" spans="1:70" s="141" customFormat="1" ht="51" customHeight="1" x14ac:dyDescent="0.35">
      <c r="A205" s="663" t="s">
        <v>268</v>
      </c>
      <c r="B205" s="664"/>
      <c r="C205" s="664"/>
      <c r="D205" s="703"/>
      <c r="E205" s="799" t="s">
        <v>403</v>
      </c>
      <c r="F205" s="719"/>
      <c r="G205" s="719"/>
      <c r="H205" s="719"/>
      <c r="I205" s="719"/>
      <c r="J205" s="719"/>
      <c r="K205" s="719"/>
      <c r="L205" s="719"/>
      <c r="M205" s="719"/>
      <c r="N205" s="719"/>
      <c r="O205" s="719"/>
      <c r="P205" s="719"/>
      <c r="Q205" s="719"/>
      <c r="R205" s="719"/>
      <c r="S205" s="719"/>
      <c r="T205" s="719"/>
      <c r="U205" s="719"/>
      <c r="V205" s="719"/>
      <c r="W205" s="719"/>
      <c r="X205" s="719"/>
      <c r="Y205" s="719"/>
      <c r="Z205" s="719"/>
      <c r="AA205" s="719"/>
      <c r="AB205" s="719"/>
      <c r="AC205" s="719"/>
      <c r="AD205" s="719"/>
      <c r="AE205" s="719"/>
      <c r="AF205" s="719"/>
      <c r="AG205" s="719"/>
      <c r="AH205" s="719"/>
      <c r="AI205" s="719"/>
      <c r="AJ205" s="719"/>
      <c r="AK205" s="719"/>
      <c r="AL205" s="719"/>
      <c r="AM205" s="719"/>
      <c r="AN205" s="719"/>
      <c r="AO205" s="719"/>
      <c r="AP205" s="719"/>
      <c r="AQ205" s="719"/>
      <c r="AR205" s="719"/>
      <c r="AS205" s="719"/>
      <c r="AT205" s="719"/>
      <c r="AU205" s="719"/>
      <c r="AV205" s="719"/>
      <c r="AW205" s="719"/>
      <c r="AX205" s="719"/>
      <c r="AY205" s="719"/>
      <c r="AZ205" s="719"/>
      <c r="BA205" s="719"/>
      <c r="BB205" s="719"/>
      <c r="BC205" s="719"/>
      <c r="BD205" s="719"/>
      <c r="BE205" s="720"/>
      <c r="BF205" s="789" t="s">
        <v>413</v>
      </c>
      <c r="BG205" s="664"/>
      <c r="BH205" s="664"/>
      <c r="BI205" s="703"/>
      <c r="BJ205" s="140"/>
    </row>
    <row r="206" spans="1:70" s="21" customFormat="1" ht="65.099999999999994" customHeight="1" thickBot="1" x14ac:dyDescent="0.4">
      <c r="A206" s="775" t="s">
        <v>269</v>
      </c>
      <c r="B206" s="776"/>
      <c r="C206" s="776"/>
      <c r="D206" s="777"/>
      <c r="E206" s="797" t="s">
        <v>405</v>
      </c>
      <c r="F206" s="778"/>
      <c r="G206" s="778"/>
      <c r="H206" s="778"/>
      <c r="I206" s="778"/>
      <c r="J206" s="778"/>
      <c r="K206" s="778"/>
      <c r="L206" s="778"/>
      <c r="M206" s="778"/>
      <c r="N206" s="778"/>
      <c r="O206" s="778"/>
      <c r="P206" s="778"/>
      <c r="Q206" s="778"/>
      <c r="R206" s="778"/>
      <c r="S206" s="778"/>
      <c r="T206" s="778"/>
      <c r="U206" s="778"/>
      <c r="V206" s="778"/>
      <c r="W206" s="778"/>
      <c r="X206" s="778"/>
      <c r="Y206" s="778"/>
      <c r="Z206" s="778"/>
      <c r="AA206" s="778"/>
      <c r="AB206" s="778"/>
      <c r="AC206" s="778"/>
      <c r="AD206" s="778"/>
      <c r="AE206" s="778"/>
      <c r="AF206" s="778"/>
      <c r="AG206" s="778"/>
      <c r="AH206" s="778"/>
      <c r="AI206" s="778"/>
      <c r="AJ206" s="778"/>
      <c r="AK206" s="778"/>
      <c r="AL206" s="778"/>
      <c r="AM206" s="778"/>
      <c r="AN206" s="778"/>
      <c r="AO206" s="778"/>
      <c r="AP206" s="778"/>
      <c r="AQ206" s="778"/>
      <c r="AR206" s="778"/>
      <c r="AS206" s="778"/>
      <c r="AT206" s="778"/>
      <c r="AU206" s="778"/>
      <c r="AV206" s="778"/>
      <c r="AW206" s="778"/>
      <c r="AX206" s="778"/>
      <c r="AY206" s="778"/>
      <c r="AZ206" s="778"/>
      <c r="BA206" s="778"/>
      <c r="BB206" s="778"/>
      <c r="BC206" s="778"/>
      <c r="BD206" s="778"/>
      <c r="BE206" s="798"/>
      <c r="BF206" s="779" t="s">
        <v>413</v>
      </c>
      <c r="BG206" s="776"/>
      <c r="BH206" s="776"/>
      <c r="BI206" s="777"/>
      <c r="BJ206" s="52"/>
      <c r="BP206" s="22"/>
      <c r="BQ206" s="22"/>
      <c r="BR206" s="22"/>
    </row>
    <row r="207" spans="1:70" s="25" customFormat="1" ht="68.25" customHeight="1" x14ac:dyDescent="0.4">
      <c r="A207" s="648" t="s">
        <v>244</v>
      </c>
      <c r="B207" s="648"/>
      <c r="C207" s="648"/>
      <c r="D207" s="648"/>
      <c r="E207" s="648"/>
      <c r="F207" s="648"/>
      <c r="G207" s="648"/>
      <c r="H207" s="648"/>
      <c r="I207" s="648"/>
      <c r="J207" s="648"/>
      <c r="K207" s="648"/>
      <c r="L207" s="648"/>
      <c r="M207" s="648"/>
      <c r="N207" s="648"/>
      <c r="O207" s="648"/>
      <c r="P207" s="648"/>
      <c r="Q207" s="648"/>
      <c r="R207" s="648"/>
      <c r="S207" s="648"/>
      <c r="T207" s="648"/>
      <c r="U207" s="648"/>
      <c r="V207" s="648"/>
      <c r="W207" s="648"/>
      <c r="X207" s="648"/>
      <c r="Y207" s="648"/>
      <c r="Z207" s="648"/>
      <c r="AA207" s="648"/>
      <c r="AB207" s="648"/>
      <c r="AC207" s="648"/>
      <c r="AD207" s="648"/>
      <c r="AE207" s="648"/>
      <c r="AF207" s="648"/>
      <c r="AG207" s="648"/>
      <c r="AH207" s="648"/>
      <c r="AI207" s="648"/>
      <c r="AJ207" s="648"/>
      <c r="AK207" s="648"/>
      <c r="AL207" s="648"/>
      <c r="AM207" s="648"/>
      <c r="AN207" s="648"/>
      <c r="AO207" s="648"/>
      <c r="AP207" s="648"/>
      <c r="AQ207" s="648"/>
      <c r="AR207" s="648"/>
      <c r="AS207" s="648"/>
      <c r="AT207" s="648"/>
      <c r="AU207" s="648"/>
      <c r="AV207" s="648"/>
      <c r="AW207" s="648"/>
      <c r="AX207" s="648"/>
      <c r="AY207" s="648"/>
      <c r="AZ207" s="648"/>
      <c r="BA207" s="648"/>
      <c r="BB207" s="648"/>
      <c r="BC207" s="648"/>
      <c r="BD207" s="648"/>
      <c r="BE207" s="648"/>
      <c r="BF207" s="648"/>
      <c r="BG207" s="648"/>
      <c r="BH207" s="648"/>
      <c r="BI207" s="648"/>
      <c r="BJ207" s="54"/>
      <c r="BK207" s="35"/>
      <c r="BL207" s="27"/>
      <c r="BM207" s="27"/>
    </row>
    <row r="208" spans="1:70" s="25" customFormat="1" ht="99.75" customHeight="1" x14ac:dyDescent="0.4">
      <c r="A208" s="648" t="s">
        <v>414</v>
      </c>
      <c r="B208" s="648"/>
      <c r="C208" s="648"/>
      <c r="D208" s="648"/>
      <c r="E208" s="648"/>
      <c r="F208" s="648"/>
      <c r="G208" s="648"/>
      <c r="H208" s="648"/>
      <c r="I208" s="648"/>
      <c r="J208" s="648"/>
      <c r="K208" s="648"/>
      <c r="L208" s="648"/>
      <c r="M208" s="648"/>
      <c r="N208" s="648"/>
      <c r="O208" s="648"/>
      <c r="P208" s="648"/>
      <c r="Q208" s="648"/>
      <c r="R208" s="648"/>
      <c r="S208" s="648"/>
      <c r="T208" s="648"/>
      <c r="U208" s="648"/>
      <c r="V208" s="648"/>
      <c r="W208" s="648"/>
      <c r="X208" s="648"/>
      <c r="Y208" s="648"/>
      <c r="Z208" s="648"/>
      <c r="AA208" s="648"/>
      <c r="AB208" s="648"/>
      <c r="AC208" s="648"/>
      <c r="AD208" s="648"/>
      <c r="AE208" s="648"/>
      <c r="AF208" s="648"/>
      <c r="AG208" s="648"/>
      <c r="AH208" s="648"/>
      <c r="AI208" s="648"/>
      <c r="AJ208" s="648"/>
      <c r="AK208" s="648"/>
      <c r="AL208" s="648"/>
      <c r="AM208" s="648"/>
      <c r="AN208" s="648"/>
      <c r="AO208" s="648"/>
      <c r="AP208" s="648"/>
      <c r="AQ208" s="648"/>
      <c r="AR208" s="648"/>
      <c r="AS208" s="648"/>
      <c r="AT208" s="648"/>
      <c r="AU208" s="648"/>
      <c r="AV208" s="648"/>
      <c r="AW208" s="648"/>
      <c r="AX208" s="648"/>
      <c r="AY208" s="648"/>
      <c r="AZ208" s="648"/>
      <c r="BA208" s="648"/>
      <c r="BB208" s="648"/>
      <c r="BC208" s="648"/>
      <c r="BD208" s="648"/>
      <c r="BE208" s="648"/>
      <c r="BF208" s="648"/>
      <c r="BG208" s="648"/>
      <c r="BH208" s="648"/>
      <c r="BI208" s="648"/>
      <c r="BJ208" s="53"/>
      <c r="BK208" s="35"/>
      <c r="BL208" s="27"/>
      <c r="BM208" s="27"/>
    </row>
    <row r="209" spans="1:65" s="25" customFormat="1" ht="51" customHeight="1" x14ac:dyDescent="0.45">
      <c r="A209" s="237" t="s">
        <v>128</v>
      </c>
      <c r="B209" s="279"/>
      <c r="C209" s="279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175"/>
      <c r="S209" s="175"/>
      <c r="T209" s="279"/>
      <c r="U209" s="279"/>
      <c r="V209" s="279"/>
      <c r="W209" s="279"/>
      <c r="X209" s="279"/>
      <c r="Y209" s="279"/>
      <c r="Z209" s="279"/>
      <c r="AA209" s="279"/>
      <c r="AB209" s="279"/>
      <c r="AC209" s="279"/>
      <c r="AD209" s="279"/>
      <c r="AE209" s="236"/>
      <c r="AF209" s="24"/>
      <c r="AG209" s="279"/>
      <c r="AH209" s="279"/>
      <c r="AI209" s="470" t="s">
        <v>128</v>
      </c>
      <c r="AJ209" s="470"/>
      <c r="AK209" s="470"/>
      <c r="AL209" s="470"/>
      <c r="AM209" s="470"/>
      <c r="AN209" s="470"/>
      <c r="AO209" s="470"/>
      <c r="AP209" s="470"/>
      <c r="AQ209" s="470"/>
      <c r="AR209" s="279"/>
      <c r="AS209" s="279"/>
      <c r="AT209" s="279"/>
      <c r="AU209" s="279"/>
      <c r="AV209" s="279"/>
      <c r="AW209" s="279"/>
      <c r="AX209" s="279"/>
      <c r="AY209" s="279"/>
      <c r="AZ209" s="279"/>
      <c r="BA209" s="279"/>
      <c r="BB209" s="279"/>
      <c r="BC209" s="279"/>
      <c r="BD209" s="279"/>
      <c r="BE209" s="279"/>
      <c r="BF209" s="279"/>
      <c r="BG209" s="279"/>
      <c r="BH209" s="279"/>
      <c r="BI209" s="23"/>
      <c r="BJ209" s="55"/>
      <c r="BK209" s="34"/>
      <c r="BL209" s="27"/>
      <c r="BM209" s="27"/>
    </row>
    <row r="210" spans="1:65" s="25" customFormat="1" ht="33" customHeight="1" x14ac:dyDescent="0.4">
      <c r="A210" s="431" t="s">
        <v>425</v>
      </c>
      <c r="B210" s="431"/>
      <c r="C210" s="431"/>
      <c r="D210" s="431"/>
      <c r="E210" s="431"/>
      <c r="F210" s="431"/>
      <c r="G210" s="431"/>
      <c r="H210" s="431"/>
      <c r="I210" s="431"/>
      <c r="J210" s="431"/>
      <c r="K210" s="431"/>
      <c r="L210" s="431"/>
      <c r="M210" s="431"/>
      <c r="N210" s="431"/>
      <c r="O210" s="431"/>
      <c r="P210" s="431"/>
      <c r="Q210" s="431"/>
      <c r="R210" s="431"/>
      <c r="S210" s="431"/>
      <c r="T210" s="431"/>
      <c r="U210" s="431"/>
      <c r="V210" s="431"/>
      <c r="W210" s="431"/>
      <c r="X210" s="431"/>
      <c r="Y210" s="431"/>
      <c r="Z210" s="431"/>
      <c r="AA210" s="431"/>
      <c r="AB210" s="431"/>
      <c r="AC210" s="431"/>
      <c r="AD210" s="431"/>
      <c r="AE210" s="431"/>
      <c r="AF210" s="279"/>
      <c r="AG210" s="279"/>
      <c r="AH210" s="279"/>
      <c r="AI210" s="471" t="s">
        <v>437</v>
      </c>
      <c r="AJ210" s="471"/>
      <c r="AK210" s="471"/>
      <c r="AL210" s="471"/>
      <c r="AM210" s="471"/>
      <c r="AN210" s="471"/>
      <c r="AO210" s="471"/>
      <c r="AP210" s="471"/>
      <c r="AQ210" s="471"/>
      <c r="AR210" s="471"/>
      <c r="AS210" s="471"/>
      <c r="AT210" s="471"/>
      <c r="AU210" s="471"/>
      <c r="AV210" s="471"/>
      <c r="AW210" s="471"/>
      <c r="AX210" s="471"/>
      <c r="AY210" s="471"/>
      <c r="AZ210" s="471"/>
      <c r="BA210" s="471"/>
      <c r="BB210" s="471"/>
      <c r="BC210" s="471"/>
      <c r="BD210" s="471"/>
      <c r="BE210" s="471"/>
      <c r="BF210" s="471"/>
      <c r="BG210" s="471"/>
      <c r="BH210" s="471"/>
      <c r="BI210" s="471"/>
      <c r="BJ210" s="55"/>
      <c r="BK210" s="34"/>
      <c r="BL210" s="27"/>
      <c r="BM210" s="27"/>
    </row>
    <row r="211" spans="1:65" s="25" customFormat="1" ht="33" customHeight="1" x14ac:dyDescent="0.45">
      <c r="A211" s="431"/>
      <c r="B211" s="431"/>
      <c r="C211" s="431"/>
      <c r="D211" s="431"/>
      <c r="E211" s="431"/>
      <c r="F211" s="431"/>
      <c r="G211" s="431"/>
      <c r="H211" s="431"/>
      <c r="I211" s="431"/>
      <c r="J211" s="431"/>
      <c r="K211" s="431"/>
      <c r="L211" s="431"/>
      <c r="M211" s="431"/>
      <c r="N211" s="431"/>
      <c r="O211" s="431"/>
      <c r="P211" s="431"/>
      <c r="Q211" s="431"/>
      <c r="R211" s="431"/>
      <c r="S211" s="431"/>
      <c r="T211" s="431"/>
      <c r="U211" s="431"/>
      <c r="V211" s="431"/>
      <c r="W211" s="431"/>
      <c r="X211" s="431"/>
      <c r="Y211" s="431"/>
      <c r="Z211" s="431"/>
      <c r="AA211" s="431"/>
      <c r="AB211" s="431"/>
      <c r="AC211" s="431"/>
      <c r="AD211" s="431"/>
      <c r="AE211" s="431"/>
      <c r="AF211" s="24"/>
      <c r="AG211" s="279"/>
      <c r="AH211" s="279"/>
      <c r="AI211" s="471"/>
      <c r="AJ211" s="471"/>
      <c r="AK211" s="471"/>
      <c r="AL211" s="471"/>
      <c r="AM211" s="471"/>
      <c r="AN211" s="471"/>
      <c r="AO211" s="471"/>
      <c r="AP211" s="471"/>
      <c r="AQ211" s="471"/>
      <c r="AR211" s="471"/>
      <c r="AS211" s="471"/>
      <c r="AT211" s="471"/>
      <c r="AU211" s="471"/>
      <c r="AV211" s="471"/>
      <c r="AW211" s="471"/>
      <c r="AX211" s="471"/>
      <c r="AY211" s="471"/>
      <c r="AZ211" s="471"/>
      <c r="BA211" s="471"/>
      <c r="BB211" s="471"/>
      <c r="BC211" s="471"/>
      <c r="BD211" s="471"/>
      <c r="BE211" s="471"/>
      <c r="BF211" s="471"/>
      <c r="BG211" s="471"/>
      <c r="BH211" s="471"/>
      <c r="BI211" s="471"/>
      <c r="BJ211" s="43"/>
      <c r="BK211" s="34"/>
      <c r="BL211" s="27"/>
      <c r="BM211" s="27"/>
    </row>
    <row r="212" spans="1:65" s="25" customFormat="1" ht="39.75" customHeight="1" x14ac:dyDescent="0.5">
      <c r="A212" s="686"/>
      <c r="B212" s="686"/>
      <c r="C212" s="686"/>
      <c r="D212" s="686"/>
      <c r="E212" s="686"/>
      <c r="F212" s="686"/>
      <c r="G212" s="686"/>
      <c r="H212" s="686"/>
      <c r="I212" s="686"/>
      <c r="J212" s="677" t="s">
        <v>440</v>
      </c>
      <c r="K212" s="677"/>
      <c r="L212" s="677"/>
      <c r="M212" s="677"/>
      <c r="N212" s="677"/>
      <c r="O212" s="677"/>
      <c r="P212" s="677"/>
      <c r="Q212" s="677"/>
      <c r="R212" s="677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279"/>
      <c r="AE212" s="236"/>
      <c r="AF212" s="24"/>
      <c r="AG212" s="279"/>
      <c r="AH212" s="279"/>
      <c r="AI212" s="454"/>
      <c r="AJ212" s="454"/>
      <c r="AK212" s="454"/>
      <c r="AL212" s="454"/>
      <c r="AM212" s="454"/>
      <c r="AN212" s="454"/>
      <c r="AO212" s="454"/>
      <c r="AP212" s="677" t="s">
        <v>170</v>
      </c>
      <c r="AQ212" s="677"/>
      <c r="AR212" s="677"/>
      <c r="AS212" s="677"/>
      <c r="AT212" s="677"/>
      <c r="AU212" s="677"/>
      <c r="AV212" s="677"/>
      <c r="AW212" s="677"/>
      <c r="AX212" s="677"/>
      <c r="AY212" s="677"/>
      <c r="AZ212" s="116"/>
      <c r="BA212" s="116"/>
      <c r="BB212" s="116"/>
      <c r="BC212" s="116"/>
      <c r="BD212" s="279"/>
      <c r="BE212" s="279"/>
      <c r="BF212" s="279"/>
      <c r="BG212" s="279"/>
      <c r="BH212" s="279"/>
      <c r="BI212" s="23"/>
      <c r="BJ212" s="43"/>
      <c r="BK212" s="34"/>
      <c r="BL212" s="27"/>
      <c r="BM212" s="27"/>
    </row>
    <row r="213" spans="1:65" s="25" customFormat="1" ht="54" customHeight="1" x14ac:dyDescent="0.5">
      <c r="A213" s="705" t="s">
        <v>169</v>
      </c>
      <c r="B213" s="705"/>
      <c r="C213" s="705"/>
      <c r="D213" s="705"/>
      <c r="E213" s="705"/>
      <c r="F213" s="705"/>
      <c r="G213" s="705"/>
      <c r="H213" s="705"/>
      <c r="I213" s="705"/>
      <c r="J213" s="432">
        <v>2021</v>
      </c>
      <c r="K213" s="432"/>
      <c r="L213" s="432"/>
      <c r="M213" s="24"/>
      <c r="N213" s="279"/>
      <c r="O213" s="279"/>
      <c r="P213" s="279"/>
      <c r="Q213" s="279"/>
      <c r="R213" s="175"/>
      <c r="S213" s="175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79"/>
      <c r="AE213" s="236"/>
      <c r="AF213" s="24"/>
      <c r="AG213" s="279"/>
      <c r="AH213" s="279"/>
      <c r="AI213" s="679"/>
      <c r="AJ213" s="679"/>
      <c r="AK213" s="679"/>
      <c r="AL213" s="679"/>
      <c r="AM213" s="679"/>
      <c r="AN213" s="679"/>
      <c r="AO213" s="679"/>
      <c r="AP213" s="432">
        <v>2021</v>
      </c>
      <c r="AQ213" s="432"/>
      <c r="AR213" s="432"/>
      <c r="AS213" s="24"/>
      <c r="AT213" s="24"/>
      <c r="AU213" s="24"/>
      <c r="AV213" s="24"/>
      <c r="AW213" s="279"/>
      <c r="AX213" s="279"/>
      <c r="AY213" s="279"/>
      <c r="AZ213" s="279"/>
      <c r="BA213" s="279"/>
      <c r="BB213" s="279"/>
      <c r="BC213" s="279"/>
      <c r="BD213" s="279"/>
      <c r="BE213" s="279"/>
      <c r="BF213" s="279"/>
      <c r="BG213" s="279"/>
      <c r="BH213" s="279"/>
      <c r="BI213" s="23"/>
      <c r="BJ213" s="43"/>
      <c r="BK213" s="34"/>
      <c r="BL213" s="27"/>
      <c r="BM213" s="27"/>
    </row>
    <row r="214" spans="1:65" s="25" customFormat="1" ht="33" customHeight="1" x14ac:dyDescent="0.45">
      <c r="A214" s="185"/>
      <c r="B214" s="186"/>
      <c r="C214" s="186"/>
      <c r="D214" s="186"/>
      <c r="E214" s="186"/>
      <c r="F214" s="186"/>
      <c r="G214" s="279"/>
      <c r="H214" s="66"/>
      <c r="I214" s="279"/>
      <c r="J214" s="279"/>
      <c r="K214" s="279"/>
      <c r="L214" s="279"/>
      <c r="M214" s="279"/>
      <c r="N214" s="279"/>
      <c r="O214" s="279"/>
      <c r="P214" s="279"/>
      <c r="Q214" s="279"/>
      <c r="R214" s="175"/>
      <c r="S214" s="175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36"/>
      <c r="AF214" s="24"/>
      <c r="AG214" s="279"/>
      <c r="AH214" s="279"/>
      <c r="AI214" s="279"/>
      <c r="AJ214" s="186"/>
      <c r="AK214" s="186"/>
      <c r="AL214" s="186"/>
      <c r="AM214" s="186"/>
      <c r="AN214" s="186"/>
      <c r="AO214" s="186"/>
      <c r="AP214" s="279"/>
      <c r="AQ214" s="279"/>
      <c r="AR214" s="279"/>
      <c r="AS214" s="279"/>
      <c r="AT214" s="279"/>
      <c r="AU214" s="279"/>
      <c r="AV214" s="279"/>
      <c r="AW214" s="279"/>
      <c r="AX214" s="279"/>
      <c r="AY214" s="279"/>
      <c r="AZ214" s="279"/>
      <c r="BA214" s="279"/>
      <c r="BB214" s="279"/>
      <c r="BC214" s="279"/>
      <c r="BD214" s="279"/>
      <c r="BE214" s="279"/>
      <c r="BF214" s="279"/>
      <c r="BG214" s="279"/>
      <c r="BH214" s="279"/>
      <c r="BI214" s="23"/>
      <c r="BJ214" s="43"/>
      <c r="BK214" s="34"/>
      <c r="BL214" s="27"/>
      <c r="BM214" s="27"/>
    </row>
    <row r="215" spans="1:65" s="25" customFormat="1" ht="33" customHeight="1" x14ac:dyDescent="0.45">
      <c r="A215" s="431" t="s">
        <v>171</v>
      </c>
      <c r="B215" s="431"/>
      <c r="C215" s="431"/>
      <c r="D215" s="431"/>
      <c r="E215" s="431"/>
      <c r="F215" s="431"/>
      <c r="G215" s="431"/>
      <c r="H215" s="431"/>
      <c r="I215" s="431"/>
      <c r="J215" s="431"/>
      <c r="K215" s="431"/>
      <c r="L215" s="431"/>
      <c r="M215" s="431"/>
      <c r="N215" s="431"/>
      <c r="O215" s="431"/>
      <c r="P215" s="431"/>
      <c r="Q215" s="431"/>
      <c r="R215" s="431"/>
      <c r="S215" s="431"/>
      <c r="T215" s="431"/>
      <c r="U215" s="431"/>
      <c r="V215" s="431"/>
      <c r="W215" s="431"/>
      <c r="X215" s="431"/>
      <c r="Y215" s="431"/>
      <c r="Z215" s="431"/>
      <c r="AA215" s="431"/>
      <c r="AB215" s="431"/>
      <c r="AC215" s="431"/>
      <c r="AD215" s="431"/>
      <c r="AE215" s="431"/>
      <c r="AF215" s="24"/>
      <c r="AG215" s="279"/>
      <c r="AH215" s="279"/>
      <c r="AI215" s="486" t="s">
        <v>436</v>
      </c>
      <c r="AJ215" s="486"/>
      <c r="AK215" s="486"/>
      <c r="AL215" s="486"/>
      <c r="AM215" s="486"/>
      <c r="AN215" s="486"/>
      <c r="AO215" s="486"/>
      <c r="AP215" s="486"/>
      <c r="AQ215" s="486"/>
      <c r="AR215" s="486"/>
      <c r="AS215" s="486"/>
      <c r="AT215" s="486"/>
      <c r="AU215" s="486"/>
      <c r="AV215" s="486"/>
      <c r="AW215" s="486"/>
      <c r="AX215" s="486"/>
      <c r="AY215" s="486"/>
      <c r="AZ215" s="486"/>
      <c r="BA215" s="486"/>
      <c r="BB215" s="486"/>
      <c r="BC215" s="486"/>
      <c r="BD215" s="486"/>
      <c r="BE215" s="486"/>
      <c r="BF215" s="486"/>
      <c r="BG215" s="486"/>
      <c r="BH215" s="486"/>
      <c r="BI215" s="486"/>
      <c r="BJ215" s="43"/>
      <c r="BK215" s="34"/>
      <c r="BL215" s="27"/>
      <c r="BM215" s="27"/>
    </row>
    <row r="216" spans="1:65" s="25" customFormat="1" ht="33" customHeight="1" x14ac:dyDescent="0.45">
      <c r="A216" s="431"/>
      <c r="B216" s="431"/>
      <c r="C216" s="431"/>
      <c r="D216" s="431"/>
      <c r="E216" s="431"/>
      <c r="F216" s="431"/>
      <c r="G216" s="431"/>
      <c r="H216" s="431"/>
      <c r="I216" s="431"/>
      <c r="J216" s="431"/>
      <c r="K216" s="431"/>
      <c r="L216" s="431"/>
      <c r="M216" s="431"/>
      <c r="N216" s="431"/>
      <c r="O216" s="431"/>
      <c r="P216" s="431"/>
      <c r="Q216" s="431"/>
      <c r="R216" s="431"/>
      <c r="S216" s="431"/>
      <c r="T216" s="431"/>
      <c r="U216" s="431"/>
      <c r="V216" s="431"/>
      <c r="W216" s="431"/>
      <c r="X216" s="431"/>
      <c r="Y216" s="431"/>
      <c r="Z216" s="431"/>
      <c r="AA216" s="431"/>
      <c r="AB216" s="431"/>
      <c r="AC216" s="431"/>
      <c r="AD216" s="431"/>
      <c r="AE216" s="431"/>
      <c r="AF216" s="24"/>
      <c r="AG216" s="279"/>
      <c r="AH216" s="279"/>
      <c r="AI216" s="486"/>
      <c r="AJ216" s="486"/>
      <c r="AK216" s="486"/>
      <c r="AL216" s="486"/>
      <c r="AM216" s="486"/>
      <c r="AN216" s="486"/>
      <c r="AO216" s="486"/>
      <c r="AP216" s="486"/>
      <c r="AQ216" s="486"/>
      <c r="AR216" s="486"/>
      <c r="AS216" s="486"/>
      <c r="AT216" s="486"/>
      <c r="AU216" s="486"/>
      <c r="AV216" s="486"/>
      <c r="AW216" s="486"/>
      <c r="AX216" s="486"/>
      <c r="AY216" s="486"/>
      <c r="AZ216" s="486"/>
      <c r="BA216" s="486"/>
      <c r="BB216" s="486"/>
      <c r="BC216" s="486"/>
      <c r="BD216" s="486"/>
      <c r="BE216" s="486"/>
      <c r="BF216" s="486"/>
      <c r="BG216" s="486"/>
      <c r="BH216" s="486"/>
      <c r="BI216" s="486"/>
      <c r="BJ216" s="43"/>
      <c r="BK216" s="34"/>
      <c r="BL216" s="27"/>
      <c r="BM216" s="27"/>
    </row>
    <row r="217" spans="1:65" s="24" customFormat="1" ht="72.75" customHeight="1" x14ac:dyDescent="0.5">
      <c r="A217" s="686"/>
      <c r="B217" s="686"/>
      <c r="C217" s="686"/>
      <c r="D217" s="686"/>
      <c r="E217" s="686"/>
      <c r="F217" s="686"/>
      <c r="G217" s="686"/>
      <c r="H217" s="686"/>
      <c r="I217" s="686"/>
      <c r="J217" s="430" t="s">
        <v>172</v>
      </c>
      <c r="K217" s="430"/>
      <c r="L217" s="430"/>
      <c r="M217" s="430"/>
      <c r="N217" s="430"/>
      <c r="O217" s="430"/>
      <c r="P217" s="430"/>
      <c r="Q217" s="430"/>
      <c r="R217" s="430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279"/>
      <c r="AE217" s="236"/>
      <c r="AG217" s="279"/>
      <c r="AH217" s="279"/>
      <c r="AI217" s="686"/>
      <c r="AJ217" s="686"/>
      <c r="AK217" s="686"/>
      <c r="AL217" s="686"/>
      <c r="AM217" s="686"/>
      <c r="AN217" s="686"/>
      <c r="AO217" s="686"/>
      <c r="AP217" s="677" t="s">
        <v>173</v>
      </c>
      <c r="AQ217" s="677"/>
      <c r="AR217" s="677"/>
      <c r="AS217" s="677"/>
      <c r="AT217" s="677"/>
      <c r="AU217" s="677"/>
      <c r="AV217" s="280"/>
      <c r="AW217" s="280"/>
      <c r="AX217" s="249"/>
      <c r="AY217" s="249"/>
      <c r="AZ217" s="249"/>
      <c r="BA217" s="249"/>
      <c r="BB217" s="249"/>
      <c r="BC217" s="249"/>
      <c r="BD217" s="249"/>
      <c r="BE217" s="249"/>
      <c r="BF217" s="249"/>
      <c r="BG217" s="249"/>
      <c r="BH217" s="249"/>
      <c r="BI217" s="188"/>
      <c r="BJ217" s="56"/>
      <c r="BK217" s="32"/>
      <c r="BL217" s="23"/>
      <c r="BM217" s="23"/>
    </row>
    <row r="218" spans="1:65" s="24" customFormat="1" ht="46.5" customHeight="1" x14ac:dyDescent="0.5">
      <c r="A218" s="705" t="s">
        <v>169</v>
      </c>
      <c r="B218" s="705"/>
      <c r="C218" s="705"/>
      <c r="D218" s="705"/>
      <c r="E218" s="705"/>
      <c r="F218" s="705"/>
      <c r="G218" s="705"/>
      <c r="H218" s="705"/>
      <c r="I218" s="705"/>
      <c r="J218" s="432">
        <v>2021</v>
      </c>
      <c r="K218" s="432"/>
      <c r="L218" s="432"/>
      <c r="AD218" s="279"/>
      <c r="AE218" s="236"/>
      <c r="AG218" s="279"/>
      <c r="AH218" s="279"/>
      <c r="AI218" s="678" t="s">
        <v>169</v>
      </c>
      <c r="AJ218" s="678"/>
      <c r="AK218" s="678"/>
      <c r="AL218" s="678"/>
      <c r="AM218" s="678"/>
      <c r="AN218" s="678"/>
      <c r="AO218" s="678"/>
      <c r="AP218" s="432">
        <v>2021</v>
      </c>
      <c r="AQ218" s="432"/>
      <c r="AR218" s="432"/>
      <c r="AS218" s="236"/>
      <c r="AT218" s="236"/>
      <c r="AU218" s="236"/>
      <c r="AV218" s="236"/>
      <c r="AW218" s="23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279"/>
      <c r="BI218" s="23"/>
      <c r="BJ218" s="56"/>
      <c r="BK218" s="32"/>
      <c r="BL218" s="23"/>
      <c r="BM218" s="23"/>
    </row>
    <row r="219" spans="1:65" s="24" customFormat="1" ht="33" customHeight="1" x14ac:dyDescent="0.5">
      <c r="A219" s="125"/>
      <c r="AD219" s="279"/>
      <c r="AE219" s="236"/>
      <c r="AG219" s="279"/>
      <c r="AH219" s="279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279"/>
      <c r="BI219" s="189"/>
      <c r="BJ219" s="56"/>
      <c r="BK219" s="32"/>
      <c r="BL219" s="23"/>
      <c r="BM219" s="23"/>
    </row>
    <row r="220" spans="1:65" s="15" customFormat="1" ht="35.25" x14ac:dyDescent="0.45">
      <c r="A220" s="704" t="s">
        <v>438</v>
      </c>
      <c r="B220" s="704"/>
      <c r="C220" s="704"/>
      <c r="D220" s="704"/>
      <c r="E220" s="704"/>
      <c r="F220" s="704"/>
      <c r="G220" s="704"/>
      <c r="H220" s="704"/>
      <c r="I220" s="704"/>
      <c r="J220" s="704"/>
      <c r="K220" s="704"/>
      <c r="L220" s="704"/>
      <c r="M220" s="704"/>
      <c r="N220" s="704"/>
      <c r="O220" s="704"/>
      <c r="P220" s="704"/>
      <c r="Q220" s="704"/>
      <c r="R220" s="704"/>
      <c r="S220" s="704"/>
      <c r="T220" s="704"/>
      <c r="U220" s="704"/>
      <c r="V220" s="704"/>
      <c r="W220" s="704"/>
      <c r="X220" s="704"/>
      <c r="Y220" s="704"/>
      <c r="Z220" s="704"/>
      <c r="AA220" s="704"/>
      <c r="AB220" s="704"/>
      <c r="AC220" s="704"/>
      <c r="AD220" s="704"/>
      <c r="AE220" s="704"/>
      <c r="AF220" s="24"/>
      <c r="AG220" s="279"/>
      <c r="AH220" s="279"/>
      <c r="AI220" s="680" t="s">
        <v>129</v>
      </c>
      <c r="AJ220" s="680"/>
      <c r="AK220" s="680"/>
      <c r="AL220" s="680"/>
      <c r="AM220" s="680"/>
      <c r="AN220" s="680"/>
      <c r="AO220" s="680"/>
      <c r="AP220" s="680"/>
      <c r="AQ220" s="680"/>
      <c r="AR220" s="680"/>
      <c r="AS220" s="680"/>
      <c r="AT220" s="680"/>
      <c r="AU220" s="680"/>
      <c r="AV220" s="680"/>
      <c r="AW220" s="680"/>
      <c r="AX220" s="680"/>
      <c r="AY220" s="680"/>
      <c r="AZ220" s="680"/>
      <c r="BA220" s="680"/>
      <c r="BB220" s="680"/>
      <c r="BC220" s="680"/>
      <c r="BD220" s="680"/>
      <c r="BE220" s="680"/>
      <c r="BF220" s="680"/>
      <c r="BG220" s="680"/>
      <c r="BH220" s="680"/>
      <c r="BI220" s="680"/>
      <c r="BJ220" s="57"/>
    </row>
    <row r="221" spans="1:65" s="15" customFormat="1" ht="35.25" x14ac:dyDescent="0.45">
      <c r="A221" s="704"/>
      <c r="B221" s="704"/>
      <c r="C221" s="704"/>
      <c r="D221" s="704"/>
      <c r="E221" s="704"/>
      <c r="F221" s="704"/>
      <c r="G221" s="704"/>
      <c r="H221" s="704"/>
      <c r="I221" s="704"/>
      <c r="J221" s="704"/>
      <c r="K221" s="704"/>
      <c r="L221" s="704"/>
      <c r="M221" s="704"/>
      <c r="N221" s="704"/>
      <c r="O221" s="704"/>
      <c r="P221" s="704"/>
      <c r="Q221" s="704"/>
      <c r="R221" s="704"/>
      <c r="S221" s="704"/>
      <c r="T221" s="704"/>
      <c r="U221" s="704"/>
      <c r="V221" s="704"/>
      <c r="W221" s="704"/>
      <c r="X221" s="704"/>
      <c r="Y221" s="704"/>
      <c r="Z221" s="704"/>
      <c r="AA221" s="704"/>
      <c r="AB221" s="704"/>
      <c r="AC221" s="704"/>
      <c r="AD221" s="704"/>
      <c r="AE221" s="704"/>
      <c r="AF221" s="24"/>
      <c r="AG221" s="279"/>
      <c r="AH221" s="279"/>
      <c r="AI221" s="680"/>
      <c r="AJ221" s="680"/>
      <c r="AK221" s="680"/>
      <c r="AL221" s="680"/>
      <c r="AM221" s="680"/>
      <c r="AN221" s="680"/>
      <c r="AO221" s="680"/>
      <c r="AP221" s="680"/>
      <c r="AQ221" s="680"/>
      <c r="AR221" s="680"/>
      <c r="AS221" s="680"/>
      <c r="AT221" s="680"/>
      <c r="AU221" s="680"/>
      <c r="AV221" s="680"/>
      <c r="AW221" s="680"/>
      <c r="AX221" s="680"/>
      <c r="AY221" s="680"/>
      <c r="AZ221" s="680"/>
      <c r="BA221" s="680"/>
      <c r="BB221" s="680"/>
      <c r="BC221" s="680"/>
      <c r="BD221" s="680"/>
      <c r="BE221" s="680"/>
      <c r="BF221" s="680"/>
      <c r="BG221" s="680"/>
      <c r="BH221" s="680"/>
      <c r="BI221" s="680"/>
      <c r="BJ221" s="57"/>
    </row>
    <row r="222" spans="1:65" s="15" customFormat="1" ht="35.25" x14ac:dyDescent="0.5">
      <c r="A222" s="686"/>
      <c r="B222" s="686"/>
      <c r="C222" s="686"/>
      <c r="D222" s="686"/>
      <c r="E222" s="686"/>
      <c r="F222" s="686"/>
      <c r="G222" s="686"/>
      <c r="H222" s="686"/>
      <c r="I222" s="686"/>
      <c r="J222" s="684" t="s">
        <v>295</v>
      </c>
      <c r="K222" s="684"/>
      <c r="L222" s="684"/>
      <c r="M222" s="684"/>
      <c r="N222" s="684"/>
      <c r="O222" s="684"/>
      <c r="P222" s="684"/>
      <c r="Q222" s="684"/>
      <c r="R222" s="684"/>
      <c r="S222" s="238"/>
      <c r="T222" s="238"/>
      <c r="U222" s="238"/>
      <c r="V222" s="238"/>
      <c r="W222" s="238"/>
      <c r="X222" s="238"/>
      <c r="Y222" s="238"/>
      <c r="Z222" s="238"/>
      <c r="AA222" s="238"/>
      <c r="AB222" s="238"/>
      <c r="AC222" s="238"/>
      <c r="AD222" s="279"/>
      <c r="AE222" s="236"/>
      <c r="AF222" s="24"/>
      <c r="AG222" s="279"/>
      <c r="AH222" s="279"/>
      <c r="AI222" s="686"/>
      <c r="AJ222" s="686"/>
      <c r="AK222" s="686"/>
      <c r="AL222" s="686"/>
      <c r="AM222" s="686"/>
      <c r="AN222" s="686"/>
      <c r="AO222" s="686"/>
      <c r="AP222" s="431" t="s">
        <v>426</v>
      </c>
      <c r="AQ222" s="431"/>
      <c r="AR222" s="431"/>
      <c r="AS222" s="431"/>
      <c r="AT222" s="431"/>
      <c r="AU222" s="431"/>
      <c r="AV222" s="236"/>
      <c r="AW222" s="23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279"/>
      <c r="BI222" s="33"/>
      <c r="BJ222" s="57"/>
    </row>
    <row r="223" spans="1:65" s="15" customFormat="1" ht="51" customHeight="1" x14ac:dyDescent="0.5">
      <c r="A223" s="687"/>
      <c r="B223" s="687"/>
      <c r="C223" s="687"/>
      <c r="D223" s="687"/>
      <c r="E223" s="687"/>
      <c r="F223" s="687"/>
      <c r="G223" s="687"/>
      <c r="H223" s="687"/>
      <c r="I223" s="687"/>
      <c r="J223" s="432">
        <v>2021</v>
      </c>
      <c r="K223" s="432"/>
      <c r="L223" s="432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79"/>
      <c r="AE223" s="236"/>
      <c r="AF223" s="24"/>
      <c r="AG223" s="279"/>
      <c r="AH223" s="279"/>
      <c r="AI223" s="685"/>
      <c r="AJ223" s="685"/>
      <c r="AK223" s="685"/>
      <c r="AL223" s="685"/>
      <c r="AM223" s="685"/>
      <c r="AN223" s="685"/>
      <c r="AO223" s="685"/>
      <c r="AP223" s="432">
        <v>2021</v>
      </c>
      <c r="AQ223" s="432"/>
      <c r="AR223" s="432"/>
      <c r="AS223" s="24"/>
      <c r="AT223" s="24"/>
      <c r="AU223" s="24"/>
      <c r="AV223" s="24"/>
      <c r="AW223" s="23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279"/>
      <c r="BI223" s="33"/>
      <c r="BJ223" s="57"/>
    </row>
    <row r="224" spans="1:65" s="15" customFormat="1" ht="35.25" x14ac:dyDescent="0.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36"/>
      <c r="Q224" s="279"/>
      <c r="R224" s="175"/>
      <c r="S224" s="175"/>
      <c r="T224" s="279"/>
      <c r="U224" s="279"/>
      <c r="V224" s="279"/>
      <c r="W224" s="279"/>
      <c r="X224" s="279"/>
      <c r="Y224" s="279"/>
      <c r="Z224" s="279"/>
      <c r="AA224" s="279"/>
      <c r="AB224" s="279"/>
      <c r="AC224" s="279"/>
      <c r="AD224" s="279"/>
      <c r="AE224" s="236"/>
      <c r="AF224" s="24"/>
      <c r="AG224" s="279"/>
      <c r="AH224" s="279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279"/>
      <c r="BI224" s="33"/>
      <c r="BJ224" s="57"/>
    </row>
    <row r="225" spans="1:62" s="15" customFormat="1" ht="35.25" x14ac:dyDescent="0.5">
      <c r="A225" s="471" t="s">
        <v>174</v>
      </c>
      <c r="B225" s="471"/>
      <c r="C225" s="471"/>
      <c r="D225" s="471"/>
      <c r="E225" s="471"/>
      <c r="F225" s="471"/>
      <c r="G225" s="471"/>
      <c r="H225" s="471"/>
      <c r="I225" s="471"/>
      <c r="J225" s="471"/>
      <c r="K225" s="471"/>
      <c r="L225" s="471"/>
      <c r="M225" s="471"/>
      <c r="N225" s="471"/>
      <c r="O225" s="471"/>
      <c r="P225" s="471"/>
      <c r="Q225" s="471"/>
      <c r="R225" s="471"/>
      <c r="S225" s="471"/>
      <c r="T225" s="471"/>
      <c r="U225" s="471"/>
      <c r="V225" s="471"/>
      <c r="W225" s="471"/>
      <c r="X225" s="471"/>
      <c r="Y225" s="471"/>
      <c r="Z225" s="471"/>
      <c r="AA225" s="471"/>
      <c r="AB225" s="471"/>
      <c r="AC225" s="471"/>
      <c r="AD225" s="279"/>
      <c r="AE225" s="236"/>
      <c r="AF225" s="24"/>
      <c r="AG225" s="279"/>
      <c r="AH225" s="279"/>
      <c r="AI225" s="236"/>
      <c r="AJ225" s="190"/>
      <c r="AK225" s="190"/>
      <c r="AL225" s="190"/>
      <c r="AM225" s="190"/>
      <c r="AN225" s="190"/>
      <c r="AO225" s="190"/>
      <c r="AP225" s="190"/>
      <c r="AQ225" s="24"/>
      <c r="AR225" s="24"/>
      <c r="AS225" s="24"/>
      <c r="AT225" s="24"/>
      <c r="AU225" s="24"/>
      <c r="AV225" s="24"/>
      <c r="AW225" s="24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279"/>
      <c r="BH225" s="279"/>
      <c r="BI225" s="33"/>
      <c r="BJ225" s="57"/>
    </row>
    <row r="226" spans="1:62" s="15" customFormat="1" ht="35.25" x14ac:dyDescent="0.5">
      <c r="A226" s="471"/>
      <c r="B226" s="471"/>
      <c r="C226" s="471"/>
      <c r="D226" s="471"/>
      <c r="E226" s="471"/>
      <c r="F226" s="471"/>
      <c r="G226" s="471"/>
      <c r="H226" s="471"/>
      <c r="I226" s="471"/>
      <c r="J226" s="471"/>
      <c r="K226" s="471"/>
      <c r="L226" s="471"/>
      <c r="M226" s="471"/>
      <c r="N226" s="471"/>
      <c r="O226" s="471"/>
      <c r="P226" s="471"/>
      <c r="Q226" s="471"/>
      <c r="R226" s="471"/>
      <c r="S226" s="471"/>
      <c r="T226" s="471"/>
      <c r="U226" s="471"/>
      <c r="V226" s="471"/>
      <c r="W226" s="471"/>
      <c r="X226" s="471"/>
      <c r="Y226" s="471"/>
      <c r="Z226" s="471"/>
      <c r="AA226" s="471"/>
      <c r="AB226" s="471"/>
      <c r="AC226" s="471"/>
      <c r="AD226" s="279"/>
      <c r="AE226" s="236"/>
      <c r="AF226" s="24"/>
      <c r="AG226" s="279"/>
      <c r="AH226" s="279"/>
      <c r="AI226" s="191"/>
      <c r="AJ226" s="191"/>
      <c r="AK226" s="191"/>
      <c r="AL226" s="191"/>
      <c r="AM226" s="191"/>
      <c r="AN226" s="191"/>
      <c r="AO226" s="191"/>
      <c r="AP226" s="191"/>
      <c r="AQ226" s="191"/>
      <c r="AR226" s="191"/>
      <c r="AS226" s="185"/>
      <c r="AT226" s="185"/>
      <c r="AU226" s="185"/>
      <c r="AV226" s="185"/>
      <c r="AW226" s="283"/>
      <c r="AX226" s="283"/>
      <c r="AY226" s="283"/>
      <c r="AZ226" s="283"/>
      <c r="BA226" s="283"/>
      <c r="BB226" s="283"/>
      <c r="BC226" s="283"/>
      <c r="BD226" s="279"/>
      <c r="BE226" s="279"/>
      <c r="BF226" s="279"/>
      <c r="BG226" s="279"/>
      <c r="BH226" s="279"/>
      <c r="BI226" s="33"/>
      <c r="BJ226" s="57"/>
    </row>
    <row r="227" spans="1:62" s="15" customFormat="1" ht="35.25" x14ac:dyDescent="0.5">
      <c r="A227" s="12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79"/>
      <c r="AE227" s="236"/>
      <c r="AF227" s="24"/>
      <c r="AG227" s="279"/>
      <c r="AH227" s="279"/>
      <c r="AI227" s="23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6"/>
      <c r="AT227" s="176"/>
      <c r="AU227" s="176"/>
      <c r="AV227" s="176"/>
      <c r="AW227" s="176"/>
      <c r="AX227" s="236"/>
      <c r="AY227" s="24"/>
      <c r="AZ227" s="24"/>
      <c r="BA227" s="24"/>
      <c r="BB227" s="24"/>
      <c r="BC227" s="24"/>
      <c r="BD227" s="279"/>
      <c r="BE227" s="279"/>
      <c r="BF227" s="279"/>
      <c r="BG227" s="279"/>
      <c r="BH227" s="279"/>
      <c r="BI227" s="33"/>
      <c r="BJ227" s="57"/>
    </row>
    <row r="228" spans="1:62" s="15" customFormat="1" ht="35.25" x14ac:dyDescent="0.5">
      <c r="A228" s="432" t="s">
        <v>195</v>
      </c>
      <c r="B228" s="432"/>
      <c r="C228" s="432"/>
      <c r="D228" s="432"/>
      <c r="E228" s="432"/>
      <c r="F228" s="432"/>
      <c r="G228" s="432"/>
      <c r="H228" s="432"/>
      <c r="I228" s="432"/>
      <c r="J228" s="432"/>
      <c r="K228" s="432"/>
      <c r="L228" s="432"/>
      <c r="M228" s="432"/>
      <c r="N228" s="432"/>
      <c r="O228" s="432"/>
      <c r="P228" s="432"/>
      <c r="Q228" s="432"/>
      <c r="R228" s="432"/>
      <c r="S228" s="432"/>
      <c r="T228" s="432"/>
      <c r="U228" s="432"/>
      <c r="V228" s="432"/>
      <c r="W228" s="432"/>
      <c r="X228" s="432"/>
      <c r="Y228" s="432"/>
      <c r="Z228" s="432"/>
      <c r="AA228" s="432"/>
      <c r="AB228" s="432"/>
      <c r="AC228" s="24"/>
      <c r="AD228" s="279"/>
      <c r="AE228" s="236"/>
      <c r="AF228" s="24"/>
      <c r="AG228" s="279"/>
      <c r="AH228" s="279"/>
      <c r="AI228" s="236"/>
      <c r="AJ228" s="192"/>
      <c r="AK228" s="192"/>
      <c r="AL228" s="192"/>
      <c r="AM228" s="192"/>
      <c r="AN228" s="192"/>
      <c r="AO228" s="192"/>
      <c r="AP228" s="193"/>
      <c r="AQ228" s="193"/>
      <c r="AR228" s="193"/>
      <c r="AS228" s="190"/>
      <c r="AT228" s="190"/>
      <c r="AU228" s="190"/>
      <c r="AV228" s="190"/>
      <c r="AW228" s="24"/>
      <c r="AX228" s="24"/>
      <c r="AY228" s="24"/>
      <c r="AZ228" s="24"/>
      <c r="BA228" s="24"/>
      <c r="BB228" s="24"/>
      <c r="BC228" s="24"/>
      <c r="BD228" s="279"/>
      <c r="BE228" s="279"/>
      <c r="BF228" s="279"/>
      <c r="BG228" s="279"/>
      <c r="BH228" s="279"/>
      <c r="BI228" s="33"/>
      <c r="BJ228" s="57"/>
    </row>
    <row r="229" spans="1:62" s="15" customFormat="1" ht="30.75" x14ac:dyDescent="0.45">
      <c r="A229" s="239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  <c r="AA229" s="239"/>
      <c r="AB229" s="239"/>
      <c r="AC229" s="25"/>
      <c r="AD229" s="173"/>
      <c r="AE229" s="172"/>
      <c r="AF229" s="25"/>
      <c r="AG229" s="173"/>
      <c r="AH229" s="173"/>
      <c r="AI229" s="172"/>
      <c r="AJ229" s="111"/>
      <c r="AK229" s="111"/>
      <c r="AL229" s="111"/>
      <c r="AM229" s="111"/>
      <c r="AN229" s="111"/>
      <c r="AO229" s="111"/>
      <c r="AP229" s="112"/>
      <c r="AQ229" s="112"/>
      <c r="AR229" s="112"/>
      <c r="AS229" s="36"/>
      <c r="AT229" s="36"/>
      <c r="AU229" s="36"/>
      <c r="AV229" s="36"/>
      <c r="AW229" s="25"/>
      <c r="AX229" s="25"/>
      <c r="AY229" s="25"/>
      <c r="AZ229" s="25"/>
      <c r="BA229" s="25"/>
      <c r="BB229" s="25"/>
      <c r="BC229" s="25"/>
      <c r="BD229" s="173"/>
      <c r="BE229" s="173"/>
      <c r="BF229" s="173"/>
      <c r="BG229" s="173"/>
      <c r="BH229" s="173"/>
      <c r="BI229" s="26"/>
      <c r="BJ229" s="57"/>
    </row>
    <row r="230" spans="1:62" s="15" customFormat="1" ht="30.75" x14ac:dyDescent="0.4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173"/>
      <c r="AH230" s="173"/>
      <c r="AI230" s="172"/>
      <c r="AJ230" s="111"/>
      <c r="AK230" s="111"/>
      <c r="AL230" s="111"/>
      <c r="AM230" s="111"/>
      <c r="AN230" s="111"/>
      <c r="AO230" s="111"/>
      <c r="AP230" s="112"/>
      <c r="AQ230" s="112"/>
      <c r="AR230" s="112"/>
      <c r="AS230" s="36"/>
      <c r="AT230" s="36"/>
      <c r="AU230" s="36"/>
      <c r="AV230" s="36"/>
      <c r="AW230" s="25"/>
      <c r="AX230" s="25"/>
      <c r="AY230" s="25"/>
      <c r="AZ230" s="25"/>
      <c r="BA230" s="25"/>
      <c r="BB230" s="25"/>
      <c r="BC230" s="25"/>
      <c r="BD230" s="173"/>
      <c r="BE230" s="173"/>
      <c r="BF230" s="173"/>
      <c r="BG230" s="173"/>
      <c r="BH230" s="173"/>
      <c r="BI230" s="26"/>
      <c r="BJ230" s="57"/>
    </row>
    <row r="231" spans="1:62" s="15" customFormat="1" x14ac:dyDescent="0.2">
      <c r="R231" s="29"/>
      <c r="S231" s="29"/>
      <c r="BF231" s="30"/>
      <c r="BG231" s="30"/>
      <c r="BH231" s="30"/>
      <c r="BI231" s="30"/>
      <c r="BJ231" s="57"/>
    </row>
    <row r="232" spans="1:62" s="15" customFormat="1" x14ac:dyDescent="0.2">
      <c r="R232" s="29"/>
      <c r="S232" s="29"/>
      <c r="BF232" s="30"/>
      <c r="BG232" s="30"/>
      <c r="BH232" s="30"/>
      <c r="BI232" s="30"/>
      <c r="BJ232" s="57"/>
    </row>
    <row r="233" spans="1:62" s="15" customFormat="1" x14ac:dyDescent="0.2">
      <c r="R233" s="29"/>
      <c r="S233" s="29"/>
      <c r="BF233" s="30"/>
      <c r="BG233" s="30"/>
      <c r="BH233" s="30"/>
      <c r="BI233" s="30"/>
      <c r="BJ233" s="57"/>
    </row>
    <row r="234" spans="1:62" s="15" customFormat="1" x14ac:dyDescent="0.2">
      <c r="R234" s="29"/>
      <c r="S234" s="29"/>
      <c r="BF234" s="30"/>
      <c r="BG234" s="30"/>
      <c r="BH234" s="30"/>
      <c r="BI234" s="30"/>
      <c r="BJ234" s="57"/>
    </row>
    <row r="235" spans="1:62" s="15" customFormat="1" x14ac:dyDescent="0.2">
      <c r="R235" s="29"/>
      <c r="S235" s="29"/>
      <c r="BF235" s="30"/>
      <c r="BG235" s="30"/>
      <c r="BH235" s="30"/>
      <c r="BI235" s="30"/>
      <c r="BJ235" s="57"/>
    </row>
    <row r="236" spans="1:62" s="15" customFormat="1" x14ac:dyDescent="0.2">
      <c r="R236" s="29"/>
      <c r="S236" s="29"/>
      <c r="BF236" s="30"/>
      <c r="BG236" s="30"/>
      <c r="BH236" s="30"/>
      <c r="BI236" s="30"/>
      <c r="BJ236" s="57"/>
    </row>
    <row r="237" spans="1:62" s="15" customFormat="1" x14ac:dyDescent="0.2">
      <c r="R237" s="29"/>
      <c r="S237" s="29"/>
      <c r="BF237" s="30"/>
      <c r="BG237" s="30"/>
      <c r="BH237" s="30"/>
      <c r="BI237" s="30"/>
      <c r="BJ237" s="57"/>
    </row>
    <row r="238" spans="1:62" s="15" customFormat="1" x14ac:dyDescent="0.2">
      <c r="R238" s="29"/>
      <c r="S238" s="29"/>
      <c r="BF238" s="30"/>
      <c r="BG238" s="30"/>
      <c r="BH238" s="30"/>
      <c r="BI238" s="30"/>
      <c r="BJ238" s="57"/>
    </row>
    <row r="239" spans="1:62" s="15" customFormat="1" x14ac:dyDescent="0.2">
      <c r="R239" s="29"/>
      <c r="S239" s="29"/>
      <c r="BF239" s="30"/>
      <c r="BG239" s="30"/>
      <c r="BH239" s="30"/>
      <c r="BI239" s="30"/>
      <c r="BJ239" s="57"/>
    </row>
    <row r="240" spans="1:62" s="15" customFormat="1" x14ac:dyDescent="0.2">
      <c r="R240" s="29"/>
      <c r="S240" s="29"/>
      <c r="BF240" s="30"/>
      <c r="BG240" s="30"/>
      <c r="BH240" s="30"/>
      <c r="BI240" s="30"/>
      <c r="BJ240" s="57"/>
    </row>
    <row r="241" spans="18:62" s="15" customFormat="1" x14ac:dyDescent="0.2">
      <c r="R241" s="29"/>
      <c r="S241" s="29"/>
      <c r="BF241" s="30"/>
      <c r="BG241" s="30"/>
      <c r="BH241" s="30"/>
      <c r="BI241" s="30"/>
      <c r="BJ241" s="57"/>
    </row>
    <row r="242" spans="18:62" s="15" customFormat="1" x14ac:dyDescent="0.2">
      <c r="R242" s="29"/>
      <c r="S242" s="29"/>
      <c r="BF242" s="30"/>
      <c r="BG242" s="30"/>
      <c r="BH242" s="30"/>
      <c r="BI242" s="30"/>
      <c r="BJ242" s="57"/>
    </row>
    <row r="243" spans="18:62" s="15" customFormat="1" x14ac:dyDescent="0.2">
      <c r="R243" s="29"/>
      <c r="S243" s="29"/>
      <c r="BF243" s="30"/>
      <c r="BG243" s="30"/>
      <c r="BH243" s="30"/>
      <c r="BI243" s="30"/>
      <c r="BJ243" s="57"/>
    </row>
    <row r="244" spans="18:62" s="15" customFormat="1" x14ac:dyDescent="0.2">
      <c r="R244" s="29"/>
      <c r="S244" s="29"/>
      <c r="BF244" s="30"/>
      <c r="BG244" s="30"/>
      <c r="BH244" s="30"/>
      <c r="BI244" s="30"/>
      <c r="BJ244" s="57"/>
    </row>
    <row r="245" spans="18:62" s="15" customFormat="1" x14ac:dyDescent="0.2">
      <c r="R245" s="29"/>
      <c r="S245" s="29"/>
      <c r="BF245" s="30"/>
      <c r="BG245" s="30"/>
      <c r="BH245" s="30"/>
      <c r="BI245" s="30"/>
      <c r="BJ245" s="57"/>
    </row>
    <row r="246" spans="18:62" s="15" customFormat="1" x14ac:dyDescent="0.2">
      <c r="R246" s="29"/>
      <c r="S246" s="29"/>
      <c r="BF246" s="30"/>
      <c r="BG246" s="30"/>
      <c r="BH246" s="30"/>
      <c r="BI246" s="30"/>
      <c r="BJ246" s="57"/>
    </row>
    <row r="247" spans="18:62" s="15" customFormat="1" x14ac:dyDescent="0.2">
      <c r="R247" s="29"/>
      <c r="S247" s="29"/>
      <c r="BF247" s="30"/>
      <c r="BG247" s="30"/>
      <c r="BH247" s="30"/>
      <c r="BI247" s="30"/>
      <c r="BJ247" s="57"/>
    </row>
    <row r="248" spans="18:62" s="15" customFormat="1" x14ac:dyDescent="0.2">
      <c r="R248" s="29"/>
      <c r="S248" s="29"/>
      <c r="BF248" s="30"/>
      <c r="BG248" s="30"/>
      <c r="BH248" s="30"/>
      <c r="BI248" s="30"/>
      <c r="BJ248" s="57"/>
    </row>
    <row r="249" spans="18:62" s="15" customFormat="1" x14ac:dyDescent="0.2">
      <c r="R249" s="29"/>
      <c r="S249" s="29"/>
      <c r="BF249" s="30"/>
      <c r="BG249" s="30"/>
      <c r="BH249" s="30"/>
      <c r="BI249" s="30"/>
      <c r="BJ249" s="57"/>
    </row>
    <row r="250" spans="18:62" s="15" customFormat="1" x14ac:dyDescent="0.2">
      <c r="R250" s="29"/>
      <c r="S250" s="29"/>
      <c r="BF250" s="30"/>
      <c r="BG250" s="30"/>
      <c r="BH250" s="30"/>
      <c r="BI250" s="30"/>
      <c r="BJ250" s="57"/>
    </row>
    <row r="251" spans="18:62" s="15" customFormat="1" x14ac:dyDescent="0.2">
      <c r="R251" s="29"/>
      <c r="S251" s="29"/>
      <c r="BF251" s="30"/>
      <c r="BG251" s="30"/>
      <c r="BH251" s="30"/>
      <c r="BI251" s="30"/>
      <c r="BJ251" s="57"/>
    </row>
    <row r="252" spans="18:62" s="15" customFormat="1" x14ac:dyDescent="0.2">
      <c r="R252" s="29"/>
      <c r="S252" s="29"/>
      <c r="BF252" s="30"/>
      <c r="BG252" s="30"/>
      <c r="BH252" s="30"/>
      <c r="BI252" s="30"/>
      <c r="BJ252" s="57"/>
    </row>
    <row r="253" spans="18:62" s="15" customFormat="1" x14ac:dyDescent="0.2">
      <c r="R253" s="29"/>
      <c r="S253" s="29"/>
      <c r="BF253" s="30"/>
      <c r="BG253" s="30"/>
      <c r="BH253" s="30"/>
      <c r="BI253" s="30"/>
      <c r="BJ253" s="57"/>
    </row>
    <row r="254" spans="18:62" s="15" customFormat="1" x14ac:dyDescent="0.2">
      <c r="R254" s="29"/>
      <c r="S254" s="29"/>
      <c r="BF254" s="30"/>
      <c r="BG254" s="30"/>
      <c r="BH254" s="30"/>
      <c r="BI254" s="30"/>
      <c r="BJ254" s="57"/>
    </row>
    <row r="255" spans="18:62" s="15" customFormat="1" x14ac:dyDescent="0.2">
      <c r="R255" s="29"/>
      <c r="S255" s="29"/>
      <c r="BF255" s="30"/>
      <c r="BG255" s="30"/>
      <c r="BH255" s="30"/>
      <c r="BI255" s="30"/>
      <c r="BJ255" s="57"/>
    </row>
    <row r="256" spans="18:62" s="15" customFormat="1" x14ac:dyDescent="0.2">
      <c r="R256" s="29"/>
      <c r="S256" s="29"/>
      <c r="BF256" s="30"/>
      <c r="BG256" s="30"/>
      <c r="BH256" s="30"/>
      <c r="BI256" s="30"/>
      <c r="BJ256" s="57"/>
    </row>
    <row r="257" spans="18:62" s="15" customFormat="1" x14ac:dyDescent="0.2">
      <c r="R257" s="29"/>
      <c r="S257" s="29"/>
      <c r="BF257" s="30"/>
      <c r="BG257" s="30"/>
      <c r="BH257" s="30"/>
      <c r="BI257" s="30"/>
      <c r="BJ257" s="57"/>
    </row>
    <row r="258" spans="18:62" s="15" customFormat="1" x14ac:dyDescent="0.2">
      <c r="R258" s="29"/>
      <c r="S258" s="29"/>
      <c r="BF258" s="30"/>
      <c r="BG258" s="30"/>
      <c r="BH258" s="30"/>
      <c r="BI258" s="30"/>
      <c r="BJ258" s="57"/>
    </row>
    <row r="259" spans="18:62" s="15" customFormat="1" x14ac:dyDescent="0.2">
      <c r="R259" s="29"/>
      <c r="S259" s="29"/>
      <c r="BF259" s="30"/>
      <c r="BG259" s="30"/>
      <c r="BH259" s="30"/>
      <c r="BI259" s="30"/>
      <c r="BJ259" s="57"/>
    </row>
    <row r="260" spans="18:62" s="15" customFormat="1" x14ac:dyDescent="0.2">
      <c r="R260" s="29"/>
      <c r="S260" s="29"/>
      <c r="BF260" s="30"/>
      <c r="BG260" s="30"/>
      <c r="BH260" s="30"/>
      <c r="BI260" s="30"/>
      <c r="BJ260" s="57"/>
    </row>
    <row r="261" spans="18:62" s="15" customFormat="1" x14ac:dyDescent="0.2">
      <c r="R261" s="29"/>
      <c r="S261" s="29"/>
      <c r="BF261" s="30"/>
      <c r="BG261" s="30"/>
      <c r="BH261" s="30"/>
      <c r="BI261" s="30"/>
      <c r="BJ261" s="57"/>
    </row>
    <row r="262" spans="18:62" s="15" customFormat="1" x14ac:dyDescent="0.2">
      <c r="R262" s="29"/>
      <c r="S262" s="29"/>
      <c r="BF262" s="30"/>
      <c r="BG262" s="30"/>
      <c r="BH262" s="30"/>
      <c r="BI262" s="30"/>
      <c r="BJ262" s="57"/>
    </row>
    <row r="263" spans="18:62" s="15" customFormat="1" x14ac:dyDescent="0.2">
      <c r="R263" s="29"/>
      <c r="S263" s="29"/>
      <c r="BF263" s="30"/>
      <c r="BG263" s="30"/>
      <c r="BH263" s="30"/>
      <c r="BI263" s="30"/>
      <c r="BJ263" s="57"/>
    </row>
    <row r="264" spans="18:62" s="15" customFormat="1" x14ac:dyDescent="0.2">
      <c r="R264" s="29"/>
      <c r="S264" s="29"/>
      <c r="BF264" s="30"/>
      <c r="BG264" s="30"/>
      <c r="BH264" s="30"/>
      <c r="BI264" s="30"/>
      <c r="BJ264" s="57"/>
    </row>
    <row r="265" spans="18:62" s="15" customFormat="1" x14ac:dyDescent="0.2">
      <c r="R265" s="29"/>
      <c r="S265" s="29"/>
      <c r="BF265" s="30"/>
      <c r="BG265" s="30"/>
      <c r="BH265" s="30"/>
      <c r="BI265" s="30"/>
      <c r="BJ265" s="57"/>
    </row>
    <row r="266" spans="18:62" s="15" customFormat="1" x14ac:dyDescent="0.2">
      <c r="R266" s="29"/>
      <c r="S266" s="29"/>
      <c r="BF266" s="30"/>
      <c r="BG266" s="30"/>
      <c r="BH266" s="30"/>
      <c r="BI266" s="30"/>
      <c r="BJ266" s="57"/>
    </row>
    <row r="267" spans="18:62" s="15" customFormat="1" x14ac:dyDescent="0.2">
      <c r="R267" s="29"/>
      <c r="S267" s="29"/>
      <c r="BF267" s="30"/>
      <c r="BG267" s="30"/>
      <c r="BH267" s="30"/>
      <c r="BI267" s="30"/>
      <c r="BJ267" s="57"/>
    </row>
    <row r="268" spans="18:62" s="15" customFormat="1" x14ac:dyDescent="0.2">
      <c r="R268" s="29"/>
      <c r="S268" s="29"/>
      <c r="BF268" s="30"/>
      <c r="BG268" s="30"/>
      <c r="BH268" s="30"/>
      <c r="BI268" s="30"/>
      <c r="BJ268" s="57"/>
    </row>
    <row r="269" spans="18:62" s="15" customFormat="1" x14ac:dyDescent="0.2">
      <c r="R269" s="29"/>
      <c r="S269" s="29"/>
      <c r="BF269" s="30"/>
      <c r="BG269" s="30"/>
      <c r="BH269" s="30"/>
      <c r="BI269" s="30"/>
      <c r="BJ269" s="57"/>
    </row>
    <row r="270" spans="18:62" s="15" customFormat="1" x14ac:dyDescent="0.2">
      <c r="R270" s="29"/>
      <c r="S270" s="29"/>
      <c r="BF270" s="30"/>
      <c r="BG270" s="30"/>
      <c r="BH270" s="30"/>
      <c r="BI270" s="30"/>
      <c r="BJ270" s="57"/>
    </row>
    <row r="271" spans="18:62" s="15" customFormat="1" x14ac:dyDescent="0.2">
      <c r="R271" s="29"/>
      <c r="S271" s="29"/>
      <c r="BF271" s="30"/>
      <c r="BG271" s="30"/>
      <c r="BH271" s="30"/>
      <c r="BI271" s="30"/>
      <c r="BJ271" s="57"/>
    </row>
    <row r="272" spans="18:62" s="15" customFormat="1" x14ac:dyDescent="0.2">
      <c r="R272" s="29"/>
      <c r="S272" s="29"/>
      <c r="BF272" s="30"/>
      <c r="BG272" s="30"/>
      <c r="BH272" s="30"/>
      <c r="BI272" s="30"/>
      <c r="BJ272" s="57"/>
    </row>
    <row r="273" spans="18:62" s="15" customFormat="1" x14ac:dyDescent="0.2">
      <c r="R273" s="29"/>
      <c r="S273" s="29"/>
      <c r="BF273" s="30"/>
      <c r="BG273" s="30"/>
      <c r="BH273" s="30"/>
      <c r="BI273" s="30"/>
      <c r="BJ273" s="57"/>
    </row>
    <row r="274" spans="18:62" s="15" customFormat="1" x14ac:dyDescent="0.2">
      <c r="R274" s="29"/>
      <c r="S274" s="29"/>
      <c r="BF274" s="30"/>
      <c r="BG274" s="30"/>
      <c r="BH274" s="30"/>
      <c r="BI274" s="30"/>
      <c r="BJ274" s="57"/>
    </row>
    <row r="275" spans="18:62" s="15" customFormat="1" x14ac:dyDescent="0.2">
      <c r="R275" s="29"/>
      <c r="S275" s="29"/>
      <c r="BF275" s="30"/>
      <c r="BG275" s="30"/>
      <c r="BH275" s="30"/>
      <c r="BI275" s="30"/>
      <c r="BJ275" s="57"/>
    </row>
    <row r="276" spans="18:62" s="15" customFormat="1" x14ac:dyDescent="0.2">
      <c r="R276" s="29"/>
      <c r="S276" s="29"/>
      <c r="BF276" s="30"/>
      <c r="BG276" s="30"/>
      <c r="BH276" s="30"/>
      <c r="BI276" s="30"/>
      <c r="BJ276" s="57"/>
    </row>
    <row r="277" spans="18:62" s="15" customFormat="1" x14ac:dyDescent="0.2">
      <c r="R277" s="29"/>
      <c r="S277" s="29"/>
      <c r="BF277" s="30"/>
      <c r="BG277" s="30"/>
      <c r="BH277" s="30"/>
      <c r="BI277" s="30"/>
      <c r="BJ277" s="57"/>
    </row>
    <row r="278" spans="18:62" s="15" customFormat="1" x14ac:dyDescent="0.2">
      <c r="R278" s="29"/>
      <c r="S278" s="29"/>
      <c r="BF278" s="30"/>
      <c r="BG278" s="30"/>
      <c r="BH278" s="30"/>
      <c r="BI278" s="30"/>
      <c r="BJ278" s="57"/>
    </row>
    <row r="279" spans="18:62" s="15" customFormat="1" x14ac:dyDescent="0.2">
      <c r="R279" s="29"/>
      <c r="S279" s="29"/>
      <c r="BF279" s="30"/>
      <c r="BG279" s="30"/>
      <c r="BH279" s="30"/>
      <c r="BI279" s="30"/>
      <c r="BJ279" s="57"/>
    </row>
    <row r="280" spans="18:62" s="15" customFormat="1" x14ac:dyDescent="0.2">
      <c r="R280" s="29"/>
      <c r="S280" s="29"/>
      <c r="BF280" s="30"/>
      <c r="BG280" s="30"/>
      <c r="BH280" s="30"/>
      <c r="BI280" s="30"/>
      <c r="BJ280" s="57"/>
    </row>
    <row r="281" spans="18:62" s="15" customFormat="1" x14ac:dyDescent="0.2">
      <c r="R281" s="29"/>
      <c r="S281" s="29"/>
      <c r="BF281" s="30"/>
      <c r="BG281" s="30"/>
      <c r="BH281" s="30"/>
      <c r="BI281" s="30"/>
      <c r="BJ281" s="57"/>
    </row>
    <row r="282" spans="18:62" s="15" customFormat="1" x14ac:dyDescent="0.2">
      <c r="R282" s="29"/>
      <c r="S282" s="29"/>
      <c r="BF282" s="30"/>
      <c r="BG282" s="30"/>
      <c r="BH282" s="30"/>
      <c r="BI282" s="30"/>
      <c r="BJ282" s="57"/>
    </row>
    <row r="283" spans="18:62" s="15" customFormat="1" x14ac:dyDescent="0.2">
      <c r="R283" s="29"/>
      <c r="S283" s="29"/>
      <c r="BF283" s="30"/>
      <c r="BG283" s="30"/>
      <c r="BH283" s="30"/>
      <c r="BI283" s="30"/>
      <c r="BJ283" s="57"/>
    </row>
    <row r="284" spans="18:62" s="15" customFormat="1" x14ac:dyDescent="0.2">
      <c r="R284" s="29"/>
      <c r="S284" s="29"/>
      <c r="BF284" s="30"/>
      <c r="BG284" s="30"/>
      <c r="BH284" s="30"/>
      <c r="BI284" s="30"/>
      <c r="BJ284" s="57"/>
    </row>
    <row r="285" spans="18:62" s="15" customFormat="1" x14ac:dyDescent="0.2">
      <c r="R285" s="29"/>
      <c r="S285" s="29"/>
      <c r="BF285" s="30"/>
      <c r="BG285" s="30"/>
      <c r="BH285" s="30"/>
      <c r="BI285" s="30"/>
      <c r="BJ285" s="57"/>
    </row>
    <row r="286" spans="18:62" s="15" customFormat="1" x14ac:dyDescent="0.2">
      <c r="R286" s="29"/>
      <c r="S286" s="29"/>
      <c r="BF286" s="30"/>
      <c r="BG286" s="30"/>
      <c r="BH286" s="30"/>
      <c r="BI286" s="30"/>
      <c r="BJ286" s="57"/>
    </row>
    <row r="287" spans="18:62" s="15" customFormat="1" x14ac:dyDescent="0.2">
      <c r="R287" s="29"/>
      <c r="S287" s="29"/>
      <c r="BF287" s="30"/>
      <c r="BG287" s="30"/>
      <c r="BH287" s="30"/>
      <c r="BI287" s="30"/>
      <c r="BJ287" s="57"/>
    </row>
    <row r="288" spans="18:62" s="15" customFormat="1" x14ac:dyDescent="0.2">
      <c r="R288" s="29"/>
      <c r="S288" s="29"/>
      <c r="BF288" s="30"/>
      <c r="BG288" s="30"/>
      <c r="BH288" s="30"/>
      <c r="BI288" s="30"/>
      <c r="BJ288" s="57"/>
    </row>
    <row r="289" spans="18:62" s="15" customFormat="1" x14ac:dyDescent="0.2">
      <c r="R289" s="29"/>
      <c r="S289" s="29"/>
      <c r="BF289" s="30"/>
      <c r="BG289" s="30"/>
      <c r="BH289" s="30"/>
      <c r="BI289" s="30"/>
      <c r="BJ289" s="57"/>
    </row>
    <row r="290" spans="18:62" s="15" customFormat="1" x14ac:dyDescent="0.2">
      <c r="R290" s="29"/>
      <c r="S290" s="29"/>
      <c r="BF290" s="30"/>
      <c r="BG290" s="30"/>
      <c r="BH290" s="30"/>
      <c r="BI290" s="30"/>
      <c r="BJ290" s="57"/>
    </row>
    <row r="291" spans="18:62" s="15" customFormat="1" x14ac:dyDescent="0.2">
      <c r="R291" s="29"/>
      <c r="S291" s="29"/>
      <c r="BF291" s="30"/>
      <c r="BG291" s="30"/>
      <c r="BH291" s="30"/>
      <c r="BI291" s="30"/>
      <c r="BJ291" s="57"/>
    </row>
    <row r="292" spans="18:62" s="15" customFormat="1" x14ac:dyDescent="0.2">
      <c r="R292" s="29"/>
      <c r="S292" s="29"/>
      <c r="BF292" s="30"/>
      <c r="BG292" s="30"/>
      <c r="BH292" s="30"/>
      <c r="BI292" s="30"/>
      <c r="BJ292" s="57"/>
    </row>
    <row r="293" spans="18:62" s="15" customFormat="1" x14ac:dyDescent="0.2">
      <c r="R293" s="29"/>
      <c r="S293" s="29"/>
      <c r="BF293" s="30"/>
      <c r="BG293" s="30"/>
      <c r="BH293" s="30"/>
      <c r="BI293" s="30"/>
      <c r="BJ293" s="57"/>
    </row>
    <row r="294" spans="18:62" s="15" customFormat="1" x14ac:dyDescent="0.2">
      <c r="R294" s="29"/>
      <c r="S294" s="29"/>
      <c r="BF294" s="30"/>
      <c r="BG294" s="30"/>
      <c r="BH294" s="30"/>
      <c r="BI294" s="30"/>
      <c r="BJ294" s="57"/>
    </row>
    <row r="295" spans="18:62" s="15" customFormat="1" x14ac:dyDescent="0.2">
      <c r="R295" s="29"/>
      <c r="S295" s="29"/>
      <c r="BF295" s="30"/>
      <c r="BG295" s="30"/>
      <c r="BH295" s="30"/>
      <c r="BI295" s="30"/>
      <c r="BJ295" s="57"/>
    </row>
    <row r="296" spans="18:62" s="15" customFormat="1" x14ac:dyDescent="0.2">
      <c r="R296" s="29"/>
      <c r="S296" s="29"/>
      <c r="BF296" s="30"/>
      <c r="BG296" s="30"/>
      <c r="BH296" s="30"/>
      <c r="BI296" s="30"/>
      <c r="BJ296" s="57"/>
    </row>
    <row r="297" spans="18:62" s="15" customFormat="1" x14ac:dyDescent="0.2">
      <c r="R297" s="29"/>
      <c r="S297" s="29"/>
      <c r="BF297" s="30"/>
      <c r="BG297" s="30"/>
      <c r="BH297" s="30"/>
      <c r="BI297" s="30"/>
      <c r="BJ297" s="57"/>
    </row>
    <row r="298" spans="18:62" s="15" customFormat="1" x14ac:dyDescent="0.2">
      <c r="R298" s="29"/>
      <c r="S298" s="29"/>
      <c r="BF298" s="30"/>
      <c r="BG298" s="30"/>
      <c r="BH298" s="30"/>
      <c r="BI298" s="30"/>
      <c r="BJ298" s="57"/>
    </row>
    <row r="299" spans="18:62" s="15" customFormat="1" x14ac:dyDescent="0.2">
      <c r="R299" s="29"/>
      <c r="S299" s="29"/>
      <c r="BF299" s="30"/>
      <c r="BG299" s="30"/>
      <c r="BH299" s="30"/>
      <c r="BI299" s="30"/>
      <c r="BJ299" s="57"/>
    </row>
    <row r="300" spans="18:62" s="15" customFormat="1" x14ac:dyDescent="0.2">
      <c r="R300" s="29"/>
      <c r="S300" s="29"/>
      <c r="BF300" s="30"/>
      <c r="BG300" s="30"/>
      <c r="BH300" s="30"/>
      <c r="BI300" s="30"/>
      <c r="BJ300" s="57"/>
    </row>
    <row r="301" spans="18:62" s="15" customFormat="1" x14ac:dyDescent="0.2">
      <c r="R301" s="29"/>
      <c r="S301" s="29"/>
      <c r="BF301" s="30"/>
      <c r="BG301" s="30"/>
      <c r="BH301" s="30"/>
      <c r="BI301" s="30"/>
      <c r="BJ301" s="57"/>
    </row>
    <row r="302" spans="18:62" s="15" customFormat="1" x14ac:dyDescent="0.2">
      <c r="R302" s="29"/>
      <c r="S302" s="29"/>
      <c r="BF302" s="30"/>
      <c r="BG302" s="30"/>
      <c r="BH302" s="30"/>
      <c r="BI302" s="30"/>
      <c r="BJ302" s="57"/>
    </row>
    <row r="303" spans="18:62" s="15" customFormat="1" x14ac:dyDescent="0.2">
      <c r="R303" s="29"/>
      <c r="S303" s="29"/>
      <c r="BF303" s="30"/>
      <c r="BG303" s="30"/>
      <c r="BH303" s="30"/>
      <c r="BI303" s="30"/>
      <c r="BJ303" s="57"/>
    </row>
    <row r="304" spans="18:62" s="15" customFormat="1" x14ac:dyDescent="0.2">
      <c r="R304" s="29"/>
      <c r="S304" s="29"/>
      <c r="BF304" s="30"/>
      <c r="BG304" s="30"/>
      <c r="BH304" s="30"/>
      <c r="BI304" s="30"/>
      <c r="BJ304" s="57"/>
    </row>
    <row r="305" spans="18:62" s="15" customFormat="1" x14ac:dyDescent="0.2">
      <c r="R305" s="29"/>
      <c r="S305" s="29"/>
      <c r="BF305" s="30"/>
      <c r="BG305" s="30"/>
      <c r="BH305" s="30"/>
      <c r="BI305" s="30"/>
      <c r="BJ305" s="57"/>
    </row>
    <row r="306" spans="18:62" s="15" customFormat="1" x14ac:dyDescent="0.2">
      <c r="R306" s="29"/>
      <c r="S306" s="29"/>
      <c r="BF306" s="30"/>
      <c r="BG306" s="30"/>
      <c r="BH306" s="30"/>
      <c r="BI306" s="30"/>
      <c r="BJ306" s="57"/>
    </row>
    <row r="307" spans="18:62" s="15" customFormat="1" x14ac:dyDescent="0.2">
      <c r="R307" s="29"/>
      <c r="S307" s="29"/>
      <c r="BF307" s="30"/>
      <c r="BG307" s="30"/>
      <c r="BH307" s="30"/>
      <c r="BI307" s="30"/>
      <c r="BJ307" s="57"/>
    </row>
    <row r="308" spans="18:62" s="15" customFormat="1" x14ac:dyDescent="0.2">
      <c r="R308" s="29"/>
      <c r="S308" s="29"/>
      <c r="BF308" s="30"/>
      <c r="BG308" s="30"/>
      <c r="BH308" s="30"/>
      <c r="BI308" s="30"/>
      <c r="BJ308" s="57"/>
    </row>
    <row r="309" spans="18:62" s="15" customFormat="1" x14ac:dyDescent="0.2">
      <c r="R309" s="29"/>
      <c r="S309" s="29"/>
      <c r="BF309" s="30"/>
      <c r="BG309" s="30"/>
      <c r="BH309" s="30"/>
      <c r="BI309" s="30"/>
      <c r="BJ309" s="57"/>
    </row>
    <row r="310" spans="18:62" s="15" customFormat="1" x14ac:dyDescent="0.2">
      <c r="R310" s="29"/>
      <c r="S310" s="29"/>
      <c r="BF310" s="30"/>
      <c r="BG310" s="30"/>
      <c r="BH310" s="30"/>
      <c r="BI310" s="30"/>
      <c r="BJ310" s="57"/>
    </row>
    <row r="311" spans="18:62" s="15" customFormat="1" x14ac:dyDescent="0.2">
      <c r="R311" s="29"/>
      <c r="S311" s="29"/>
      <c r="BF311" s="30"/>
      <c r="BG311" s="30"/>
      <c r="BH311" s="30"/>
      <c r="BI311" s="30"/>
      <c r="BJ311" s="57"/>
    </row>
    <row r="312" spans="18:62" s="15" customFormat="1" x14ac:dyDescent="0.2">
      <c r="R312" s="29"/>
      <c r="S312" s="29"/>
      <c r="BF312" s="30"/>
      <c r="BG312" s="30"/>
      <c r="BH312" s="30"/>
      <c r="BI312" s="30"/>
      <c r="BJ312" s="57"/>
    </row>
    <row r="313" spans="18:62" s="15" customFormat="1" x14ac:dyDescent="0.2">
      <c r="R313" s="29"/>
      <c r="S313" s="29"/>
      <c r="BF313" s="30"/>
      <c r="BG313" s="30"/>
      <c r="BH313" s="30"/>
      <c r="BI313" s="30"/>
      <c r="BJ313" s="57"/>
    </row>
    <row r="314" spans="18:62" s="15" customFormat="1" x14ac:dyDescent="0.2">
      <c r="R314" s="29"/>
      <c r="S314" s="29"/>
      <c r="BF314" s="30"/>
      <c r="BG314" s="30"/>
      <c r="BH314" s="30"/>
      <c r="BI314" s="30"/>
      <c r="BJ314" s="57"/>
    </row>
    <row r="315" spans="18:62" s="15" customFormat="1" x14ac:dyDescent="0.2">
      <c r="R315" s="29"/>
      <c r="S315" s="29"/>
      <c r="BF315" s="30"/>
      <c r="BG315" s="30"/>
      <c r="BH315" s="30"/>
      <c r="BI315" s="30"/>
      <c r="BJ315" s="57"/>
    </row>
    <row r="316" spans="18:62" s="15" customFormat="1" x14ac:dyDescent="0.2">
      <c r="R316" s="29"/>
      <c r="S316" s="29"/>
      <c r="BF316" s="30"/>
      <c r="BG316" s="30"/>
      <c r="BH316" s="30"/>
      <c r="BI316" s="30"/>
      <c r="BJ316" s="57"/>
    </row>
    <row r="317" spans="18:62" s="15" customFormat="1" x14ac:dyDescent="0.2">
      <c r="R317" s="29"/>
      <c r="S317" s="29"/>
      <c r="BF317" s="30"/>
      <c r="BG317" s="30"/>
      <c r="BH317" s="30"/>
      <c r="BI317" s="30"/>
      <c r="BJ317" s="57"/>
    </row>
    <row r="318" spans="18:62" s="15" customFormat="1" x14ac:dyDescent="0.2">
      <c r="R318" s="29"/>
      <c r="S318" s="29"/>
      <c r="BF318" s="30"/>
      <c r="BG318" s="30"/>
      <c r="BH318" s="30"/>
      <c r="BI318" s="30"/>
      <c r="BJ318" s="57"/>
    </row>
    <row r="319" spans="18:62" s="15" customFormat="1" x14ac:dyDescent="0.2">
      <c r="R319" s="29"/>
      <c r="S319" s="29"/>
      <c r="BF319" s="30"/>
      <c r="BG319" s="30"/>
      <c r="BH319" s="30"/>
      <c r="BI319" s="30"/>
      <c r="BJ319" s="57"/>
    </row>
    <row r="320" spans="18:62" s="15" customFormat="1" x14ac:dyDescent="0.2">
      <c r="R320" s="29"/>
      <c r="S320" s="29"/>
      <c r="BF320" s="30"/>
      <c r="BG320" s="30"/>
      <c r="BH320" s="30"/>
      <c r="BI320" s="30"/>
      <c r="BJ320" s="57"/>
    </row>
    <row r="321" spans="18:62" s="15" customFormat="1" x14ac:dyDescent="0.2">
      <c r="R321" s="29"/>
      <c r="S321" s="29"/>
      <c r="BF321" s="30"/>
      <c r="BG321" s="30"/>
      <c r="BH321" s="30"/>
      <c r="BI321" s="30"/>
      <c r="BJ321" s="57"/>
    </row>
    <row r="322" spans="18:62" s="15" customFormat="1" x14ac:dyDescent="0.2">
      <c r="R322" s="29"/>
      <c r="S322" s="29"/>
      <c r="BF322" s="30"/>
      <c r="BG322" s="30"/>
      <c r="BH322" s="30"/>
      <c r="BI322" s="30"/>
      <c r="BJ322" s="57"/>
    </row>
    <row r="323" spans="18:62" s="15" customFormat="1" x14ac:dyDescent="0.2">
      <c r="R323" s="29"/>
      <c r="S323" s="29"/>
      <c r="BF323" s="30"/>
      <c r="BG323" s="30"/>
      <c r="BH323" s="30"/>
      <c r="BI323" s="30"/>
      <c r="BJ323" s="57"/>
    </row>
    <row r="324" spans="18:62" s="15" customFormat="1" x14ac:dyDescent="0.2">
      <c r="R324" s="29"/>
      <c r="S324" s="29"/>
      <c r="BF324" s="30"/>
      <c r="BG324" s="30"/>
      <c r="BH324" s="30"/>
      <c r="BI324" s="30"/>
      <c r="BJ324" s="57"/>
    </row>
    <row r="325" spans="18:62" s="15" customFormat="1" x14ac:dyDescent="0.2">
      <c r="R325" s="29"/>
      <c r="S325" s="29"/>
      <c r="BF325" s="30"/>
      <c r="BG325" s="30"/>
      <c r="BH325" s="30"/>
      <c r="BI325" s="30"/>
      <c r="BJ325" s="57"/>
    </row>
    <row r="326" spans="18:62" s="15" customFormat="1" x14ac:dyDescent="0.2">
      <c r="R326" s="29"/>
      <c r="S326" s="29"/>
      <c r="BF326" s="30"/>
      <c r="BG326" s="30"/>
      <c r="BH326" s="30"/>
      <c r="BI326" s="30"/>
      <c r="BJ326" s="57"/>
    </row>
    <row r="327" spans="18:62" s="15" customFormat="1" x14ac:dyDescent="0.2">
      <c r="R327" s="29"/>
      <c r="S327" s="29"/>
      <c r="BF327" s="30"/>
      <c r="BG327" s="30"/>
      <c r="BH327" s="30"/>
      <c r="BI327" s="30"/>
      <c r="BJ327" s="57"/>
    </row>
    <row r="328" spans="18:62" s="15" customFormat="1" x14ac:dyDescent="0.2">
      <c r="R328" s="29"/>
      <c r="S328" s="29"/>
      <c r="BF328" s="30"/>
      <c r="BG328" s="30"/>
      <c r="BH328" s="30"/>
      <c r="BI328" s="30"/>
      <c r="BJ328" s="57"/>
    </row>
    <row r="329" spans="18:62" s="15" customFormat="1" x14ac:dyDescent="0.2">
      <c r="R329" s="29"/>
      <c r="S329" s="29"/>
      <c r="BF329" s="30"/>
      <c r="BG329" s="30"/>
      <c r="BH329" s="30"/>
      <c r="BI329" s="30"/>
      <c r="BJ329" s="57"/>
    </row>
    <row r="330" spans="18:62" s="15" customFormat="1" x14ac:dyDescent="0.2">
      <c r="R330" s="29"/>
      <c r="S330" s="29"/>
      <c r="BF330" s="30"/>
      <c r="BG330" s="30"/>
      <c r="BH330" s="30"/>
      <c r="BI330" s="30"/>
      <c r="BJ330" s="57"/>
    </row>
    <row r="331" spans="18:62" s="15" customFormat="1" x14ac:dyDescent="0.2">
      <c r="R331" s="29"/>
      <c r="S331" s="29"/>
      <c r="BF331" s="30"/>
      <c r="BG331" s="30"/>
      <c r="BH331" s="30"/>
      <c r="BI331" s="30"/>
      <c r="BJ331" s="57"/>
    </row>
    <row r="332" spans="18:62" s="15" customFormat="1" x14ac:dyDescent="0.2">
      <c r="R332" s="29"/>
      <c r="S332" s="29"/>
      <c r="BF332" s="30"/>
      <c r="BG332" s="30"/>
      <c r="BH332" s="30"/>
      <c r="BI332" s="30"/>
      <c r="BJ332" s="57"/>
    </row>
    <row r="333" spans="18:62" s="15" customFormat="1" x14ac:dyDescent="0.2">
      <c r="R333" s="29"/>
      <c r="S333" s="29"/>
      <c r="BF333" s="30"/>
      <c r="BG333" s="30"/>
      <c r="BH333" s="30"/>
      <c r="BI333" s="30"/>
      <c r="BJ333" s="57"/>
    </row>
    <row r="334" spans="18:62" s="15" customFormat="1" x14ac:dyDescent="0.2">
      <c r="R334" s="29"/>
      <c r="S334" s="29"/>
      <c r="BF334" s="30"/>
      <c r="BG334" s="30"/>
      <c r="BH334" s="30"/>
      <c r="BI334" s="30"/>
      <c r="BJ334" s="57"/>
    </row>
    <row r="335" spans="18:62" s="15" customFormat="1" x14ac:dyDescent="0.2">
      <c r="R335" s="29"/>
      <c r="S335" s="29"/>
      <c r="BF335" s="30"/>
      <c r="BG335" s="30"/>
      <c r="BH335" s="30"/>
      <c r="BI335" s="30"/>
      <c r="BJ335" s="57"/>
    </row>
    <row r="336" spans="18:62" s="15" customFormat="1" x14ac:dyDescent="0.2">
      <c r="R336" s="29"/>
      <c r="S336" s="29"/>
      <c r="BF336" s="30"/>
      <c r="BG336" s="30"/>
      <c r="BH336" s="30"/>
      <c r="BI336" s="30"/>
      <c r="BJ336" s="57"/>
    </row>
    <row r="337" spans="18:62" s="15" customFormat="1" x14ac:dyDescent="0.2">
      <c r="R337" s="29"/>
      <c r="S337" s="29"/>
      <c r="BF337" s="30"/>
      <c r="BG337" s="30"/>
      <c r="BH337" s="30"/>
      <c r="BI337" s="30"/>
      <c r="BJ337" s="57"/>
    </row>
    <row r="338" spans="18:62" s="15" customFormat="1" x14ac:dyDescent="0.2">
      <c r="R338" s="29"/>
      <c r="S338" s="29"/>
      <c r="BF338" s="30"/>
      <c r="BG338" s="30"/>
      <c r="BH338" s="30"/>
      <c r="BI338" s="30"/>
      <c r="BJ338" s="57"/>
    </row>
    <row r="339" spans="18:62" s="15" customFormat="1" x14ac:dyDescent="0.2">
      <c r="R339" s="29"/>
      <c r="S339" s="29"/>
      <c r="BF339" s="30"/>
      <c r="BG339" s="30"/>
      <c r="BH339" s="30"/>
      <c r="BI339" s="30"/>
      <c r="BJ339" s="57"/>
    </row>
    <row r="340" spans="18:62" s="15" customFormat="1" x14ac:dyDescent="0.2">
      <c r="R340" s="29"/>
      <c r="S340" s="29"/>
      <c r="BF340" s="30"/>
      <c r="BG340" s="30"/>
      <c r="BH340" s="30"/>
      <c r="BI340" s="30"/>
      <c r="BJ340" s="57"/>
    </row>
    <row r="341" spans="18:62" s="15" customFormat="1" x14ac:dyDescent="0.2">
      <c r="R341" s="29"/>
      <c r="S341" s="29"/>
      <c r="BF341" s="30"/>
      <c r="BG341" s="30"/>
      <c r="BH341" s="30"/>
      <c r="BI341" s="30"/>
      <c r="BJ341" s="57"/>
    </row>
    <row r="342" spans="18:62" s="15" customFormat="1" x14ac:dyDescent="0.2">
      <c r="R342" s="29"/>
      <c r="S342" s="29"/>
      <c r="BF342" s="30"/>
      <c r="BG342" s="30"/>
      <c r="BH342" s="30"/>
      <c r="BI342" s="30"/>
      <c r="BJ342" s="57"/>
    </row>
    <row r="343" spans="18:62" s="15" customFormat="1" x14ac:dyDescent="0.2">
      <c r="R343" s="29"/>
      <c r="S343" s="29"/>
      <c r="BF343" s="30"/>
      <c r="BG343" s="30"/>
      <c r="BH343" s="30"/>
      <c r="BI343" s="30"/>
      <c r="BJ343" s="57"/>
    </row>
    <row r="344" spans="18:62" s="15" customFormat="1" x14ac:dyDescent="0.2">
      <c r="R344" s="29"/>
      <c r="S344" s="29"/>
      <c r="BF344" s="30"/>
      <c r="BG344" s="30"/>
      <c r="BH344" s="30"/>
      <c r="BI344" s="30"/>
      <c r="BJ344" s="57"/>
    </row>
    <row r="345" spans="18:62" s="15" customFormat="1" x14ac:dyDescent="0.2">
      <c r="R345" s="29"/>
      <c r="S345" s="29"/>
      <c r="BF345" s="30"/>
      <c r="BG345" s="30"/>
      <c r="BH345" s="30"/>
      <c r="BI345" s="30"/>
      <c r="BJ345" s="57"/>
    </row>
    <row r="346" spans="18:62" s="15" customFormat="1" x14ac:dyDescent="0.2">
      <c r="R346" s="29"/>
      <c r="S346" s="29"/>
      <c r="BF346" s="30"/>
      <c r="BG346" s="30"/>
      <c r="BH346" s="30"/>
      <c r="BI346" s="30"/>
      <c r="BJ346" s="57"/>
    </row>
    <row r="347" spans="18:62" s="15" customFormat="1" x14ac:dyDescent="0.2">
      <c r="R347" s="29"/>
      <c r="S347" s="29"/>
      <c r="BF347" s="30"/>
      <c r="BG347" s="30"/>
      <c r="BH347" s="30"/>
      <c r="BI347" s="30"/>
      <c r="BJ347" s="57"/>
    </row>
    <row r="348" spans="18:62" s="15" customFormat="1" x14ac:dyDescent="0.2">
      <c r="R348" s="29"/>
      <c r="S348" s="29"/>
      <c r="BF348" s="30"/>
      <c r="BG348" s="30"/>
      <c r="BH348" s="30"/>
      <c r="BI348" s="30"/>
      <c r="BJ348" s="57"/>
    </row>
    <row r="349" spans="18:62" s="15" customFormat="1" x14ac:dyDescent="0.2">
      <c r="R349" s="29"/>
      <c r="S349" s="29"/>
      <c r="BF349" s="30"/>
      <c r="BG349" s="30"/>
      <c r="BH349" s="30"/>
      <c r="BI349" s="30"/>
      <c r="BJ349" s="57"/>
    </row>
    <row r="350" spans="18:62" s="15" customFormat="1" x14ac:dyDescent="0.2">
      <c r="R350" s="29"/>
      <c r="S350" s="29"/>
      <c r="BF350" s="30"/>
      <c r="BG350" s="30"/>
      <c r="BH350" s="30"/>
      <c r="BI350" s="30"/>
      <c r="BJ350" s="57"/>
    </row>
    <row r="351" spans="18:62" s="15" customFormat="1" x14ac:dyDescent="0.2">
      <c r="R351" s="29"/>
      <c r="S351" s="29"/>
      <c r="BF351" s="30"/>
      <c r="BG351" s="30"/>
      <c r="BH351" s="30"/>
      <c r="BI351" s="30"/>
      <c r="BJ351" s="57"/>
    </row>
    <row r="352" spans="18:62" s="15" customFormat="1" x14ac:dyDescent="0.2">
      <c r="R352" s="29"/>
      <c r="S352" s="29"/>
      <c r="BF352" s="30"/>
      <c r="BG352" s="30"/>
      <c r="BH352" s="30"/>
      <c r="BI352" s="30"/>
      <c r="BJ352" s="57"/>
    </row>
    <row r="353" spans="18:62" s="15" customFormat="1" x14ac:dyDescent="0.2">
      <c r="R353" s="29"/>
      <c r="S353" s="29"/>
      <c r="BF353" s="30"/>
      <c r="BG353" s="30"/>
      <c r="BH353" s="30"/>
      <c r="BI353" s="30"/>
      <c r="BJ353" s="57"/>
    </row>
    <row r="354" spans="18:62" s="15" customFormat="1" x14ac:dyDescent="0.2">
      <c r="R354" s="29"/>
      <c r="S354" s="29"/>
      <c r="BF354" s="30"/>
      <c r="BG354" s="30"/>
      <c r="BH354" s="30"/>
      <c r="BI354" s="30"/>
      <c r="BJ354" s="57"/>
    </row>
    <row r="355" spans="18:62" s="15" customFormat="1" x14ac:dyDescent="0.2">
      <c r="R355" s="29"/>
      <c r="S355" s="29"/>
      <c r="BF355" s="30"/>
      <c r="BG355" s="30"/>
      <c r="BH355" s="30"/>
      <c r="BI355" s="30"/>
      <c r="BJ355" s="57"/>
    </row>
    <row r="356" spans="18:62" s="15" customFormat="1" x14ac:dyDescent="0.2">
      <c r="R356" s="29"/>
      <c r="S356" s="29"/>
      <c r="BF356" s="30"/>
      <c r="BG356" s="30"/>
      <c r="BH356" s="30"/>
      <c r="BI356" s="30"/>
      <c r="BJ356" s="57"/>
    </row>
    <row r="357" spans="18:62" s="15" customFormat="1" x14ac:dyDescent="0.2">
      <c r="R357" s="29"/>
      <c r="S357" s="29"/>
      <c r="BF357" s="30"/>
      <c r="BG357" s="30"/>
      <c r="BH357" s="30"/>
      <c r="BI357" s="30"/>
      <c r="BJ357" s="57"/>
    </row>
    <row r="358" spans="18:62" s="15" customFormat="1" x14ac:dyDescent="0.2">
      <c r="R358" s="29"/>
      <c r="S358" s="29"/>
      <c r="BF358" s="30"/>
      <c r="BG358" s="30"/>
      <c r="BH358" s="30"/>
      <c r="BI358" s="30"/>
      <c r="BJ358" s="57"/>
    </row>
    <row r="359" spans="18:62" s="15" customFormat="1" x14ac:dyDescent="0.2">
      <c r="R359" s="29"/>
      <c r="S359" s="29"/>
      <c r="BF359" s="30"/>
      <c r="BG359" s="30"/>
      <c r="BH359" s="30"/>
      <c r="BI359" s="30"/>
      <c r="BJ359" s="57"/>
    </row>
    <row r="360" spans="18:62" s="15" customFormat="1" x14ac:dyDescent="0.2">
      <c r="R360" s="29"/>
      <c r="S360" s="29"/>
      <c r="BF360" s="30"/>
      <c r="BG360" s="30"/>
      <c r="BH360" s="30"/>
      <c r="BI360" s="30"/>
      <c r="BJ360" s="57"/>
    </row>
    <row r="361" spans="18:62" s="15" customFormat="1" x14ac:dyDescent="0.2">
      <c r="R361" s="29"/>
      <c r="S361" s="29"/>
      <c r="BF361" s="30"/>
      <c r="BG361" s="30"/>
      <c r="BH361" s="30"/>
      <c r="BI361" s="30"/>
      <c r="BJ361" s="57"/>
    </row>
    <row r="362" spans="18:62" s="15" customFormat="1" x14ac:dyDescent="0.2">
      <c r="R362" s="29"/>
      <c r="S362" s="29"/>
      <c r="BF362" s="30"/>
      <c r="BG362" s="30"/>
      <c r="BH362" s="30"/>
      <c r="BI362" s="30"/>
      <c r="BJ362" s="57"/>
    </row>
    <row r="363" spans="18:62" s="15" customFormat="1" x14ac:dyDescent="0.2">
      <c r="R363" s="29"/>
      <c r="S363" s="29"/>
      <c r="BF363" s="30"/>
      <c r="BG363" s="30"/>
      <c r="BH363" s="30"/>
      <c r="BI363" s="30"/>
      <c r="BJ363" s="57"/>
    </row>
    <row r="364" spans="18:62" s="15" customFormat="1" x14ac:dyDescent="0.2">
      <c r="R364" s="29"/>
      <c r="S364" s="29"/>
      <c r="BF364" s="30"/>
      <c r="BG364" s="30"/>
      <c r="BH364" s="30"/>
      <c r="BI364" s="30"/>
      <c r="BJ364" s="57"/>
    </row>
    <row r="365" spans="18:62" s="15" customFormat="1" x14ac:dyDescent="0.2">
      <c r="R365" s="29"/>
      <c r="S365" s="29"/>
      <c r="BF365" s="30"/>
      <c r="BG365" s="30"/>
      <c r="BH365" s="30"/>
      <c r="BI365" s="30"/>
      <c r="BJ365" s="57"/>
    </row>
    <row r="366" spans="18:62" s="15" customFormat="1" x14ac:dyDescent="0.2">
      <c r="R366" s="29"/>
      <c r="S366" s="29"/>
      <c r="BF366" s="30"/>
      <c r="BG366" s="30"/>
      <c r="BH366" s="30"/>
      <c r="BI366" s="30"/>
      <c r="BJ366" s="57"/>
    </row>
    <row r="367" spans="18:62" s="15" customFormat="1" x14ac:dyDescent="0.2">
      <c r="R367" s="29"/>
      <c r="S367" s="29"/>
      <c r="BF367" s="30"/>
      <c r="BG367" s="30"/>
      <c r="BH367" s="30"/>
      <c r="BI367" s="30"/>
      <c r="BJ367" s="57"/>
    </row>
    <row r="368" spans="18:62" s="15" customFormat="1" x14ac:dyDescent="0.2">
      <c r="R368" s="29"/>
      <c r="S368" s="29"/>
      <c r="BF368" s="30"/>
      <c r="BG368" s="30"/>
      <c r="BH368" s="30"/>
      <c r="BI368" s="30"/>
      <c r="BJ368" s="57"/>
    </row>
    <row r="369" spans="18:62" s="15" customFormat="1" x14ac:dyDescent="0.2">
      <c r="R369" s="29"/>
      <c r="S369" s="29"/>
      <c r="BF369" s="30"/>
      <c r="BG369" s="30"/>
      <c r="BH369" s="30"/>
      <c r="BI369" s="30"/>
      <c r="BJ369" s="57"/>
    </row>
    <row r="370" spans="18:62" s="15" customFormat="1" x14ac:dyDescent="0.2">
      <c r="R370" s="29"/>
      <c r="S370" s="29"/>
      <c r="BF370" s="30"/>
      <c r="BG370" s="30"/>
      <c r="BH370" s="30"/>
      <c r="BI370" s="30"/>
      <c r="BJ370" s="57"/>
    </row>
    <row r="371" spans="18:62" s="15" customFormat="1" x14ac:dyDescent="0.2">
      <c r="R371" s="29"/>
      <c r="S371" s="29"/>
      <c r="BF371" s="30"/>
      <c r="BG371" s="30"/>
      <c r="BH371" s="30"/>
      <c r="BI371" s="30"/>
      <c r="BJ371" s="57"/>
    </row>
    <row r="372" spans="18:62" s="15" customFormat="1" x14ac:dyDescent="0.2">
      <c r="R372" s="29"/>
      <c r="S372" s="29"/>
      <c r="BF372" s="30"/>
      <c r="BG372" s="30"/>
      <c r="BH372" s="30"/>
      <c r="BI372" s="30"/>
      <c r="BJ372" s="57"/>
    </row>
    <row r="373" spans="18:62" s="15" customFormat="1" x14ac:dyDescent="0.2">
      <c r="R373" s="29"/>
      <c r="S373" s="29"/>
      <c r="BF373" s="30"/>
      <c r="BG373" s="30"/>
      <c r="BH373" s="30"/>
      <c r="BI373" s="30"/>
      <c r="BJ373" s="57"/>
    </row>
    <row r="374" spans="18:62" s="15" customFormat="1" x14ac:dyDescent="0.2">
      <c r="R374" s="29"/>
      <c r="S374" s="29"/>
      <c r="BF374" s="30"/>
      <c r="BG374" s="30"/>
      <c r="BH374" s="30"/>
      <c r="BI374" s="30"/>
      <c r="BJ374" s="57"/>
    </row>
    <row r="375" spans="18:62" s="15" customFormat="1" x14ac:dyDescent="0.2">
      <c r="R375" s="29"/>
      <c r="S375" s="29"/>
      <c r="BF375" s="30"/>
      <c r="BG375" s="30"/>
      <c r="BH375" s="30"/>
      <c r="BI375" s="30"/>
      <c r="BJ375" s="57"/>
    </row>
    <row r="376" spans="18:62" s="15" customFormat="1" x14ac:dyDescent="0.2">
      <c r="R376" s="29"/>
      <c r="S376" s="29"/>
      <c r="BF376" s="30"/>
      <c r="BG376" s="30"/>
      <c r="BH376" s="30"/>
      <c r="BI376" s="30"/>
      <c r="BJ376" s="57"/>
    </row>
    <row r="377" spans="18:62" s="15" customFormat="1" x14ac:dyDescent="0.2">
      <c r="R377" s="29"/>
      <c r="S377" s="29"/>
      <c r="BF377" s="30"/>
      <c r="BG377" s="30"/>
      <c r="BH377" s="30"/>
      <c r="BI377" s="30"/>
      <c r="BJ377" s="57"/>
    </row>
    <row r="378" spans="18:62" s="15" customFormat="1" x14ac:dyDescent="0.2">
      <c r="R378" s="29"/>
      <c r="S378" s="29"/>
      <c r="BF378" s="30"/>
      <c r="BG378" s="30"/>
      <c r="BH378" s="30"/>
      <c r="BI378" s="30"/>
      <c r="BJ378" s="57"/>
    </row>
    <row r="379" spans="18:62" s="15" customFormat="1" x14ac:dyDescent="0.2">
      <c r="R379" s="29"/>
      <c r="S379" s="29"/>
      <c r="BF379" s="30"/>
      <c r="BG379" s="30"/>
      <c r="BH379" s="30"/>
      <c r="BI379" s="30"/>
      <c r="BJ379" s="57"/>
    </row>
    <row r="380" spans="18:62" s="15" customFormat="1" x14ac:dyDescent="0.2">
      <c r="R380" s="29"/>
      <c r="S380" s="29"/>
      <c r="BF380" s="30"/>
      <c r="BG380" s="30"/>
      <c r="BH380" s="30"/>
      <c r="BI380" s="30"/>
      <c r="BJ380" s="57"/>
    </row>
    <row r="381" spans="18:62" s="15" customFormat="1" x14ac:dyDescent="0.2">
      <c r="R381" s="29"/>
      <c r="S381" s="29"/>
      <c r="BF381" s="30"/>
      <c r="BG381" s="30"/>
      <c r="BH381" s="30"/>
      <c r="BI381" s="30"/>
      <c r="BJ381" s="57"/>
    </row>
    <row r="382" spans="18:62" s="15" customFormat="1" x14ac:dyDescent="0.2">
      <c r="R382" s="29"/>
      <c r="S382" s="29"/>
      <c r="BF382" s="30"/>
      <c r="BG382" s="30"/>
      <c r="BH382" s="30"/>
      <c r="BI382" s="30"/>
      <c r="BJ382" s="57"/>
    </row>
    <row r="383" spans="18:62" s="15" customFormat="1" x14ac:dyDescent="0.2">
      <c r="R383" s="29"/>
      <c r="S383" s="29"/>
      <c r="BF383" s="30"/>
      <c r="BG383" s="30"/>
      <c r="BH383" s="30"/>
      <c r="BI383" s="30"/>
      <c r="BJ383" s="57"/>
    </row>
    <row r="384" spans="18:62" s="15" customFormat="1" x14ac:dyDescent="0.2">
      <c r="R384" s="29"/>
      <c r="S384" s="29"/>
      <c r="BF384" s="30"/>
      <c r="BG384" s="30"/>
      <c r="BH384" s="30"/>
      <c r="BI384" s="30"/>
      <c r="BJ384" s="57"/>
    </row>
    <row r="385" spans="18:62" s="15" customFormat="1" x14ac:dyDescent="0.2">
      <c r="R385" s="29"/>
      <c r="S385" s="29"/>
      <c r="BF385" s="30"/>
      <c r="BG385" s="30"/>
      <c r="BH385" s="30"/>
      <c r="BI385" s="30"/>
      <c r="BJ385" s="57"/>
    </row>
    <row r="386" spans="18:62" s="15" customFormat="1" x14ac:dyDescent="0.2">
      <c r="R386" s="29"/>
      <c r="S386" s="29"/>
      <c r="BF386" s="30"/>
      <c r="BG386" s="30"/>
      <c r="BH386" s="30"/>
      <c r="BI386" s="30"/>
      <c r="BJ386" s="57"/>
    </row>
    <row r="387" spans="18:62" s="15" customFormat="1" x14ac:dyDescent="0.2">
      <c r="R387" s="29"/>
      <c r="S387" s="29"/>
      <c r="BF387" s="30"/>
      <c r="BG387" s="30"/>
      <c r="BH387" s="30"/>
      <c r="BI387" s="30"/>
      <c r="BJ387" s="57"/>
    </row>
    <row r="388" spans="18:62" s="15" customFormat="1" x14ac:dyDescent="0.2">
      <c r="R388" s="29"/>
      <c r="S388" s="29"/>
      <c r="BF388" s="30"/>
      <c r="BG388" s="30"/>
      <c r="BH388" s="30"/>
      <c r="BI388" s="30"/>
      <c r="BJ388" s="57"/>
    </row>
    <row r="389" spans="18:62" s="15" customFormat="1" x14ac:dyDescent="0.2">
      <c r="R389" s="29"/>
      <c r="S389" s="29"/>
      <c r="BF389" s="30"/>
      <c r="BG389" s="30"/>
      <c r="BH389" s="30"/>
      <c r="BI389" s="30"/>
      <c r="BJ389" s="57"/>
    </row>
    <row r="390" spans="18:62" s="15" customFormat="1" x14ac:dyDescent="0.2">
      <c r="R390" s="29"/>
      <c r="S390" s="29"/>
      <c r="BF390" s="30"/>
      <c r="BG390" s="30"/>
      <c r="BH390" s="30"/>
      <c r="BI390" s="30"/>
      <c r="BJ390" s="57"/>
    </row>
    <row r="391" spans="18:62" s="15" customFormat="1" x14ac:dyDescent="0.2">
      <c r="R391" s="29"/>
      <c r="S391" s="29"/>
      <c r="BF391" s="30"/>
      <c r="BG391" s="30"/>
      <c r="BH391" s="30"/>
      <c r="BI391" s="30"/>
      <c r="BJ391" s="57"/>
    </row>
    <row r="392" spans="18:62" s="15" customFormat="1" x14ac:dyDescent="0.2">
      <c r="R392" s="29"/>
      <c r="S392" s="29"/>
      <c r="BF392" s="30"/>
      <c r="BG392" s="30"/>
      <c r="BH392" s="30"/>
      <c r="BI392" s="30"/>
      <c r="BJ392" s="57"/>
    </row>
    <row r="393" spans="18:62" s="15" customFormat="1" x14ac:dyDescent="0.2">
      <c r="R393" s="29"/>
      <c r="S393" s="29"/>
      <c r="BF393" s="30"/>
      <c r="BG393" s="30"/>
      <c r="BH393" s="30"/>
      <c r="BI393" s="30"/>
      <c r="BJ393" s="57"/>
    </row>
    <row r="394" spans="18:62" s="15" customFormat="1" x14ac:dyDescent="0.2">
      <c r="R394" s="29"/>
      <c r="S394" s="29"/>
      <c r="BF394" s="30"/>
      <c r="BG394" s="30"/>
      <c r="BH394" s="30"/>
      <c r="BI394" s="30"/>
      <c r="BJ394" s="57"/>
    </row>
    <row r="395" spans="18:62" s="15" customFormat="1" x14ac:dyDescent="0.2">
      <c r="R395" s="29"/>
      <c r="S395" s="29"/>
      <c r="BF395" s="30"/>
      <c r="BG395" s="30"/>
      <c r="BH395" s="30"/>
      <c r="BI395" s="30"/>
      <c r="BJ395" s="57"/>
    </row>
    <row r="396" spans="18:62" s="15" customFormat="1" x14ac:dyDescent="0.2">
      <c r="R396" s="29"/>
      <c r="S396" s="29"/>
      <c r="BF396" s="30"/>
      <c r="BG396" s="30"/>
      <c r="BH396" s="30"/>
      <c r="BI396" s="30"/>
      <c r="BJ396" s="57"/>
    </row>
    <row r="397" spans="18:62" s="15" customFormat="1" x14ac:dyDescent="0.2">
      <c r="R397" s="29"/>
      <c r="S397" s="29"/>
      <c r="BF397" s="30"/>
      <c r="BG397" s="30"/>
      <c r="BH397" s="30"/>
      <c r="BI397" s="30"/>
      <c r="BJ397" s="57"/>
    </row>
    <row r="398" spans="18:62" s="15" customFormat="1" x14ac:dyDescent="0.2">
      <c r="R398" s="29"/>
      <c r="S398" s="29"/>
      <c r="BF398" s="30"/>
      <c r="BG398" s="30"/>
      <c r="BH398" s="30"/>
      <c r="BI398" s="30"/>
      <c r="BJ398" s="57"/>
    </row>
    <row r="399" spans="18:62" s="15" customFormat="1" x14ac:dyDescent="0.2">
      <c r="R399" s="29"/>
      <c r="S399" s="29"/>
      <c r="BF399" s="30"/>
      <c r="BG399" s="30"/>
      <c r="BH399" s="30"/>
      <c r="BI399" s="30"/>
      <c r="BJ399" s="57"/>
    </row>
    <row r="400" spans="18:62" s="15" customFormat="1" x14ac:dyDescent="0.2">
      <c r="R400" s="29"/>
      <c r="S400" s="29"/>
      <c r="BF400" s="30"/>
      <c r="BG400" s="30"/>
      <c r="BH400" s="30"/>
      <c r="BI400" s="30"/>
      <c r="BJ400" s="57"/>
    </row>
    <row r="401" spans="18:62" s="15" customFormat="1" x14ac:dyDescent="0.2">
      <c r="R401" s="29"/>
      <c r="S401" s="29"/>
      <c r="BF401" s="30"/>
      <c r="BG401" s="30"/>
      <c r="BH401" s="30"/>
      <c r="BI401" s="30"/>
      <c r="BJ401" s="57"/>
    </row>
    <row r="402" spans="18:62" s="15" customFormat="1" x14ac:dyDescent="0.2">
      <c r="R402" s="29"/>
      <c r="S402" s="29"/>
      <c r="BF402" s="30"/>
      <c r="BG402" s="30"/>
      <c r="BH402" s="30"/>
      <c r="BI402" s="30"/>
      <c r="BJ402" s="57"/>
    </row>
    <row r="403" spans="18:62" s="15" customFormat="1" x14ac:dyDescent="0.2">
      <c r="R403" s="29"/>
      <c r="S403" s="29"/>
      <c r="BF403" s="30"/>
      <c r="BG403" s="30"/>
      <c r="BH403" s="30"/>
      <c r="BI403" s="30"/>
      <c r="BJ403" s="57"/>
    </row>
    <row r="404" spans="18:62" s="15" customFormat="1" x14ac:dyDescent="0.2">
      <c r="R404" s="29"/>
      <c r="S404" s="29"/>
      <c r="BF404" s="30"/>
      <c r="BG404" s="30"/>
      <c r="BH404" s="30"/>
      <c r="BI404" s="30"/>
      <c r="BJ404" s="57"/>
    </row>
    <row r="405" spans="18:62" s="15" customFormat="1" x14ac:dyDescent="0.2">
      <c r="R405" s="29"/>
      <c r="S405" s="29"/>
      <c r="BF405" s="30"/>
      <c r="BG405" s="30"/>
      <c r="BH405" s="30"/>
      <c r="BI405" s="30"/>
      <c r="BJ405" s="57"/>
    </row>
    <row r="406" spans="18:62" s="15" customFormat="1" x14ac:dyDescent="0.2">
      <c r="R406" s="29"/>
      <c r="S406" s="29"/>
      <c r="BF406" s="30"/>
      <c r="BG406" s="30"/>
      <c r="BH406" s="30"/>
      <c r="BI406" s="30"/>
      <c r="BJ406" s="57"/>
    </row>
    <row r="407" spans="18:62" s="15" customFormat="1" x14ac:dyDescent="0.2">
      <c r="R407" s="29"/>
      <c r="S407" s="29"/>
      <c r="BF407" s="30"/>
      <c r="BG407" s="30"/>
      <c r="BH407" s="30"/>
      <c r="BI407" s="30"/>
      <c r="BJ407" s="57"/>
    </row>
    <row r="408" spans="18:62" s="15" customFormat="1" x14ac:dyDescent="0.2">
      <c r="R408" s="29"/>
      <c r="S408" s="29"/>
      <c r="BF408" s="30"/>
      <c r="BG408" s="30"/>
      <c r="BH408" s="30"/>
      <c r="BI408" s="30"/>
      <c r="BJ408" s="57"/>
    </row>
    <row r="409" spans="18:62" s="15" customFormat="1" x14ac:dyDescent="0.2">
      <c r="R409" s="29"/>
      <c r="S409" s="29"/>
      <c r="BF409" s="30"/>
      <c r="BG409" s="30"/>
      <c r="BH409" s="30"/>
      <c r="BI409" s="30"/>
      <c r="BJ409" s="57"/>
    </row>
    <row r="410" spans="18:62" s="15" customFormat="1" x14ac:dyDescent="0.2">
      <c r="R410" s="29"/>
      <c r="S410" s="29"/>
      <c r="BF410" s="30"/>
      <c r="BG410" s="30"/>
      <c r="BH410" s="30"/>
      <c r="BI410" s="30"/>
      <c r="BJ410" s="57"/>
    </row>
    <row r="411" spans="18:62" s="15" customFormat="1" x14ac:dyDescent="0.2">
      <c r="R411" s="29"/>
      <c r="S411" s="29"/>
      <c r="BF411" s="30"/>
      <c r="BG411" s="30"/>
      <c r="BH411" s="30"/>
      <c r="BI411" s="30"/>
      <c r="BJ411" s="57"/>
    </row>
    <row r="412" spans="18:62" s="15" customFormat="1" x14ac:dyDescent="0.2">
      <c r="R412" s="29"/>
      <c r="S412" s="29"/>
      <c r="BF412" s="30"/>
      <c r="BG412" s="30"/>
      <c r="BH412" s="30"/>
      <c r="BI412" s="30"/>
      <c r="BJ412" s="57"/>
    </row>
    <row r="413" spans="18:62" s="15" customFormat="1" x14ac:dyDescent="0.2">
      <c r="R413" s="29"/>
      <c r="S413" s="29"/>
      <c r="BF413" s="30"/>
      <c r="BG413" s="30"/>
      <c r="BH413" s="30"/>
      <c r="BI413" s="30"/>
      <c r="BJ413" s="57"/>
    </row>
    <row r="414" spans="18:62" s="15" customFormat="1" x14ac:dyDescent="0.2">
      <c r="R414" s="29"/>
      <c r="S414" s="29"/>
      <c r="BF414" s="30"/>
      <c r="BG414" s="30"/>
      <c r="BH414" s="30"/>
      <c r="BI414" s="30"/>
      <c r="BJ414" s="57"/>
    </row>
    <row r="415" spans="18:62" s="15" customFormat="1" x14ac:dyDescent="0.2">
      <c r="R415" s="29"/>
      <c r="S415" s="29"/>
      <c r="BF415" s="30"/>
      <c r="BG415" s="30"/>
      <c r="BH415" s="30"/>
      <c r="BI415" s="30"/>
      <c r="BJ415" s="57"/>
    </row>
    <row r="416" spans="18:62" s="15" customFormat="1" x14ac:dyDescent="0.2">
      <c r="R416" s="29"/>
      <c r="S416" s="29"/>
      <c r="BF416" s="30"/>
      <c r="BG416" s="30"/>
      <c r="BH416" s="30"/>
      <c r="BI416" s="30"/>
      <c r="BJ416" s="57"/>
    </row>
    <row r="417" spans="18:62" s="15" customFormat="1" x14ac:dyDescent="0.2">
      <c r="R417" s="29"/>
      <c r="S417" s="29"/>
      <c r="BF417" s="30"/>
      <c r="BG417" s="30"/>
      <c r="BH417" s="30"/>
      <c r="BI417" s="30"/>
      <c r="BJ417" s="57"/>
    </row>
    <row r="418" spans="18:62" s="15" customFormat="1" x14ac:dyDescent="0.2">
      <c r="R418" s="29"/>
      <c r="S418" s="29"/>
      <c r="BF418" s="30"/>
      <c r="BG418" s="30"/>
      <c r="BH418" s="30"/>
      <c r="BI418" s="30"/>
      <c r="BJ418" s="57"/>
    </row>
    <row r="419" spans="18:62" s="15" customFormat="1" x14ac:dyDescent="0.2">
      <c r="R419" s="29"/>
      <c r="S419" s="29"/>
      <c r="BF419" s="30"/>
      <c r="BG419" s="30"/>
      <c r="BH419" s="30"/>
      <c r="BI419" s="30"/>
      <c r="BJ419" s="57"/>
    </row>
    <row r="420" spans="18:62" s="15" customFormat="1" x14ac:dyDescent="0.2">
      <c r="R420" s="29"/>
      <c r="S420" s="29"/>
      <c r="BF420" s="30"/>
      <c r="BG420" s="30"/>
      <c r="BH420" s="30"/>
      <c r="BI420" s="30"/>
      <c r="BJ420" s="57"/>
    </row>
    <row r="421" spans="18:62" s="15" customFormat="1" x14ac:dyDescent="0.2">
      <c r="R421" s="29"/>
      <c r="S421" s="29"/>
      <c r="BF421" s="30"/>
      <c r="BG421" s="30"/>
      <c r="BH421" s="30"/>
      <c r="BI421" s="30"/>
      <c r="BJ421" s="57"/>
    </row>
    <row r="422" spans="18:62" s="15" customFormat="1" x14ac:dyDescent="0.2">
      <c r="R422" s="29"/>
      <c r="S422" s="29"/>
      <c r="BF422" s="30"/>
      <c r="BG422" s="30"/>
      <c r="BH422" s="30"/>
      <c r="BI422" s="30"/>
      <c r="BJ422" s="57"/>
    </row>
    <row r="423" spans="18:62" s="15" customFormat="1" x14ac:dyDescent="0.2">
      <c r="R423" s="29"/>
      <c r="S423" s="29"/>
      <c r="BF423" s="30"/>
      <c r="BG423" s="30"/>
      <c r="BH423" s="30"/>
      <c r="BI423" s="30"/>
      <c r="BJ423" s="57"/>
    </row>
    <row r="424" spans="18:62" s="15" customFormat="1" x14ac:dyDescent="0.2">
      <c r="R424" s="29"/>
      <c r="S424" s="29"/>
      <c r="BF424" s="30"/>
      <c r="BG424" s="30"/>
      <c r="BH424" s="30"/>
      <c r="BI424" s="30"/>
      <c r="BJ424" s="57"/>
    </row>
    <row r="425" spans="18:62" s="15" customFormat="1" x14ac:dyDescent="0.2">
      <c r="R425" s="29"/>
      <c r="S425" s="29"/>
      <c r="BF425" s="30"/>
      <c r="BG425" s="30"/>
      <c r="BH425" s="30"/>
      <c r="BI425" s="30"/>
      <c r="BJ425" s="57"/>
    </row>
    <row r="426" spans="18:62" s="15" customFormat="1" x14ac:dyDescent="0.2">
      <c r="R426" s="29"/>
      <c r="S426" s="29"/>
      <c r="BF426" s="30"/>
      <c r="BG426" s="30"/>
      <c r="BH426" s="30"/>
      <c r="BI426" s="30"/>
      <c r="BJ426" s="57"/>
    </row>
    <row r="427" spans="18:62" s="15" customFormat="1" x14ac:dyDescent="0.2">
      <c r="R427" s="29"/>
      <c r="S427" s="29"/>
      <c r="BF427" s="30"/>
      <c r="BG427" s="30"/>
      <c r="BH427" s="30"/>
      <c r="BI427" s="30"/>
      <c r="BJ427" s="57"/>
    </row>
    <row r="428" spans="18:62" s="15" customFormat="1" x14ac:dyDescent="0.2">
      <c r="R428" s="29"/>
      <c r="S428" s="29"/>
      <c r="BF428" s="30"/>
      <c r="BG428" s="30"/>
      <c r="BH428" s="30"/>
      <c r="BI428" s="30"/>
      <c r="BJ428" s="57"/>
    </row>
    <row r="429" spans="18:62" s="15" customFormat="1" x14ac:dyDescent="0.2">
      <c r="R429" s="29"/>
      <c r="S429" s="29"/>
      <c r="BF429" s="30"/>
      <c r="BG429" s="30"/>
      <c r="BH429" s="30"/>
      <c r="BI429" s="30"/>
      <c r="BJ429" s="57"/>
    </row>
    <row r="430" spans="18:62" s="15" customFormat="1" x14ac:dyDescent="0.2">
      <c r="R430" s="29"/>
      <c r="S430" s="29"/>
      <c r="BF430" s="30"/>
      <c r="BG430" s="30"/>
      <c r="BH430" s="30"/>
      <c r="BI430" s="30"/>
      <c r="BJ430" s="57"/>
    </row>
    <row r="431" spans="18:62" s="15" customFormat="1" x14ac:dyDescent="0.2">
      <c r="R431" s="29"/>
      <c r="S431" s="29"/>
      <c r="BF431" s="30"/>
      <c r="BG431" s="30"/>
      <c r="BH431" s="30"/>
      <c r="BI431" s="30"/>
      <c r="BJ431" s="57"/>
    </row>
    <row r="432" spans="18:62" s="15" customFormat="1" x14ac:dyDescent="0.2">
      <c r="R432" s="29"/>
      <c r="S432" s="29"/>
      <c r="BF432" s="30"/>
      <c r="BG432" s="30"/>
      <c r="BH432" s="30"/>
      <c r="BI432" s="30"/>
      <c r="BJ432" s="57"/>
    </row>
    <row r="433" spans="18:62" s="15" customFormat="1" x14ac:dyDescent="0.2">
      <c r="R433" s="29"/>
      <c r="S433" s="29"/>
      <c r="BF433" s="30"/>
      <c r="BG433" s="30"/>
      <c r="BH433" s="30"/>
      <c r="BI433" s="30"/>
      <c r="BJ433" s="57"/>
    </row>
    <row r="434" spans="18:62" s="15" customFormat="1" x14ac:dyDescent="0.2">
      <c r="R434" s="29"/>
      <c r="S434" s="29"/>
      <c r="BF434" s="30"/>
      <c r="BG434" s="30"/>
      <c r="BH434" s="30"/>
      <c r="BI434" s="30"/>
      <c r="BJ434" s="57"/>
    </row>
    <row r="435" spans="18:62" s="15" customFormat="1" x14ac:dyDescent="0.2">
      <c r="R435" s="29"/>
      <c r="S435" s="29"/>
      <c r="BF435" s="30"/>
      <c r="BG435" s="30"/>
      <c r="BH435" s="30"/>
      <c r="BI435" s="30"/>
      <c r="BJ435" s="57"/>
    </row>
    <row r="436" spans="18:62" s="15" customFormat="1" x14ac:dyDescent="0.2">
      <c r="R436" s="29"/>
      <c r="S436" s="29"/>
      <c r="BF436" s="30"/>
      <c r="BG436" s="30"/>
      <c r="BH436" s="30"/>
      <c r="BI436" s="30"/>
      <c r="BJ436" s="57"/>
    </row>
    <row r="437" spans="18:62" s="15" customFormat="1" x14ac:dyDescent="0.2">
      <c r="R437" s="29"/>
      <c r="S437" s="29"/>
      <c r="BF437" s="30"/>
      <c r="BG437" s="30"/>
      <c r="BH437" s="30"/>
      <c r="BI437" s="30"/>
      <c r="BJ437" s="57"/>
    </row>
    <row r="438" spans="18:62" s="15" customFormat="1" x14ac:dyDescent="0.2">
      <c r="R438" s="29"/>
      <c r="S438" s="29"/>
      <c r="BF438" s="30"/>
      <c r="BG438" s="30"/>
      <c r="BH438" s="30"/>
      <c r="BI438" s="30"/>
      <c r="BJ438" s="57"/>
    </row>
    <row r="439" spans="18:62" s="15" customFormat="1" x14ac:dyDescent="0.2">
      <c r="R439" s="29"/>
      <c r="S439" s="29"/>
      <c r="BF439" s="30"/>
      <c r="BG439" s="30"/>
      <c r="BH439" s="30"/>
      <c r="BI439" s="30"/>
      <c r="BJ439" s="57"/>
    </row>
    <row r="440" spans="18:62" s="15" customFormat="1" x14ac:dyDescent="0.2">
      <c r="R440" s="29"/>
      <c r="S440" s="29"/>
      <c r="BF440" s="30"/>
      <c r="BG440" s="30"/>
      <c r="BH440" s="30"/>
      <c r="BI440" s="30"/>
      <c r="BJ440" s="57"/>
    </row>
    <row r="441" spans="18:62" s="15" customFormat="1" x14ac:dyDescent="0.2">
      <c r="R441" s="29"/>
      <c r="S441" s="29"/>
      <c r="BF441" s="30"/>
      <c r="BG441" s="30"/>
      <c r="BH441" s="30"/>
      <c r="BI441" s="30"/>
      <c r="BJ441" s="57"/>
    </row>
    <row r="442" spans="18:62" s="15" customFormat="1" x14ac:dyDescent="0.2">
      <c r="R442" s="29"/>
      <c r="S442" s="29"/>
      <c r="BF442" s="30"/>
      <c r="BG442" s="30"/>
      <c r="BH442" s="30"/>
      <c r="BI442" s="30"/>
      <c r="BJ442" s="57"/>
    </row>
    <row r="443" spans="18:62" s="15" customFormat="1" x14ac:dyDescent="0.2">
      <c r="R443" s="29"/>
      <c r="S443" s="29"/>
      <c r="BF443" s="30"/>
      <c r="BG443" s="30"/>
      <c r="BH443" s="30"/>
      <c r="BI443" s="30"/>
      <c r="BJ443" s="57"/>
    </row>
    <row r="444" spans="18:62" s="15" customFormat="1" x14ac:dyDescent="0.2">
      <c r="R444" s="29"/>
      <c r="S444" s="29"/>
      <c r="BF444" s="30"/>
      <c r="BG444" s="30"/>
      <c r="BH444" s="30"/>
      <c r="BI444" s="30"/>
      <c r="BJ444" s="57"/>
    </row>
    <row r="445" spans="18:62" s="15" customFormat="1" x14ac:dyDescent="0.2">
      <c r="R445" s="29"/>
      <c r="S445" s="29"/>
      <c r="BF445" s="30"/>
      <c r="BG445" s="30"/>
      <c r="BH445" s="30"/>
      <c r="BI445" s="30"/>
      <c r="BJ445" s="57"/>
    </row>
    <row r="446" spans="18:62" s="15" customFormat="1" x14ac:dyDescent="0.2">
      <c r="R446" s="29"/>
      <c r="S446" s="29"/>
      <c r="BF446" s="30"/>
      <c r="BG446" s="30"/>
      <c r="BH446" s="30"/>
      <c r="BI446" s="30"/>
      <c r="BJ446" s="57"/>
    </row>
    <row r="447" spans="18:62" s="15" customFormat="1" x14ac:dyDescent="0.2">
      <c r="R447" s="29"/>
      <c r="S447" s="29"/>
      <c r="BF447" s="30"/>
      <c r="BG447" s="30"/>
      <c r="BH447" s="30"/>
      <c r="BI447" s="30"/>
      <c r="BJ447" s="57"/>
    </row>
    <row r="448" spans="18:62" s="15" customFormat="1" x14ac:dyDescent="0.2">
      <c r="R448" s="29"/>
      <c r="S448" s="29"/>
      <c r="BF448" s="30"/>
      <c r="BG448" s="30"/>
      <c r="BH448" s="30"/>
      <c r="BI448" s="30"/>
      <c r="BJ448" s="57"/>
    </row>
    <row r="449" spans="18:62" s="15" customFormat="1" x14ac:dyDescent="0.2">
      <c r="R449" s="29"/>
      <c r="S449" s="29"/>
      <c r="BF449" s="30"/>
      <c r="BG449" s="30"/>
      <c r="BH449" s="30"/>
      <c r="BI449" s="30"/>
      <c r="BJ449" s="57"/>
    </row>
    <row r="450" spans="18:62" s="15" customFormat="1" x14ac:dyDescent="0.2">
      <c r="R450" s="29"/>
      <c r="S450" s="29"/>
      <c r="BF450" s="30"/>
      <c r="BG450" s="30"/>
      <c r="BH450" s="30"/>
      <c r="BI450" s="30"/>
      <c r="BJ450" s="57"/>
    </row>
    <row r="451" spans="18:62" s="15" customFormat="1" x14ac:dyDescent="0.2">
      <c r="R451" s="29"/>
      <c r="S451" s="29"/>
      <c r="BF451" s="30"/>
      <c r="BG451" s="30"/>
      <c r="BH451" s="30"/>
      <c r="BI451" s="30"/>
      <c r="BJ451" s="57"/>
    </row>
    <row r="452" spans="18:62" s="15" customFormat="1" x14ac:dyDescent="0.2">
      <c r="R452" s="29"/>
      <c r="S452" s="29"/>
      <c r="BF452" s="30"/>
      <c r="BG452" s="30"/>
      <c r="BH452" s="30"/>
      <c r="BI452" s="30"/>
      <c r="BJ452" s="57"/>
    </row>
    <row r="453" spans="18:62" s="15" customFormat="1" x14ac:dyDescent="0.2">
      <c r="R453" s="29"/>
      <c r="S453" s="29"/>
      <c r="BF453" s="30"/>
      <c r="BG453" s="30"/>
      <c r="BH453" s="30"/>
      <c r="BI453" s="30"/>
      <c r="BJ453" s="57"/>
    </row>
    <row r="454" spans="18:62" s="15" customFormat="1" x14ac:dyDescent="0.2">
      <c r="R454" s="29"/>
      <c r="S454" s="29"/>
      <c r="BF454" s="30"/>
      <c r="BG454" s="30"/>
      <c r="BH454" s="30"/>
      <c r="BI454" s="30"/>
      <c r="BJ454" s="57"/>
    </row>
    <row r="455" spans="18:62" s="15" customFormat="1" x14ac:dyDescent="0.2">
      <c r="R455" s="29"/>
      <c r="S455" s="29"/>
      <c r="BF455" s="30"/>
      <c r="BG455" s="30"/>
      <c r="BH455" s="30"/>
      <c r="BI455" s="30"/>
      <c r="BJ455" s="57"/>
    </row>
    <row r="456" spans="18:62" s="15" customFormat="1" x14ac:dyDescent="0.2">
      <c r="R456" s="29"/>
      <c r="S456" s="29"/>
      <c r="BF456" s="30"/>
      <c r="BG456" s="30"/>
      <c r="BH456" s="30"/>
      <c r="BI456" s="30"/>
      <c r="BJ456" s="57"/>
    </row>
    <row r="457" spans="18:62" s="15" customFormat="1" x14ac:dyDescent="0.2">
      <c r="R457" s="29"/>
      <c r="S457" s="29"/>
      <c r="BF457" s="30"/>
      <c r="BG457" s="30"/>
      <c r="BH457" s="30"/>
      <c r="BI457" s="30"/>
      <c r="BJ457" s="57"/>
    </row>
    <row r="458" spans="18:62" s="15" customFormat="1" x14ac:dyDescent="0.2">
      <c r="R458" s="29"/>
      <c r="S458" s="29"/>
      <c r="BF458" s="30"/>
      <c r="BG458" s="30"/>
      <c r="BH458" s="30"/>
      <c r="BI458" s="30"/>
      <c r="BJ458" s="57"/>
    </row>
    <row r="459" spans="18:62" s="15" customFormat="1" x14ac:dyDescent="0.2">
      <c r="R459" s="29"/>
      <c r="S459" s="29"/>
      <c r="BF459" s="30"/>
      <c r="BG459" s="30"/>
      <c r="BH459" s="30"/>
      <c r="BI459" s="30"/>
      <c r="BJ459" s="57"/>
    </row>
    <row r="460" spans="18:62" s="15" customFormat="1" x14ac:dyDescent="0.2">
      <c r="R460" s="29"/>
      <c r="S460" s="29"/>
      <c r="BF460" s="30"/>
      <c r="BG460" s="30"/>
      <c r="BH460" s="30"/>
      <c r="BI460" s="30"/>
      <c r="BJ460" s="57"/>
    </row>
    <row r="461" spans="18:62" s="15" customFormat="1" x14ac:dyDescent="0.2">
      <c r="R461" s="29"/>
      <c r="S461" s="29"/>
      <c r="BF461" s="30"/>
      <c r="BG461" s="30"/>
      <c r="BH461" s="30"/>
      <c r="BI461" s="30"/>
      <c r="BJ461" s="57"/>
    </row>
    <row r="462" spans="18:62" s="15" customFormat="1" x14ac:dyDescent="0.2">
      <c r="R462" s="29"/>
      <c r="S462" s="29"/>
      <c r="BF462" s="30"/>
      <c r="BG462" s="30"/>
      <c r="BH462" s="30"/>
      <c r="BI462" s="30"/>
      <c r="BJ462" s="57"/>
    </row>
    <row r="463" spans="18:62" s="15" customFormat="1" x14ac:dyDescent="0.2">
      <c r="R463" s="29"/>
      <c r="S463" s="29"/>
      <c r="BF463" s="30"/>
      <c r="BG463" s="30"/>
      <c r="BH463" s="30"/>
      <c r="BI463" s="30"/>
      <c r="BJ463" s="57"/>
    </row>
    <row r="464" spans="18:62" s="15" customFormat="1" x14ac:dyDescent="0.2">
      <c r="R464" s="29"/>
      <c r="S464" s="29"/>
      <c r="BF464" s="30"/>
      <c r="BG464" s="30"/>
      <c r="BH464" s="30"/>
      <c r="BI464" s="30"/>
      <c r="BJ464" s="57"/>
    </row>
    <row r="465" spans="18:62" s="15" customFormat="1" x14ac:dyDescent="0.2">
      <c r="R465" s="29"/>
      <c r="S465" s="29"/>
      <c r="BF465" s="30"/>
      <c r="BG465" s="30"/>
      <c r="BH465" s="30"/>
      <c r="BI465" s="30"/>
      <c r="BJ465" s="57"/>
    </row>
    <row r="466" spans="18:62" s="15" customFormat="1" x14ac:dyDescent="0.2">
      <c r="R466" s="29"/>
      <c r="S466" s="29"/>
      <c r="BF466" s="30"/>
      <c r="BG466" s="30"/>
      <c r="BH466" s="30"/>
      <c r="BI466" s="30"/>
      <c r="BJ466" s="57"/>
    </row>
    <row r="467" spans="18:62" s="15" customFormat="1" x14ac:dyDescent="0.2">
      <c r="R467" s="29"/>
      <c r="S467" s="29"/>
      <c r="BF467" s="30"/>
      <c r="BG467" s="30"/>
      <c r="BH467" s="30"/>
      <c r="BI467" s="30"/>
      <c r="BJ467" s="57"/>
    </row>
    <row r="468" spans="18:62" s="15" customFormat="1" x14ac:dyDescent="0.2">
      <c r="R468" s="29"/>
      <c r="S468" s="29"/>
      <c r="BF468" s="30"/>
      <c r="BG468" s="30"/>
      <c r="BH468" s="30"/>
      <c r="BI468" s="30"/>
      <c r="BJ468" s="57"/>
    </row>
    <row r="469" spans="18:62" s="15" customFormat="1" x14ac:dyDescent="0.2">
      <c r="R469" s="29"/>
      <c r="S469" s="29"/>
      <c r="BF469" s="30"/>
      <c r="BG469" s="30"/>
      <c r="BH469" s="30"/>
      <c r="BI469" s="30"/>
      <c r="BJ469" s="57"/>
    </row>
    <row r="470" spans="18:62" s="15" customFormat="1" x14ac:dyDescent="0.2">
      <c r="R470" s="29"/>
      <c r="S470" s="29"/>
      <c r="BF470" s="30"/>
      <c r="BG470" s="30"/>
      <c r="BH470" s="30"/>
      <c r="BI470" s="30"/>
      <c r="BJ470" s="57"/>
    </row>
    <row r="471" spans="18:62" s="15" customFormat="1" x14ac:dyDescent="0.2">
      <c r="R471" s="29"/>
      <c r="S471" s="29"/>
      <c r="BF471" s="30"/>
      <c r="BG471" s="30"/>
      <c r="BH471" s="30"/>
      <c r="BI471" s="30"/>
      <c r="BJ471" s="57"/>
    </row>
    <row r="472" spans="18:62" s="15" customFormat="1" x14ac:dyDescent="0.2">
      <c r="R472" s="29"/>
      <c r="S472" s="29"/>
      <c r="BF472" s="30"/>
      <c r="BG472" s="30"/>
      <c r="BH472" s="30"/>
      <c r="BI472" s="30"/>
      <c r="BJ472" s="57"/>
    </row>
    <row r="473" spans="18:62" s="15" customFormat="1" x14ac:dyDescent="0.2">
      <c r="R473" s="29"/>
      <c r="S473" s="29"/>
      <c r="BF473" s="30"/>
      <c r="BG473" s="30"/>
      <c r="BH473" s="30"/>
      <c r="BI473" s="30"/>
      <c r="BJ473" s="57"/>
    </row>
    <row r="474" spans="18:62" s="15" customFormat="1" x14ac:dyDescent="0.2">
      <c r="R474" s="29"/>
      <c r="S474" s="29"/>
      <c r="BF474" s="30"/>
      <c r="BG474" s="30"/>
      <c r="BH474" s="30"/>
      <c r="BI474" s="30"/>
      <c r="BJ474" s="57"/>
    </row>
    <row r="475" spans="18:62" s="15" customFormat="1" x14ac:dyDescent="0.2">
      <c r="R475" s="29"/>
      <c r="S475" s="29"/>
      <c r="BF475" s="30"/>
      <c r="BG475" s="30"/>
      <c r="BH475" s="30"/>
      <c r="BI475" s="30"/>
      <c r="BJ475" s="57"/>
    </row>
    <row r="476" spans="18:62" s="15" customFormat="1" x14ac:dyDescent="0.2">
      <c r="R476" s="29"/>
      <c r="S476" s="29"/>
      <c r="BF476" s="30"/>
      <c r="BG476" s="30"/>
      <c r="BH476" s="30"/>
      <c r="BI476" s="30"/>
      <c r="BJ476" s="57"/>
    </row>
    <row r="477" spans="18:62" s="15" customFormat="1" x14ac:dyDescent="0.2">
      <c r="R477" s="29"/>
      <c r="S477" s="29"/>
      <c r="BF477" s="30"/>
      <c r="BG477" s="30"/>
      <c r="BH477" s="30"/>
      <c r="BI477" s="30"/>
      <c r="BJ477" s="57"/>
    </row>
    <row r="478" spans="18:62" s="15" customFormat="1" x14ac:dyDescent="0.2">
      <c r="R478" s="29"/>
      <c r="S478" s="29"/>
      <c r="BF478" s="30"/>
      <c r="BG478" s="30"/>
      <c r="BH478" s="30"/>
      <c r="BI478" s="30"/>
      <c r="BJ478" s="57"/>
    </row>
    <row r="479" spans="18:62" s="15" customFormat="1" x14ac:dyDescent="0.2">
      <c r="R479" s="29"/>
      <c r="S479" s="29"/>
      <c r="BF479" s="30"/>
      <c r="BG479" s="30"/>
      <c r="BH479" s="30"/>
      <c r="BI479" s="30"/>
      <c r="BJ479" s="57"/>
    </row>
    <row r="480" spans="18:62" s="15" customFormat="1" x14ac:dyDescent="0.2">
      <c r="R480" s="29"/>
      <c r="S480" s="29"/>
      <c r="BF480" s="30"/>
      <c r="BG480" s="30"/>
      <c r="BH480" s="30"/>
      <c r="BI480" s="30"/>
      <c r="BJ480" s="57"/>
    </row>
    <row r="481" spans="18:62" s="15" customFormat="1" x14ac:dyDescent="0.2">
      <c r="R481" s="29"/>
      <c r="S481" s="29"/>
      <c r="BF481" s="30"/>
      <c r="BG481" s="30"/>
      <c r="BH481" s="30"/>
      <c r="BI481" s="30"/>
      <c r="BJ481" s="57"/>
    </row>
    <row r="482" spans="18:62" s="15" customFormat="1" x14ac:dyDescent="0.2">
      <c r="R482" s="29"/>
      <c r="S482" s="29"/>
      <c r="BF482" s="30"/>
      <c r="BG482" s="30"/>
      <c r="BH482" s="30"/>
      <c r="BI482" s="30"/>
      <c r="BJ482" s="57"/>
    </row>
    <row r="483" spans="18:62" s="15" customFormat="1" x14ac:dyDescent="0.2">
      <c r="R483" s="29"/>
      <c r="S483" s="29"/>
      <c r="BF483" s="30"/>
      <c r="BG483" s="30"/>
      <c r="BH483" s="30"/>
      <c r="BI483" s="30"/>
      <c r="BJ483" s="57"/>
    </row>
    <row r="484" spans="18:62" s="15" customFormat="1" x14ac:dyDescent="0.2">
      <c r="R484" s="29"/>
      <c r="S484" s="29"/>
      <c r="BF484" s="30"/>
      <c r="BG484" s="30"/>
      <c r="BH484" s="30"/>
      <c r="BI484" s="30"/>
      <c r="BJ484" s="57"/>
    </row>
    <row r="485" spans="18:62" s="15" customFormat="1" x14ac:dyDescent="0.2">
      <c r="R485" s="29"/>
      <c r="S485" s="29"/>
      <c r="BF485" s="30"/>
      <c r="BG485" s="30"/>
      <c r="BH485" s="30"/>
      <c r="BI485" s="30"/>
      <c r="BJ485" s="57"/>
    </row>
    <row r="486" spans="18:62" s="15" customFormat="1" x14ac:dyDescent="0.2">
      <c r="R486" s="29"/>
      <c r="S486" s="29"/>
      <c r="BF486" s="30"/>
      <c r="BG486" s="30"/>
      <c r="BH486" s="30"/>
      <c r="BI486" s="30"/>
      <c r="BJ486" s="57"/>
    </row>
    <row r="487" spans="18:62" s="15" customFormat="1" x14ac:dyDescent="0.2">
      <c r="R487" s="29"/>
      <c r="S487" s="29"/>
      <c r="BF487" s="30"/>
      <c r="BG487" s="30"/>
      <c r="BH487" s="30"/>
      <c r="BI487" s="30"/>
      <c r="BJ487" s="57"/>
    </row>
    <row r="488" spans="18:62" s="15" customFormat="1" x14ac:dyDescent="0.2">
      <c r="R488" s="29"/>
      <c r="S488" s="29"/>
      <c r="BF488" s="30"/>
      <c r="BG488" s="30"/>
      <c r="BH488" s="30"/>
      <c r="BI488" s="30"/>
      <c r="BJ488" s="57"/>
    </row>
    <row r="489" spans="18:62" s="15" customFormat="1" x14ac:dyDescent="0.2">
      <c r="R489" s="29"/>
      <c r="S489" s="29"/>
      <c r="BF489" s="30"/>
      <c r="BG489" s="30"/>
      <c r="BH489" s="30"/>
      <c r="BI489" s="30"/>
      <c r="BJ489" s="57"/>
    </row>
    <row r="490" spans="18:62" s="15" customFormat="1" x14ac:dyDescent="0.2">
      <c r="R490" s="29"/>
      <c r="S490" s="29"/>
      <c r="BF490" s="30"/>
      <c r="BG490" s="30"/>
      <c r="BH490" s="30"/>
      <c r="BI490" s="30"/>
      <c r="BJ490" s="57"/>
    </row>
    <row r="491" spans="18:62" s="15" customFormat="1" x14ac:dyDescent="0.2">
      <c r="R491" s="29"/>
      <c r="S491" s="29"/>
      <c r="BF491" s="30"/>
      <c r="BG491" s="30"/>
      <c r="BH491" s="30"/>
      <c r="BI491" s="30"/>
      <c r="BJ491" s="57"/>
    </row>
    <row r="492" spans="18:62" s="15" customFormat="1" x14ac:dyDescent="0.2">
      <c r="R492" s="29"/>
      <c r="S492" s="29"/>
      <c r="BF492" s="30"/>
      <c r="BG492" s="30"/>
      <c r="BH492" s="30"/>
      <c r="BI492" s="30"/>
      <c r="BJ492" s="57"/>
    </row>
    <row r="493" spans="18:62" s="15" customFormat="1" x14ac:dyDescent="0.2">
      <c r="R493" s="29"/>
      <c r="S493" s="29"/>
      <c r="BF493" s="30"/>
      <c r="BG493" s="30"/>
      <c r="BH493" s="30"/>
      <c r="BI493" s="30"/>
      <c r="BJ493" s="57"/>
    </row>
    <row r="494" spans="18:62" s="15" customFormat="1" x14ac:dyDescent="0.2">
      <c r="R494" s="29"/>
      <c r="S494" s="29"/>
      <c r="BF494" s="30"/>
      <c r="BG494" s="30"/>
      <c r="BH494" s="30"/>
      <c r="BI494" s="30"/>
      <c r="BJ494" s="57"/>
    </row>
    <row r="495" spans="18:62" s="15" customFormat="1" x14ac:dyDescent="0.2">
      <c r="R495" s="29"/>
      <c r="S495" s="29"/>
      <c r="BF495" s="30"/>
      <c r="BG495" s="30"/>
      <c r="BH495" s="30"/>
      <c r="BI495" s="30"/>
      <c r="BJ495" s="57"/>
    </row>
    <row r="496" spans="18:62" s="15" customFormat="1" x14ac:dyDescent="0.2">
      <c r="R496" s="29"/>
      <c r="S496" s="29"/>
      <c r="BF496" s="30"/>
      <c r="BG496" s="30"/>
      <c r="BH496" s="30"/>
      <c r="BI496" s="30"/>
      <c r="BJ496" s="57"/>
    </row>
    <row r="497" spans="18:62" s="15" customFormat="1" x14ac:dyDescent="0.2">
      <c r="R497" s="29"/>
      <c r="S497" s="29"/>
      <c r="BF497" s="30"/>
      <c r="BG497" s="30"/>
      <c r="BH497" s="30"/>
      <c r="BI497" s="30"/>
      <c r="BJ497" s="57"/>
    </row>
    <row r="498" spans="18:62" s="15" customFormat="1" x14ac:dyDescent="0.2">
      <c r="R498" s="29"/>
      <c r="S498" s="29"/>
      <c r="BF498" s="30"/>
      <c r="BG498" s="30"/>
      <c r="BH498" s="30"/>
      <c r="BI498" s="30"/>
      <c r="BJ498" s="57"/>
    </row>
    <row r="499" spans="18:62" s="15" customFormat="1" x14ac:dyDescent="0.2">
      <c r="R499" s="29"/>
      <c r="S499" s="29"/>
      <c r="BF499" s="30"/>
      <c r="BG499" s="30"/>
      <c r="BH499" s="30"/>
      <c r="BI499" s="30"/>
      <c r="BJ499" s="57"/>
    </row>
    <row r="500" spans="18:62" s="15" customFormat="1" x14ac:dyDescent="0.2">
      <c r="R500" s="29"/>
      <c r="S500" s="29"/>
      <c r="BF500" s="30"/>
      <c r="BG500" s="30"/>
      <c r="BH500" s="30"/>
      <c r="BI500" s="30"/>
      <c r="BJ500" s="57"/>
    </row>
    <row r="501" spans="18:62" s="15" customFormat="1" x14ac:dyDescent="0.2">
      <c r="R501" s="29"/>
      <c r="S501" s="29"/>
      <c r="BF501" s="30"/>
      <c r="BG501" s="30"/>
      <c r="BH501" s="30"/>
      <c r="BI501" s="30"/>
      <c r="BJ501" s="57"/>
    </row>
    <row r="502" spans="18:62" s="15" customFormat="1" x14ac:dyDescent="0.2">
      <c r="R502" s="29"/>
      <c r="S502" s="29"/>
      <c r="BF502" s="30"/>
      <c r="BG502" s="30"/>
      <c r="BH502" s="30"/>
      <c r="BI502" s="30"/>
      <c r="BJ502" s="57"/>
    </row>
    <row r="503" spans="18:62" s="15" customFormat="1" x14ac:dyDescent="0.2">
      <c r="R503" s="29"/>
      <c r="S503" s="29"/>
      <c r="BF503" s="30"/>
      <c r="BG503" s="30"/>
      <c r="BH503" s="30"/>
      <c r="BI503" s="30"/>
      <c r="BJ503" s="57"/>
    </row>
    <row r="504" spans="18:62" s="15" customFormat="1" x14ac:dyDescent="0.2">
      <c r="R504" s="29"/>
      <c r="S504" s="29"/>
      <c r="BF504" s="30"/>
      <c r="BG504" s="30"/>
      <c r="BH504" s="30"/>
      <c r="BI504" s="30"/>
      <c r="BJ504" s="57"/>
    </row>
    <row r="505" spans="18:62" s="15" customFormat="1" x14ac:dyDescent="0.2">
      <c r="R505" s="29"/>
      <c r="S505" s="29"/>
      <c r="BF505" s="30"/>
      <c r="BG505" s="30"/>
      <c r="BH505" s="30"/>
      <c r="BI505" s="30"/>
      <c r="BJ505" s="57"/>
    </row>
    <row r="506" spans="18:62" s="15" customFormat="1" x14ac:dyDescent="0.2">
      <c r="R506" s="29"/>
      <c r="S506" s="29"/>
      <c r="BF506" s="30"/>
      <c r="BG506" s="30"/>
      <c r="BH506" s="30"/>
      <c r="BI506" s="30"/>
      <c r="BJ506" s="57"/>
    </row>
    <row r="507" spans="18:62" s="15" customFormat="1" x14ac:dyDescent="0.2">
      <c r="R507" s="29"/>
      <c r="S507" s="29"/>
      <c r="BF507" s="30"/>
      <c r="BG507" s="30"/>
      <c r="BH507" s="30"/>
      <c r="BI507" s="30"/>
      <c r="BJ507" s="57"/>
    </row>
    <row r="508" spans="18:62" s="15" customFormat="1" x14ac:dyDescent="0.2">
      <c r="R508" s="29"/>
      <c r="S508" s="29"/>
      <c r="BF508" s="30"/>
      <c r="BG508" s="30"/>
      <c r="BH508" s="30"/>
      <c r="BI508" s="30"/>
      <c r="BJ508" s="57"/>
    </row>
    <row r="509" spans="18:62" s="15" customFormat="1" x14ac:dyDescent="0.2">
      <c r="R509" s="29"/>
      <c r="S509" s="29"/>
      <c r="BF509" s="30"/>
      <c r="BG509" s="30"/>
      <c r="BH509" s="30"/>
      <c r="BI509" s="30"/>
      <c r="BJ509" s="57"/>
    </row>
    <row r="510" spans="18:62" s="15" customFormat="1" x14ac:dyDescent="0.2">
      <c r="R510" s="29"/>
      <c r="S510" s="29"/>
      <c r="BF510" s="30"/>
      <c r="BG510" s="30"/>
      <c r="BH510" s="30"/>
      <c r="BI510" s="30"/>
      <c r="BJ510" s="57"/>
    </row>
    <row r="511" spans="18:62" s="15" customFormat="1" x14ac:dyDescent="0.2">
      <c r="R511" s="29"/>
      <c r="S511" s="29"/>
      <c r="BF511" s="30"/>
      <c r="BG511" s="30"/>
      <c r="BH511" s="30"/>
      <c r="BI511" s="30"/>
      <c r="BJ511" s="57"/>
    </row>
    <row r="512" spans="18:62" s="15" customFormat="1" x14ac:dyDescent="0.2">
      <c r="R512" s="29"/>
      <c r="S512" s="29"/>
      <c r="BF512" s="30"/>
      <c r="BG512" s="30"/>
      <c r="BH512" s="30"/>
      <c r="BI512" s="30"/>
      <c r="BJ512" s="57"/>
    </row>
    <row r="513" spans="1:70" s="15" customFormat="1" x14ac:dyDescent="0.2">
      <c r="R513" s="29"/>
      <c r="S513" s="29"/>
      <c r="BF513" s="30"/>
      <c r="BG513" s="30"/>
      <c r="BH513" s="30"/>
      <c r="BI513" s="30"/>
      <c r="BJ513" s="57"/>
    </row>
    <row r="514" spans="1:70" s="15" customFormat="1" x14ac:dyDescent="0.2">
      <c r="R514" s="29"/>
      <c r="S514" s="29"/>
      <c r="BF514" s="30"/>
      <c r="BG514" s="30"/>
      <c r="BH514" s="30"/>
      <c r="BI514" s="30"/>
      <c r="BJ514" s="57"/>
    </row>
    <row r="515" spans="1:70" s="15" customFormat="1" x14ac:dyDescent="0.2">
      <c r="R515" s="29"/>
      <c r="S515" s="29"/>
      <c r="BF515" s="30"/>
      <c r="BG515" s="30"/>
      <c r="BH515" s="30"/>
      <c r="BI515" s="30"/>
      <c r="BJ515" s="57"/>
    </row>
    <row r="516" spans="1:70" s="15" customFormat="1" x14ac:dyDescent="0.2">
      <c r="R516" s="29"/>
      <c r="S516" s="29"/>
      <c r="BF516" s="30"/>
      <c r="BG516" s="30"/>
      <c r="BH516" s="30"/>
      <c r="BI516" s="30"/>
      <c r="BJ516" s="57"/>
    </row>
    <row r="517" spans="1:70" s="15" customFormat="1" x14ac:dyDescent="0.2">
      <c r="R517" s="29"/>
      <c r="S517" s="29"/>
      <c r="BF517" s="30"/>
      <c r="BG517" s="30"/>
      <c r="BH517" s="30"/>
      <c r="BI517" s="30"/>
      <c r="BJ517" s="57"/>
    </row>
    <row r="518" spans="1:70" s="15" customFormat="1" x14ac:dyDescent="0.2">
      <c r="R518" s="29"/>
      <c r="S518" s="29"/>
      <c r="BF518" s="30"/>
      <c r="BG518" s="30"/>
      <c r="BH518" s="30"/>
      <c r="BI518" s="30"/>
      <c r="BJ518" s="57"/>
    </row>
    <row r="519" spans="1:70" s="15" customFormat="1" x14ac:dyDescent="0.2">
      <c r="R519" s="29"/>
      <c r="S519" s="29"/>
      <c r="BF519" s="30"/>
      <c r="BG519" s="30"/>
      <c r="BH519" s="30"/>
      <c r="BI519" s="30"/>
      <c r="BJ519" s="57"/>
    </row>
    <row r="520" spans="1:70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29"/>
      <c r="S520" s="29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30"/>
      <c r="BG520" s="30"/>
      <c r="BH520" s="30"/>
      <c r="BI520" s="30"/>
      <c r="BJ520" s="58"/>
      <c r="BP520" s="3"/>
      <c r="BQ520" s="3"/>
      <c r="BR520" s="3"/>
    </row>
    <row r="521" spans="1:70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29"/>
      <c r="S521" s="29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30"/>
      <c r="BG521" s="30"/>
      <c r="BH521" s="30"/>
      <c r="BI521" s="30"/>
      <c r="BJ521" s="58"/>
      <c r="BP521" s="3"/>
      <c r="BQ521" s="3"/>
      <c r="BR521" s="3"/>
    </row>
    <row r="522" spans="1:70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29"/>
      <c r="S522" s="29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30"/>
      <c r="BG522" s="30"/>
      <c r="BH522" s="30"/>
      <c r="BI522" s="30"/>
      <c r="BJ522" s="58"/>
      <c r="BP522" s="3"/>
      <c r="BQ522" s="3"/>
      <c r="BR522" s="3"/>
    </row>
    <row r="523" spans="1:70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29"/>
      <c r="S523" s="29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30"/>
      <c r="BG523" s="30"/>
      <c r="BH523" s="30"/>
      <c r="BI523" s="30"/>
      <c r="BJ523" s="58"/>
      <c r="BP523" s="3"/>
      <c r="BQ523" s="3"/>
      <c r="BR523" s="3"/>
    </row>
    <row r="524" spans="1:70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29"/>
      <c r="S524" s="29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30"/>
      <c r="BG524" s="30"/>
      <c r="BH524" s="30"/>
      <c r="BI524" s="30"/>
      <c r="BJ524" s="58"/>
      <c r="BP524" s="3"/>
      <c r="BQ524" s="3"/>
      <c r="BR524" s="3"/>
    </row>
    <row r="525" spans="1:70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29"/>
      <c r="S525" s="29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30"/>
      <c r="BG525" s="30"/>
      <c r="BH525" s="30"/>
      <c r="BI525" s="30"/>
      <c r="BJ525" s="58"/>
      <c r="BP525" s="3"/>
      <c r="BQ525" s="3"/>
      <c r="BR525" s="3"/>
    </row>
    <row r="526" spans="1:70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29"/>
      <c r="S526" s="29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30"/>
      <c r="BG526" s="30"/>
      <c r="BH526" s="30"/>
      <c r="BI526" s="30"/>
      <c r="BJ526" s="58"/>
      <c r="BP526" s="3"/>
      <c r="BQ526" s="3"/>
      <c r="BR526" s="3"/>
    </row>
    <row r="527" spans="1:70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29"/>
      <c r="S527" s="29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30"/>
      <c r="BG527" s="30"/>
      <c r="BH527" s="30"/>
      <c r="BI527" s="30"/>
      <c r="BJ527" s="58"/>
      <c r="BP527" s="3"/>
      <c r="BQ527" s="3"/>
      <c r="BR527" s="3"/>
    </row>
    <row r="528" spans="1:70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29"/>
      <c r="S528" s="29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30"/>
      <c r="BG528" s="30"/>
      <c r="BH528" s="30"/>
      <c r="BI528" s="30"/>
      <c r="BJ528" s="58"/>
      <c r="BP528" s="3"/>
      <c r="BQ528" s="3"/>
      <c r="BR528" s="3"/>
    </row>
    <row r="529" spans="1:70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29"/>
      <c r="S529" s="29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30"/>
      <c r="BG529" s="30"/>
      <c r="BH529" s="30"/>
      <c r="BI529" s="30"/>
      <c r="BJ529" s="58"/>
      <c r="BP529" s="3"/>
      <c r="BQ529" s="3"/>
      <c r="BR529" s="3"/>
    </row>
    <row r="530" spans="1:70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29"/>
      <c r="S530" s="29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30"/>
      <c r="BG530" s="30"/>
      <c r="BH530" s="30"/>
      <c r="BI530" s="30"/>
      <c r="BJ530" s="58"/>
      <c r="BP530" s="3"/>
      <c r="BQ530" s="3"/>
      <c r="BR530" s="3"/>
    </row>
    <row r="531" spans="1:70" x14ac:dyDescent="0.2">
      <c r="R531" s="3"/>
      <c r="S531" s="3"/>
      <c r="T531" s="3"/>
      <c r="U531" s="3"/>
      <c r="V531" s="3"/>
      <c r="W531" s="3"/>
      <c r="BD531" s="3"/>
      <c r="BE531" s="3"/>
      <c r="BF531" s="3"/>
      <c r="BG531" s="3"/>
      <c r="BH531" s="3"/>
      <c r="BI531" s="3"/>
      <c r="BJ531" s="58"/>
      <c r="BP531" s="3"/>
      <c r="BQ531" s="3"/>
      <c r="BR531" s="3"/>
    </row>
    <row r="532" spans="1:70" x14ac:dyDescent="0.2">
      <c r="R532" s="3"/>
      <c r="S532" s="3"/>
      <c r="T532" s="3"/>
      <c r="U532" s="3"/>
      <c r="V532" s="3"/>
      <c r="W532" s="3"/>
      <c r="BD532" s="3"/>
      <c r="BE532" s="3"/>
      <c r="BF532" s="3"/>
      <c r="BG532" s="3"/>
      <c r="BH532" s="3"/>
      <c r="BI532" s="3"/>
      <c r="BJ532" s="58"/>
      <c r="BP532" s="3"/>
      <c r="BQ532" s="3"/>
      <c r="BR532" s="3"/>
    </row>
    <row r="533" spans="1:70" x14ac:dyDescent="0.2">
      <c r="R533" s="3"/>
      <c r="S533" s="3"/>
      <c r="T533" s="3"/>
      <c r="U533" s="3"/>
      <c r="V533" s="3"/>
      <c r="W533" s="3"/>
      <c r="BD533" s="3"/>
      <c r="BE533" s="3"/>
      <c r="BF533" s="3"/>
      <c r="BG533" s="3"/>
      <c r="BH533" s="3"/>
      <c r="BI533" s="3"/>
      <c r="BJ533" s="58"/>
      <c r="BP533" s="3"/>
      <c r="BQ533" s="3"/>
      <c r="BR533" s="3"/>
    </row>
    <row r="534" spans="1:70" x14ac:dyDescent="0.2">
      <c r="R534" s="3"/>
      <c r="S534" s="3"/>
      <c r="T534" s="3"/>
      <c r="U534" s="3"/>
      <c r="V534" s="3"/>
      <c r="W534" s="3"/>
      <c r="BD534" s="3"/>
      <c r="BE534" s="3"/>
      <c r="BF534" s="3"/>
      <c r="BG534" s="3"/>
      <c r="BH534" s="3"/>
      <c r="BI534" s="3"/>
      <c r="BJ534" s="58"/>
      <c r="BP534" s="3"/>
      <c r="BQ534" s="3"/>
      <c r="BR534" s="3"/>
    </row>
    <row r="535" spans="1:70" x14ac:dyDescent="0.2">
      <c r="R535" s="3"/>
      <c r="S535" s="3"/>
      <c r="T535" s="3"/>
      <c r="U535" s="3"/>
      <c r="V535" s="3"/>
      <c r="W535" s="3"/>
      <c r="BD535" s="3"/>
      <c r="BE535" s="3"/>
      <c r="BF535" s="3"/>
      <c r="BG535" s="3"/>
      <c r="BH535" s="3"/>
      <c r="BI535" s="3"/>
      <c r="BJ535" s="58"/>
      <c r="BP535" s="3"/>
      <c r="BQ535" s="3"/>
      <c r="BR535" s="3"/>
    </row>
    <row r="536" spans="1:70" x14ac:dyDescent="0.2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J536" s="58"/>
      <c r="BP536" s="3"/>
      <c r="BQ536" s="3"/>
      <c r="BR536" s="3"/>
    </row>
    <row r="537" spans="1:70" x14ac:dyDescent="0.2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J537" s="58"/>
      <c r="BP537" s="3"/>
      <c r="BQ537" s="3"/>
      <c r="BR537" s="3"/>
    </row>
    <row r="538" spans="1:70" x14ac:dyDescent="0.2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J538" s="58"/>
      <c r="BP538" s="3"/>
      <c r="BQ538" s="3"/>
      <c r="BR538" s="3"/>
    </row>
    <row r="539" spans="1:70" x14ac:dyDescent="0.2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J539" s="58"/>
      <c r="BP539" s="3"/>
      <c r="BQ539" s="3"/>
      <c r="BR539" s="3"/>
    </row>
    <row r="540" spans="1:70" x14ac:dyDescent="0.2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J540" s="58"/>
      <c r="BP540" s="3"/>
      <c r="BQ540" s="3"/>
      <c r="BR540" s="3"/>
    </row>
    <row r="541" spans="1:70" x14ac:dyDescent="0.2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J541" s="58"/>
      <c r="BP541" s="3"/>
      <c r="BQ541" s="3"/>
      <c r="BR541" s="3"/>
    </row>
    <row r="542" spans="1:70" x14ac:dyDescent="0.2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J542" s="58"/>
      <c r="BP542" s="3"/>
      <c r="BQ542" s="3"/>
      <c r="BR542" s="3"/>
    </row>
    <row r="543" spans="1:70" x14ac:dyDescent="0.2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J543" s="58"/>
      <c r="BP543" s="3"/>
      <c r="BQ543" s="3"/>
      <c r="BR543" s="3"/>
    </row>
    <row r="544" spans="1:70" x14ac:dyDescent="0.2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J544" s="58"/>
      <c r="BP544" s="3"/>
      <c r="BQ544" s="3"/>
      <c r="BR544" s="3"/>
    </row>
    <row r="545" spans="18:70" x14ac:dyDescent="0.2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J545" s="58"/>
      <c r="BP545" s="3"/>
      <c r="BQ545" s="3"/>
      <c r="BR545" s="3"/>
    </row>
    <row r="546" spans="18:70" x14ac:dyDescent="0.2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J546" s="58"/>
      <c r="BP546" s="3"/>
      <c r="BQ546" s="3"/>
      <c r="BR546" s="3"/>
    </row>
    <row r="547" spans="18:70" x14ac:dyDescent="0.2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J547" s="58"/>
      <c r="BP547" s="3"/>
      <c r="BQ547" s="3"/>
      <c r="BR547" s="3"/>
    </row>
    <row r="548" spans="18:70" x14ac:dyDescent="0.2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J548" s="58"/>
      <c r="BP548" s="3"/>
      <c r="BQ548" s="3"/>
      <c r="BR548" s="3"/>
    </row>
    <row r="549" spans="18:70" x14ac:dyDescent="0.2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J549" s="58"/>
      <c r="BP549" s="3"/>
      <c r="BQ549" s="3"/>
      <c r="BR549" s="3"/>
    </row>
    <row r="550" spans="18:70" x14ac:dyDescent="0.2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J550" s="58"/>
      <c r="BP550" s="3"/>
      <c r="BQ550" s="3"/>
      <c r="BR550" s="3"/>
    </row>
    <row r="551" spans="18:70" x14ac:dyDescent="0.2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J551" s="58"/>
      <c r="BP551" s="3"/>
      <c r="BQ551" s="3"/>
      <c r="BR551" s="3"/>
    </row>
    <row r="552" spans="18:70" x14ac:dyDescent="0.2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J552" s="58"/>
      <c r="BP552" s="3"/>
      <c r="BQ552" s="3"/>
      <c r="BR552" s="3"/>
    </row>
    <row r="553" spans="18:70" x14ac:dyDescent="0.2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J553" s="58"/>
      <c r="BP553" s="3"/>
      <c r="BQ553" s="3"/>
      <c r="BR553" s="3"/>
    </row>
    <row r="554" spans="18:70" x14ac:dyDescent="0.2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J554" s="58"/>
      <c r="BP554" s="3"/>
      <c r="BQ554" s="3"/>
      <c r="BR554" s="3"/>
    </row>
    <row r="555" spans="18:70" x14ac:dyDescent="0.2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J555" s="58"/>
      <c r="BP555" s="3"/>
      <c r="BQ555" s="3"/>
      <c r="BR555" s="3"/>
    </row>
    <row r="556" spans="18:70" x14ac:dyDescent="0.2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J556" s="58"/>
      <c r="BP556" s="3"/>
      <c r="BQ556" s="3"/>
      <c r="BR556" s="3"/>
    </row>
    <row r="557" spans="18:70" x14ac:dyDescent="0.2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J557" s="58"/>
      <c r="BP557" s="3"/>
      <c r="BQ557" s="3"/>
      <c r="BR557" s="3"/>
    </row>
    <row r="558" spans="18:70" x14ac:dyDescent="0.2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J558" s="58"/>
      <c r="BP558" s="3"/>
      <c r="BQ558" s="3"/>
      <c r="BR558" s="3"/>
    </row>
    <row r="559" spans="18:70" x14ac:dyDescent="0.2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J559" s="58"/>
      <c r="BP559" s="3"/>
      <c r="BQ559" s="3"/>
      <c r="BR559" s="3"/>
    </row>
    <row r="560" spans="18:70" x14ac:dyDescent="0.2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J560" s="58"/>
      <c r="BP560" s="3"/>
      <c r="BQ560" s="3"/>
      <c r="BR560" s="3"/>
    </row>
    <row r="561" spans="18:70" x14ac:dyDescent="0.2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J561" s="58"/>
      <c r="BP561" s="3"/>
      <c r="BQ561" s="3"/>
      <c r="BR561" s="3"/>
    </row>
    <row r="562" spans="18:70" x14ac:dyDescent="0.2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J562" s="58"/>
      <c r="BP562" s="3"/>
      <c r="BQ562" s="3"/>
      <c r="BR562" s="3"/>
    </row>
    <row r="563" spans="18:70" x14ac:dyDescent="0.2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J563" s="58"/>
      <c r="BP563" s="3"/>
      <c r="BQ563" s="3"/>
      <c r="BR563" s="3"/>
    </row>
    <row r="564" spans="18:70" x14ac:dyDescent="0.2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J564" s="58"/>
      <c r="BP564" s="3"/>
      <c r="BQ564" s="3"/>
      <c r="BR564" s="3"/>
    </row>
    <row r="565" spans="18:70" x14ac:dyDescent="0.2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J565" s="58"/>
      <c r="BP565" s="3"/>
      <c r="BQ565" s="3"/>
      <c r="BR565" s="3"/>
    </row>
    <row r="566" spans="18:70" x14ac:dyDescent="0.2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J566" s="58"/>
      <c r="BP566" s="3"/>
      <c r="BQ566" s="3"/>
      <c r="BR566" s="3"/>
    </row>
    <row r="567" spans="18:70" x14ac:dyDescent="0.2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J567" s="58"/>
      <c r="BP567" s="3"/>
      <c r="BQ567" s="3"/>
      <c r="BR567" s="3"/>
    </row>
    <row r="568" spans="18:70" x14ac:dyDescent="0.2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J568" s="58"/>
      <c r="BP568" s="3"/>
      <c r="BQ568" s="3"/>
      <c r="BR568" s="3"/>
    </row>
    <row r="569" spans="18:70" x14ac:dyDescent="0.2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J569" s="58"/>
      <c r="BP569" s="3"/>
      <c r="BQ569" s="3"/>
      <c r="BR569" s="3"/>
    </row>
    <row r="570" spans="18:70" x14ac:dyDescent="0.2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J570" s="58"/>
      <c r="BP570" s="3"/>
      <c r="BQ570" s="3"/>
      <c r="BR570" s="3"/>
    </row>
    <row r="571" spans="18:70" x14ac:dyDescent="0.2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J571" s="58"/>
      <c r="BP571" s="3"/>
      <c r="BQ571" s="3"/>
      <c r="BR571" s="3"/>
    </row>
    <row r="572" spans="18:70" x14ac:dyDescent="0.2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J572" s="58"/>
      <c r="BP572" s="3"/>
      <c r="BQ572" s="3"/>
      <c r="BR572" s="3"/>
    </row>
    <row r="573" spans="18:70" x14ac:dyDescent="0.2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J573" s="58"/>
      <c r="BP573" s="3"/>
      <c r="BQ573" s="3"/>
      <c r="BR573" s="3"/>
    </row>
    <row r="574" spans="18:70" x14ac:dyDescent="0.2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J574" s="58"/>
      <c r="BP574" s="3"/>
      <c r="BQ574" s="3"/>
      <c r="BR574" s="3"/>
    </row>
    <row r="575" spans="18:70" x14ac:dyDescent="0.2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J575" s="58"/>
      <c r="BP575" s="3"/>
      <c r="BQ575" s="3"/>
      <c r="BR575" s="3"/>
    </row>
    <row r="576" spans="18:70" x14ac:dyDescent="0.2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J576" s="58"/>
      <c r="BP576" s="3"/>
      <c r="BQ576" s="3"/>
      <c r="BR576" s="3"/>
    </row>
    <row r="577" spans="18:70" x14ac:dyDescent="0.2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J577" s="58"/>
      <c r="BP577" s="3"/>
      <c r="BQ577" s="3"/>
      <c r="BR577" s="3"/>
    </row>
    <row r="578" spans="18:70" x14ac:dyDescent="0.2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J578" s="58"/>
      <c r="BP578" s="3"/>
      <c r="BQ578" s="3"/>
      <c r="BR578" s="3"/>
    </row>
    <row r="579" spans="18:70" x14ac:dyDescent="0.2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J579" s="58"/>
      <c r="BP579" s="3"/>
      <c r="BQ579" s="3"/>
      <c r="BR579" s="3"/>
    </row>
    <row r="580" spans="18:70" x14ac:dyDescent="0.2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J580" s="58"/>
      <c r="BP580" s="3"/>
      <c r="BQ580" s="3"/>
      <c r="BR580" s="3"/>
    </row>
    <row r="581" spans="18:70" x14ac:dyDescent="0.2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J581" s="58"/>
      <c r="BP581" s="3"/>
      <c r="BQ581" s="3"/>
      <c r="BR581" s="3"/>
    </row>
    <row r="582" spans="18:70" x14ac:dyDescent="0.2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J582" s="58"/>
      <c r="BP582" s="3"/>
      <c r="BQ582" s="3"/>
      <c r="BR582" s="3"/>
    </row>
    <row r="583" spans="18:70" x14ac:dyDescent="0.2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J583" s="58"/>
      <c r="BP583" s="3"/>
      <c r="BQ583" s="3"/>
      <c r="BR583" s="3"/>
    </row>
    <row r="584" spans="18:70" x14ac:dyDescent="0.2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J584" s="58"/>
      <c r="BP584" s="3"/>
      <c r="BQ584" s="3"/>
      <c r="BR584" s="3"/>
    </row>
    <row r="585" spans="18:70" x14ac:dyDescent="0.2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J585" s="58"/>
      <c r="BP585" s="3"/>
      <c r="BQ585" s="3"/>
      <c r="BR585" s="3"/>
    </row>
    <row r="586" spans="18:70" x14ac:dyDescent="0.2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J586" s="58"/>
      <c r="BP586" s="3"/>
      <c r="BQ586" s="3"/>
      <c r="BR586" s="3"/>
    </row>
    <row r="587" spans="18:70" x14ac:dyDescent="0.2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J587" s="58"/>
      <c r="BP587" s="3"/>
      <c r="BQ587" s="3"/>
      <c r="BR587" s="3"/>
    </row>
    <row r="588" spans="18:70" x14ac:dyDescent="0.2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J588" s="58"/>
      <c r="BP588" s="3"/>
      <c r="BQ588" s="3"/>
      <c r="BR588" s="3"/>
    </row>
    <row r="589" spans="18:70" x14ac:dyDescent="0.2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J589" s="58"/>
      <c r="BP589" s="3"/>
      <c r="BQ589" s="3"/>
      <c r="BR589" s="3"/>
    </row>
    <row r="590" spans="18:70" x14ac:dyDescent="0.2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J590" s="58"/>
      <c r="BP590" s="3"/>
      <c r="BQ590" s="3"/>
      <c r="BR590" s="3"/>
    </row>
    <row r="591" spans="18:70" x14ac:dyDescent="0.2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J591" s="58"/>
      <c r="BP591" s="3"/>
      <c r="BQ591" s="3"/>
      <c r="BR591" s="3"/>
    </row>
    <row r="592" spans="18:70" x14ac:dyDescent="0.2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J592" s="58"/>
      <c r="BP592" s="3"/>
      <c r="BQ592" s="3"/>
      <c r="BR592" s="3"/>
    </row>
    <row r="593" spans="18:70" x14ac:dyDescent="0.2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J593" s="58"/>
      <c r="BP593" s="3"/>
      <c r="BQ593" s="3"/>
      <c r="BR593" s="3"/>
    </row>
    <row r="594" spans="18:70" x14ac:dyDescent="0.2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J594" s="58"/>
      <c r="BP594" s="3"/>
      <c r="BQ594" s="3"/>
      <c r="BR594" s="3"/>
    </row>
    <row r="595" spans="18:70" x14ac:dyDescent="0.2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J595" s="58"/>
      <c r="BP595" s="3"/>
      <c r="BQ595" s="3"/>
      <c r="BR595" s="3"/>
    </row>
    <row r="596" spans="18:70" x14ac:dyDescent="0.2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J596" s="58"/>
      <c r="BP596" s="3"/>
      <c r="BQ596" s="3"/>
      <c r="BR596" s="3"/>
    </row>
    <row r="597" spans="18:70" x14ac:dyDescent="0.2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J597" s="58"/>
      <c r="BP597" s="3"/>
      <c r="BQ597" s="3"/>
      <c r="BR597" s="3"/>
    </row>
    <row r="598" spans="18:70" x14ac:dyDescent="0.2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J598" s="58"/>
      <c r="BP598" s="3"/>
      <c r="BQ598" s="3"/>
      <c r="BR598" s="3"/>
    </row>
    <row r="599" spans="18:70" x14ac:dyDescent="0.2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J599" s="58"/>
      <c r="BP599" s="3"/>
      <c r="BQ599" s="3"/>
      <c r="BR599" s="3"/>
    </row>
    <row r="600" spans="18:70" x14ac:dyDescent="0.2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J600" s="58"/>
      <c r="BP600" s="3"/>
      <c r="BQ600" s="3"/>
      <c r="BR600" s="3"/>
    </row>
    <row r="601" spans="18:70" x14ac:dyDescent="0.2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J601" s="58"/>
      <c r="BP601" s="3"/>
      <c r="BQ601" s="3"/>
      <c r="BR601" s="3"/>
    </row>
    <row r="602" spans="18:70" x14ac:dyDescent="0.2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J602" s="58"/>
      <c r="BP602" s="3"/>
      <c r="BQ602" s="3"/>
      <c r="BR602" s="3"/>
    </row>
    <row r="603" spans="18:70" x14ac:dyDescent="0.2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J603" s="58"/>
      <c r="BP603" s="3"/>
      <c r="BQ603" s="3"/>
      <c r="BR603" s="3"/>
    </row>
    <row r="604" spans="18:70" x14ac:dyDescent="0.2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J604" s="58"/>
      <c r="BP604" s="3"/>
      <c r="BQ604" s="3"/>
      <c r="BR604" s="3"/>
    </row>
    <row r="605" spans="18:70" x14ac:dyDescent="0.2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J605" s="58"/>
      <c r="BP605" s="3"/>
      <c r="BQ605" s="3"/>
      <c r="BR605" s="3"/>
    </row>
    <row r="606" spans="18:70" x14ac:dyDescent="0.2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J606" s="58"/>
      <c r="BP606" s="3"/>
      <c r="BQ606" s="3"/>
      <c r="BR606" s="3"/>
    </row>
    <row r="607" spans="18:70" x14ac:dyDescent="0.2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J607" s="58"/>
      <c r="BP607" s="3"/>
      <c r="BQ607" s="3"/>
      <c r="BR607" s="3"/>
    </row>
    <row r="608" spans="18:70" x14ac:dyDescent="0.2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J608" s="58"/>
      <c r="BP608" s="3"/>
      <c r="BQ608" s="3"/>
      <c r="BR608" s="3"/>
    </row>
    <row r="609" spans="18:70" x14ac:dyDescent="0.2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J609" s="58"/>
      <c r="BP609" s="3"/>
      <c r="BQ609" s="3"/>
      <c r="BR609" s="3"/>
    </row>
    <row r="610" spans="18:70" x14ac:dyDescent="0.2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J610" s="58"/>
      <c r="BP610" s="3"/>
      <c r="BQ610" s="3"/>
      <c r="BR610" s="3"/>
    </row>
    <row r="611" spans="18:70" x14ac:dyDescent="0.2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J611" s="58"/>
      <c r="BP611" s="3"/>
      <c r="BQ611" s="3"/>
      <c r="BR611" s="3"/>
    </row>
    <row r="612" spans="18:70" x14ac:dyDescent="0.2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J612" s="58"/>
      <c r="BP612" s="3"/>
      <c r="BQ612" s="3"/>
      <c r="BR612" s="3"/>
    </row>
    <row r="613" spans="18:70" x14ac:dyDescent="0.2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J613" s="58"/>
      <c r="BP613" s="3"/>
      <c r="BQ613" s="3"/>
      <c r="BR613" s="3"/>
    </row>
    <row r="614" spans="18:70" x14ac:dyDescent="0.2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J614" s="58"/>
      <c r="BP614" s="3"/>
      <c r="BQ614" s="3"/>
      <c r="BR614" s="3"/>
    </row>
    <row r="615" spans="18:70" x14ac:dyDescent="0.2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J615" s="58"/>
      <c r="BP615" s="3"/>
      <c r="BQ615" s="3"/>
      <c r="BR615" s="3"/>
    </row>
    <row r="616" spans="18:70" x14ac:dyDescent="0.2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J616" s="58"/>
      <c r="BP616" s="3"/>
      <c r="BQ616" s="3"/>
      <c r="BR616" s="3"/>
    </row>
    <row r="617" spans="18:70" x14ac:dyDescent="0.2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J617" s="58"/>
      <c r="BP617" s="3"/>
      <c r="BQ617" s="3"/>
      <c r="BR617" s="3"/>
    </row>
    <row r="618" spans="18:70" x14ac:dyDescent="0.2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J618" s="58"/>
      <c r="BP618" s="3"/>
      <c r="BQ618" s="3"/>
      <c r="BR618" s="3"/>
    </row>
    <row r="619" spans="18:70" x14ac:dyDescent="0.2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J619" s="58"/>
      <c r="BP619" s="3"/>
      <c r="BQ619" s="3"/>
      <c r="BR619" s="3"/>
    </row>
    <row r="620" spans="18:70" x14ac:dyDescent="0.2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J620" s="58"/>
      <c r="BP620" s="3"/>
      <c r="BQ620" s="3"/>
      <c r="BR620" s="3"/>
    </row>
    <row r="621" spans="18:70" x14ac:dyDescent="0.2">
      <c r="R621" s="3"/>
      <c r="S621" s="3"/>
      <c r="T621" s="3"/>
      <c r="U621" s="3"/>
      <c r="V621" s="3"/>
      <c r="W621" s="3"/>
      <c r="BF621" s="3"/>
      <c r="BG621" s="3"/>
      <c r="BH621" s="3"/>
      <c r="BI621" s="3"/>
      <c r="BJ621" s="58"/>
      <c r="BP621" s="3"/>
      <c r="BQ621" s="3"/>
      <c r="BR621" s="3"/>
    </row>
    <row r="622" spans="18:70" x14ac:dyDescent="0.2">
      <c r="R622" s="3"/>
      <c r="S622" s="3"/>
      <c r="T622" s="3"/>
      <c r="U622" s="3"/>
      <c r="V622" s="3"/>
      <c r="W622" s="3"/>
      <c r="BF622" s="3"/>
      <c r="BG622" s="3"/>
      <c r="BH622" s="3"/>
      <c r="BI622" s="3"/>
      <c r="BJ622" s="58"/>
      <c r="BP622" s="3"/>
      <c r="BQ622" s="3"/>
      <c r="BR622" s="3"/>
    </row>
    <row r="623" spans="18:70" x14ac:dyDescent="0.2">
      <c r="R623" s="3"/>
      <c r="S623" s="3"/>
      <c r="T623" s="3"/>
      <c r="U623" s="3"/>
      <c r="V623" s="3"/>
      <c r="W623" s="3"/>
      <c r="BF623" s="3"/>
      <c r="BG623" s="3"/>
      <c r="BH623" s="3"/>
      <c r="BI623" s="3"/>
      <c r="BJ623" s="58"/>
      <c r="BP623" s="3"/>
      <c r="BQ623" s="3"/>
      <c r="BR623" s="3"/>
    </row>
    <row r="624" spans="18:70" x14ac:dyDescent="0.2">
      <c r="R624" s="3"/>
      <c r="S624" s="3"/>
      <c r="T624" s="3"/>
      <c r="U624" s="3"/>
      <c r="V624" s="3"/>
      <c r="W624" s="3"/>
      <c r="BF624" s="3"/>
      <c r="BG624" s="3"/>
      <c r="BH624" s="3"/>
      <c r="BI624" s="3"/>
      <c r="BJ624" s="58"/>
      <c r="BP624" s="3"/>
      <c r="BQ624" s="3"/>
      <c r="BR624" s="3"/>
    </row>
    <row r="625" spans="18:70" x14ac:dyDescent="0.2">
      <c r="R625" s="3"/>
      <c r="S625" s="3"/>
      <c r="T625" s="3"/>
      <c r="U625" s="3"/>
      <c r="V625" s="3"/>
      <c r="W625" s="3"/>
      <c r="BF625" s="3"/>
      <c r="BG625" s="3"/>
      <c r="BH625" s="3"/>
      <c r="BI625" s="3"/>
      <c r="BJ625" s="58"/>
      <c r="BP625" s="3"/>
      <c r="BQ625" s="3"/>
      <c r="BR625" s="3"/>
    </row>
    <row r="626" spans="18:70" x14ac:dyDescent="0.2">
      <c r="R626" s="3"/>
      <c r="S626" s="3"/>
      <c r="T626" s="3"/>
      <c r="U626" s="3"/>
      <c r="V626" s="3"/>
      <c r="W626" s="3"/>
      <c r="BF626" s="3"/>
      <c r="BG626" s="3"/>
      <c r="BH626" s="3"/>
      <c r="BI626" s="3"/>
      <c r="BJ626" s="58"/>
      <c r="BP626" s="3"/>
      <c r="BQ626" s="3"/>
      <c r="BR626" s="3"/>
    </row>
    <row r="627" spans="18:70" x14ac:dyDescent="0.2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J627" s="58"/>
      <c r="BP627" s="3"/>
      <c r="BQ627" s="3"/>
      <c r="BR627" s="3"/>
    </row>
    <row r="628" spans="18:70" x14ac:dyDescent="0.2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J628" s="58"/>
      <c r="BP628" s="3"/>
      <c r="BQ628" s="3"/>
      <c r="BR628" s="3"/>
    </row>
    <row r="629" spans="18:70" x14ac:dyDescent="0.2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J629" s="58"/>
      <c r="BP629" s="3"/>
      <c r="BQ629" s="3"/>
      <c r="BR629" s="3"/>
    </row>
    <row r="630" spans="18:70" x14ac:dyDescent="0.2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J630" s="58"/>
      <c r="BP630" s="3"/>
      <c r="BQ630" s="3"/>
      <c r="BR630" s="3"/>
    </row>
    <row r="631" spans="18:70" x14ac:dyDescent="0.2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J631" s="58"/>
      <c r="BP631" s="3"/>
      <c r="BQ631" s="3"/>
      <c r="BR631" s="3"/>
    </row>
    <row r="632" spans="18:70" x14ac:dyDescent="0.2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J632" s="58"/>
      <c r="BP632" s="3"/>
      <c r="BQ632" s="3"/>
      <c r="BR632" s="3"/>
    </row>
    <row r="633" spans="18:70" x14ac:dyDescent="0.2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J633" s="58"/>
      <c r="BP633" s="3"/>
      <c r="BQ633" s="3"/>
      <c r="BR633" s="3"/>
    </row>
    <row r="634" spans="18:70" x14ac:dyDescent="0.2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J634" s="58"/>
      <c r="BP634" s="3"/>
      <c r="BQ634" s="3"/>
      <c r="BR634" s="3"/>
    </row>
    <row r="635" spans="18:70" x14ac:dyDescent="0.2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J635" s="58"/>
      <c r="BP635" s="3"/>
      <c r="BQ635" s="3"/>
      <c r="BR635" s="3"/>
    </row>
    <row r="636" spans="18:70" x14ac:dyDescent="0.2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J636" s="58"/>
      <c r="BP636" s="3"/>
      <c r="BQ636" s="3"/>
      <c r="BR636" s="3"/>
    </row>
    <row r="637" spans="18:70" x14ac:dyDescent="0.2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J637" s="58"/>
      <c r="BP637" s="3"/>
      <c r="BQ637" s="3"/>
      <c r="BR637" s="3"/>
    </row>
    <row r="638" spans="18:70" x14ac:dyDescent="0.2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J638" s="58"/>
      <c r="BP638" s="3"/>
      <c r="BQ638" s="3"/>
      <c r="BR638" s="3"/>
    </row>
    <row r="639" spans="18:70" x14ac:dyDescent="0.2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J639" s="58"/>
      <c r="BP639" s="3"/>
      <c r="BQ639" s="3"/>
      <c r="BR639" s="3"/>
    </row>
    <row r="640" spans="18:70" x14ac:dyDescent="0.2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J640" s="58"/>
      <c r="BP640" s="3"/>
      <c r="BQ640" s="3"/>
      <c r="BR640" s="3"/>
    </row>
    <row r="641" spans="18:70" x14ac:dyDescent="0.2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J641" s="58"/>
      <c r="BP641" s="3"/>
      <c r="BQ641" s="3"/>
      <c r="BR641" s="3"/>
    </row>
    <row r="642" spans="18:70" x14ac:dyDescent="0.2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J642" s="58"/>
      <c r="BP642" s="3"/>
      <c r="BQ642" s="3"/>
      <c r="BR642" s="3"/>
    </row>
    <row r="643" spans="18:70" x14ac:dyDescent="0.2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J643" s="58"/>
      <c r="BP643" s="3"/>
      <c r="BQ643" s="3"/>
      <c r="BR643" s="3"/>
    </row>
    <row r="644" spans="18:70" x14ac:dyDescent="0.2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J644" s="58"/>
      <c r="BP644" s="3"/>
      <c r="BQ644" s="3"/>
      <c r="BR644" s="3"/>
    </row>
    <row r="645" spans="18:70" x14ac:dyDescent="0.2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J645" s="58"/>
      <c r="BP645" s="3"/>
      <c r="BQ645" s="3"/>
      <c r="BR645" s="3"/>
    </row>
    <row r="646" spans="18:70" x14ac:dyDescent="0.2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J646" s="58"/>
      <c r="BP646" s="3"/>
      <c r="BQ646" s="3"/>
      <c r="BR646" s="3"/>
    </row>
    <row r="647" spans="18:70" x14ac:dyDescent="0.2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J647" s="58"/>
      <c r="BP647" s="3"/>
      <c r="BQ647" s="3"/>
      <c r="BR647" s="3"/>
    </row>
    <row r="648" spans="18:70" x14ac:dyDescent="0.2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J648" s="58"/>
      <c r="BP648" s="3"/>
      <c r="BQ648" s="3"/>
      <c r="BR648" s="3"/>
    </row>
    <row r="649" spans="18:70" x14ac:dyDescent="0.2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J649" s="58"/>
      <c r="BP649" s="3"/>
      <c r="BQ649" s="3"/>
      <c r="BR649" s="3"/>
    </row>
    <row r="650" spans="18:70" x14ac:dyDescent="0.2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J650" s="58"/>
      <c r="BP650" s="3"/>
      <c r="BQ650" s="3"/>
      <c r="BR650" s="3"/>
    </row>
    <row r="651" spans="18:70" x14ac:dyDescent="0.2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J651" s="58"/>
      <c r="BP651" s="3"/>
      <c r="BQ651" s="3"/>
      <c r="BR651" s="3"/>
    </row>
    <row r="652" spans="18:70" x14ac:dyDescent="0.2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J652" s="58"/>
      <c r="BP652" s="3"/>
      <c r="BQ652" s="3"/>
      <c r="BR652" s="3"/>
    </row>
    <row r="653" spans="18:70" x14ac:dyDescent="0.2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J653" s="58"/>
      <c r="BP653" s="3"/>
      <c r="BQ653" s="3"/>
      <c r="BR653" s="3"/>
    </row>
    <row r="654" spans="18:70" x14ac:dyDescent="0.2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J654" s="58"/>
      <c r="BP654" s="3"/>
      <c r="BQ654" s="3"/>
      <c r="BR654" s="3"/>
    </row>
    <row r="655" spans="18:70" x14ac:dyDescent="0.2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J655" s="58"/>
      <c r="BP655" s="3"/>
      <c r="BQ655" s="3"/>
      <c r="BR655" s="3"/>
    </row>
    <row r="656" spans="18:70" x14ac:dyDescent="0.2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J656" s="58"/>
      <c r="BP656" s="3"/>
      <c r="BQ656" s="3"/>
      <c r="BR656" s="3"/>
    </row>
    <row r="657" spans="18:70" x14ac:dyDescent="0.2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J657" s="58"/>
      <c r="BP657" s="3"/>
      <c r="BQ657" s="3"/>
      <c r="BR657" s="3"/>
    </row>
    <row r="658" spans="18:70" x14ac:dyDescent="0.2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J658" s="58"/>
      <c r="BP658" s="3"/>
      <c r="BQ658" s="3"/>
      <c r="BR658" s="3"/>
    </row>
    <row r="659" spans="18:70" x14ac:dyDescent="0.2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J659" s="58"/>
      <c r="BP659" s="3"/>
      <c r="BQ659" s="3"/>
      <c r="BR659" s="3"/>
    </row>
    <row r="660" spans="18:70" x14ac:dyDescent="0.2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J660" s="58"/>
      <c r="BP660" s="3"/>
      <c r="BQ660" s="3"/>
      <c r="BR660" s="3"/>
    </row>
    <row r="661" spans="18:70" x14ac:dyDescent="0.2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J661" s="58"/>
      <c r="BP661" s="3"/>
      <c r="BQ661" s="3"/>
      <c r="BR661" s="3"/>
    </row>
    <row r="662" spans="18:70" x14ac:dyDescent="0.2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J662" s="58"/>
      <c r="BP662" s="3"/>
      <c r="BQ662" s="3"/>
      <c r="BR662" s="3"/>
    </row>
    <row r="663" spans="18:70" x14ac:dyDescent="0.2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J663" s="58"/>
      <c r="BP663" s="3"/>
      <c r="BQ663" s="3"/>
      <c r="BR663" s="3"/>
    </row>
    <row r="664" spans="18:70" x14ac:dyDescent="0.2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J664" s="58"/>
      <c r="BP664" s="3"/>
      <c r="BQ664" s="3"/>
      <c r="BR664" s="3"/>
    </row>
    <row r="665" spans="18:70" x14ac:dyDescent="0.2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J665" s="58"/>
      <c r="BP665" s="3"/>
      <c r="BQ665" s="3"/>
      <c r="BR665" s="3"/>
    </row>
    <row r="666" spans="18:70" x14ac:dyDescent="0.2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J666" s="58"/>
      <c r="BP666" s="3"/>
      <c r="BQ666" s="3"/>
      <c r="BR666" s="3"/>
    </row>
    <row r="667" spans="18:70" x14ac:dyDescent="0.2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J667" s="58"/>
      <c r="BP667" s="3"/>
      <c r="BQ667" s="3"/>
      <c r="BR667" s="3"/>
    </row>
    <row r="668" spans="18:70" x14ac:dyDescent="0.2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J668" s="58"/>
      <c r="BP668" s="3"/>
      <c r="BQ668" s="3"/>
      <c r="BR668" s="3"/>
    </row>
    <row r="669" spans="18:70" x14ac:dyDescent="0.2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J669" s="58"/>
      <c r="BP669" s="3"/>
      <c r="BQ669" s="3"/>
      <c r="BR669" s="3"/>
    </row>
    <row r="670" spans="18:70" x14ac:dyDescent="0.2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J670" s="58"/>
      <c r="BP670" s="3"/>
      <c r="BQ670" s="3"/>
      <c r="BR670" s="3"/>
    </row>
    <row r="671" spans="18:70" x14ac:dyDescent="0.2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J671" s="58"/>
      <c r="BP671" s="3"/>
      <c r="BQ671" s="3"/>
      <c r="BR671" s="3"/>
    </row>
    <row r="672" spans="18:70" x14ac:dyDescent="0.2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J672" s="58"/>
      <c r="BP672" s="3"/>
      <c r="BQ672" s="3"/>
      <c r="BR672" s="3"/>
    </row>
    <row r="673" spans="18:70" x14ac:dyDescent="0.2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J673" s="58"/>
      <c r="BP673" s="3"/>
      <c r="BQ673" s="3"/>
      <c r="BR673" s="3"/>
    </row>
    <row r="674" spans="18:70" x14ac:dyDescent="0.2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J674" s="58"/>
      <c r="BP674" s="3"/>
      <c r="BQ674" s="3"/>
      <c r="BR674" s="3"/>
    </row>
    <row r="675" spans="18:70" x14ac:dyDescent="0.2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J675" s="58"/>
      <c r="BP675" s="3"/>
      <c r="BQ675" s="3"/>
      <c r="BR675" s="3"/>
    </row>
    <row r="676" spans="18:70" x14ac:dyDescent="0.2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J676" s="58"/>
      <c r="BP676" s="3"/>
      <c r="BQ676" s="3"/>
      <c r="BR676" s="3"/>
    </row>
    <row r="677" spans="18:70" x14ac:dyDescent="0.2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J677" s="58"/>
      <c r="BP677" s="3"/>
      <c r="BQ677" s="3"/>
      <c r="BR677" s="3"/>
    </row>
    <row r="678" spans="18:70" x14ac:dyDescent="0.2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J678" s="58"/>
      <c r="BP678" s="3"/>
      <c r="BQ678" s="3"/>
      <c r="BR678" s="3"/>
    </row>
    <row r="679" spans="18:70" x14ac:dyDescent="0.2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J679" s="58"/>
      <c r="BP679" s="3"/>
      <c r="BQ679" s="3"/>
      <c r="BR679" s="3"/>
    </row>
    <row r="680" spans="18:70" x14ac:dyDescent="0.2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J680" s="58"/>
      <c r="BP680" s="3"/>
      <c r="BQ680" s="3"/>
      <c r="BR680" s="3"/>
    </row>
    <row r="681" spans="18:70" x14ac:dyDescent="0.2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J681" s="58"/>
      <c r="BP681" s="3"/>
      <c r="BQ681" s="3"/>
      <c r="BR681" s="3"/>
    </row>
    <row r="682" spans="18:70" x14ac:dyDescent="0.2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J682" s="58"/>
      <c r="BP682" s="3"/>
      <c r="BQ682" s="3"/>
      <c r="BR682" s="3"/>
    </row>
    <row r="683" spans="18:70" x14ac:dyDescent="0.2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J683" s="58"/>
      <c r="BP683" s="3"/>
      <c r="BQ683" s="3"/>
      <c r="BR683" s="3"/>
    </row>
    <row r="684" spans="18:70" x14ac:dyDescent="0.2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J684" s="58"/>
      <c r="BP684" s="3"/>
      <c r="BQ684" s="3"/>
      <c r="BR684" s="3"/>
    </row>
    <row r="685" spans="18:70" x14ac:dyDescent="0.2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J685" s="58"/>
      <c r="BP685" s="3"/>
      <c r="BQ685" s="3"/>
      <c r="BR685" s="3"/>
    </row>
    <row r="686" spans="18:70" x14ac:dyDescent="0.2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J686" s="58"/>
      <c r="BP686" s="3"/>
      <c r="BQ686" s="3"/>
      <c r="BR686" s="3"/>
    </row>
    <row r="687" spans="18:70" x14ac:dyDescent="0.2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J687" s="58"/>
      <c r="BP687" s="3"/>
      <c r="BQ687" s="3"/>
      <c r="BR687" s="3"/>
    </row>
    <row r="688" spans="18:70" x14ac:dyDescent="0.2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J688" s="58"/>
      <c r="BP688" s="3"/>
      <c r="BQ688" s="3"/>
      <c r="BR688" s="3"/>
    </row>
    <row r="689" spans="18:70" x14ac:dyDescent="0.2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J689" s="58"/>
      <c r="BP689" s="3"/>
      <c r="BQ689" s="3"/>
      <c r="BR689" s="3"/>
    </row>
    <row r="690" spans="18:70" x14ac:dyDescent="0.2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J690" s="58"/>
      <c r="BP690" s="3"/>
      <c r="BQ690" s="3"/>
      <c r="BR690" s="3"/>
    </row>
    <row r="691" spans="18:70" x14ac:dyDescent="0.2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J691" s="58"/>
      <c r="BP691" s="3"/>
      <c r="BQ691" s="3"/>
      <c r="BR691" s="3"/>
    </row>
    <row r="692" spans="18:70" x14ac:dyDescent="0.2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J692" s="58"/>
      <c r="BP692" s="3"/>
      <c r="BQ692" s="3"/>
      <c r="BR692" s="3"/>
    </row>
    <row r="693" spans="18:70" x14ac:dyDescent="0.2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J693" s="58"/>
      <c r="BP693" s="3"/>
      <c r="BQ693" s="3"/>
      <c r="BR693" s="3"/>
    </row>
    <row r="694" spans="18:70" x14ac:dyDescent="0.2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J694" s="58"/>
      <c r="BP694" s="3"/>
      <c r="BQ694" s="3"/>
      <c r="BR694" s="3"/>
    </row>
    <row r="695" spans="18:70" x14ac:dyDescent="0.2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J695" s="58"/>
      <c r="BP695" s="3"/>
      <c r="BQ695" s="3"/>
      <c r="BR695" s="3"/>
    </row>
    <row r="696" spans="18:70" x14ac:dyDescent="0.2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J696" s="58"/>
      <c r="BP696" s="3"/>
      <c r="BQ696" s="3"/>
      <c r="BR696" s="3"/>
    </row>
    <row r="697" spans="18:70" x14ac:dyDescent="0.2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J697" s="58"/>
      <c r="BP697" s="3"/>
      <c r="BQ697" s="3"/>
      <c r="BR697" s="3"/>
    </row>
    <row r="698" spans="18:70" x14ac:dyDescent="0.2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J698" s="58"/>
      <c r="BP698" s="3"/>
      <c r="BQ698" s="3"/>
      <c r="BR698" s="3"/>
    </row>
    <row r="699" spans="18:70" x14ac:dyDescent="0.2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J699" s="58"/>
      <c r="BP699" s="3"/>
      <c r="BQ699" s="3"/>
      <c r="BR699" s="3"/>
    </row>
    <row r="700" spans="18:70" x14ac:dyDescent="0.2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J700" s="58"/>
      <c r="BP700" s="3"/>
      <c r="BQ700" s="3"/>
      <c r="BR700" s="3"/>
    </row>
    <row r="701" spans="18:70" x14ac:dyDescent="0.2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J701" s="58"/>
      <c r="BP701" s="3"/>
      <c r="BQ701" s="3"/>
      <c r="BR701" s="3"/>
    </row>
    <row r="702" spans="18:70" x14ac:dyDescent="0.2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J702" s="58"/>
      <c r="BP702" s="3"/>
      <c r="BQ702" s="3"/>
      <c r="BR702" s="3"/>
    </row>
    <row r="703" spans="18:70" x14ac:dyDescent="0.2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J703" s="58"/>
      <c r="BP703" s="3"/>
      <c r="BQ703" s="3"/>
      <c r="BR703" s="3"/>
    </row>
    <row r="704" spans="18:70" x14ac:dyDescent="0.2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J704" s="58"/>
      <c r="BP704" s="3"/>
      <c r="BQ704" s="3"/>
      <c r="BR704" s="3"/>
    </row>
    <row r="705" spans="18:70" x14ac:dyDescent="0.2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J705" s="58"/>
      <c r="BP705" s="3"/>
      <c r="BQ705" s="3"/>
      <c r="BR705" s="3"/>
    </row>
    <row r="706" spans="18:70" x14ac:dyDescent="0.2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J706" s="58"/>
      <c r="BP706" s="3"/>
      <c r="BQ706" s="3"/>
      <c r="BR706" s="3"/>
    </row>
    <row r="707" spans="18:70" x14ac:dyDescent="0.2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J707" s="58"/>
      <c r="BP707" s="3"/>
      <c r="BQ707" s="3"/>
      <c r="BR707" s="3"/>
    </row>
    <row r="708" spans="18:70" x14ac:dyDescent="0.2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J708" s="58"/>
      <c r="BP708" s="3"/>
      <c r="BQ708" s="3"/>
      <c r="BR708" s="3"/>
    </row>
    <row r="709" spans="18:70" x14ac:dyDescent="0.2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J709" s="58"/>
      <c r="BP709" s="3"/>
      <c r="BQ709" s="3"/>
      <c r="BR709" s="3"/>
    </row>
    <row r="710" spans="18:70" x14ac:dyDescent="0.2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J710" s="58"/>
      <c r="BP710" s="3"/>
      <c r="BQ710" s="3"/>
      <c r="BR710" s="3"/>
    </row>
    <row r="711" spans="18:70" x14ac:dyDescent="0.2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J711" s="58"/>
      <c r="BP711" s="3"/>
      <c r="BQ711" s="3"/>
      <c r="BR711" s="3"/>
    </row>
    <row r="712" spans="18:70" x14ac:dyDescent="0.2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J712" s="58"/>
      <c r="BP712" s="3"/>
      <c r="BQ712" s="3"/>
      <c r="BR712" s="3"/>
    </row>
    <row r="713" spans="18:70" x14ac:dyDescent="0.2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J713" s="58"/>
      <c r="BP713" s="3"/>
      <c r="BQ713" s="3"/>
      <c r="BR713" s="3"/>
    </row>
    <row r="714" spans="18:70" x14ac:dyDescent="0.2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J714" s="58"/>
      <c r="BP714" s="3"/>
      <c r="BQ714" s="3"/>
      <c r="BR714" s="3"/>
    </row>
    <row r="715" spans="18:70" x14ac:dyDescent="0.2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J715" s="58"/>
      <c r="BP715" s="3"/>
      <c r="BQ715" s="3"/>
      <c r="BR715" s="3"/>
    </row>
    <row r="716" spans="18:70" x14ac:dyDescent="0.2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J716" s="58"/>
      <c r="BP716" s="3"/>
      <c r="BQ716" s="3"/>
      <c r="BR716" s="3"/>
    </row>
    <row r="717" spans="18:70" x14ac:dyDescent="0.2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J717" s="58"/>
      <c r="BP717" s="3"/>
      <c r="BQ717" s="3"/>
      <c r="BR717" s="3"/>
    </row>
    <row r="718" spans="18:70" x14ac:dyDescent="0.2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J718" s="58"/>
      <c r="BP718" s="3"/>
      <c r="BQ718" s="3"/>
      <c r="BR718" s="3"/>
    </row>
    <row r="719" spans="18:70" x14ac:dyDescent="0.2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J719" s="58"/>
      <c r="BP719" s="3"/>
      <c r="BQ719" s="3"/>
      <c r="BR719" s="3"/>
    </row>
    <row r="720" spans="18:70" x14ac:dyDescent="0.2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J720" s="58"/>
      <c r="BP720" s="3"/>
      <c r="BQ720" s="3"/>
      <c r="BR720" s="3"/>
    </row>
    <row r="721" spans="18:70" x14ac:dyDescent="0.2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J721" s="58"/>
      <c r="BP721" s="3"/>
      <c r="BQ721" s="3"/>
      <c r="BR721" s="3"/>
    </row>
    <row r="722" spans="18:70" x14ac:dyDescent="0.2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J722" s="58"/>
      <c r="BP722" s="3"/>
      <c r="BQ722" s="3"/>
      <c r="BR722" s="3"/>
    </row>
    <row r="723" spans="18:70" x14ac:dyDescent="0.2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J723" s="58"/>
      <c r="BP723" s="3"/>
      <c r="BQ723" s="3"/>
      <c r="BR723" s="3"/>
    </row>
    <row r="724" spans="18:70" x14ac:dyDescent="0.2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J724" s="58"/>
      <c r="BP724" s="3"/>
      <c r="BQ724" s="3"/>
      <c r="BR724" s="3"/>
    </row>
    <row r="725" spans="18:70" x14ac:dyDescent="0.2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J725" s="58"/>
      <c r="BP725" s="3"/>
      <c r="BQ725" s="3"/>
      <c r="BR725" s="3"/>
    </row>
    <row r="726" spans="18:70" x14ac:dyDescent="0.2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J726" s="58"/>
      <c r="BP726" s="3"/>
      <c r="BQ726" s="3"/>
      <c r="BR726" s="3"/>
    </row>
    <row r="727" spans="18:70" x14ac:dyDescent="0.2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J727" s="58"/>
      <c r="BP727" s="3"/>
      <c r="BQ727" s="3"/>
      <c r="BR727" s="3"/>
    </row>
    <row r="728" spans="18:70" x14ac:dyDescent="0.2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J728" s="58"/>
      <c r="BP728" s="3"/>
      <c r="BQ728" s="3"/>
      <c r="BR728" s="3"/>
    </row>
    <row r="729" spans="18:70" x14ac:dyDescent="0.2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J729" s="58"/>
      <c r="BP729" s="3"/>
      <c r="BQ729" s="3"/>
      <c r="BR729" s="3"/>
    </row>
    <row r="730" spans="18:70" x14ac:dyDescent="0.2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J730" s="58"/>
      <c r="BP730" s="3"/>
      <c r="BQ730" s="3"/>
      <c r="BR730" s="3"/>
    </row>
    <row r="731" spans="18:70" x14ac:dyDescent="0.2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J731" s="58"/>
      <c r="BP731" s="3"/>
      <c r="BQ731" s="3"/>
      <c r="BR731" s="3"/>
    </row>
    <row r="732" spans="18:70" x14ac:dyDescent="0.2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J732" s="58"/>
      <c r="BP732" s="3"/>
      <c r="BQ732" s="3"/>
      <c r="BR732" s="3"/>
    </row>
    <row r="733" spans="18:70" x14ac:dyDescent="0.2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J733" s="58"/>
      <c r="BP733" s="3"/>
      <c r="BQ733" s="3"/>
      <c r="BR733" s="3"/>
    </row>
    <row r="734" spans="18:70" x14ac:dyDescent="0.2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J734" s="58"/>
      <c r="BP734" s="3"/>
      <c r="BQ734" s="3"/>
      <c r="BR734" s="3"/>
    </row>
    <row r="735" spans="18:70" x14ac:dyDescent="0.2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J735" s="58"/>
      <c r="BP735" s="3"/>
      <c r="BQ735" s="3"/>
      <c r="BR735" s="3"/>
    </row>
    <row r="736" spans="18:70" x14ac:dyDescent="0.2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J736" s="58"/>
      <c r="BP736" s="3"/>
      <c r="BQ736" s="3"/>
      <c r="BR736" s="3"/>
    </row>
    <row r="737" spans="18:70" x14ac:dyDescent="0.2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J737" s="58"/>
      <c r="BP737" s="3"/>
      <c r="BQ737" s="3"/>
      <c r="BR737" s="3"/>
    </row>
    <row r="738" spans="18:70" x14ac:dyDescent="0.2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J738" s="58"/>
      <c r="BP738" s="3"/>
      <c r="BQ738" s="3"/>
      <c r="BR738" s="3"/>
    </row>
    <row r="739" spans="18:70" x14ac:dyDescent="0.2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J739" s="58"/>
      <c r="BP739" s="3"/>
      <c r="BQ739" s="3"/>
      <c r="BR739" s="3"/>
    </row>
    <row r="740" spans="18:70" x14ac:dyDescent="0.2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J740" s="58"/>
      <c r="BP740" s="3"/>
      <c r="BQ740" s="3"/>
      <c r="BR740" s="3"/>
    </row>
    <row r="741" spans="18:70" x14ac:dyDescent="0.2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J741" s="58"/>
      <c r="BP741" s="3"/>
      <c r="BQ741" s="3"/>
      <c r="BR741" s="3"/>
    </row>
    <row r="742" spans="18:70" x14ac:dyDescent="0.2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J742" s="58"/>
      <c r="BP742" s="3"/>
      <c r="BQ742" s="3"/>
      <c r="BR742" s="3"/>
    </row>
    <row r="743" spans="18:70" x14ac:dyDescent="0.2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J743" s="58"/>
      <c r="BP743" s="3"/>
      <c r="BQ743" s="3"/>
      <c r="BR743" s="3"/>
    </row>
    <row r="744" spans="18:70" x14ac:dyDescent="0.2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J744" s="58"/>
      <c r="BP744" s="3"/>
      <c r="BQ744" s="3"/>
      <c r="BR744" s="3"/>
    </row>
    <row r="745" spans="18:70" x14ac:dyDescent="0.2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J745" s="58"/>
      <c r="BP745" s="3"/>
      <c r="BQ745" s="3"/>
      <c r="BR745" s="3"/>
    </row>
    <row r="746" spans="18:70" x14ac:dyDescent="0.2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J746" s="58"/>
      <c r="BP746" s="3"/>
      <c r="BQ746" s="3"/>
      <c r="BR746" s="3"/>
    </row>
    <row r="747" spans="18:70" x14ac:dyDescent="0.2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J747" s="58"/>
      <c r="BP747" s="3"/>
      <c r="BQ747" s="3"/>
      <c r="BR747" s="3"/>
    </row>
    <row r="748" spans="18:70" x14ac:dyDescent="0.2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J748" s="58"/>
      <c r="BP748" s="3"/>
      <c r="BQ748" s="3"/>
      <c r="BR748" s="3"/>
    </row>
    <row r="749" spans="18:70" x14ac:dyDescent="0.2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J749" s="58"/>
      <c r="BP749" s="3"/>
      <c r="BQ749" s="3"/>
      <c r="BR749" s="3"/>
    </row>
    <row r="750" spans="18:70" x14ac:dyDescent="0.2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J750" s="58"/>
      <c r="BP750" s="3"/>
      <c r="BQ750" s="3"/>
      <c r="BR750" s="3"/>
    </row>
    <row r="751" spans="18:70" x14ac:dyDescent="0.2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J751" s="58"/>
      <c r="BP751" s="3"/>
      <c r="BQ751" s="3"/>
      <c r="BR751" s="3"/>
    </row>
    <row r="752" spans="18:70" x14ac:dyDescent="0.2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J752" s="58"/>
      <c r="BP752" s="3"/>
      <c r="BQ752" s="3"/>
      <c r="BR752" s="3"/>
    </row>
    <row r="753" spans="18:70" x14ac:dyDescent="0.2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J753" s="58"/>
      <c r="BP753" s="3"/>
      <c r="BQ753" s="3"/>
      <c r="BR753" s="3"/>
    </row>
    <row r="754" spans="18:70" x14ac:dyDescent="0.2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J754" s="58"/>
      <c r="BP754" s="3"/>
      <c r="BQ754" s="3"/>
      <c r="BR754" s="3"/>
    </row>
    <row r="755" spans="18:70" x14ac:dyDescent="0.2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J755" s="58"/>
      <c r="BP755" s="3"/>
      <c r="BQ755" s="3"/>
      <c r="BR755" s="3"/>
    </row>
    <row r="756" spans="18:70" x14ac:dyDescent="0.2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J756" s="58"/>
      <c r="BP756" s="3"/>
      <c r="BQ756" s="3"/>
      <c r="BR756" s="3"/>
    </row>
    <row r="757" spans="18:70" x14ac:dyDescent="0.2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J757" s="58"/>
      <c r="BP757" s="3"/>
      <c r="BQ757" s="3"/>
      <c r="BR757" s="3"/>
    </row>
    <row r="758" spans="18:70" x14ac:dyDescent="0.2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J758" s="58"/>
      <c r="BP758" s="3"/>
      <c r="BQ758" s="3"/>
      <c r="BR758" s="3"/>
    </row>
    <row r="759" spans="18:70" x14ac:dyDescent="0.2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J759" s="58"/>
      <c r="BP759" s="3"/>
      <c r="BQ759" s="3"/>
      <c r="BR759" s="3"/>
    </row>
    <row r="760" spans="18:70" x14ac:dyDescent="0.2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J760" s="58"/>
      <c r="BP760" s="3"/>
      <c r="BQ760" s="3"/>
      <c r="BR760" s="3"/>
    </row>
    <row r="761" spans="18:70" x14ac:dyDescent="0.2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J761" s="58"/>
      <c r="BP761" s="3"/>
      <c r="BQ761" s="3"/>
      <c r="BR761" s="3"/>
    </row>
    <row r="762" spans="18:70" x14ac:dyDescent="0.2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J762" s="58"/>
      <c r="BP762" s="3"/>
      <c r="BQ762" s="3"/>
      <c r="BR762" s="3"/>
    </row>
    <row r="763" spans="18:70" x14ac:dyDescent="0.2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J763" s="58"/>
      <c r="BP763" s="3"/>
      <c r="BQ763" s="3"/>
      <c r="BR763" s="3"/>
    </row>
    <row r="764" spans="18:70" x14ac:dyDescent="0.2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J764" s="58"/>
      <c r="BP764" s="3"/>
      <c r="BQ764" s="3"/>
      <c r="BR764" s="3"/>
    </row>
    <row r="765" spans="18:70" x14ac:dyDescent="0.2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J765" s="58"/>
      <c r="BP765" s="3"/>
      <c r="BQ765" s="3"/>
      <c r="BR765" s="3"/>
    </row>
    <row r="766" spans="18:70" x14ac:dyDescent="0.2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J766" s="58"/>
      <c r="BP766" s="3"/>
      <c r="BQ766" s="3"/>
      <c r="BR766" s="3"/>
    </row>
    <row r="767" spans="18:70" x14ac:dyDescent="0.2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J767" s="58"/>
      <c r="BP767" s="3"/>
      <c r="BQ767" s="3"/>
      <c r="BR767" s="3"/>
    </row>
    <row r="768" spans="18:70" x14ac:dyDescent="0.2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J768" s="58"/>
      <c r="BP768" s="3"/>
      <c r="BQ768" s="3"/>
      <c r="BR768" s="3"/>
    </row>
    <row r="769" spans="18:70" x14ac:dyDescent="0.2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J769" s="58"/>
      <c r="BP769" s="3"/>
      <c r="BQ769" s="3"/>
      <c r="BR769" s="3"/>
    </row>
    <row r="770" spans="18:70" x14ac:dyDescent="0.2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J770" s="58"/>
      <c r="BP770" s="3"/>
      <c r="BQ770" s="3"/>
      <c r="BR770" s="3"/>
    </row>
    <row r="771" spans="18:70" x14ac:dyDescent="0.2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J771" s="58"/>
      <c r="BP771" s="3"/>
      <c r="BQ771" s="3"/>
      <c r="BR771" s="3"/>
    </row>
    <row r="772" spans="18:70" x14ac:dyDescent="0.2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J772" s="58"/>
      <c r="BP772" s="3"/>
      <c r="BQ772" s="3"/>
      <c r="BR772" s="3"/>
    </row>
    <row r="773" spans="18:70" x14ac:dyDescent="0.2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J773" s="58"/>
      <c r="BP773" s="3"/>
      <c r="BQ773" s="3"/>
      <c r="BR773" s="3"/>
    </row>
    <row r="774" spans="18:70" x14ac:dyDescent="0.2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J774" s="58"/>
      <c r="BP774" s="3"/>
      <c r="BQ774" s="3"/>
      <c r="BR774" s="3"/>
    </row>
    <row r="775" spans="18:70" x14ac:dyDescent="0.2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J775" s="58"/>
      <c r="BP775" s="3"/>
      <c r="BQ775" s="3"/>
      <c r="BR775" s="3"/>
    </row>
    <row r="776" spans="18:70" x14ac:dyDescent="0.2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J776" s="58"/>
      <c r="BP776" s="3"/>
      <c r="BQ776" s="3"/>
      <c r="BR776" s="3"/>
    </row>
    <row r="777" spans="18:70" x14ac:dyDescent="0.2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J777" s="58"/>
      <c r="BP777" s="3"/>
      <c r="BQ777" s="3"/>
      <c r="BR777" s="3"/>
    </row>
    <row r="778" spans="18:70" x14ac:dyDescent="0.2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J778" s="58"/>
      <c r="BP778" s="3"/>
      <c r="BQ778" s="3"/>
      <c r="BR778" s="3"/>
    </row>
    <row r="779" spans="18:70" x14ac:dyDescent="0.2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J779" s="58"/>
      <c r="BP779" s="3"/>
      <c r="BQ779" s="3"/>
      <c r="BR779" s="3"/>
    </row>
    <row r="780" spans="18:70" x14ac:dyDescent="0.2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J780" s="58"/>
      <c r="BP780" s="3"/>
      <c r="BQ780" s="3"/>
      <c r="BR780" s="3"/>
    </row>
    <row r="781" spans="18:70" x14ac:dyDescent="0.2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J781" s="58"/>
      <c r="BP781" s="3"/>
      <c r="BQ781" s="3"/>
      <c r="BR781" s="3"/>
    </row>
    <row r="782" spans="18:70" x14ac:dyDescent="0.2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J782" s="58"/>
      <c r="BP782" s="3"/>
      <c r="BQ782" s="3"/>
      <c r="BR782" s="3"/>
    </row>
    <row r="783" spans="18:70" x14ac:dyDescent="0.2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J783" s="58"/>
      <c r="BP783" s="3"/>
      <c r="BQ783" s="3"/>
      <c r="BR783" s="3"/>
    </row>
    <row r="784" spans="18:70" x14ac:dyDescent="0.2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J784" s="58"/>
      <c r="BP784" s="3"/>
      <c r="BQ784" s="3"/>
      <c r="BR784" s="3"/>
    </row>
    <row r="785" spans="18:70" x14ac:dyDescent="0.2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J785" s="58"/>
      <c r="BP785" s="3"/>
      <c r="BQ785" s="3"/>
      <c r="BR785" s="3"/>
    </row>
    <row r="786" spans="18:70" x14ac:dyDescent="0.2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J786" s="58"/>
      <c r="BP786" s="3"/>
      <c r="BQ786" s="3"/>
      <c r="BR786" s="3"/>
    </row>
    <row r="787" spans="18:70" x14ac:dyDescent="0.2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J787" s="58"/>
      <c r="BP787" s="3"/>
      <c r="BQ787" s="3"/>
      <c r="BR787" s="3"/>
    </row>
    <row r="788" spans="18:70" x14ac:dyDescent="0.2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J788" s="58"/>
      <c r="BP788" s="3"/>
      <c r="BQ788" s="3"/>
      <c r="BR788" s="3"/>
    </row>
    <row r="789" spans="18:70" x14ac:dyDescent="0.2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J789" s="58"/>
      <c r="BP789" s="3"/>
      <c r="BQ789" s="3"/>
      <c r="BR789" s="3"/>
    </row>
    <row r="790" spans="18:70" x14ac:dyDescent="0.2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J790" s="58"/>
      <c r="BP790" s="3"/>
      <c r="BQ790" s="3"/>
      <c r="BR790" s="3"/>
    </row>
    <row r="791" spans="18:70" x14ac:dyDescent="0.2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J791" s="58"/>
      <c r="BP791" s="3"/>
      <c r="BQ791" s="3"/>
      <c r="BR791" s="3"/>
    </row>
    <row r="792" spans="18:70" x14ac:dyDescent="0.2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J792" s="58"/>
      <c r="BP792" s="3"/>
      <c r="BQ792" s="3"/>
      <c r="BR792" s="3"/>
    </row>
    <row r="793" spans="18:70" x14ac:dyDescent="0.2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J793" s="58"/>
      <c r="BP793" s="3"/>
      <c r="BQ793" s="3"/>
      <c r="BR793" s="3"/>
    </row>
    <row r="794" spans="18:70" x14ac:dyDescent="0.2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J794" s="58"/>
      <c r="BP794" s="3"/>
      <c r="BQ794" s="3"/>
      <c r="BR794" s="3"/>
    </row>
    <row r="795" spans="18:70" x14ac:dyDescent="0.2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J795" s="58"/>
      <c r="BP795" s="3"/>
      <c r="BQ795" s="3"/>
      <c r="BR795" s="3"/>
    </row>
    <row r="796" spans="18:70" x14ac:dyDescent="0.2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J796" s="58"/>
      <c r="BP796" s="3"/>
      <c r="BQ796" s="3"/>
      <c r="BR796" s="3"/>
    </row>
    <row r="797" spans="18:70" x14ac:dyDescent="0.2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J797" s="58"/>
      <c r="BP797" s="3"/>
      <c r="BQ797" s="3"/>
      <c r="BR797" s="3"/>
    </row>
    <row r="798" spans="18:70" x14ac:dyDescent="0.2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J798" s="58"/>
      <c r="BP798" s="3"/>
      <c r="BQ798" s="3"/>
      <c r="BR798" s="3"/>
    </row>
    <row r="799" spans="18:70" x14ac:dyDescent="0.2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J799" s="58"/>
      <c r="BP799" s="3"/>
      <c r="BQ799" s="3"/>
      <c r="BR799" s="3"/>
    </row>
    <row r="800" spans="18:70" x14ac:dyDescent="0.2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J800" s="58"/>
      <c r="BP800" s="3"/>
      <c r="BQ800" s="3"/>
      <c r="BR800" s="3"/>
    </row>
    <row r="801" spans="18:70" x14ac:dyDescent="0.2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J801" s="58"/>
      <c r="BP801" s="3"/>
      <c r="BQ801" s="3"/>
      <c r="BR801" s="3"/>
    </row>
    <row r="802" spans="18:70" x14ac:dyDescent="0.2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J802" s="58"/>
      <c r="BP802" s="3"/>
      <c r="BQ802" s="3"/>
      <c r="BR802" s="3"/>
    </row>
    <row r="803" spans="18:70" x14ac:dyDescent="0.2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J803" s="58"/>
      <c r="BP803" s="3"/>
      <c r="BQ803" s="3"/>
      <c r="BR803" s="3"/>
    </row>
    <row r="804" spans="18:70" x14ac:dyDescent="0.2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J804" s="58"/>
      <c r="BP804" s="3"/>
      <c r="BQ804" s="3"/>
      <c r="BR804" s="3"/>
    </row>
    <row r="805" spans="18:70" x14ac:dyDescent="0.2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J805" s="58"/>
      <c r="BP805" s="3"/>
      <c r="BQ805" s="3"/>
      <c r="BR805" s="3"/>
    </row>
    <row r="806" spans="18:70" x14ac:dyDescent="0.2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J806" s="58"/>
      <c r="BP806" s="3"/>
      <c r="BQ806" s="3"/>
      <c r="BR806" s="3"/>
    </row>
    <row r="807" spans="18:70" x14ac:dyDescent="0.2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J807" s="58"/>
      <c r="BP807" s="3"/>
      <c r="BQ807" s="3"/>
      <c r="BR807" s="3"/>
    </row>
    <row r="808" spans="18:70" x14ac:dyDescent="0.2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J808" s="58"/>
      <c r="BP808" s="3"/>
      <c r="BQ808" s="3"/>
      <c r="BR808" s="3"/>
    </row>
    <row r="809" spans="18:70" x14ac:dyDescent="0.2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J809" s="58"/>
      <c r="BP809" s="3"/>
      <c r="BQ809" s="3"/>
      <c r="BR809" s="3"/>
    </row>
    <row r="810" spans="18:70" x14ac:dyDescent="0.2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J810" s="58"/>
      <c r="BP810" s="3"/>
      <c r="BQ810" s="3"/>
      <c r="BR810" s="3"/>
    </row>
    <row r="811" spans="18:70" x14ac:dyDescent="0.2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J811" s="58"/>
      <c r="BP811" s="3"/>
      <c r="BQ811" s="3"/>
      <c r="BR811" s="3"/>
    </row>
    <row r="812" spans="18:70" x14ac:dyDescent="0.2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J812" s="58"/>
      <c r="BP812" s="3"/>
      <c r="BQ812" s="3"/>
      <c r="BR812" s="3"/>
    </row>
    <row r="813" spans="18:70" x14ac:dyDescent="0.2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J813" s="58"/>
      <c r="BP813" s="3"/>
      <c r="BQ813" s="3"/>
      <c r="BR813" s="3"/>
    </row>
    <row r="814" spans="18:70" x14ac:dyDescent="0.2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J814" s="58"/>
      <c r="BP814" s="3"/>
      <c r="BQ814" s="3"/>
      <c r="BR814" s="3"/>
    </row>
    <row r="815" spans="18:70" x14ac:dyDescent="0.2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J815" s="58"/>
      <c r="BP815" s="3"/>
      <c r="BQ815" s="3"/>
      <c r="BR815" s="3"/>
    </row>
    <row r="816" spans="18:70" x14ac:dyDescent="0.2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J816" s="58"/>
      <c r="BP816" s="3"/>
      <c r="BQ816" s="3"/>
      <c r="BR816" s="3"/>
    </row>
    <row r="817" spans="18:70" x14ac:dyDescent="0.2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J817" s="58"/>
      <c r="BP817" s="3"/>
      <c r="BQ817" s="3"/>
      <c r="BR817" s="3"/>
    </row>
    <row r="818" spans="18:70" x14ac:dyDescent="0.2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J818" s="58"/>
      <c r="BP818" s="3"/>
      <c r="BQ818" s="3"/>
      <c r="BR818" s="3"/>
    </row>
    <row r="819" spans="18:70" x14ac:dyDescent="0.2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J819" s="58"/>
      <c r="BP819" s="3"/>
      <c r="BQ819" s="3"/>
      <c r="BR819" s="3"/>
    </row>
    <row r="820" spans="18:70" x14ac:dyDescent="0.2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J820" s="58"/>
      <c r="BP820" s="3"/>
      <c r="BQ820" s="3"/>
      <c r="BR820" s="3"/>
    </row>
    <row r="821" spans="18:70" x14ac:dyDescent="0.2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J821" s="58"/>
      <c r="BP821" s="3"/>
      <c r="BQ821" s="3"/>
      <c r="BR821" s="3"/>
    </row>
    <row r="822" spans="18:70" x14ac:dyDescent="0.2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J822" s="58"/>
      <c r="BP822" s="3"/>
      <c r="BQ822" s="3"/>
      <c r="BR822" s="3"/>
    </row>
    <row r="823" spans="18:70" x14ac:dyDescent="0.2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J823" s="58"/>
      <c r="BP823" s="3"/>
      <c r="BQ823" s="3"/>
      <c r="BR823" s="3"/>
    </row>
    <row r="824" spans="18:70" x14ac:dyDescent="0.2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J824" s="58"/>
      <c r="BP824" s="3"/>
      <c r="BQ824" s="3"/>
      <c r="BR824" s="3"/>
    </row>
    <row r="825" spans="18:70" x14ac:dyDescent="0.2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J825" s="58"/>
      <c r="BP825" s="3"/>
      <c r="BQ825" s="3"/>
      <c r="BR825" s="3"/>
    </row>
    <row r="826" spans="18:70" x14ac:dyDescent="0.2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J826" s="58"/>
      <c r="BP826" s="3"/>
      <c r="BQ826" s="3"/>
      <c r="BR826" s="3"/>
    </row>
    <row r="827" spans="18:70" x14ac:dyDescent="0.2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J827" s="58"/>
      <c r="BP827" s="3"/>
      <c r="BQ827" s="3"/>
      <c r="BR827" s="3"/>
    </row>
    <row r="828" spans="18:70" x14ac:dyDescent="0.2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J828" s="58"/>
      <c r="BP828" s="3"/>
      <c r="BQ828" s="3"/>
      <c r="BR828" s="3"/>
    </row>
    <row r="829" spans="18:70" x14ac:dyDescent="0.2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J829" s="58"/>
      <c r="BP829" s="3"/>
      <c r="BQ829" s="3"/>
      <c r="BR829" s="3"/>
    </row>
    <row r="830" spans="18:70" x14ac:dyDescent="0.2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J830" s="58"/>
      <c r="BP830" s="3"/>
      <c r="BQ830" s="3"/>
      <c r="BR830" s="3"/>
    </row>
    <row r="831" spans="18:70" x14ac:dyDescent="0.2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J831" s="58"/>
      <c r="BP831" s="3"/>
      <c r="BQ831" s="3"/>
      <c r="BR831" s="3"/>
    </row>
    <row r="832" spans="18:70" x14ac:dyDescent="0.2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J832" s="58"/>
      <c r="BP832" s="3"/>
      <c r="BQ832" s="3"/>
      <c r="BR832" s="3"/>
    </row>
    <row r="833" spans="18:70" x14ac:dyDescent="0.2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J833" s="58"/>
      <c r="BP833" s="3"/>
      <c r="BQ833" s="3"/>
      <c r="BR833" s="3"/>
    </row>
    <row r="834" spans="18:70" x14ac:dyDescent="0.2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J834" s="58"/>
      <c r="BP834" s="3"/>
      <c r="BQ834" s="3"/>
      <c r="BR834" s="3"/>
    </row>
    <row r="835" spans="18:70" x14ac:dyDescent="0.2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J835" s="58"/>
      <c r="BP835" s="3"/>
      <c r="BQ835" s="3"/>
      <c r="BR835" s="3"/>
    </row>
    <row r="836" spans="18:70" x14ac:dyDescent="0.2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J836" s="58"/>
      <c r="BP836" s="3"/>
      <c r="BQ836" s="3"/>
      <c r="BR836" s="3"/>
    </row>
    <row r="837" spans="18:70" x14ac:dyDescent="0.2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J837" s="58"/>
      <c r="BP837" s="3"/>
      <c r="BQ837" s="3"/>
      <c r="BR837" s="3"/>
    </row>
    <row r="838" spans="18:70" x14ac:dyDescent="0.2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J838" s="58"/>
      <c r="BP838" s="3"/>
      <c r="BQ838" s="3"/>
      <c r="BR838" s="3"/>
    </row>
    <row r="839" spans="18:70" x14ac:dyDescent="0.2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J839" s="58"/>
      <c r="BP839" s="3"/>
      <c r="BQ839" s="3"/>
      <c r="BR839" s="3"/>
    </row>
    <row r="840" spans="18:70" x14ac:dyDescent="0.2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J840" s="58"/>
      <c r="BP840" s="3"/>
      <c r="BQ840" s="3"/>
      <c r="BR840" s="3"/>
    </row>
    <row r="841" spans="18:70" x14ac:dyDescent="0.2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J841" s="58"/>
      <c r="BP841" s="3"/>
      <c r="BQ841" s="3"/>
      <c r="BR841" s="3"/>
    </row>
    <row r="842" spans="18:70" x14ac:dyDescent="0.2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J842" s="58"/>
      <c r="BP842" s="3"/>
      <c r="BQ842" s="3"/>
      <c r="BR842" s="3"/>
    </row>
    <row r="843" spans="18:70" x14ac:dyDescent="0.2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J843" s="58"/>
      <c r="BP843" s="3"/>
      <c r="BQ843" s="3"/>
      <c r="BR843" s="3"/>
    </row>
    <row r="844" spans="18:70" x14ac:dyDescent="0.2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J844" s="58"/>
      <c r="BP844" s="3"/>
      <c r="BQ844" s="3"/>
      <c r="BR844" s="3"/>
    </row>
    <row r="845" spans="18:70" x14ac:dyDescent="0.2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J845" s="58"/>
      <c r="BP845" s="3"/>
      <c r="BQ845" s="3"/>
      <c r="BR845" s="3"/>
    </row>
    <row r="846" spans="18:70" x14ac:dyDescent="0.2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J846" s="58"/>
      <c r="BP846" s="3"/>
      <c r="BQ846" s="3"/>
      <c r="BR846" s="3"/>
    </row>
    <row r="847" spans="18:70" x14ac:dyDescent="0.2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J847" s="58"/>
      <c r="BP847" s="3"/>
      <c r="BQ847" s="3"/>
      <c r="BR847" s="3"/>
    </row>
    <row r="848" spans="18:70" x14ac:dyDescent="0.2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J848" s="58"/>
      <c r="BP848" s="3"/>
      <c r="BQ848" s="3"/>
      <c r="BR848" s="3"/>
    </row>
    <row r="849" spans="18:70" x14ac:dyDescent="0.2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J849" s="58"/>
      <c r="BP849" s="3"/>
      <c r="BQ849" s="3"/>
      <c r="BR849" s="3"/>
    </row>
    <row r="850" spans="18:70" x14ac:dyDescent="0.2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J850" s="58"/>
      <c r="BP850" s="3"/>
      <c r="BQ850" s="3"/>
      <c r="BR850" s="3"/>
    </row>
    <row r="851" spans="18:70" x14ac:dyDescent="0.2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J851" s="58"/>
      <c r="BP851" s="3"/>
      <c r="BQ851" s="3"/>
      <c r="BR851" s="3"/>
    </row>
    <row r="852" spans="18:70" x14ac:dyDescent="0.2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J852" s="58"/>
      <c r="BP852" s="3"/>
      <c r="BQ852" s="3"/>
      <c r="BR852" s="3"/>
    </row>
    <row r="853" spans="18:70" x14ac:dyDescent="0.2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J853" s="58"/>
      <c r="BP853" s="3"/>
      <c r="BQ853" s="3"/>
      <c r="BR853" s="3"/>
    </row>
    <row r="854" spans="18:70" x14ac:dyDescent="0.2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J854" s="58"/>
      <c r="BP854" s="3"/>
      <c r="BQ854" s="3"/>
      <c r="BR854" s="3"/>
    </row>
    <row r="855" spans="18:70" x14ac:dyDescent="0.2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J855" s="58"/>
      <c r="BP855" s="3"/>
      <c r="BQ855" s="3"/>
      <c r="BR855" s="3"/>
    </row>
    <row r="856" spans="18:70" x14ac:dyDescent="0.2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J856" s="58"/>
      <c r="BP856" s="3"/>
      <c r="BQ856" s="3"/>
      <c r="BR856" s="3"/>
    </row>
    <row r="857" spans="18:70" x14ac:dyDescent="0.2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J857" s="58"/>
      <c r="BP857" s="3"/>
      <c r="BQ857" s="3"/>
      <c r="BR857" s="3"/>
    </row>
    <row r="858" spans="18:70" x14ac:dyDescent="0.2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J858" s="58"/>
      <c r="BP858" s="3"/>
      <c r="BQ858" s="3"/>
      <c r="BR858" s="3"/>
    </row>
    <row r="859" spans="18:70" x14ac:dyDescent="0.2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J859" s="58"/>
      <c r="BP859" s="3"/>
      <c r="BQ859" s="3"/>
      <c r="BR859" s="3"/>
    </row>
    <row r="860" spans="18:70" x14ac:dyDescent="0.2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J860" s="58"/>
      <c r="BP860" s="3"/>
      <c r="BQ860" s="3"/>
      <c r="BR860" s="3"/>
    </row>
    <row r="861" spans="18:70" x14ac:dyDescent="0.2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J861" s="58"/>
      <c r="BP861" s="3"/>
      <c r="BQ861" s="3"/>
      <c r="BR861" s="3"/>
    </row>
    <row r="862" spans="18:70" x14ac:dyDescent="0.2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J862" s="58"/>
      <c r="BP862" s="3"/>
      <c r="BQ862" s="3"/>
      <c r="BR862" s="3"/>
    </row>
    <row r="863" spans="18:70" x14ac:dyDescent="0.2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J863" s="58"/>
      <c r="BP863" s="3"/>
      <c r="BQ863" s="3"/>
      <c r="BR863" s="3"/>
    </row>
    <row r="864" spans="18:70" x14ac:dyDescent="0.2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J864" s="58"/>
      <c r="BP864" s="3"/>
      <c r="BQ864" s="3"/>
      <c r="BR864" s="3"/>
    </row>
    <row r="865" spans="18:70" x14ac:dyDescent="0.2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J865" s="58"/>
      <c r="BP865" s="3"/>
      <c r="BQ865" s="3"/>
      <c r="BR865" s="3"/>
    </row>
    <row r="866" spans="18:70" x14ac:dyDescent="0.2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J866" s="58"/>
      <c r="BP866" s="3"/>
      <c r="BQ866" s="3"/>
      <c r="BR866" s="3"/>
    </row>
    <row r="867" spans="18:70" x14ac:dyDescent="0.2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J867" s="58"/>
      <c r="BP867" s="3"/>
      <c r="BQ867" s="3"/>
      <c r="BR867" s="3"/>
    </row>
    <row r="868" spans="18:70" x14ac:dyDescent="0.2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J868" s="58"/>
      <c r="BP868" s="3"/>
      <c r="BQ868" s="3"/>
      <c r="BR868" s="3"/>
    </row>
    <row r="869" spans="18:70" x14ac:dyDescent="0.2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J869" s="58"/>
      <c r="BP869" s="3"/>
      <c r="BQ869" s="3"/>
      <c r="BR869" s="3"/>
    </row>
    <row r="870" spans="18:70" x14ac:dyDescent="0.2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J870" s="58"/>
      <c r="BP870" s="3"/>
      <c r="BQ870" s="3"/>
      <c r="BR870" s="3"/>
    </row>
    <row r="871" spans="18:70" x14ac:dyDescent="0.2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J871" s="58"/>
      <c r="BP871" s="3"/>
      <c r="BQ871" s="3"/>
      <c r="BR871" s="3"/>
    </row>
    <row r="872" spans="18:70" x14ac:dyDescent="0.2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J872" s="58"/>
      <c r="BP872" s="3"/>
      <c r="BQ872" s="3"/>
      <c r="BR872" s="3"/>
    </row>
    <row r="873" spans="18:70" x14ac:dyDescent="0.2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J873" s="58"/>
      <c r="BP873" s="3"/>
      <c r="BQ873" s="3"/>
      <c r="BR873" s="3"/>
    </row>
    <row r="874" spans="18:70" x14ac:dyDescent="0.2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J874" s="58"/>
      <c r="BP874" s="3"/>
      <c r="BQ874" s="3"/>
      <c r="BR874" s="3"/>
    </row>
    <row r="875" spans="18:70" x14ac:dyDescent="0.2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J875" s="58"/>
      <c r="BP875" s="3"/>
      <c r="BQ875" s="3"/>
      <c r="BR875" s="3"/>
    </row>
    <row r="876" spans="18:70" x14ac:dyDescent="0.2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J876" s="58"/>
      <c r="BP876" s="3"/>
      <c r="BQ876" s="3"/>
      <c r="BR876" s="3"/>
    </row>
    <row r="877" spans="18:70" x14ac:dyDescent="0.2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J877" s="58"/>
      <c r="BP877" s="3"/>
      <c r="BQ877" s="3"/>
      <c r="BR877" s="3"/>
    </row>
    <row r="878" spans="18:70" x14ac:dyDescent="0.2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J878" s="58"/>
      <c r="BP878" s="3"/>
      <c r="BQ878" s="3"/>
      <c r="BR878" s="3"/>
    </row>
    <row r="879" spans="18:70" x14ac:dyDescent="0.2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J879" s="58"/>
      <c r="BP879" s="3"/>
      <c r="BQ879" s="3"/>
      <c r="BR879" s="3"/>
    </row>
    <row r="880" spans="18:70" x14ac:dyDescent="0.2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J880" s="58"/>
      <c r="BP880" s="3"/>
      <c r="BQ880" s="3"/>
      <c r="BR880" s="3"/>
    </row>
    <row r="881" spans="18:70" x14ac:dyDescent="0.2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J881" s="58"/>
      <c r="BP881" s="3"/>
      <c r="BQ881" s="3"/>
      <c r="BR881" s="3"/>
    </row>
    <row r="882" spans="18:70" x14ac:dyDescent="0.2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J882" s="58"/>
      <c r="BP882" s="3"/>
      <c r="BQ882" s="3"/>
      <c r="BR882" s="3"/>
    </row>
    <row r="883" spans="18:70" x14ac:dyDescent="0.2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J883" s="58"/>
      <c r="BP883" s="3"/>
      <c r="BQ883" s="3"/>
      <c r="BR883" s="3"/>
    </row>
    <row r="884" spans="18:70" x14ac:dyDescent="0.2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J884" s="58"/>
      <c r="BP884" s="3"/>
      <c r="BQ884" s="3"/>
      <c r="BR884" s="3"/>
    </row>
    <row r="885" spans="18:70" x14ac:dyDescent="0.2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J885" s="58"/>
      <c r="BP885" s="3"/>
      <c r="BQ885" s="3"/>
      <c r="BR885" s="3"/>
    </row>
    <row r="886" spans="18:70" x14ac:dyDescent="0.2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J886" s="58"/>
      <c r="BP886" s="3"/>
      <c r="BQ886" s="3"/>
      <c r="BR886" s="3"/>
    </row>
    <row r="887" spans="18:70" x14ac:dyDescent="0.2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J887" s="58"/>
      <c r="BP887" s="3"/>
      <c r="BQ887" s="3"/>
      <c r="BR887" s="3"/>
    </row>
    <row r="888" spans="18:70" x14ac:dyDescent="0.2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J888" s="58"/>
      <c r="BP888" s="3"/>
      <c r="BQ888" s="3"/>
      <c r="BR888" s="3"/>
    </row>
    <row r="889" spans="18:70" x14ac:dyDescent="0.2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J889" s="58"/>
      <c r="BP889" s="3"/>
      <c r="BQ889" s="3"/>
      <c r="BR889" s="3"/>
    </row>
    <row r="890" spans="18:70" x14ac:dyDescent="0.2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J890" s="58"/>
      <c r="BP890" s="3"/>
      <c r="BQ890" s="3"/>
      <c r="BR890" s="3"/>
    </row>
    <row r="891" spans="18:70" x14ac:dyDescent="0.2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J891" s="58"/>
      <c r="BP891" s="3"/>
      <c r="BQ891" s="3"/>
      <c r="BR891" s="3"/>
    </row>
    <row r="892" spans="18:70" x14ac:dyDescent="0.2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J892" s="58"/>
      <c r="BP892" s="3"/>
      <c r="BQ892" s="3"/>
      <c r="BR892" s="3"/>
    </row>
    <row r="893" spans="18:70" x14ac:dyDescent="0.2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J893" s="58"/>
      <c r="BP893" s="3"/>
      <c r="BQ893" s="3"/>
      <c r="BR893" s="3"/>
    </row>
    <row r="894" spans="18:70" x14ac:dyDescent="0.2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J894" s="58"/>
      <c r="BP894" s="3"/>
      <c r="BQ894" s="3"/>
      <c r="BR894" s="3"/>
    </row>
    <row r="895" spans="18:70" x14ac:dyDescent="0.2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J895" s="58"/>
      <c r="BP895" s="3"/>
      <c r="BQ895" s="3"/>
      <c r="BR895" s="3"/>
    </row>
    <row r="896" spans="18:70" x14ac:dyDescent="0.2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J896" s="58"/>
      <c r="BP896" s="3"/>
      <c r="BQ896" s="3"/>
      <c r="BR896" s="3"/>
    </row>
    <row r="897" spans="18:70" x14ac:dyDescent="0.2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J897" s="58"/>
      <c r="BP897" s="3"/>
      <c r="BQ897" s="3"/>
      <c r="BR897" s="3"/>
    </row>
    <row r="898" spans="18:70" x14ac:dyDescent="0.2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J898" s="58"/>
      <c r="BP898" s="3"/>
      <c r="BQ898" s="3"/>
      <c r="BR898" s="3"/>
    </row>
    <row r="899" spans="18:70" x14ac:dyDescent="0.2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J899" s="58"/>
      <c r="BP899" s="3"/>
      <c r="BQ899" s="3"/>
      <c r="BR899" s="3"/>
    </row>
    <row r="900" spans="18:70" x14ac:dyDescent="0.2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J900" s="58"/>
      <c r="BP900" s="3"/>
      <c r="BQ900" s="3"/>
      <c r="BR900" s="3"/>
    </row>
    <row r="901" spans="18:70" x14ac:dyDescent="0.2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J901" s="58"/>
      <c r="BP901" s="3"/>
      <c r="BQ901" s="3"/>
      <c r="BR901" s="3"/>
    </row>
    <row r="902" spans="18:70" x14ac:dyDescent="0.2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J902" s="58"/>
      <c r="BP902" s="3"/>
      <c r="BQ902" s="3"/>
      <c r="BR902" s="3"/>
    </row>
    <row r="903" spans="18:70" x14ac:dyDescent="0.2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J903" s="58"/>
      <c r="BP903" s="3"/>
      <c r="BQ903" s="3"/>
      <c r="BR903" s="3"/>
    </row>
    <row r="904" spans="18:70" x14ac:dyDescent="0.2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J904" s="58"/>
      <c r="BP904" s="3"/>
      <c r="BQ904" s="3"/>
      <c r="BR904" s="3"/>
    </row>
    <row r="905" spans="18:70" x14ac:dyDescent="0.2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J905" s="58"/>
      <c r="BP905" s="3"/>
      <c r="BQ905" s="3"/>
      <c r="BR905" s="3"/>
    </row>
    <row r="906" spans="18:70" x14ac:dyDescent="0.2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J906" s="58"/>
      <c r="BP906" s="3"/>
      <c r="BQ906" s="3"/>
      <c r="BR906" s="3"/>
    </row>
    <row r="907" spans="18:70" x14ac:dyDescent="0.2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J907" s="58"/>
      <c r="BP907" s="3"/>
      <c r="BQ907" s="3"/>
      <c r="BR907" s="3"/>
    </row>
    <row r="908" spans="18:70" x14ac:dyDescent="0.2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J908" s="58"/>
      <c r="BP908" s="3"/>
      <c r="BQ908" s="3"/>
      <c r="BR908" s="3"/>
    </row>
    <row r="909" spans="18:70" x14ac:dyDescent="0.2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J909" s="58"/>
      <c r="BP909" s="3"/>
      <c r="BQ909" s="3"/>
      <c r="BR909" s="3"/>
    </row>
    <row r="910" spans="18:70" x14ac:dyDescent="0.2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J910" s="58"/>
      <c r="BP910" s="3"/>
      <c r="BQ910" s="3"/>
      <c r="BR910" s="3"/>
    </row>
    <row r="911" spans="18:70" x14ac:dyDescent="0.2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J911" s="58"/>
      <c r="BP911" s="3"/>
      <c r="BQ911" s="3"/>
      <c r="BR911" s="3"/>
    </row>
    <row r="912" spans="18:70" x14ac:dyDescent="0.2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J912" s="58"/>
      <c r="BP912" s="3"/>
      <c r="BQ912" s="3"/>
      <c r="BR912" s="3"/>
    </row>
    <row r="913" spans="18:70" x14ac:dyDescent="0.2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J913" s="58"/>
      <c r="BP913" s="3"/>
      <c r="BQ913" s="3"/>
      <c r="BR913" s="3"/>
    </row>
    <row r="914" spans="18:70" x14ac:dyDescent="0.2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J914" s="58"/>
      <c r="BP914" s="3"/>
      <c r="BQ914" s="3"/>
      <c r="BR914" s="3"/>
    </row>
    <row r="915" spans="18:70" x14ac:dyDescent="0.2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J915" s="58"/>
      <c r="BP915" s="3"/>
      <c r="BQ915" s="3"/>
      <c r="BR915" s="3"/>
    </row>
    <row r="916" spans="18:70" x14ac:dyDescent="0.2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J916" s="58"/>
      <c r="BP916" s="3"/>
      <c r="BQ916" s="3"/>
      <c r="BR916" s="3"/>
    </row>
    <row r="917" spans="18:70" x14ac:dyDescent="0.2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J917" s="58"/>
      <c r="BP917" s="3"/>
      <c r="BQ917" s="3"/>
      <c r="BR917" s="3"/>
    </row>
    <row r="918" spans="18:70" x14ac:dyDescent="0.2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J918" s="58"/>
      <c r="BP918" s="3"/>
      <c r="BQ918" s="3"/>
      <c r="BR918" s="3"/>
    </row>
    <row r="919" spans="18:70" x14ac:dyDescent="0.2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J919" s="58"/>
      <c r="BP919" s="3"/>
      <c r="BQ919" s="3"/>
      <c r="BR919" s="3"/>
    </row>
    <row r="920" spans="18:70" x14ac:dyDescent="0.2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J920" s="58"/>
      <c r="BP920" s="3"/>
      <c r="BQ920" s="3"/>
      <c r="BR920" s="3"/>
    </row>
    <row r="921" spans="18:70" x14ac:dyDescent="0.2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J921" s="58"/>
      <c r="BP921" s="3"/>
      <c r="BQ921" s="3"/>
      <c r="BR921" s="3"/>
    </row>
    <row r="922" spans="18:70" x14ac:dyDescent="0.2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J922" s="58"/>
      <c r="BP922" s="3"/>
      <c r="BQ922" s="3"/>
      <c r="BR922" s="3"/>
    </row>
    <row r="923" spans="18:70" x14ac:dyDescent="0.2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J923" s="58"/>
      <c r="BP923" s="3"/>
      <c r="BQ923" s="3"/>
      <c r="BR923" s="3"/>
    </row>
    <row r="924" spans="18:70" x14ac:dyDescent="0.2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J924" s="58"/>
      <c r="BP924" s="3"/>
      <c r="BQ924" s="3"/>
      <c r="BR924" s="3"/>
    </row>
    <row r="925" spans="18:70" x14ac:dyDescent="0.2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J925" s="58"/>
      <c r="BP925" s="3"/>
      <c r="BQ925" s="3"/>
      <c r="BR925" s="3"/>
    </row>
    <row r="926" spans="18:70" x14ac:dyDescent="0.2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J926" s="58"/>
      <c r="BP926" s="3"/>
      <c r="BQ926" s="3"/>
      <c r="BR926" s="3"/>
    </row>
    <row r="927" spans="18:70" x14ac:dyDescent="0.2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J927" s="58"/>
      <c r="BP927" s="3"/>
      <c r="BQ927" s="3"/>
      <c r="BR927" s="3"/>
    </row>
    <row r="928" spans="18:70" x14ac:dyDescent="0.2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J928" s="58"/>
      <c r="BP928" s="3"/>
      <c r="BQ928" s="3"/>
      <c r="BR928" s="3"/>
    </row>
    <row r="929" spans="18:70" x14ac:dyDescent="0.2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J929" s="58"/>
      <c r="BP929" s="3"/>
      <c r="BQ929" s="3"/>
      <c r="BR929" s="3"/>
    </row>
    <row r="930" spans="18:70" x14ac:dyDescent="0.2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J930" s="58"/>
      <c r="BP930" s="3"/>
      <c r="BQ930" s="3"/>
      <c r="BR930" s="3"/>
    </row>
    <row r="931" spans="18:70" x14ac:dyDescent="0.2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J931" s="58"/>
      <c r="BP931" s="3"/>
      <c r="BQ931" s="3"/>
      <c r="BR931" s="3"/>
    </row>
    <row r="932" spans="18:70" x14ac:dyDescent="0.2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J932" s="58"/>
      <c r="BP932" s="3"/>
      <c r="BQ932" s="3"/>
      <c r="BR932" s="3"/>
    </row>
    <row r="933" spans="18:70" x14ac:dyDescent="0.2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J933" s="58"/>
      <c r="BP933" s="3"/>
      <c r="BQ933" s="3"/>
      <c r="BR933" s="3"/>
    </row>
    <row r="934" spans="18:70" x14ac:dyDescent="0.2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J934" s="58"/>
      <c r="BP934" s="3"/>
      <c r="BQ934" s="3"/>
      <c r="BR934" s="3"/>
    </row>
    <row r="935" spans="18:70" x14ac:dyDescent="0.2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J935" s="58"/>
      <c r="BP935" s="3"/>
      <c r="BQ935" s="3"/>
      <c r="BR935" s="3"/>
    </row>
    <row r="936" spans="18:70" x14ac:dyDescent="0.2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J936" s="58"/>
      <c r="BP936" s="3"/>
      <c r="BQ936" s="3"/>
      <c r="BR936" s="3"/>
    </row>
    <row r="937" spans="18:70" x14ac:dyDescent="0.2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J937" s="58"/>
      <c r="BP937" s="3"/>
      <c r="BQ937" s="3"/>
      <c r="BR937" s="3"/>
    </row>
    <row r="938" spans="18:70" x14ac:dyDescent="0.2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J938" s="58"/>
      <c r="BP938" s="3"/>
      <c r="BQ938" s="3"/>
      <c r="BR938" s="3"/>
    </row>
    <row r="939" spans="18:70" x14ac:dyDescent="0.2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J939" s="58"/>
      <c r="BP939" s="3"/>
      <c r="BQ939" s="3"/>
      <c r="BR939" s="3"/>
    </row>
    <row r="940" spans="18:70" x14ac:dyDescent="0.2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J940" s="58"/>
      <c r="BP940" s="3"/>
      <c r="BQ940" s="3"/>
      <c r="BR940" s="3"/>
    </row>
    <row r="941" spans="18:70" x14ac:dyDescent="0.2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J941" s="58"/>
      <c r="BP941" s="3"/>
      <c r="BQ941" s="3"/>
      <c r="BR941" s="3"/>
    </row>
    <row r="942" spans="18:70" x14ac:dyDescent="0.2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J942" s="58"/>
      <c r="BP942" s="3"/>
      <c r="BQ942" s="3"/>
      <c r="BR942" s="3"/>
    </row>
    <row r="943" spans="18:70" x14ac:dyDescent="0.2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J943" s="58"/>
      <c r="BP943" s="3"/>
      <c r="BQ943" s="3"/>
      <c r="BR943" s="3"/>
    </row>
    <row r="944" spans="18:70" x14ac:dyDescent="0.2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J944" s="58"/>
      <c r="BP944" s="3"/>
      <c r="BQ944" s="3"/>
      <c r="BR944" s="3"/>
    </row>
    <row r="945" spans="18:70" x14ac:dyDescent="0.2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J945" s="58"/>
      <c r="BP945" s="3"/>
      <c r="BQ945" s="3"/>
      <c r="BR945" s="3"/>
    </row>
    <row r="946" spans="18:70" x14ac:dyDescent="0.2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J946" s="58"/>
      <c r="BP946" s="3"/>
      <c r="BQ946" s="3"/>
      <c r="BR946" s="3"/>
    </row>
    <row r="947" spans="18:70" x14ac:dyDescent="0.2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J947" s="58"/>
      <c r="BP947" s="3"/>
      <c r="BQ947" s="3"/>
      <c r="BR947" s="3"/>
    </row>
    <row r="948" spans="18:70" x14ac:dyDescent="0.2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J948" s="58"/>
      <c r="BP948" s="3"/>
      <c r="BQ948" s="3"/>
      <c r="BR948" s="3"/>
    </row>
    <row r="949" spans="18:70" x14ac:dyDescent="0.2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J949" s="58"/>
      <c r="BP949" s="3"/>
      <c r="BQ949" s="3"/>
      <c r="BR949" s="3"/>
    </row>
    <row r="950" spans="18:70" x14ac:dyDescent="0.2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J950" s="58"/>
      <c r="BP950" s="3"/>
      <c r="BQ950" s="3"/>
      <c r="BR950" s="3"/>
    </row>
    <row r="951" spans="18:70" x14ac:dyDescent="0.2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J951" s="58"/>
      <c r="BP951" s="3"/>
      <c r="BQ951" s="3"/>
      <c r="BR951" s="3"/>
    </row>
    <row r="952" spans="18:70" x14ac:dyDescent="0.2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J952" s="58"/>
      <c r="BP952" s="3"/>
      <c r="BQ952" s="3"/>
      <c r="BR952" s="3"/>
    </row>
    <row r="953" spans="18:70" x14ac:dyDescent="0.2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J953" s="58"/>
      <c r="BP953" s="3"/>
      <c r="BQ953" s="3"/>
      <c r="BR953" s="3"/>
    </row>
    <row r="954" spans="18:70" x14ac:dyDescent="0.2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J954" s="58"/>
      <c r="BP954" s="3"/>
      <c r="BQ954" s="3"/>
      <c r="BR954" s="3"/>
    </row>
    <row r="955" spans="18:70" x14ac:dyDescent="0.2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J955" s="58"/>
      <c r="BP955" s="3"/>
      <c r="BQ955" s="3"/>
      <c r="BR955" s="3"/>
    </row>
    <row r="956" spans="18:70" x14ac:dyDescent="0.2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J956" s="58"/>
      <c r="BP956" s="3"/>
      <c r="BQ956" s="3"/>
      <c r="BR956" s="3"/>
    </row>
    <row r="957" spans="18:70" x14ac:dyDescent="0.2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J957" s="58"/>
      <c r="BP957" s="3"/>
      <c r="BQ957" s="3"/>
      <c r="BR957" s="3"/>
    </row>
    <row r="958" spans="18:70" x14ac:dyDescent="0.2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J958" s="58"/>
      <c r="BP958" s="3"/>
      <c r="BQ958" s="3"/>
      <c r="BR958" s="3"/>
    </row>
    <row r="959" spans="18:70" x14ac:dyDescent="0.2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J959" s="58"/>
      <c r="BP959" s="3"/>
      <c r="BQ959" s="3"/>
      <c r="BR959" s="3"/>
    </row>
    <row r="960" spans="18:70" x14ac:dyDescent="0.2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J960" s="58"/>
      <c r="BP960" s="3"/>
      <c r="BQ960" s="3"/>
      <c r="BR960" s="3"/>
    </row>
    <row r="961" spans="18:70" x14ac:dyDescent="0.2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J961" s="58"/>
      <c r="BP961" s="3"/>
      <c r="BQ961" s="3"/>
      <c r="BR961" s="3"/>
    </row>
    <row r="962" spans="18:70" x14ac:dyDescent="0.2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J962" s="58"/>
      <c r="BP962" s="3"/>
      <c r="BQ962" s="3"/>
      <c r="BR962" s="3"/>
    </row>
    <row r="963" spans="18:70" x14ac:dyDescent="0.2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J963" s="58"/>
      <c r="BP963" s="3"/>
      <c r="BQ963" s="3"/>
      <c r="BR963" s="3"/>
    </row>
    <row r="964" spans="18:70" x14ac:dyDescent="0.2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J964" s="58"/>
      <c r="BP964" s="3"/>
      <c r="BQ964" s="3"/>
      <c r="BR964" s="3"/>
    </row>
    <row r="965" spans="18:70" x14ac:dyDescent="0.2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J965" s="58"/>
      <c r="BP965" s="3"/>
      <c r="BQ965" s="3"/>
      <c r="BR965" s="3"/>
    </row>
    <row r="966" spans="18:70" x14ac:dyDescent="0.2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J966" s="58"/>
      <c r="BP966" s="3"/>
      <c r="BQ966" s="3"/>
      <c r="BR966" s="3"/>
    </row>
    <row r="967" spans="18:70" x14ac:dyDescent="0.2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J967" s="58"/>
      <c r="BP967" s="3"/>
      <c r="BQ967" s="3"/>
      <c r="BR967" s="3"/>
    </row>
    <row r="968" spans="18:70" x14ac:dyDescent="0.2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J968" s="58"/>
      <c r="BP968" s="3"/>
      <c r="BQ968" s="3"/>
      <c r="BR968" s="3"/>
    </row>
    <row r="969" spans="18:70" x14ac:dyDescent="0.2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J969" s="58"/>
      <c r="BP969" s="3"/>
      <c r="BQ969" s="3"/>
      <c r="BR969" s="3"/>
    </row>
    <row r="970" spans="18:70" x14ac:dyDescent="0.2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J970" s="58"/>
      <c r="BP970" s="3"/>
      <c r="BQ970" s="3"/>
      <c r="BR970" s="3"/>
    </row>
    <row r="971" spans="18:70" x14ac:dyDescent="0.2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J971" s="58"/>
      <c r="BP971" s="3"/>
      <c r="BQ971" s="3"/>
      <c r="BR971" s="3"/>
    </row>
    <row r="972" spans="18:70" x14ac:dyDescent="0.2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J972" s="58"/>
      <c r="BP972" s="3"/>
      <c r="BQ972" s="3"/>
      <c r="BR972" s="3"/>
    </row>
    <row r="973" spans="18:70" x14ac:dyDescent="0.2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J973" s="58"/>
      <c r="BP973" s="3"/>
      <c r="BQ973" s="3"/>
      <c r="BR973" s="3"/>
    </row>
    <row r="974" spans="18:70" x14ac:dyDescent="0.2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J974" s="58"/>
      <c r="BP974" s="3"/>
      <c r="BQ974" s="3"/>
      <c r="BR974" s="3"/>
    </row>
    <row r="975" spans="18:70" x14ac:dyDescent="0.2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J975" s="58"/>
      <c r="BP975" s="3"/>
      <c r="BQ975" s="3"/>
      <c r="BR975" s="3"/>
    </row>
    <row r="976" spans="18:70" x14ac:dyDescent="0.2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J976" s="58"/>
      <c r="BP976" s="3"/>
      <c r="BQ976" s="3"/>
      <c r="BR976" s="3"/>
    </row>
    <row r="977" spans="18:70" x14ac:dyDescent="0.2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J977" s="58"/>
      <c r="BP977" s="3"/>
      <c r="BQ977" s="3"/>
      <c r="BR977" s="3"/>
    </row>
    <row r="978" spans="18:70" x14ac:dyDescent="0.2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J978" s="58"/>
      <c r="BP978" s="3"/>
      <c r="BQ978" s="3"/>
      <c r="BR978" s="3"/>
    </row>
    <row r="979" spans="18:70" x14ac:dyDescent="0.2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J979" s="58"/>
      <c r="BP979" s="3"/>
      <c r="BQ979" s="3"/>
      <c r="BR979" s="3"/>
    </row>
    <row r="980" spans="18:70" x14ac:dyDescent="0.2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J980" s="58"/>
      <c r="BP980" s="3"/>
      <c r="BQ980" s="3"/>
      <c r="BR980" s="3"/>
    </row>
    <row r="981" spans="18:70" x14ac:dyDescent="0.2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J981" s="58"/>
      <c r="BP981" s="3"/>
      <c r="BQ981" s="3"/>
      <c r="BR981" s="3"/>
    </row>
    <row r="982" spans="18:70" x14ac:dyDescent="0.2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J982" s="58"/>
      <c r="BP982" s="3"/>
      <c r="BQ982" s="3"/>
      <c r="BR982" s="3"/>
    </row>
    <row r="983" spans="18:70" x14ac:dyDescent="0.2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J983" s="58"/>
      <c r="BP983" s="3"/>
      <c r="BQ983" s="3"/>
      <c r="BR983" s="3"/>
    </row>
    <row r="984" spans="18:70" x14ac:dyDescent="0.2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J984" s="58"/>
      <c r="BP984" s="3"/>
      <c r="BQ984" s="3"/>
      <c r="BR984" s="3"/>
    </row>
    <row r="985" spans="18:70" x14ac:dyDescent="0.2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J985" s="58"/>
      <c r="BP985" s="3"/>
      <c r="BQ985" s="3"/>
      <c r="BR985" s="3"/>
    </row>
    <row r="986" spans="18:70" x14ac:dyDescent="0.2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J986" s="58"/>
      <c r="BP986" s="3"/>
      <c r="BQ986" s="3"/>
      <c r="BR986" s="3"/>
    </row>
    <row r="987" spans="18:70" x14ac:dyDescent="0.2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J987" s="58"/>
      <c r="BP987" s="3"/>
      <c r="BQ987" s="3"/>
      <c r="BR987" s="3"/>
    </row>
    <row r="988" spans="18:70" x14ac:dyDescent="0.2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J988" s="58"/>
      <c r="BP988" s="3"/>
      <c r="BQ988" s="3"/>
      <c r="BR988" s="3"/>
    </row>
    <row r="989" spans="18:70" x14ac:dyDescent="0.2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J989" s="58"/>
      <c r="BP989" s="3"/>
      <c r="BQ989" s="3"/>
      <c r="BR989" s="3"/>
    </row>
    <row r="990" spans="18:70" x14ac:dyDescent="0.2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J990" s="58"/>
      <c r="BP990" s="3"/>
      <c r="BQ990" s="3"/>
      <c r="BR990" s="3"/>
    </row>
    <row r="991" spans="18:70" x14ac:dyDescent="0.2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J991" s="58"/>
      <c r="BP991" s="3"/>
      <c r="BQ991" s="3"/>
      <c r="BR991" s="3"/>
    </row>
    <row r="992" spans="18:70" x14ac:dyDescent="0.2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J992" s="58"/>
      <c r="BP992" s="3"/>
      <c r="BQ992" s="3"/>
      <c r="BR992" s="3"/>
    </row>
    <row r="993" spans="18:70" x14ac:dyDescent="0.2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J993" s="58"/>
      <c r="BP993" s="3"/>
      <c r="BQ993" s="3"/>
      <c r="BR993" s="3"/>
    </row>
    <row r="994" spans="18:70" x14ac:dyDescent="0.2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J994" s="58"/>
      <c r="BP994" s="3"/>
      <c r="BQ994" s="3"/>
      <c r="BR994" s="3"/>
    </row>
    <row r="995" spans="18:70" x14ac:dyDescent="0.2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J995" s="58"/>
      <c r="BP995" s="3"/>
      <c r="BQ995" s="3"/>
      <c r="BR995" s="3"/>
    </row>
    <row r="996" spans="18:70" x14ac:dyDescent="0.2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J996" s="58"/>
      <c r="BP996" s="3"/>
      <c r="BQ996" s="3"/>
      <c r="BR996" s="3"/>
    </row>
    <row r="997" spans="18:70" x14ac:dyDescent="0.2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J997" s="58"/>
      <c r="BP997" s="3"/>
      <c r="BQ997" s="3"/>
      <c r="BR997" s="3"/>
    </row>
    <row r="998" spans="18:70" x14ac:dyDescent="0.2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J998" s="58"/>
      <c r="BP998" s="3"/>
      <c r="BQ998" s="3"/>
      <c r="BR998" s="3"/>
    </row>
    <row r="999" spans="18:70" x14ac:dyDescent="0.2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J999" s="58"/>
      <c r="BP999" s="3"/>
      <c r="BQ999" s="3"/>
      <c r="BR999" s="3"/>
    </row>
    <row r="1000" spans="18:70" x14ac:dyDescent="0.2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J1000" s="58"/>
      <c r="BP1000" s="3"/>
      <c r="BQ1000" s="3"/>
      <c r="BR1000" s="3"/>
    </row>
    <row r="1001" spans="18:70" x14ac:dyDescent="0.2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J1001" s="58"/>
      <c r="BP1001" s="3"/>
      <c r="BQ1001" s="3"/>
      <c r="BR1001" s="3"/>
    </row>
    <row r="1002" spans="18:70" x14ac:dyDescent="0.2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J1002" s="58"/>
      <c r="BP1002" s="3"/>
      <c r="BQ1002" s="3"/>
      <c r="BR1002" s="3"/>
    </row>
    <row r="1003" spans="18:70" x14ac:dyDescent="0.2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J1003" s="58"/>
      <c r="BP1003" s="3"/>
      <c r="BQ1003" s="3"/>
      <c r="BR1003" s="3"/>
    </row>
    <row r="1004" spans="18:70" x14ac:dyDescent="0.2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J1004" s="58"/>
      <c r="BP1004" s="3"/>
      <c r="BQ1004" s="3"/>
      <c r="BR1004" s="3"/>
    </row>
    <row r="1005" spans="18:70" x14ac:dyDescent="0.2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J1005" s="58"/>
      <c r="BP1005" s="3"/>
      <c r="BQ1005" s="3"/>
      <c r="BR1005" s="3"/>
    </row>
    <row r="1006" spans="18:70" x14ac:dyDescent="0.2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J1006" s="58"/>
      <c r="BP1006" s="3"/>
      <c r="BQ1006" s="3"/>
      <c r="BR1006" s="3"/>
    </row>
    <row r="1007" spans="18:70" x14ac:dyDescent="0.2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J1007" s="58"/>
      <c r="BP1007" s="3"/>
      <c r="BQ1007" s="3"/>
      <c r="BR1007" s="3"/>
    </row>
    <row r="1008" spans="18:70" x14ac:dyDescent="0.2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J1008" s="58"/>
      <c r="BP1008" s="3"/>
      <c r="BQ1008" s="3"/>
      <c r="BR1008" s="3"/>
    </row>
    <row r="1009" spans="18:70" x14ac:dyDescent="0.2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J1009" s="58"/>
      <c r="BP1009" s="3"/>
      <c r="BQ1009" s="3"/>
      <c r="BR1009" s="3"/>
    </row>
    <row r="1010" spans="18:70" x14ac:dyDescent="0.2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J1010" s="58"/>
      <c r="BP1010" s="3"/>
      <c r="BQ1010" s="3"/>
      <c r="BR1010" s="3"/>
    </row>
    <row r="1011" spans="18:70" x14ac:dyDescent="0.2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J1011" s="58"/>
      <c r="BP1011" s="3"/>
      <c r="BQ1011" s="3"/>
      <c r="BR1011" s="3"/>
    </row>
    <row r="1012" spans="18:70" x14ac:dyDescent="0.2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J1012" s="58"/>
      <c r="BP1012" s="3"/>
      <c r="BQ1012" s="3"/>
      <c r="BR1012" s="3"/>
    </row>
    <row r="1013" spans="18:70" x14ac:dyDescent="0.2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J1013" s="58"/>
      <c r="BP1013" s="3"/>
      <c r="BQ1013" s="3"/>
      <c r="BR1013" s="3"/>
    </row>
    <row r="1014" spans="18:70" x14ac:dyDescent="0.2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J1014" s="58"/>
      <c r="BP1014" s="3"/>
      <c r="BQ1014" s="3"/>
      <c r="BR1014" s="3"/>
    </row>
    <row r="1015" spans="18:70" x14ac:dyDescent="0.2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J1015" s="58"/>
      <c r="BP1015" s="3"/>
      <c r="BQ1015" s="3"/>
      <c r="BR1015" s="3"/>
    </row>
    <row r="1016" spans="18:70" x14ac:dyDescent="0.2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J1016" s="58"/>
      <c r="BP1016" s="3"/>
      <c r="BQ1016" s="3"/>
      <c r="BR1016" s="3"/>
    </row>
    <row r="1017" spans="18:70" x14ac:dyDescent="0.2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J1017" s="58"/>
      <c r="BP1017" s="3"/>
      <c r="BQ1017" s="3"/>
      <c r="BR1017" s="3"/>
    </row>
    <row r="1018" spans="18:70" x14ac:dyDescent="0.2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J1018" s="58"/>
      <c r="BP1018" s="3"/>
      <c r="BQ1018" s="3"/>
      <c r="BR1018" s="3"/>
    </row>
    <row r="1019" spans="18:70" x14ac:dyDescent="0.2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J1019" s="58"/>
      <c r="BP1019" s="3"/>
      <c r="BQ1019" s="3"/>
      <c r="BR1019" s="3"/>
    </row>
    <row r="1020" spans="18:70" x14ac:dyDescent="0.2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J1020" s="58"/>
      <c r="BP1020" s="3"/>
      <c r="BQ1020" s="3"/>
      <c r="BR1020" s="3"/>
    </row>
    <row r="1021" spans="18:70" x14ac:dyDescent="0.2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J1021" s="58"/>
      <c r="BP1021" s="3"/>
      <c r="BQ1021" s="3"/>
      <c r="BR1021" s="3"/>
    </row>
    <row r="1022" spans="18:70" x14ac:dyDescent="0.2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J1022" s="58"/>
      <c r="BP1022" s="3"/>
      <c r="BQ1022" s="3"/>
      <c r="BR1022" s="3"/>
    </row>
    <row r="1023" spans="18:70" x14ac:dyDescent="0.2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J1023" s="58"/>
      <c r="BP1023" s="3"/>
      <c r="BQ1023" s="3"/>
      <c r="BR1023" s="3"/>
    </row>
    <row r="1024" spans="18:70" x14ac:dyDescent="0.2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J1024" s="58"/>
      <c r="BP1024" s="3"/>
      <c r="BQ1024" s="3"/>
      <c r="BR1024" s="3"/>
    </row>
    <row r="1025" spans="18:70" x14ac:dyDescent="0.2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J1025" s="58"/>
      <c r="BP1025" s="3"/>
      <c r="BQ1025" s="3"/>
      <c r="BR1025" s="3"/>
    </row>
    <row r="1026" spans="18:70" x14ac:dyDescent="0.2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J1026" s="58"/>
      <c r="BP1026" s="3"/>
      <c r="BQ1026" s="3"/>
      <c r="BR1026" s="3"/>
    </row>
    <row r="1027" spans="18:70" x14ac:dyDescent="0.2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J1027" s="58"/>
      <c r="BP1027" s="3"/>
      <c r="BQ1027" s="3"/>
      <c r="BR1027" s="3"/>
    </row>
    <row r="1028" spans="18:70" x14ac:dyDescent="0.2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J1028" s="58"/>
      <c r="BP1028" s="3"/>
      <c r="BQ1028" s="3"/>
      <c r="BR1028" s="3"/>
    </row>
    <row r="1029" spans="18:70" x14ac:dyDescent="0.2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J1029" s="58"/>
      <c r="BP1029" s="3"/>
      <c r="BQ1029" s="3"/>
      <c r="BR1029" s="3"/>
    </row>
    <row r="1030" spans="18:70" x14ac:dyDescent="0.2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J1030" s="58"/>
      <c r="BP1030" s="3"/>
      <c r="BQ1030" s="3"/>
      <c r="BR1030" s="3"/>
    </row>
    <row r="1031" spans="18:70" x14ac:dyDescent="0.2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J1031" s="58"/>
      <c r="BP1031" s="3"/>
      <c r="BQ1031" s="3"/>
      <c r="BR1031" s="3"/>
    </row>
    <row r="1032" spans="18:70" x14ac:dyDescent="0.2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J1032" s="58"/>
      <c r="BP1032" s="3"/>
      <c r="BQ1032" s="3"/>
      <c r="BR1032" s="3"/>
    </row>
    <row r="1033" spans="18:70" x14ac:dyDescent="0.2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J1033" s="58"/>
      <c r="BP1033" s="3"/>
      <c r="BQ1033" s="3"/>
      <c r="BR1033" s="3"/>
    </row>
    <row r="1034" spans="18:70" x14ac:dyDescent="0.2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J1034" s="58"/>
      <c r="BP1034" s="3"/>
      <c r="BQ1034" s="3"/>
      <c r="BR1034" s="3"/>
    </row>
    <row r="1035" spans="18:70" x14ac:dyDescent="0.2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J1035" s="58"/>
      <c r="BP1035" s="3"/>
      <c r="BQ1035" s="3"/>
      <c r="BR1035" s="3"/>
    </row>
    <row r="1036" spans="18:70" x14ac:dyDescent="0.2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J1036" s="58"/>
      <c r="BP1036" s="3"/>
      <c r="BQ1036" s="3"/>
      <c r="BR1036" s="3"/>
    </row>
    <row r="1037" spans="18:70" x14ac:dyDescent="0.2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J1037" s="58"/>
      <c r="BP1037" s="3"/>
      <c r="BQ1037" s="3"/>
      <c r="BR1037" s="3"/>
    </row>
    <row r="1038" spans="18:70" x14ac:dyDescent="0.2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J1038" s="58"/>
      <c r="BP1038" s="3"/>
      <c r="BQ1038" s="3"/>
      <c r="BR1038" s="3"/>
    </row>
    <row r="1039" spans="18:70" x14ac:dyDescent="0.2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J1039" s="58"/>
      <c r="BP1039" s="3"/>
      <c r="BQ1039" s="3"/>
      <c r="BR1039" s="3"/>
    </row>
    <row r="1040" spans="18:70" x14ac:dyDescent="0.2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J1040" s="58"/>
      <c r="BP1040" s="3"/>
      <c r="BQ1040" s="3"/>
      <c r="BR1040" s="3"/>
    </row>
    <row r="1041" spans="18:70" x14ac:dyDescent="0.2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J1041" s="58"/>
      <c r="BP1041" s="3"/>
      <c r="BQ1041" s="3"/>
      <c r="BR1041" s="3"/>
    </row>
    <row r="1042" spans="18:70" x14ac:dyDescent="0.2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J1042" s="58"/>
      <c r="BP1042" s="3"/>
      <c r="BQ1042" s="3"/>
      <c r="BR1042" s="3"/>
    </row>
    <row r="1043" spans="18:70" x14ac:dyDescent="0.2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J1043" s="58"/>
      <c r="BP1043" s="3"/>
      <c r="BQ1043" s="3"/>
      <c r="BR1043" s="3"/>
    </row>
    <row r="1044" spans="18:70" x14ac:dyDescent="0.2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J1044" s="58"/>
      <c r="BP1044" s="3"/>
      <c r="BQ1044" s="3"/>
      <c r="BR1044" s="3"/>
    </row>
    <row r="1045" spans="18:70" x14ac:dyDescent="0.2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J1045" s="58"/>
      <c r="BP1045" s="3"/>
      <c r="BQ1045" s="3"/>
      <c r="BR1045" s="3"/>
    </row>
    <row r="1046" spans="18:70" x14ac:dyDescent="0.2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J1046" s="58"/>
      <c r="BP1046" s="3"/>
      <c r="BQ1046" s="3"/>
      <c r="BR1046" s="3"/>
    </row>
    <row r="1047" spans="18:70" x14ac:dyDescent="0.2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J1047" s="58"/>
      <c r="BP1047" s="3"/>
      <c r="BQ1047" s="3"/>
      <c r="BR1047" s="3"/>
    </row>
    <row r="1048" spans="18:70" x14ac:dyDescent="0.2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J1048" s="58"/>
      <c r="BP1048" s="3"/>
      <c r="BQ1048" s="3"/>
      <c r="BR1048" s="3"/>
    </row>
    <row r="1049" spans="18:70" x14ac:dyDescent="0.2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J1049" s="58"/>
      <c r="BP1049" s="3"/>
      <c r="BQ1049" s="3"/>
      <c r="BR1049" s="3"/>
    </row>
    <row r="1050" spans="18:70" x14ac:dyDescent="0.2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J1050" s="58"/>
      <c r="BP1050" s="3"/>
      <c r="BQ1050" s="3"/>
      <c r="BR1050" s="3"/>
    </row>
    <row r="1051" spans="18:70" x14ac:dyDescent="0.2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J1051" s="58"/>
      <c r="BP1051" s="3"/>
      <c r="BQ1051" s="3"/>
      <c r="BR1051" s="3"/>
    </row>
    <row r="1052" spans="18:70" x14ac:dyDescent="0.2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J1052" s="58"/>
      <c r="BP1052" s="3"/>
      <c r="BQ1052" s="3"/>
      <c r="BR1052" s="3"/>
    </row>
    <row r="1053" spans="18:70" x14ac:dyDescent="0.2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J1053" s="58"/>
      <c r="BP1053" s="3"/>
      <c r="BQ1053" s="3"/>
      <c r="BR1053" s="3"/>
    </row>
    <row r="1054" spans="18:70" x14ac:dyDescent="0.2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J1054" s="58"/>
      <c r="BP1054" s="3"/>
      <c r="BQ1054" s="3"/>
      <c r="BR1054" s="3"/>
    </row>
    <row r="1055" spans="18:70" x14ac:dyDescent="0.2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J1055" s="58"/>
      <c r="BP1055" s="3"/>
      <c r="BQ1055" s="3"/>
      <c r="BR1055" s="3"/>
    </row>
    <row r="1056" spans="18:70" x14ac:dyDescent="0.2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J1056" s="58"/>
      <c r="BP1056" s="3"/>
      <c r="BQ1056" s="3"/>
      <c r="BR1056" s="3"/>
    </row>
    <row r="1057" spans="18:70" x14ac:dyDescent="0.2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J1057" s="58"/>
      <c r="BP1057" s="3"/>
      <c r="BQ1057" s="3"/>
      <c r="BR1057" s="3"/>
    </row>
    <row r="1058" spans="18:70" x14ac:dyDescent="0.2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J1058" s="58"/>
      <c r="BP1058" s="3"/>
      <c r="BQ1058" s="3"/>
      <c r="BR1058" s="3"/>
    </row>
    <row r="1059" spans="18:70" x14ac:dyDescent="0.2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J1059" s="58"/>
      <c r="BP1059" s="3"/>
      <c r="BQ1059" s="3"/>
      <c r="BR1059" s="3"/>
    </row>
    <row r="1060" spans="18:70" x14ac:dyDescent="0.2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J1060" s="58"/>
      <c r="BP1060" s="3"/>
      <c r="BQ1060" s="3"/>
      <c r="BR1060" s="3"/>
    </row>
    <row r="1061" spans="18:70" x14ac:dyDescent="0.2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J1061" s="58"/>
      <c r="BP1061" s="3"/>
      <c r="BQ1061" s="3"/>
      <c r="BR1061" s="3"/>
    </row>
    <row r="1062" spans="18:70" x14ac:dyDescent="0.2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J1062" s="58"/>
      <c r="BP1062" s="3"/>
      <c r="BQ1062" s="3"/>
      <c r="BR1062" s="3"/>
    </row>
    <row r="1063" spans="18:70" x14ac:dyDescent="0.2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J1063" s="58"/>
      <c r="BP1063" s="3"/>
      <c r="BQ1063" s="3"/>
      <c r="BR1063" s="3"/>
    </row>
    <row r="1064" spans="18:70" x14ac:dyDescent="0.2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J1064" s="58"/>
      <c r="BP1064" s="3"/>
      <c r="BQ1064" s="3"/>
      <c r="BR1064" s="3"/>
    </row>
    <row r="1065" spans="18:70" x14ac:dyDescent="0.2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J1065" s="58"/>
      <c r="BP1065" s="3"/>
      <c r="BQ1065" s="3"/>
      <c r="BR1065" s="3"/>
    </row>
    <row r="1066" spans="18:70" x14ac:dyDescent="0.2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J1066" s="58"/>
      <c r="BP1066" s="3"/>
      <c r="BQ1066" s="3"/>
      <c r="BR1066" s="3"/>
    </row>
    <row r="1067" spans="18:70" x14ac:dyDescent="0.2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J1067" s="58"/>
      <c r="BP1067" s="3"/>
      <c r="BQ1067" s="3"/>
      <c r="BR1067" s="3"/>
    </row>
    <row r="1068" spans="18:70" x14ac:dyDescent="0.2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J1068" s="58"/>
      <c r="BP1068" s="3"/>
      <c r="BQ1068" s="3"/>
      <c r="BR1068" s="3"/>
    </row>
    <row r="1069" spans="18:70" x14ac:dyDescent="0.2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J1069" s="58"/>
      <c r="BP1069" s="3"/>
      <c r="BQ1069" s="3"/>
      <c r="BR1069" s="3"/>
    </row>
    <row r="1070" spans="18:70" x14ac:dyDescent="0.2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J1070" s="58"/>
      <c r="BP1070" s="3"/>
      <c r="BQ1070" s="3"/>
      <c r="BR1070" s="3"/>
    </row>
    <row r="1071" spans="18:70" x14ac:dyDescent="0.2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J1071" s="58"/>
      <c r="BP1071" s="3"/>
      <c r="BQ1071" s="3"/>
      <c r="BR1071" s="3"/>
    </row>
    <row r="1072" spans="18:70" x14ac:dyDescent="0.2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J1072" s="58"/>
      <c r="BP1072" s="3"/>
      <c r="BQ1072" s="3"/>
      <c r="BR1072" s="3"/>
    </row>
    <row r="1073" spans="18:70" x14ac:dyDescent="0.2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J1073" s="58"/>
      <c r="BP1073" s="3"/>
      <c r="BQ1073" s="3"/>
      <c r="BR1073" s="3"/>
    </row>
    <row r="1074" spans="18:70" x14ac:dyDescent="0.2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J1074" s="58"/>
      <c r="BP1074" s="3"/>
      <c r="BQ1074" s="3"/>
      <c r="BR1074" s="3"/>
    </row>
    <row r="1075" spans="18:70" x14ac:dyDescent="0.2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J1075" s="58"/>
      <c r="BP1075" s="3"/>
      <c r="BQ1075" s="3"/>
      <c r="BR1075" s="3"/>
    </row>
    <row r="1076" spans="18:70" x14ac:dyDescent="0.2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J1076" s="58"/>
      <c r="BP1076" s="3"/>
      <c r="BQ1076" s="3"/>
      <c r="BR1076" s="3"/>
    </row>
    <row r="1077" spans="18:70" x14ac:dyDescent="0.2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J1077" s="58"/>
      <c r="BP1077" s="3"/>
      <c r="BQ1077" s="3"/>
      <c r="BR1077" s="3"/>
    </row>
    <row r="1078" spans="18:70" x14ac:dyDescent="0.2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J1078" s="58"/>
      <c r="BP1078" s="3"/>
      <c r="BQ1078" s="3"/>
      <c r="BR1078" s="3"/>
    </row>
    <row r="1079" spans="18:70" x14ac:dyDescent="0.2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J1079" s="58"/>
      <c r="BP1079" s="3"/>
      <c r="BQ1079" s="3"/>
      <c r="BR1079" s="3"/>
    </row>
    <row r="1080" spans="18:70" x14ac:dyDescent="0.2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J1080" s="58"/>
      <c r="BP1080" s="3"/>
      <c r="BQ1080" s="3"/>
      <c r="BR1080" s="3"/>
    </row>
    <row r="1081" spans="18:70" x14ac:dyDescent="0.2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J1081" s="58"/>
      <c r="BP1081" s="3"/>
      <c r="BQ1081" s="3"/>
      <c r="BR1081" s="3"/>
    </row>
    <row r="1082" spans="18:70" x14ac:dyDescent="0.2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J1082" s="58"/>
      <c r="BP1082" s="3"/>
      <c r="BQ1082" s="3"/>
      <c r="BR1082" s="3"/>
    </row>
    <row r="1083" spans="18:70" x14ac:dyDescent="0.2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J1083" s="58"/>
      <c r="BP1083" s="3"/>
      <c r="BQ1083" s="3"/>
      <c r="BR1083" s="3"/>
    </row>
    <row r="1084" spans="18:70" x14ac:dyDescent="0.2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J1084" s="58"/>
      <c r="BP1084" s="3"/>
      <c r="BQ1084" s="3"/>
      <c r="BR1084" s="3"/>
    </row>
    <row r="1085" spans="18:70" x14ac:dyDescent="0.2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J1085" s="58"/>
      <c r="BP1085" s="3"/>
      <c r="BQ1085" s="3"/>
      <c r="BR1085" s="3"/>
    </row>
    <row r="1086" spans="18:70" x14ac:dyDescent="0.2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J1086" s="58"/>
      <c r="BP1086" s="3"/>
      <c r="BQ1086" s="3"/>
      <c r="BR1086" s="3"/>
    </row>
    <row r="1087" spans="18:70" x14ac:dyDescent="0.2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J1087" s="58"/>
      <c r="BP1087" s="3"/>
      <c r="BQ1087" s="3"/>
      <c r="BR1087" s="3"/>
    </row>
    <row r="1088" spans="18:70" x14ac:dyDescent="0.2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J1088" s="58"/>
      <c r="BP1088" s="3"/>
      <c r="BQ1088" s="3"/>
      <c r="BR1088" s="3"/>
    </row>
    <row r="1089" spans="18:70" x14ac:dyDescent="0.2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J1089" s="58"/>
      <c r="BP1089" s="3"/>
      <c r="BQ1089" s="3"/>
      <c r="BR1089" s="3"/>
    </row>
    <row r="1090" spans="18:70" x14ac:dyDescent="0.2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J1090" s="58"/>
      <c r="BP1090" s="3"/>
      <c r="BQ1090" s="3"/>
      <c r="BR1090" s="3"/>
    </row>
    <row r="1091" spans="18:70" x14ac:dyDescent="0.2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J1091" s="58"/>
      <c r="BP1091" s="3"/>
      <c r="BQ1091" s="3"/>
      <c r="BR1091" s="3"/>
    </row>
    <row r="1092" spans="18:70" x14ac:dyDescent="0.2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J1092" s="58"/>
      <c r="BP1092" s="3"/>
      <c r="BQ1092" s="3"/>
      <c r="BR1092" s="3"/>
    </row>
    <row r="1093" spans="18:70" x14ac:dyDescent="0.2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J1093" s="58"/>
      <c r="BP1093" s="3"/>
      <c r="BQ1093" s="3"/>
      <c r="BR1093" s="3"/>
    </row>
    <row r="1094" spans="18:70" x14ac:dyDescent="0.2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J1094" s="58"/>
      <c r="BP1094" s="3"/>
      <c r="BQ1094" s="3"/>
      <c r="BR1094" s="3"/>
    </row>
    <row r="1095" spans="18:70" x14ac:dyDescent="0.2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J1095" s="58"/>
      <c r="BP1095" s="3"/>
      <c r="BQ1095" s="3"/>
      <c r="BR1095" s="3"/>
    </row>
    <row r="1096" spans="18:70" x14ac:dyDescent="0.2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J1096" s="58"/>
      <c r="BP1096" s="3"/>
      <c r="BQ1096" s="3"/>
      <c r="BR1096" s="3"/>
    </row>
    <row r="1097" spans="18:70" x14ac:dyDescent="0.2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J1097" s="58"/>
      <c r="BP1097" s="3"/>
      <c r="BQ1097" s="3"/>
      <c r="BR1097" s="3"/>
    </row>
    <row r="1098" spans="18:70" x14ac:dyDescent="0.2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J1098" s="58"/>
      <c r="BP1098" s="3"/>
      <c r="BQ1098" s="3"/>
      <c r="BR1098" s="3"/>
    </row>
    <row r="1099" spans="18:70" x14ac:dyDescent="0.2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J1099" s="58"/>
      <c r="BP1099" s="3"/>
      <c r="BQ1099" s="3"/>
      <c r="BR1099" s="3"/>
    </row>
    <row r="1100" spans="18:70" x14ac:dyDescent="0.2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J1100" s="58"/>
      <c r="BP1100" s="3"/>
      <c r="BQ1100" s="3"/>
      <c r="BR1100" s="3"/>
    </row>
    <row r="1101" spans="18:70" x14ac:dyDescent="0.2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J1101" s="58"/>
      <c r="BP1101" s="3"/>
      <c r="BQ1101" s="3"/>
      <c r="BR1101" s="3"/>
    </row>
    <row r="1102" spans="18:70" x14ac:dyDescent="0.2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J1102" s="58"/>
      <c r="BP1102" s="3"/>
      <c r="BQ1102" s="3"/>
      <c r="BR1102" s="3"/>
    </row>
    <row r="1103" spans="18:70" x14ac:dyDescent="0.2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J1103" s="58"/>
      <c r="BP1103" s="3"/>
      <c r="BQ1103" s="3"/>
      <c r="BR1103" s="3"/>
    </row>
    <row r="1104" spans="18:70" x14ac:dyDescent="0.2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J1104" s="58"/>
      <c r="BP1104" s="3"/>
      <c r="BQ1104" s="3"/>
      <c r="BR1104" s="3"/>
    </row>
    <row r="1105" spans="18:70" x14ac:dyDescent="0.2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J1105" s="58"/>
      <c r="BP1105" s="3"/>
      <c r="BQ1105" s="3"/>
      <c r="BR1105" s="3"/>
    </row>
    <row r="1106" spans="18:70" x14ac:dyDescent="0.2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J1106" s="58"/>
      <c r="BP1106" s="3"/>
      <c r="BQ1106" s="3"/>
      <c r="BR1106" s="3"/>
    </row>
    <row r="1107" spans="18:70" x14ac:dyDescent="0.2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J1107" s="58"/>
      <c r="BP1107" s="3"/>
      <c r="BQ1107" s="3"/>
      <c r="BR1107" s="3"/>
    </row>
    <row r="1108" spans="18:70" x14ac:dyDescent="0.2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J1108" s="58"/>
      <c r="BP1108" s="3"/>
      <c r="BQ1108" s="3"/>
      <c r="BR1108" s="3"/>
    </row>
    <row r="1109" spans="18:70" x14ac:dyDescent="0.2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J1109" s="58"/>
      <c r="BP1109" s="3"/>
      <c r="BQ1109" s="3"/>
      <c r="BR1109" s="3"/>
    </row>
    <row r="1110" spans="18:70" x14ac:dyDescent="0.2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J1110" s="58"/>
      <c r="BP1110" s="3"/>
      <c r="BQ1110" s="3"/>
      <c r="BR1110" s="3"/>
    </row>
    <row r="1111" spans="18:70" x14ac:dyDescent="0.2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J1111" s="58"/>
      <c r="BP1111" s="3"/>
      <c r="BQ1111" s="3"/>
      <c r="BR1111" s="3"/>
    </row>
    <row r="1112" spans="18:70" x14ac:dyDescent="0.2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J1112" s="58"/>
      <c r="BP1112" s="3"/>
      <c r="BQ1112" s="3"/>
      <c r="BR1112" s="3"/>
    </row>
    <row r="1113" spans="18:70" x14ac:dyDescent="0.2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J1113" s="58"/>
      <c r="BP1113" s="3"/>
      <c r="BQ1113" s="3"/>
      <c r="BR1113" s="3"/>
    </row>
    <row r="1114" spans="18:70" x14ac:dyDescent="0.2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J1114" s="58"/>
      <c r="BP1114" s="3"/>
      <c r="BQ1114" s="3"/>
      <c r="BR1114" s="3"/>
    </row>
    <row r="1115" spans="18:70" x14ac:dyDescent="0.2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J1115" s="58"/>
      <c r="BP1115" s="3"/>
      <c r="BQ1115" s="3"/>
      <c r="BR1115" s="3"/>
    </row>
    <row r="1116" spans="18:70" x14ac:dyDescent="0.2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J1116" s="58"/>
      <c r="BP1116" s="3"/>
      <c r="BQ1116" s="3"/>
      <c r="BR1116" s="3"/>
    </row>
    <row r="1117" spans="18:70" x14ac:dyDescent="0.2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J1117" s="58"/>
      <c r="BP1117" s="3"/>
      <c r="BQ1117" s="3"/>
      <c r="BR1117" s="3"/>
    </row>
    <row r="1118" spans="18:70" x14ac:dyDescent="0.2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J1118" s="58"/>
      <c r="BP1118" s="3"/>
      <c r="BQ1118" s="3"/>
      <c r="BR1118" s="3"/>
    </row>
    <row r="1119" spans="18:70" x14ac:dyDescent="0.2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J1119" s="58"/>
      <c r="BP1119" s="3"/>
      <c r="BQ1119" s="3"/>
      <c r="BR1119" s="3"/>
    </row>
    <row r="1120" spans="18:70" x14ac:dyDescent="0.2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J1120" s="58"/>
      <c r="BP1120" s="3"/>
      <c r="BQ1120" s="3"/>
      <c r="BR1120" s="3"/>
    </row>
    <row r="1121" spans="18:70" x14ac:dyDescent="0.2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J1121" s="58"/>
      <c r="BP1121" s="3"/>
      <c r="BQ1121" s="3"/>
      <c r="BR1121" s="3"/>
    </row>
    <row r="1122" spans="18:70" x14ac:dyDescent="0.2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J1122" s="58"/>
      <c r="BP1122" s="3"/>
      <c r="BQ1122" s="3"/>
      <c r="BR1122" s="3"/>
    </row>
    <row r="1123" spans="18:70" x14ac:dyDescent="0.2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J1123" s="58"/>
      <c r="BP1123" s="3"/>
      <c r="BQ1123" s="3"/>
      <c r="BR1123" s="3"/>
    </row>
    <row r="1124" spans="18:70" x14ac:dyDescent="0.2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J1124" s="58"/>
      <c r="BP1124" s="3"/>
      <c r="BQ1124" s="3"/>
      <c r="BR1124" s="3"/>
    </row>
    <row r="1125" spans="18:70" x14ac:dyDescent="0.2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J1125" s="58"/>
      <c r="BP1125" s="3"/>
      <c r="BQ1125" s="3"/>
      <c r="BR1125" s="3"/>
    </row>
    <row r="1126" spans="18:70" x14ac:dyDescent="0.2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J1126" s="58"/>
      <c r="BP1126" s="3"/>
      <c r="BQ1126" s="3"/>
      <c r="BR1126" s="3"/>
    </row>
    <row r="1127" spans="18:70" x14ac:dyDescent="0.2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J1127" s="58"/>
      <c r="BP1127" s="3"/>
      <c r="BQ1127" s="3"/>
      <c r="BR1127" s="3"/>
    </row>
    <row r="1128" spans="18:70" x14ac:dyDescent="0.2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J1128" s="58"/>
      <c r="BP1128" s="3"/>
      <c r="BQ1128" s="3"/>
      <c r="BR1128" s="3"/>
    </row>
    <row r="1129" spans="18:70" x14ac:dyDescent="0.2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J1129" s="58"/>
      <c r="BP1129" s="3"/>
      <c r="BQ1129" s="3"/>
      <c r="BR1129" s="3"/>
    </row>
    <row r="1130" spans="18:70" x14ac:dyDescent="0.2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J1130" s="58"/>
      <c r="BP1130" s="3"/>
      <c r="BQ1130" s="3"/>
      <c r="BR1130" s="3"/>
    </row>
    <row r="1131" spans="18:70" x14ac:dyDescent="0.2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J1131" s="58"/>
      <c r="BP1131" s="3"/>
      <c r="BQ1131" s="3"/>
      <c r="BR1131" s="3"/>
    </row>
    <row r="1132" spans="18:70" x14ac:dyDescent="0.2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J1132" s="58"/>
      <c r="BP1132" s="3"/>
      <c r="BQ1132" s="3"/>
      <c r="BR1132" s="3"/>
    </row>
    <row r="1133" spans="18:70" x14ac:dyDescent="0.2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J1133" s="58"/>
      <c r="BP1133" s="3"/>
      <c r="BQ1133" s="3"/>
      <c r="BR1133" s="3"/>
    </row>
    <row r="1134" spans="18:70" x14ac:dyDescent="0.2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J1134" s="58"/>
      <c r="BP1134" s="3"/>
      <c r="BQ1134" s="3"/>
      <c r="BR1134" s="3"/>
    </row>
    <row r="1135" spans="18:70" x14ac:dyDescent="0.2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J1135" s="58"/>
      <c r="BP1135" s="3"/>
      <c r="BQ1135" s="3"/>
      <c r="BR1135" s="3"/>
    </row>
    <row r="1136" spans="18:70" x14ac:dyDescent="0.2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J1136" s="58"/>
      <c r="BP1136" s="3"/>
      <c r="BQ1136" s="3"/>
      <c r="BR1136" s="3"/>
    </row>
    <row r="1137" spans="18:70" x14ac:dyDescent="0.2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J1137" s="58"/>
      <c r="BP1137" s="3"/>
      <c r="BQ1137" s="3"/>
      <c r="BR1137" s="3"/>
    </row>
    <row r="1138" spans="18:70" x14ac:dyDescent="0.2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J1138" s="58"/>
      <c r="BP1138" s="3"/>
      <c r="BQ1138" s="3"/>
      <c r="BR1138" s="3"/>
    </row>
    <row r="1139" spans="18:70" x14ac:dyDescent="0.2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J1139" s="58"/>
      <c r="BP1139" s="3"/>
      <c r="BQ1139" s="3"/>
      <c r="BR1139" s="3"/>
    </row>
    <row r="1140" spans="18:70" x14ac:dyDescent="0.2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J1140" s="58"/>
      <c r="BP1140" s="3"/>
      <c r="BQ1140" s="3"/>
      <c r="BR1140" s="3"/>
    </row>
    <row r="1141" spans="18:70" x14ac:dyDescent="0.2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J1141" s="58"/>
      <c r="BP1141" s="3"/>
      <c r="BQ1141" s="3"/>
      <c r="BR1141" s="3"/>
    </row>
    <row r="1142" spans="18:70" x14ac:dyDescent="0.2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J1142" s="58"/>
      <c r="BP1142" s="3"/>
      <c r="BQ1142" s="3"/>
      <c r="BR1142" s="3"/>
    </row>
    <row r="1143" spans="18:70" x14ac:dyDescent="0.2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J1143" s="58"/>
      <c r="BP1143" s="3"/>
      <c r="BQ1143" s="3"/>
      <c r="BR1143" s="3"/>
    </row>
    <row r="1144" spans="18:70" x14ac:dyDescent="0.2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J1144" s="58"/>
      <c r="BP1144" s="3"/>
      <c r="BQ1144" s="3"/>
      <c r="BR1144" s="3"/>
    </row>
    <row r="1145" spans="18:70" x14ac:dyDescent="0.2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J1145" s="58"/>
      <c r="BP1145" s="3"/>
      <c r="BQ1145" s="3"/>
      <c r="BR1145" s="3"/>
    </row>
    <row r="1146" spans="18:70" x14ac:dyDescent="0.2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J1146" s="58"/>
      <c r="BP1146" s="3"/>
      <c r="BQ1146" s="3"/>
      <c r="BR1146" s="3"/>
    </row>
    <row r="1147" spans="18:70" x14ac:dyDescent="0.2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J1147" s="58"/>
      <c r="BP1147" s="3"/>
      <c r="BQ1147" s="3"/>
      <c r="BR1147" s="3"/>
    </row>
    <row r="1148" spans="18:70" x14ac:dyDescent="0.2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J1148" s="58"/>
      <c r="BP1148" s="3"/>
      <c r="BQ1148" s="3"/>
      <c r="BR1148" s="3"/>
    </row>
    <row r="1149" spans="18:70" x14ac:dyDescent="0.2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J1149" s="58"/>
      <c r="BP1149" s="3"/>
      <c r="BQ1149" s="3"/>
      <c r="BR1149" s="3"/>
    </row>
    <row r="1150" spans="18:70" x14ac:dyDescent="0.2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J1150" s="58"/>
      <c r="BP1150" s="3"/>
      <c r="BQ1150" s="3"/>
      <c r="BR1150" s="3"/>
    </row>
    <row r="1151" spans="18:70" x14ac:dyDescent="0.2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J1151" s="58"/>
      <c r="BP1151" s="3"/>
      <c r="BQ1151" s="3"/>
      <c r="BR1151" s="3"/>
    </row>
    <row r="1152" spans="18:70" x14ac:dyDescent="0.2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J1152" s="58"/>
      <c r="BP1152" s="3"/>
      <c r="BQ1152" s="3"/>
      <c r="BR1152" s="3"/>
    </row>
    <row r="1153" spans="18:70" x14ac:dyDescent="0.2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J1153" s="58"/>
      <c r="BP1153" s="3"/>
      <c r="BQ1153" s="3"/>
      <c r="BR1153" s="3"/>
    </row>
    <row r="1154" spans="18:70" x14ac:dyDescent="0.2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J1154" s="58"/>
      <c r="BP1154" s="3"/>
      <c r="BQ1154" s="3"/>
      <c r="BR1154" s="3"/>
    </row>
    <row r="1155" spans="18:70" x14ac:dyDescent="0.2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J1155" s="58"/>
      <c r="BP1155" s="3"/>
      <c r="BQ1155" s="3"/>
      <c r="BR1155" s="3"/>
    </row>
    <row r="1156" spans="18:70" x14ac:dyDescent="0.2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J1156" s="58"/>
      <c r="BP1156" s="3"/>
      <c r="BQ1156" s="3"/>
      <c r="BR1156" s="3"/>
    </row>
    <row r="1157" spans="18:70" x14ac:dyDescent="0.2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J1157" s="58"/>
      <c r="BP1157" s="3"/>
      <c r="BQ1157" s="3"/>
      <c r="BR1157" s="3"/>
    </row>
    <row r="1158" spans="18:70" x14ac:dyDescent="0.2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J1158" s="58"/>
      <c r="BP1158" s="3"/>
      <c r="BQ1158" s="3"/>
      <c r="BR1158" s="3"/>
    </row>
    <row r="1159" spans="18:70" x14ac:dyDescent="0.2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J1159" s="58"/>
      <c r="BP1159" s="3"/>
      <c r="BQ1159" s="3"/>
      <c r="BR1159" s="3"/>
    </row>
    <row r="1160" spans="18:70" x14ac:dyDescent="0.2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J1160" s="58"/>
      <c r="BP1160" s="3"/>
      <c r="BQ1160" s="3"/>
      <c r="BR1160" s="3"/>
    </row>
    <row r="1161" spans="18:70" x14ac:dyDescent="0.2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J1161" s="58"/>
      <c r="BP1161" s="3"/>
      <c r="BQ1161" s="3"/>
      <c r="BR1161" s="3"/>
    </row>
    <row r="1162" spans="18:70" x14ac:dyDescent="0.2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J1162" s="58"/>
      <c r="BP1162" s="3"/>
      <c r="BQ1162" s="3"/>
      <c r="BR1162" s="3"/>
    </row>
    <row r="1163" spans="18:70" x14ac:dyDescent="0.2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J1163" s="58"/>
      <c r="BP1163" s="3"/>
      <c r="BQ1163" s="3"/>
      <c r="BR1163" s="3"/>
    </row>
    <row r="1164" spans="18:70" x14ac:dyDescent="0.2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J1164" s="58"/>
      <c r="BP1164" s="3"/>
      <c r="BQ1164" s="3"/>
      <c r="BR1164" s="3"/>
    </row>
    <row r="1165" spans="18:70" x14ac:dyDescent="0.2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J1165" s="58"/>
      <c r="BP1165" s="3"/>
      <c r="BQ1165" s="3"/>
      <c r="BR1165" s="3"/>
    </row>
    <row r="1166" spans="18:70" x14ac:dyDescent="0.2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J1166" s="58"/>
      <c r="BP1166" s="3"/>
      <c r="BQ1166" s="3"/>
      <c r="BR1166" s="3"/>
    </row>
    <row r="1167" spans="18:70" x14ac:dyDescent="0.2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J1167" s="58"/>
      <c r="BP1167" s="3"/>
      <c r="BQ1167" s="3"/>
      <c r="BR1167" s="3"/>
    </row>
    <row r="1168" spans="18:70" x14ac:dyDescent="0.2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J1168" s="58"/>
      <c r="BP1168" s="3"/>
      <c r="BQ1168" s="3"/>
      <c r="BR1168" s="3"/>
    </row>
    <row r="1169" spans="18:70" x14ac:dyDescent="0.2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J1169" s="58"/>
      <c r="BP1169" s="3"/>
      <c r="BQ1169" s="3"/>
      <c r="BR1169" s="3"/>
    </row>
    <row r="1170" spans="18:70" x14ac:dyDescent="0.2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J1170" s="58"/>
      <c r="BP1170" s="3"/>
      <c r="BQ1170" s="3"/>
      <c r="BR1170" s="3"/>
    </row>
    <row r="1171" spans="18:70" x14ac:dyDescent="0.2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J1171" s="58"/>
      <c r="BP1171" s="3"/>
      <c r="BQ1171" s="3"/>
      <c r="BR1171" s="3"/>
    </row>
    <row r="1172" spans="18:70" x14ac:dyDescent="0.2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J1172" s="58"/>
      <c r="BP1172" s="3"/>
      <c r="BQ1172" s="3"/>
      <c r="BR1172" s="3"/>
    </row>
    <row r="1173" spans="18:70" x14ac:dyDescent="0.2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J1173" s="58"/>
      <c r="BP1173" s="3"/>
      <c r="BQ1173" s="3"/>
      <c r="BR1173" s="3"/>
    </row>
    <row r="1174" spans="18:70" x14ac:dyDescent="0.2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J1174" s="58"/>
      <c r="BP1174" s="3"/>
      <c r="BQ1174" s="3"/>
      <c r="BR1174" s="3"/>
    </row>
    <row r="1175" spans="18:70" x14ac:dyDescent="0.2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J1175" s="58"/>
      <c r="BP1175" s="3"/>
      <c r="BQ1175" s="3"/>
      <c r="BR1175" s="3"/>
    </row>
    <row r="1176" spans="18:70" x14ac:dyDescent="0.2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J1176" s="58"/>
      <c r="BP1176" s="3"/>
      <c r="BQ1176" s="3"/>
      <c r="BR1176" s="3"/>
    </row>
    <row r="1177" spans="18:70" x14ac:dyDescent="0.2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J1177" s="58"/>
      <c r="BP1177" s="3"/>
      <c r="BQ1177" s="3"/>
      <c r="BR1177" s="3"/>
    </row>
    <row r="1178" spans="18:70" x14ac:dyDescent="0.2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J1178" s="58"/>
      <c r="BP1178" s="3"/>
      <c r="BQ1178" s="3"/>
      <c r="BR1178" s="3"/>
    </row>
    <row r="1179" spans="18:70" x14ac:dyDescent="0.2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J1179" s="58"/>
      <c r="BP1179" s="3"/>
      <c r="BQ1179" s="3"/>
      <c r="BR1179" s="3"/>
    </row>
    <row r="1180" spans="18:70" x14ac:dyDescent="0.2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J1180" s="58"/>
      <c r="BP1180" s="3"/>
      <c r="BQ1180" s="3"/>
      <c r="BR1180" s="3"/>
    </row>
    <row r="1181" spans="18:70" x14ac:dyDescent="0.2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J1181" s="58"/>
      <c r="BP1181" s="3"/>
      <c r="BQ1181" s="3"/>
      <c r="BR1181" s="3"/>
    </row>
    <row r="1182" spans="18:70" x14ac:dyDescent="0.2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J1182" s="58"/>
      <c r="BP1182" s="3"/>
      <c r="BQ1182" s="3"/>
      <c r="BR1182" s="3"/>
    </row>
    <row r="1183" spans="18:70" x14ac:dyDescent="0.2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J1183" s="58"/>
      <c r="BP1183" s="3"/>
      <c r="BQ1183" s="3"/>
      <c r="BR1183" s="3"/>
    </row>
    <row r="1184" spans="18:70" x14ac:dyDescent="0.2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J1184" s="58"/>
      <c r="BP1184" s="3"/>
      <c r="BQ1184" s="3"/>
      <c r="BR1184" s="3"/>
    </row>
    <row r="1185" spans="18:70" x14ac:dyDescent="0.2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J1185" s="58"/>
      <c r="BP1185" s="3"/>
      <c r="BQ1185" s="3"/>
      <c r="BR1185" s="3"/>
    </row>
    <row r="1186" spans="18:70" x14ac:dyDescent="0.2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J1186" s="58"/>
      <c r="BP1186" s="3"/>
      <c r="BQ1186" s="3"/>
      <c r="BR1186" s="3"/>
    </row>
    <row r="1187" spans="18:70" x14ac:dyDescent="0.2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J1187" s="58"/>
      <c r="BP1187" s="3"/>
      <c r="BQ1187" s="3"/>
      <c r="BR1187" s="3"/>
    </row>
    <row r="1188" spans="18:70" x14ac:dyDescent="0.2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J1188" s="58"/>
      <c r="BP1188" s="3"/>
      <c r="BQ1188" s="3"/>
      <c r="BR1188" s="3"/>
    </row>
    <row r="1189" spans="18:70" x14ac:dyDescent="0.2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J1189" s="58"/>
      <c r="BP1189" s="3"/>
      <c r="BQ1189" s="3"/>
      <c r="BR1189" s="3"/>
    </row>
    <row r="1190" spans="18:70" x14ac:dyDescent="0.2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J1190" s="58"/>
      <c r="BP1190" s="3"/>
      <c r="BQ1190" s="3"/>
      <c r="BR1190" s="3"/>
    </row>
    <row r="1191" spans="18:70" x14ac:dyDescent="0.2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J1191" s="58"/>
      <c r="BP1191" s="3"/>
      <c r="BQ1191" s="3"/>
      <c r="BR1191" s="3"/>
    </row>
    <row r="1192" spans="18:70" x14ac:dyDescent="0.2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J1192" s="58"/>
      <c r="BP1192" s="3"/>
      <c r="BQ1192" s="3"/>
      <c r="BR1192" s="3"/>
    </row>
    <row r="1193" spans="18:70" x14ac:dyDescent="0.2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J1193" s="58"/>
      <c r="BP1193" s="3"/>
      <c r="BQ1193" s="3"/>
      <c r="BR1193" s="3"/>
    </row>
    <row r="1194" spans="18:70" x14ac:dyDescent="0.2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J1194" s="58"/>
      <c r="BP1194" s="3"/>
      <c r="BQ1194" s="3"/>
      <c r="BR1194" s="3"/>
    </row>
    <row r="1195" spans="18:70" x14ac:dyDescent="0.2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J1195" s="58"/>
      <c r="BP1195" s="3"/>
      <c r="BQ1195" s="3"/>
      <c r="BR1195" s="3"/>
    </row>
    <row r="1196" spans="18:70" x14ac:dyDescent="0.2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J1196" s="58"/>
      <c r="BP1196" s="3"/>
      <c r="BQ1196" s="3"/>
      <c r="BR1196" s="3"/>
    </row>
    <row r="1197" spans="18:70" x14ac:dyDescent="0.2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J1197" s="58"/>
      <c r="BP1197" s="3"/>
      <c r="BQ1197" s="3"/>
      <c r="BR1197" s="3"/>
    </row>
    <row r="1198" spans="18:70" x14ac:dyDescent="0.2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J1198" s="58"/>
      <c r="BP1198" s="3"/>
      <c r="BQ1198" s="3"/>
      <c r="BR1198" s="3"/>
    </row>
    <row r="1199" spans="18:70" x14ac:dyDescent="0.2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J1199" s="58"/>
      <c r="BP1199" s="3"/>
      <c r="BQ1199" s="3"/>
      <c r="BR1199" s="3"/>
    </row>
    <row r="1200" spans="18:70" x14ac:dyDescent="0.2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J1200" s="58"/>
      <c r="BP1200" s="3"/>
      <c r="BQ1200" s="3"/>
      <c r="BR1200" s="3"/>
    </row>
    <row r="1201" spans="18:70" x14ac:dyDescent="0.2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J1201" s="58"/>
      <c r="BP1201" s="3"/>
      <c r="BQ1201" s="3"/>
      <c r="BR1201" s="3"/>
    </row>
    <row r="1202" spans="18:70" x14ac:dyDescent="0.2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J1202" s="58"/>
      <c r="BP1202" s="3"/>
      <c r="BQ1202" s="3"/>
      <c r="BR1202" s="3"/>
    </row>
    <row r="1203" spans="18:70" x14ac:dyDescent="0.2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J1203" s="58"/>
      <c r="BP1203" s="3"/>
      <c r="BQ1203" s="3"/>
      <c r="BR1203" s="3"/>
    </row>
    <row r="1204" spans="18:70" x14ac:dyDescent="0.2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J1204" s="58"/>
      <c r="BP1204" s="3"/>
      <c r="BQ1204" s="3"/>
      <c r="BR1204" s="3"/>
    </row>
    <row r="1205" spans="18:70" x14ac:dyDescent="0.2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J1205" s="58"/>
      <c r="BP1205" s="3"/>
      <c r="BQ1205" s="3"/>
      <c r="BR1205" s="3"/>
    </row>
    <row r="1206" spans="18:70" x14ac:dyDescent="0.2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J1206" s="58"/>
      <c r="BP1206" s="3"/>
      <c r="BQ1206" s="3"/>
      <c r="BR1206" s="3"/>
    </row>
    <row r="1207" spans="18:70" x14ac:dyDescent="0.2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J1207" s="58"/>
      <c r="BP1207" s="3"/>
      <c r="BQ1207" s="3"/>
      <c r="BR1207" s="3"/>
    </row>
    <row r="1208" spans="18:70" x14ac:dyDescent="0.2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J1208" s="58"/>
      <c r="BP1208" s="3"/>
      <c r="BQ1208" s="3"/>
      <c r="BR1208" s="3"/>
    </row>
    <row r="1209" spans="18:70" x14ac:dyDescent="0.2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J1209" s="58"/>
      <c r="BP1209" s="3"/>
      <c r="BQ1209" s="3"/>
      <c r="BR1209" s="3"/>
    </row>
    <row r="1210" spans="18:70" x14ac:dyDescent="0.2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J1210" s="58"/>
      <c r="BP1210" s="3"/>
      <c r="BQ1210" s="3"/>
      <c r="BR1210" s="3"/>
    </row>
    <row r="1211" spans="18:70" x14ac:dyDescent="0.2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J1211" s="58"/>
      <c r="BP1211" s="3"/>
      <c r="BQ1211" s="3"/>
      <c r="BR1211" s="3"/>
    </row>
    <row r="1212" spans="18:70" x14ac:dyDescent="0.2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J1212" s="58"/>
      <c r="BP1212" s="3"/>
      <c r="BQ1212" s="3"/>
      <c r="BR1212" s="3"/>
    </row>
    <row r="1213" spans="18:70" x14ac:dyDescent="0.2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J1213" s="58"/>
      <c r="BP1213" s="3"/>
      <c r="BQ1213" s="3"/>
      <c r="BR1213" s="3"/>
    </row>
    <row r="1214" spans="18:70" x14ac:dyDescent="0.2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J1214" s="58"/>
      <c r="BP1214" s="3"/>
      <c r="BQ1214" s="3"/>
      <c r="BR1214" s="3"/>
    </row>
    <row r="1215" spans="18:70" x14ac:dyDescent="0.2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J1215" s="58"/>
      <c r="BP1215" s="3"/>
      <c r="BQ1215" s="3"/>
      <c r="BR1215" s="3"/>
    </row>
    <row r="1216" spans="18:70" x14ac:dyDescent="0.2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J1216" s="58"/>
      <c r="BP1216" s="3"/>
      <c r="BQ1216" s="3"/>
      <c r="BR1216" s="3"/>
    </row>
    <row r="1217" spans="18:70" x14ac:dyDescent="0.2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J1217" s="58"/>
      <c r="BP1217" s="3"/>
      <c r="BQ1217" s="3"/>
      <c r="BR1217" s="3"/>
    </row>
    <row r="1218" spans="18:70" x14ac:dyDescent="0.2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J1218" s="58"/>
      <c r="BP1218" s="3"/>
      <c r="BQ1218" s="3"/>
      <c r="BR1218" s="3"/>
    </row>
    <row r="1219" spans="18:70" x14ac:dyDescent="0.2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J1219" s="58"/>
      <c r="BP1219" s="3"/>
      <c r="BQ1219" s="3"/>
      <c r="BR1219" s="3"/>
    </row>
    <row r="1220" spans="18:70" x14ac:dyDescent="0.2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J1220" s="58"/>
      <c r="BP1220" s="3"/>
      <c r="BQ1220" s="3"/>
      <c r="BR1220" s="3"/>
    </row>
    <row r="1221" spans="18:70" x14ac:dyDescent="0.2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J1221" s="58"/>
      <c r="BP1221" s="3"/>
      <c r="BQ1221" s="3"/>
      <c r="BR1221" s="3"/>
    </row>
    <row r="1222" spans="18:70" x14ac:dyDescent="0.2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J1222" s="58"/>
      <c r="BP1222" s="3"/>
      <c r="BQ1222" s="3"/>
      <c r="BR1222" s="3"/>
    </row>
    <row r="1223" spans="18:70" x14ac:dyDescent="0.2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J1223" s="58"/>
      <c r="BP1223" s="3"/>
      <c r="BQ1223" s="3"/>
      <c r="BR1223" s="3"/>
    </row>
    <row r="1224" spans="18:70" x14ac:dyDescent="0.2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J1224" s="58"/>
      <c r="BP1224" s="3"/>
      <c r="BQ1224" s="3"/>
      <c r="BR1224" s="3"/>
    </row>
    <row r="1225" spans="18:70" x14ac:dyDescent="0.2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J1225" s="58"/>
      <c r="BP1225" s="3"/>
      <c r="BQ1225" s="3"/>
      <c r="BR1225" s="3"/>
    </row>
    <row r="1226" spans="18:70" x14ac:dyDescent="0.2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J1226" s="58"/>
      <c r="BP1226" s="3"/>
      <c r="BQ1226" s="3"/>
      <c r="BR1226" s="3"/>
    </row>
    <row r="1227" spans="18:70" x14ac:dyDescent="0.2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J1227" s="58"/>
      <c r="BP1227" s="3"/>
      <c r="BQ1227" s="3"/>
      <c r="BR1227" s="3"/>
    </row>
    <row r="1228" spans="18:70" x14ac:dyDescent="0.2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J1228" s="58"/>
      <c r="BP1228" s="3"/>
      <c r="BQ1228" s="3"/>
      <c r="BR1228" s="3"/>
    </row>
    <row r="1229" spans="18:70" x14ac:dyDescent="0.2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J1229" s="58"/>
      <c r="BP1229" s="3"/>
      <c r="BQ1229" s="3"/>
      <c r="BR1229" s="3"/>
    </row>
    <row r="1230" spans="18:70" x14ac:dyDescent="0.2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J1230" s="58"/>
      <c r="BP1230" s="3"/>
      <c r="BQ1230" s="3"/>
      <c r="BR1230" s="3"/>
    </row>
    <row r="1231" spans="18:70" x14ac:dyDescent="0.2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J1231" s="58"/>
      <c r="BP1231" s="3"/>
      <c r="BQ1231" s="3"/>
      <c r="BR1231" s="3"/>
    </row>
    <row r="1232" spans="18:70" x14ac:dyDescent="0.2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J1232" s="58"/>
      <c r="BP1232" s="3"/>
      <c r="BQ1232" s="3"/>
      <c r="BR1232" s="3"/>
    </row>
    <row r="1233" spans="18:70" x14ac:dyDescent="0.2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J1233" s="58"/>
      <c r="BP1233" s="3"/>
      <c r="BQ1233" s="3"/>
      <c r="BR1233" s="3"/>
    </row>
    <row r="1234" spans="18:70" x14ac:dyDescent="0.2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J1234" s="58"/>
      <c r="BP1234" s="3"/>
      <c r="BQ1234" s="3"/>
      <c r="BR1234" s="3"/>
    </row>
    <row r="1235" spans="18:70" x14ac:dyDescent="0.2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J1235" s="58"/>
      <c r="BP1235" s="3"/>
      <c r="BQ1235" s="3"/>
      <c r="BR1235" s="3"/>
    </row>
    <row r="1236" spans="18:70" x14ac:dyDescent="0.2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J1236" s="58"/>
      <c r="BP1236" s="3"/>
      <c r="BQ1236" s="3"/>
      <c r="BR1236" s="3"/>
    </row>
    <row r="1237" spans="18:70" x14ac:dyDescent="0.2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J1237" s="58"/>
      <c r="BP1237" s="3"/>
      <c r="BQ1237" s="3"/>
      <c r="BR1237" s="3"/>
    </row>
    <row r="1238" spans="18:70" x14ac:dyDescent="0.2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J1238" s="58"/>
      <c r="BP1238" s="3"/>
      <c r="BQ1238" s="3"/>
      <c r="BR1238" s="3"/>
    </row>
    <row r="1239" spans="18:70" x14ac:dyDescent="0.2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J1239" s="58"/>
      <c r="BP1239" s="3"/>
      <c r="BQ1239" s="3"/>
      <c r="BR1239" s="3"/>
    </row>
    <row r="1240" spans="18:70" x14ac:dyDescent="0.2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J1240" s="58"/>
      <c r="BP1240" s="3"/>
      <c r="BQ1240" s="3"/>
      <c r="BR1240" s="3"/>
    </row>
    <row r="1241" spans="18:70" x14ac:dyDescent="0.2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J1241" s="58"/>
      <c r="BP1241" s="3"/>
      <c r="BQ1241" s="3"/>
      <c r="BR1241" s="3"/>
    </row>
    <row r="1242" spans="18:70" x14ac:dyDescent="0.2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J1242" s="58"/>
      <c r="BP1242" s="3"/>
      <c r="BQ1242" s="3"/>
      <c r="BR1242" s="3"/>
    </row>
    <row r="1243" spans="18:70" x14ac:dyDescent="0.2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J1243" s="58"/>
      <c r="BP1243" s="3"/>
      <c r="BQ1243" s="3"/>
      <c r="BR1243" s="3"/>
    </row>
    <row r="1244" spans="18:70" x14ac:dyDescent="0.2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J1244" s="58"/>
      <c r="BP1244" s="3"/>
      <c r="BQ1244" s="3"/>
      <c r="BR1244" s="3"/>
    </row>
    <row r="1245" spans="18:70" x14ac:dyDescent="0.2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J1245" s="58"/>
      <c r="BP1245" s="3"/>
      <c r="BQ1245" s="3"/>
      <c r="BR1245" s="3"/>
    </row>
    <row r="1246" spans="18:70" x14ac:dyDescent="0.2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J1246" s="58"/>
      <c r="BP1246" s="3"/>
      <c r="BQ1246" s="3"/>
      <c r="BR1246" s="3"/>
    </row>
    <row r="1247" spans="18:70" x14ac:dyDescent="0.2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J1247" s="58"/>
      <c r="BP1247" s="3"/>
      <c r="BQ1247" s="3"/>
      <c r="BR1247" s="3"/>
    </row>
    <row r="1248" spans="18:70" x14ac:dyDescent="0.2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J1248" s="58"/>
      <c r="BP1248" s="3"/>
      <c r="BQ1248" s="3"/>
      <c r="BR1248" s="3"/>
    </row>
    <row r="1249" spans="18:70" x14ac:dyDescent="0.2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J1249" s="58"/>
      <c r="BP1249" s="3"/>
      <c r="BQ1249" s="3"/>
      <c r="BR1249" s="3"/>
    </row>
    <row r="1250" spans="18:70" x14ac:dyDescent="0.2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J1250" s="58"/>
      <c r="BP1250" s="3"/>
      <c r="BQ1250" s="3"/>
      <c r="BR1250" s="3"/>
    </row>
    <row r="1251" spans="18:70" x14ac:dyDescent="0.2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J1251" s="58"/>
      <c r="BP1251" s="3"/>
      <c r="BQ1251" s="3"/>
      <c r="BR1251" s="3"/>
    </row>
    <row r="1252" spans="18:70" x14ac:dyDescent="0.2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J1252" s="58"/>
      <c r="BP1252" s="3"/>
      <c r="BQ1252" s="3"/>
      <c r="BR1252" s="3"/>
    </row>
    <row r="1253" spans="18:70" x14ac:dyDescent="0.2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J1253" s="58"/>
      <c r="BP1253" s="3"/>
      <c r="BQ1253" s="3"/>
      <c r="BR1253" s="3"/>
    </row>
    <row r="1254" spans="18:70" x14ac:dyDescent="0.2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J1254" s="58"/>
      <c r="BP1254" s="3"/>
      <c r="BQ1254" s="3"/>
      <c r="BR1254" s="3"/>
    </row>
    <row r="1255" spans="18:70" x14ac:dyDescent="0.2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J1255" s="58"/>
      <c r="BP1255" s="3"/>
      <c r="BQ1255" s="3"/>
      <c r="BR1255" s="3"/>
    </row>
    <row r="1256" spans="18:70" x14ac:dyDescent="0.2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J1256" s="58"/>
      <c r="BP1256" s="3"/>
      <c r="BQ1256" s="3"/>
      <c r="BR1256" s="3"/>
    </row>
    <row r="1257" spans="18:70" x14ac:dyDescent="0.2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J1257" s="58"/>
      <c r="BP1257" s="3"/>
      <c r="BQ1257" s="3"/>
      <c r="BR1257" s="3"/>
    </row>
    <row r="1258" spans="18:70" x14ac:dyDescent="0.2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J1258" s="58"/>
      <c r="BP1258" s="3"/>
      <c r="BQ1258" s="3"/>
      <c r="BR1258" s="3"/>
    </row>
    <row r="1259" spans="18:70" x14ac:dyDescent="0.2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J1259" s="58"/>
      <c r="BP1259" s="3"/>
      <c r="BQ1259" s="3"/>
      <c r="BR1259" s="3"/>
    </row>
    <row r="1260" spans="18:70" x14ac:dyDescent="0.2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J1260" s="58"/>
      <c r="BP1260" s="3"/>
      <c r="BQ1260" s="3"/>
      <c r="BR1260" s="3"/>
    </row>
    <row r="1261" spans="18:70" x14ac:dyDescent="0.2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J1261" s="58"/>
      <c r="BP1261" s="3"/>
      <c r="BQ1261" s="3"/>
      <c r="BR1261" s="3"/>
    </row>
    <row r="1262" spans="18:70" x14ac:dyDescent="0.2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J1262" s="58"/>
      <c r="BP1262" s="3"/>
      <c r="BQ1262" s="3"/>
      <c r="BR1262" s="3"/>
    </row>
    <row r="1263" spans="18:70" x14ac:dyDescent="0.2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J1263" s="58"/>
      <c r="BP1263" s="3"/>
      <c r="BQ1263" s="3"/>
      <c r="BR1263" s="3"/>
    </row>
    <row r="1264" spans="18:70" x14ac:dyDescent="0.2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J1264" s="58"/>
      <c r="BP1264" s="3"/>
      <c r="BQ1264" s="3"/>
      <c r="BR1264" s="3"/>
    </row>
    <row r="1265" spans="18:70" x14ac:dyDescent="0.2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J1265" s="58"/>
      <c r="BP1265" s="3"/>
      <c r="BQ1265" s="3"/>
      <c r="BR1265" s="3"/>
    </row>
    <row r="1266" spans="18:70" x14ac:dyDescent="0.2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J1266" s="58"/>
      <c r="BP1266" s="3"/>
      <c r="BQ1266" s="3"/>
      <c r="BR1266" s="3"/>
    </row>
    <row r="1267" spans="18:70" x14ac:dyDescent="0.2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J1267" s="58"/>
      <c r="BP1267" s="3"/>
      <c r="BQ1267" s="3"/>
      <c r="BR1267" s="3"/>
    </row>
    <row r="1268" spans="18:70" x14ac:dyDescent="0.2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J1268" s="58"/>
      <c r="BP1268" s="3"/>
      <c r="BQ1268" s="3"/>
      <c r="BR1268" s="3"/>
    </row>
    <row r="1269" spans="18:70" x14ac:dyDescent="0.2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J1269" s="58"/>
      <c r="BP1269" s="3"/>
      <c r="BQ1269" s="3"/>
      <c r="BR1269" s="3"/>
    </row>
    <row r="1270" spans="18:70" x14ac:dyDescent="0.2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J1270" s="58"/>
      <c r="BP1270" s="3"/>
      <c r="BQ1270" s="3"/>
      <c r="BR1270" s="3"/>
    </row>
    <row r="1271" spans="18:70" x14ac:dyDescent="0.2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J1271" s="58"/>
      <c r="BP1271" s="3"/>
      <c r="BQ1271" s="3"/>
      <c r="BR1271" s="3"/>
    </row>
    <row r="1272" spans="18:70" x14ac:dyDescent="0.2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J1272" s="58"/>
      <c r="BP1272" s="3"/>
      <c r="BQ1272" s="3"/>
      <c r="BR1272" s="3"/>
    </row>
    <row r="1273" spans="18:70" x14ac:dyDescent="0.2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J1273" s="58"/>
      <c r="BP1273" s="3"/>
      <c r="BQ1273" s="3"/>
      <c r="BR1273" s="3"/>
    </row>
    <row r="1274" spans="18:70" x14ac:dyDescent="0.2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J1274" s="58"/>
      <c r="BP1274" s="3"/>
      <c r="BQ1274" s="3"/>
      <c r="BR1274" s="3"/>
    </row>
    <row r="1275" spans="18:70" x14ac:dyDescent="0.2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J1275" s="58"/>
      <c r="BP1275" s="3"/>
      <c r="BQ1275" s="3"/>
      <c r="BR1275" s="3"/>
    </row>
    <row r="1276" spans="18:70" x14ac:dyDescent="0.2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J1276" s="58"/>
      <c r="BP1276" s="3"/>
      <c r="BQ1276" s="3"/>
      <c r="BR1276" s="3"/>
    </row>
    <row r="1277" spans="18:70" x14ac:dyDescent="0.2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J1277" s="58"/>
      <c r="BP1277" s="3"/>
      <c r="BQ1277" s="3"/>
      <c r="BR1277" s="3"/>
    </row>
    <row r="1278" spans="18:70" x14ac:dyDescent="0.2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J1278" s="58"/>
      <c r="BP1278" s="3"/>
      <c r="BQ1278" s="3"/>
      <c r="BR1278" s="3"/>
    </row>
    <row r="1279" spans="18:70" x14ac:dyDescent="0.2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J1279" s="58"/>
      <c r="BP1279" s="3"/>
      <c r="BQ1279" s="3"/>
      <c r="BR1279" s="3"/>
    </row>
    <row r="1280" spans="18:70" x14ac:dyDescent="0.2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J1280" s="58"/>
      <c r="BP1280" s="3"/>
      <c r="BQ1280" s="3"/>
      <c r="BR1280" s="3"/>
    </row>
    <row r="1281" spans="18:70" x14ac:dyDescent="0.2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J1281" s="58"/>
      <c r="BP1281" s="3"/>
      <c r="BQ1281" s="3"/>
      <c r="BR1281" s="3"/>
    </row>
    <row r="1282" spans="18:70" x14ac:dyDescent="0.2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J1282" s="58"/>
      <c r="BP1282" s="3"/>
      <c r="BQ1282" s="3"/>
      <c r="BR1282" s="3"/>
    </row>
    <row r="1283" spans="18:70" x14ac:dyDescent="0.2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J1283" s="58"/>
      <c r="BP1283" s="3"/>
      <c r="BQ1283" s="3"/>
      <c r="BR1283" s="3"/>
    </row>
    <row r="1284" spans="18:70" x14ac:dyDescent="0.2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J1284" s="58"/>
      <c r="BP1284" s="3"/>
      <c r="BQ1284" s="3"/>
      <c r="BR1284" s="3"/>
    </row>
    <row r="1285" spans="18:70" x14ac:dyDescent="0.2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J1285" s="58"/>
      <c r="BP1285" s="3"/>
      <c r="BQ1285" s="3"/>
      <c r="BR1285" s="3"/>
    </row>
    <row r="1286" spans="18:70" x14ac:dyDescent="0.2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J1286" s="58"/>
      <c r="BP1286" s="3"/>
      <c r="BQ1286" s="3"/>
      <c r="BR1286" s="3"/>
    </row>
    <row r="1287" spans="18:70" x14ac:dyDescent="0.2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J1287" s="58"/>
      <c r="BP1287" s="3"/>
      <c r="BQ1287" s="3"/>
      <c r="BR1287" s="3"/>
    </row>
    <row r="1288" spans="18:70" x14ac:dyDescent="0.2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J1288" s="58"/>
      <c r="BP1288" s="3"/>
      <c r="BQ1288" s="3"/>
      <c r="BR1288" s="3"/>
    </row>
    <row r="1289" spans="18:70" x14ac:dyDescent="0.2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J1289" s="58"/>
      <c r="BP1289" s="3"/>
      <c r="BQ1289" s="3"/>
      <c r="BR1289" s="3"/>
    </row>
    <row r="1290" spans="18:70" x14ac:dyDescent="0.2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J1290" s="58"/>
      <c r="BP1290" s="3"/>
      <c r="BQ1290" s="3"/>
      <c r="BR1290" s="3"/>
    </row>
    <row r="1291" spans="18:70" x14ac:dyDescent="0.2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J1291" s="58"/>
      <c r="BP1291" s="3"/>
      <c r="BQ1291" s="3"/>
      <c r="BR1291" s="3"/>
    </row>
    <row r="1292" spans="18:70" x14ac:dyDescent="0.2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J1292" s="58"/>
      <c r="BP1292" s="3"/>
      <c r="BQ1292" s="3"/>
      <c r="BR1292" s="3"/>
    </row>
    <row r="1293" spans="18:70" x14ac:dyDescent="0.2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J1293" s="58"/>
      <c r="BP1293" s="3"/>
      <c r="BQ1293" s="3"/>
      <c r="BR1293" s="3"/>
    </row>
    <row r="1294" spans="18:70" x14ac:dyDescent="0.2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J1294" s="58"/>
      <c r="BP1294" s="3"/>
      <c r="BQ1294" s="3"/>
      <c r="BR1294" s="3"/>
    </row>
    <row r="1295" spans="18:70" x14ac:dyDescent="0.2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J1295" s="58"/>
      <c r="BP1295" s="3"/>
      <c r="BQ1295" s="3"/>
      <c r="BR1295" s="3"/>
    </row>
    <row r="1296" spans="18:70" x14ac:dyDescent="0.2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J1296" s="58"/>
      <c r="BP1296" s="3"/>
      <c r="BQ1296" s="3"/>
      <c r="BR1296" s="3"/>
    </row>
    <row r="1297" spans="18:70" x14ac:dyDescent="0.2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J1297" s="58"/>
      <c r="BP1297" s="3"/>
      <c r="BQ1297" s="3"/>
      <c r="BR1297" s="3"/>
    </row>
    <row r="1298" spans="18:70" x14ac:dyDescent="0.2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J1298" s="58"/>
      <c r="BP1298" s="3"/>
      <c r="BQ1298" s="3"/>
      <c r="BR1298" s="3"/>
    </row>
    <row r="1299" spans="18:70" x14ac:dyDescent="0.2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J1299" s="58"/>
      <c r="BP1299" s="3"/>
      <c r="BQ1299" s="3"/>
      <c r="BR1299" s="3"/>
    </row>
    <row r="1300" spans="18:70" x14ac:dyDescent="0.2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J1300" s="58"/>
      <c r="BP1300" s="3"/>
      <c r="BQ1300" s="3"/>
      <c r="BR1300" s="3"/>
    </row>
    <row r="1301" spans="18:70" x14ac:dyDescent="0.2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J1301" s="58"/>
      <c r="BP1301" s="3"/>
      <c r="BQ1301" s="3"/>
      <c r="BR1301" s="3"/>
    </row>
    <row r="1302" spans="18:70" x14ac:dyDescent="0.2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J1302" s="58"/>
      <c r="BP1302" s="3"/>
      <c r="BQ1302" s="3"/>
      <c r="BR1302" s="3"/>
    </row>
    <row r="1303" spans="18:70" x14ac:dyDescent="0.2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J1303" s="58"/>
      <c r="BP1303" s="3"/>
      <c r="BQ1303" s="3"/>
      <c r="BR1303" s="3"/>
    </row>
    <row r="1304" spans="18:70" x14ac:dyDescent="0.2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J1304" s="58"/>
      <c r="BP1304" s="3"/>
      <c r="BQ1304" s="3"/>
      <c r="BR1304" s="3"/>
    </row>
    <row r="1305" spans="18:70" x14ac:dyDescent="0.2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J1305" s="58"/>
      <c r="BP1305" s="3"/>
      <c r="BQ1305" s="3"/>
      <c r="BR1305" s="3"/>
    </row>
    <row r="1306" spans="18:70" x14ac:dyDescent="0.2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J1306" s="58"/>
      <c r="BP1306" s="3"/>
      <c r="BQ1306" s="3"/>
      <c r="BR1306" s="3"/>
    </row>
    <row r="1307" spans="18:70" x14ac:dyDescent="0.2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J1307" s="58"/>
      <c r="BP1307" s="3"/>
      <c r="BQ1307" s="3"/>
      <c r="BR1307" s="3"/>
    </row>
    <row r="1308" spans="18:70" x14ac:dyDescent="0.2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J1308" s="58"/>
      <c r="BP1308" s="3"/>
      <c r="BQ1308" s="3"/>
      <c r="BR1308" s="3"/>
    </row>
    <row r="1309" spans="18:70" x14ac:dyDescent="0.2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J1309" s="58"/>
      <c r="BP1309" s="3"/>
      <c r="BQ1309" s="3"/>
      <c r="BR1309" s="3"/>
    </row>
    <row r="1310" spans="18:70" x14ac:dyDescent="0.2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J1310" s="58"/>
      <c r="BP1310" s="3"/>
      <c r="BQ1310" s="3"/>
      <c r="BR1310" s="3"/>
    </row>
    <row r="1311" spans="18:70" x14ac:dyDescent="0.2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J1311" s="58"/>
      <c r="BP1311" s="3"/>
      <c r="BQ1311" s="3"/>
      <c r="BR1311" s="3"/>
    </row>
    <row r="1312" spans="18:70" x14ac:dyDescent="0.2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J1312" s="58"/>
      <c r="BP1312" s="3"/>
      <c r="BQ1312" s="3"/>
      <c r="BR1312" s="3"/>
    </row>
    <row r="1313" spans="18:70" x14ac:dyDescent="0.2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J1313" s="58"/>
      <c r="BP1313" s="3"/>
      <c r="BQ1313" s="3"/>
      <c r="BR1313" s="3"/>
    </row>
    <row r="1314" spans="18:70" x14ac:dyDescent="0.2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J1314" s="58"/>
      <c r="BP1314" s="3"/>
      <c r="BQ1314" s="3"/>
      <c r="BR1314" s="3"/>
    </row>
    <row r="1315" spans="18:70" x14ac:dyDescent="0.2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J1315" s="58"/>
      <c r="BP1315" s="3"/>
      <c r="BQ1315" s="3"/>
      <c r="BR1315" s="3"/>
    </row>
    <row r="1316" spans="18:70" x14ac:dyDescent="0.2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J1316" s="58"/>
      <c r="BP1316" s="3"/>
      <c r="BQ1316" s="3"/>
      <c r="BR1316" s="3"/>
    </row>
    <row r="1317" spans="18:70" x14ac:dyDescent="0.2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J1317" s="58"/>
      <c r="BP1317" s="3"/>
      <c r="BQ1317" s="3"/>
      <c r="BR1317" s="3"/>
    </row>
    <row r="1318" spans="18:70" x14ac:dyDescent="0.2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J1318" s="58"/>
      <c r="BP1318" s="3"/>
      <c r="BQ1318" s="3"/>
      <c r="BR1318" s="3"/>
    </row>
    <row r="1319" spans="18:70" x14ac:dyDescent="0.2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J1319" s="58"/>
      <c r="BP1319" s="3"/>
      <c r="BQ1319" s="3"/>
      <c r="BR1319" s="3"/>
    </row>
    <row r="1320" spans="18:70" x14ac:dyDescent="0.2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J1320" s="58"/>
      <c r="BP1320" s="3"/>
      <c r="BQ1320" s="3"/>
      <c r="BR1320" s="3"/>
    </row>
    <row r="1321" spans="18:70" x14ac:dyDescent="0.2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J1321" s="58"/>
      <c r="BP1321" s="3"/>
      <c r="BQ1321" s="3"/>
      <c r="BR1321" s="3"/>
    </row>
    <row r="1322" spans="18:70" x14ac:dyDescent="0.2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J1322" s="58"/>
      <c r="BP1322" s="3"/>
      <c r="BQ1322" s="3"/>
      <c r="BR1322" s="3"/>
    </row>
    <row r="1323" spans="18:70" x14ac:dyDescent="0.2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J1323" s="58"/>
      <c r="BP1323" s="3"/>
      <c r="BQ1323" s="3"/>
      <c r="BR1323" s="3"/>
    </row>
    <row r="1324" spans="18:70" x14ac:dyDescent="0.2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J1324" s="58"/>
      <c r="BP1324" s="3"/>
      <c r="BQ1324" s="3"/>
      <c r="BR1324" s="3"/>
    </row>
    <row r="1325" spans="18:70" x14ac:dyDescent="0.2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J1325" s="58"/>
      <c r="BP1325" s="3"/>
      <c r="BQ1325" s="3"/>
      <c r="BR1325" s="3"/>
    </row>
    <row r="1326" spans="18:70" x14ac:dyDescent="0.2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J1326" s="58"/>
      <c r="BP1326" s="3"/>
      <c r="BQ1326" s="3"/>
      <c r="BR1326" s="3"/>
    </row>
    <row r="1327" spans="18:70" x14ac:dyDescent="0.2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J1327" s="58"/>
      <c r="BP1327" s="3"/>
      <c r="BQ1327" s="3"/>
      <c r="BR1327" s="3"/>
    </row>
    <row r="1328" spans="18:70" x14ac:dyDescent="0.2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J1328" s="58"/>
      <c r="BP1328" s="3"/>
      <c r="BQ1328" s="3"/>
      <c r="BR1328" s="3"/>
    </row>
    <row r="1329" spans="18:70" x14ac:dyDescent="0.2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J1329" s="58"/>
      <c r="BP1329" s="3"/>
      <c r="BQ1329" s="3"/>
      <c r="BR1329" s="3"/>
    </row>
    <row r="1330" spans="18:70" x14ac:dyDescent="0.2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J1330" s="58"/>
      <c r="BP1330" s="3"/>
      <c r="BQ1330" s="3"/>
      <c r="BR1330" s="3"/>
    </row>
    <row r="1331" spans="18:70" x14ac:dyDescent="0.2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J1331" s="58"/>
      <c r="BP1331" s="3"/>
      <c r="BQ1331" s="3"/>
      <c r="BR1331" s="3"/>
    </row>
    <row r="1332" spans="18:70" x14ac:dyDescent="0.2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J1332" s="58"/>
      <c r="BP1332" s="3"/>
      <c r="BQ1332" s="3"/>
      <c r="BR1332" s="3"/>
    </row>
    <row r="1333" spans="18:70" x14ac:dyDescent="0.2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J1333" s="58"/>
      <c r="BP1333" s="3"/>
      <c r="BQ1333" s="3"/>
      <c r="BR1333" s="3"/>
    </row>
    <row r="1334" spans="18:70" x14ac:dyDescent="0.2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J1334" s="58"/>
      <c r="BP1334" s="3"/>
      <c r="BQ1334" s="3"/>
      <c r="BR1334" s="3"/>
    </row>
    <row r="1335" spans="18:70" x14ac:dyDescent="0.2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J1335" s="58"/>
      <c r="BP1335" s="3"/>
      <c r="BQ1335" s="3"/>
      <c r="BR1335" s="3"/>
    </row>
    <row r="1336" spans="18:70" x14ac:dyDescent="0.2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J1336" s="58"/>
      <c r="BP1336" s="3"/>
      <c r="BQ1336" s="3"/>
      <c r="BR1336" s="3"/>
    </row>
    <row r="1337" spans="18:70" x14ac:dyDescent="0.2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J1337" s="58"/>
      <c r="BP1337" s="3"/>
      <c r="BQ1337" s="3"/>
      <c r="BR1337" s="3"/>
    </row>
    <row r="1338" spans="18:70" x14ac:dyDescent="0.2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J1338" s="58"/>
      <c r="BP1338" s="3"/>
      <c r="BQ1338" s="3"/>
      <c r="BR1338" s="3"/>
    </row>
    <row r="1339" spans="18:70" x14ac:dyDescent="0.2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J1339" s="58"/>
      <c r="BP1339" s="3"/>
      <c r="BQ1339" s="3"/>
      <c r="BR1339" s="3"/>
    </row>
    <row r="1340" spans="18:70" x14ac:dyDescent="0.2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J1340" s="58"/>
      <c r="BP1340" s="3"/>
      <c r="BQ1340" s="3"/>
      <c r="BR1340" s="3"/>
    </row>
    <row r="1341" spans="18:70" x14ac:dyDescent="0.2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J1341" s="58"/>
      <c r="BP1341" s="3"/>
      <c r="BQ1341" s="3"/>
      <c r="BR1341" s="3"/>
    </row>
    <row r="1342" spans="18:70" x14ac:dyDescent="0.2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J1342" s="58"/>
      <c r="BP1342" s="3"/>
      <c r="BQ1342" s="3"/>
      <c r="BR1342" s="3"/>
    </row>
    <row r="1343" spans="18:70" x14ac:dyDescent="0.2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J1343" s="58"/>
      <c r="BP1343" s="3"/>
      <c r="BQ1343" s="3"/>
      <c r="BR1343" s="3"/>
    </row>
    <row r="1344" spans="18:70" x14ac:dyDescent="0.2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J1344" s="58"/>
      <c r="BP1344" s="3"/>
      <c r="BQ1344" s="3"/>
      <c r="BR1344" s="3"/>
    </row>
    <row r="1345" spans="18:70" x14ac:dyDescent="0.2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J1345" s="58"/>
      <c r="BP1345" s="3"/>
      <c r="BQ1345" s="3"/>
      <c r="BR1345" s="3"/>
    </row>
    <row r="1346" spans="18:70" x14ac:dyDescent="0.2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J1346" s="58"/>
      <c r="BP1346" s="3"/>
      <c r="BQ1346" s="3"/>
      <c r="BR1346" s="3"/>
    </row>
    <row r="1347" spans="18:70" x14ac:dyDescent="0.2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J1347" s="58"/>
      <c r="BP1347" s="3"/>
      <c r="BQ1347" s="3"/>
      <c r="BR1347" s="3"/>
    </row>
    <row r="1348" spans="18:70" x14ac:dyDescent="0.2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J1348" s="58"/>
      <c r="BP1348" s="3"/>
      <c r="BQ1348" s="3"/>
      <c r="BR1348" s="3"/>
    </row>
    <row r="1349" spans="18:70" x14ac:dyDescent="0.2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J1349" s="58"/>
      <c r="BP1349" s="3"/>
      <c r="BQ1349" s="3"/>
      <c r="BR1349" s="3"/>
    </row>
    <row r="1350" spans="18:70" x14ac:dyDescent="0.2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J1350" s="58"/>
      <c r="BP1350" s="3"/>
      <c r="BQ1350" s="3"/>
      <c r="BR1350" s="3"/>
    </row>
    <row r="1351" spans="18:70" x14ac:dyDescent="0.2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J1351" s="58"/>
      <c r="BP1351" s="3"/>
      <c r="BQ1351" s="3"/>
      <c r="BR1351" s="3"/>
    </row>
    <row r="1352" spans="18:70" x14ac:dyDescent="0.2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J1352" s="58"/>
      <c r="BP1352" s="3"/>
      <c r="BQ1352" s="3"/>
      <c r="BR1352" s="3"/>
    </row>
    <row r="1353" spans="18:70" x14ac:dyDescent="0.2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J1353" s="58"/>
      <c r="BP1353" s="3"/>
      <c r="BQ1353" s="3"/>
      <c r="BR1353" s="3"/>
    </row>
    <row r="1354" spans="18:70" x14ac:dyDescent="0.2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J1354" s="58"/>
      <c r="BP1354" s="3"/>
      <c r="BQ1354" s="3"/>
      <c r="BR1354" s="3"/>
    </row>
    <row r="1355" spans="18:70" x14ac:dyDescent="0.2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J1355" s="58"/>
      <c r="BP1355" s="3"/>
      <c r="BQ1355" s="3"/>
      <c r="BR1355" s="3"/>
    </row>
    <row r="1356" spans="18:70" x14ac:dyDescent="0.2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J1356" s="58"/>
      <c r="BP1356" s="3"/>
      <c r="BQ1356" s="3"/>
      <c r="BR1356" s="3"/>
    </row>
    <row r="1357" spans="18:70" x14ac:dyDescent="0.2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J1357" s="58"/>
      <c r="BP1357" s="3"/>
      <c r="BQ1357" s="3"/>
      <c r="BR1357" s="3"/>
    </row>
    <row r="1358" spans="18:70" x14ac:dyDescent="0.2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J1358" s="58"/>
      <c r="BP1358" s="3"/>
      <c r="BQ1358" s="3"/>
      <c r="BR1358" s="3"/>
    </row>
    <row r="1359" spans="18:70" x14ac:dyDescent="0.2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J1359" s="58"/>
      <c r="BP1359" s="3"/>
      <c r="BQ1359" s="3"/>
      <c r="BR1359" s="3"/>
    </row>
    <row r="1360" spans="18:70" x14ac:dyDescent="0.2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J1360" s="58"/>
      <c r="BP1360" s="3"/>
      <c r="BQ1360" s="3"/>
      <c r="BR1360" s="3"/>
    </row>
    <row r="1361" spans="18:70" x14ac:dyDescent="0.2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J1361" s="58"/>
      <c r="BP1361" s="3"/>
      <c r="BQ1361" s="3"/>
      <c r="BR1361" s="3"/>
    </row>
    <row r="1362" spans="18:70" x14ac:dyDescent="0.2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J1362" s="58"/>
      <c r="BP1362" s="3"/>
      <c r="BQ1362" s="3"/>
      <c r="BR1362" s="3"/>
    </row>
    <row r="1363" spans="18:70" x14ac:dyDescent="0.2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J1363" s="58"/>
      <c r="BP1363" s="3"/>
      <c r="BQ1363" s="3"/>
      <c r="BR1363" s="3"/>
    </row>
    <row r="1364" spans="18:70" x14ac:dyDescent="0.2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J1364" s="58"/>
      <c r="BP1364" s="3"/>
      <c r="BQ1364" s="3"/>
      <c r="BR1364" s="3"/>
    </row>
    <row r="1365" spans="18:70" x14ac:dyDescent="0.2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J1365" s="58"/>
      <c r="BP1365" s="3"/>
      <c r="BQ1365" s="3"/>
      <c r="BR1365" s="3"/>
    </row>
    <row r="1366" spans="18:70" x14ac:dyDescent="0.2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J1366" s="58"/>
      <c r="BP1366" s="3"/>
      <c r="BQ1366" s="3"/>
      <c r="BR1366" s="3"/>
    </row>
    <row r="1367" spans="18:70" x14ac:dyDescent="0.2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J1367" s="58"/>
      <c r="BP1367" s="3"/>
      <c r="BQ1367" s="3"/>
      <c r="BR1367" s="3"/>
    </row>
    <row r="1368" spans="18:70" x14ac:dyDescent="0.2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J1368" s="58"/>
      <c r="BP1368" s="3"/>
      <c r="BQ1368" s="3"/>
      <c r="BR1368" s="3"/>
    </row>
    <row r="1369" spans="18:70" x14ac:dyDescent="0.2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J1369" s="58"/>
      <c r="BP1369" s="3"/>
      <c r="BQ1369" s="3"/>
      <c r="BR1369" s="3"/>
    </row>
    <row r="1370" spans="18:70" x14ac:dyDescent="0.2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J1370" s="58"/>
      <c r="BP1370" s="3"/>
      <c r="BQ1370" s="3"/>
      <c r="BR1370" s="3"/>
    </row>
    <row r="1371" spans="18:70" x14ac:dyDescent="0.2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J1371" s="58"/>
      <c r="BP1371" s="3"/>
      <c r="BQ1371" s="3"/>
      <c r="BR1371" s="3"/>
    </row>
    <row r="1372" spans="18:70" x14ac:dyDescent="0.2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J1372" s="58"/>
      <c r="BP1372" s="3"/>
      <c r="BQ1372" s="3"/>
      <c r="BR1372" s="3"/>
    </row>
    <row r="1373" spans="18:70" x14ac:dyDescent="0.2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J1373" s="58"/>
      <c r="BP1373" s="3"/>
      <c r="BQ1373" s="3"/>
      <c r="BR1373" s="3"/>
    </row>
    <row r="1374" spans="18:70" x14ac:dyDescent="0.2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J1374" s="58"/>
      <c r="BP1374" s="3"/>
      <c r="BQ1374" s="3"/>
      <c r="BR1374" s="3"/>
    </row>
    <row r="1375" spans="18:70" x14ac:dyDescent="0.2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J1375" s="58"/>
      <c r="BP1375" s="3"/>
      <c r="BQ1375" s="3"/>
      <c r="BR1375" s="3"/>
    </row>
    <row r="1376" spans="18:70" x14ac:dyDescent="0.2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J1376" s="58"/>
      <c r="BP1376" s="3"/>
      <c r="BQ1376" s="3"/>
      <c r="BR1376" s="3"/>
    </row>
    <row r="1377" spans="18:70" x14ac:dyDescent="0.2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J1377" s="58"/>
      <c r="BP1377" s="3"/>
      <c r="BQ1377" s="3"/>
      <c r="BR1377" s="3"/>
    </row>
    <row r="1378" spans="18:70" x14ac:dyDescent="0.2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J1378" s="58"/>
      <c r="BP1378" s="3"/>
      <c r="BQ1378" s="3"/>
      <c r="BR1378" s="3"/>
    </row>
    <row r="1379" spans="18:70" x14ac:dyDescent="0.2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J1379" s="58"/>
      <c r="BP1379" s="3"/>
      <c r="BQ1379" s="3"/>
      <c r="BR1379" s="3"/>
    </row>
    <row r="1380" spans="18:70" x14ac:dyDescent="0.2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J1380" s="58"/>
      <c r="BP1380" s="3"/>
      <c r="BQ1380" s="3"/>
      <c r="BR1380" s="3"/>
    </row>
    <row r="1381" spans="18:70" x14ac:dyDescent="0.2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J1381" s="58"/>
      <c r="BP1381" s="3"/>
      <c r="BQ1381" s="3"/>
      <c r="BR1381" s="3"/>
    </row>
    <row r="1382" spans="18:70" x14ac:dyDescent="0.2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J1382" s="58"/>
      <c r="BP1382" s="3"/>
      <c r="BQ1382" s="3"/>
      <c r="BR1382" s="3"/>
    </row>
    <row r="1383" spans="18:70" x14ac:dyDescent="0.2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J1383" s="58"/>
      <c r="BP1383" s="3"/>
      <c r="BQ1383" s="3"/>
      <c r="BR1383" s="3"/>
    </row>
    <row r="1384" spans="18:70" x14ac:dyDescent="0.2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J1384" s="58"/>
      <c r="BP1384" s="3"/>
      <c r="BQ1384" s="3"/>
      <c r="BR1384" s="3"/>
    </row>
    <row r="1385" spans="18:70" x14ac:dyDescent="0.2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J1385" s="58"/>
      <c r="BP1385" s="3"/>
      <c r="BQ1385" s="3"/>
      <c r="BR1385" s="3"/>
    </row>
    <row r="1386" spans="18:70" x14ac:dyDescent="0.2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J1386" s="58"/>
      <c r="BP1386" s="3"/>
      <c r="BQ1386" s="3"/>
      <c r="BR1386" s="3"/>
    </row>
    <row r="1387" spans="18:70" x14ac:dyDescent="0.2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J1387" s="58"/>
      <c r="BP1387" s="3"/>
      <c r="BQ1387" s="3"/>
      <c r="BR1387" s="3"/>
    </row>
    <row r="1388" spans="18:70" x14ac:dyDescent="0.2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J1388" s="58"/>
      <c r="BP1388" s="3"/>
      <c r="BQ1388" s="3"/>
      <c r="BR1388" s="3"/>
    </row>
    <row r="1389" spans="18:70" x14ac:dyDescent="0.2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J1389" s="58"/>
      <c r="BP1389" s="3"/>
      <c r="BQ1389" s="3"/>
      <c r="BR1389" s="3"/>
    </row>
    <row r="1390" spans="18:70" x14ac:dyDescent="0.2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J1390" s="58"/>
      <c r="BP1390" s="3"/>
      <c r="BQ1390" s="3"/>
      <c r="BR1390" s="3"/>
    </row>
    <row r="1391" spans="18:70" x14ac:dyDescent="0.2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J1391" s="58"/>
      <c r="BP1391" s="3"/>
      <c r="BQ1391" s="3"/>
      <c r="BR1391" s="3"/>
    </row>
    <row r="1392" spans="18:70" x14ac:dyDescent="0.2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J1392" s="58"/>
      <c r="BP1392" s="3"/>
      <c r="BQ1392" s="3"/>
      <c r="BR1392" s="3"/>
    </row>
    <row r="1393" spans="18:70" x14ac:dyDescent="0.2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J1393" s="58"/>
      <c r="BP1393" s="3"/>
      <c r="BQ1393" s="3"/>
      <c r="BR1393" s="3"/>
    </row>
    <row r="1394" spans="18:70" x14ac:dyDescent="0.2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J1394" s="58"/>
      <c r="BP1394" s="3"/>
      <c r="BQ1394" s="3"/>
      <c r="BR1394" s="3"/>
    </row>
    <row r="1395" spans="18:70" x14ac:dyDescent="0.2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J1395" s="58"/>
      <c r="BP1395" s="3"/>
      <c r="BQ1395" s="3"/>
      <c r="BR1395" s="3"/>
    </row>
    <row r="1396" spans="18:70" x14ac:dyDescent="0.2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J1396" s="58"/>
      <c r="BP1396" s="3"/>
      <c r="BQ1396" s="3"/>
      <c r="BR1396" s="3"/>
    </row>
    <row r="1397" spans="18:70" x14ac:dyDescent="0.2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J1397" s="58"/>
      <c r="BP1397" s="3"/>
      <c r="BQ1397" s="3"/>
      <c r="BR1397" s="3"/>
    </row>
    <row r="1398" spans="18:70" x14ac:dyDescent="0.2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J1398" s="58"/>
      <c r="BP1398" s="3"/>
      <c r="BQ1398" s="3"/>
      <c r="BR1398" s="3"/>
    </row>
    <row r="1399" spans="18:70" x14ac:dyDescent="0.2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J1399" s="58"/>
      <c r="BP1399" s="3"/>
      <c r="BQ1399" s="3"/>
      <c r="BR1399" s="3"/>
    </row>
    <row r="1400" spans="18:70" x14ac:dyDescent="0.2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J1400" s="58"/>
      <c r="BP1400" s="3"/>
      <c r="BQ1400" s="3"/>
      <c r="BR1400" s="3"/>
    </row>
    <row r="1401" spans="18:70" x14ac:dyDescent="0.2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J1401" s="58"/>
      <c r="BP1401" s="3"/>
      <c r="BQ1401" s="3"/>
      <c r="BR1401" s="3"/>
    </row>
    <row r="1402" spans="18:70" x14ac:dyDescent="0.2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J1402" s="58"/>
      <c r="BP1402" s="3"/>
      <c r="BQ1402" s="3"/>
      <c r="BR1402" s="3"/>
    </row>
    <row r="1403" spans="18:70" x14ac:dyDescent="0.2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J1403" s="58"/>
      <c r="BP1403" s="3"/>
      <c r="BQ1403" s="3"/>
      <c r="BR1403" s="3"/>
    </row>
    <row r="1404" spans="18:70" x14ac:dyDescent="0.2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J1404" s="58"/>
      <c r="BP1404" s="3"/>
      <c r="BQ1404" s="3"/>
      <c r="BR1404" s="3"/>
    </row>
    <row r="1405" spans="18:70" x14ac:dyDescent="0.2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J1405" s="58"/>
      <c r="BP1405" s="3"/>
      <c r="BQ1405" s="3"/>
      <c r="BR1405" s="3"/>
    </row>
    <row r="1406" spans="18:70" x14ac:dyDescent="0.2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J1406" s="58"/>
      <c r="BP1406" s="3"/>
      <c r="BQ1406" s="3"/>
      <c r="BR1406" s="3"/>
    </row>
    <row r="1407" spans="18:70" x14ac:dyDescent="0.2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J1407" s="58"/>
      <c r="BP1407" s="3"/>
      <c r="BQ1407" s="3"/>
      <c r="BR1407" s="3"/>
    </row>
    <row r="1408" spans="18:70" x14ac:dyDescent="0.2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J1408" s="58"/>
      <c r="BP1408" s="3"/>
      <c r="BQ1408" s="3"/>
      <c r="BR1408" s="3"/>
    </row>
    <row r="1409" spans="18:70" x14ac:dyDescent="0.2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J1409" s="58"/>
      <c r="BP1409" s="3"/>
      <c r="BQ1409" s="3"/>
      <c r="BR1409" s="3"/>
    </row>
    <row r="1410" spans="18:70" x14ac:dyDescent="0.2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J1410" s="58"/>
      <c r="BP1410" s="3"/>
      <c r="BQ1410" s="3"/>
      <c r="BR1410" s="3"/>
    </row>
    <row r="1411" spans="18:70" x14ac:dyDescent="0.2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J1411" s="58"/>
      <c r="BP1411" s="3"/>
      <c r="BQ1411" s="3"/>
      <c r="BR1411" s="3"/>
    </row>
    <row r="1412" spans="18:70" x14ac:dyDescent="0.2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J1412" s="58"/>
      <c r="BP1412" s="3"/>
      <c r="BQ1412" s="3"/>
      <c r="BR1412" s="3"/>
    </row>
    <row r="1413" spans="18:70" x14ac:dyDescent="0.2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J1413" s="58"/>
      <c r="BP1413" s="3"/>
      <c r="BQ1413" s="3"/>
      <c r="BR1413" s="3"/>
    </row>
    <row r="1414" spans="18:70" x14ac:dyDescent="0.2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J1414" s="58"/>
      <c r="BP1414" s="3"/>
      <c r="BQ1414" s="3"/>
      <c r="BR1414" s="3"/>
    </row>
    <row r="1415" spans="18:70" x14ac:dyDescent="0.2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J1415" s="58"/>
      <c r="BP1415" s="3"/>
      <c r="BQ1415" s="3"/>
      <c r="BR1415" s="3"/>
    </row>
    <row r="1416" spans="18:70" x14ac:dyDescent="0.2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J1416" s="58"/>
      <c r="BP1416" s="3"/>
      <c r="BQ1416" s="3"/>
      <c r="BR1416" s="3"/>
    </row>
    <row r="1417" spans="18:70" x14ac:dyDescent="0.2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J1417" s="58"/>
      <c r="BP1417" s="3"/>
      <c r="BQ1417" s="3"/>
      <c r="BR1417" s="3"/>
    </row>
    <row r="1418" spans="18:70" x14ac:dyDescent="0.2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J1418" s="58"/>
      <c r="BP1418" s="3"/>
      <c r="BQ1418" s="3"/>
      <c r="BR1418" s="3"/>
    </row>
    <row r="1419" spans="18:70" x14ac:dyDescent="0.2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J1419" s="58"/>
      <c r="BP1419" s="3"/>
      <c r="BQ1419" s="3"/>
      <c r="BR1419" s="3"/>
    </row>
    <row r="1420" spans="18:70" x14ac:dyDescent="0.2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J1420" s="58"/>
      <c r="BP1420" s="3"/>
      <c r="BQ1420" s="3"/>
      <c r="BR1420" s="3"/>
    </row>
    <row r="1421" spans="18:70" x14ac:dyDescent="0.2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J1421" s="58"/>
      <c r="BP1421" s="3"/>
      <c r="BQ1421" s="3"/>
      <c r="BR1421" s="3"/>
    </row>
    <row r="1422" spans="18:70" x14ac:dyDescent="0.2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J1422" s="58"/>
      <c r="BP1422" s="3"/>
      <c r="BQ1422" s="3"/>
      <c r="BR1422" s="3"/>
    </row>
    <row r="1423" spans="18:70" x14ac:dyDescent="0.2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J1423" s="58"/>
      <c r="BP1423" s="3"/>
      <c r="BQ1423" s="3"/>
      <c r="BR1423" s="3"/>
    </row>
    <row r="1424" spans="18:70" x14ac:dyDescent="0.2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J1424" s="58"/>
      <c r="BP1424" s="3"/>
      <c r="BQ1424" s="3"/>
      <c r="BR1424" s="3"/>
    </row>
    <row r="1425" spans="18:70" x14ac:dyDescent="0.2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J1425" s="58"/>
      <c r="BP1425" s="3"/>
      <c r="BQ1425" s="3"/>
      <c r="BR1425" s="3"/>
    </row>
    <row r="1426" spans="18:70" x14ac:dyDescent="0.2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J1426" s="58"/>
      <c r="BP1426" s="3"/>
      <c r="BQ1426" s="3"/>
      <c r="BR1426" s="3"/>
    </row>
    <row r="1427" spans="18:70" x14ac:dyDescent="0.2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J1427" s="58"/>
      <c r="BP1427" s="3"/>
      <c r="BQ1427" s="3"/>
      <c r="BR1427" s="3"/>
    </row>
    <row r="1428" spans="18:70" x14ac:dyDescent="0.2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J1428" s="58"/>
      <c r="BP1428" s="3"/>
      <c r="BQ1428" s="3"/>
      <c r="BR1428" s="3"/>
    </row>
    <row r="1429" spans="18:70" x14ac:dyDescent="0.2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J1429" s="58"/>
      <c r="BP1429" s="3"/>
      <c r="BQ1429" s="3"/>
      <c r="BR1429" s="3"/>
    </row>
    <row r="1430" spans="18:70" x14ac:dyDescent="0.2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J1430" s="58"/>
      <c r="BP1430" s="3"/>
      <c r="BQ1430" s="3"/>
      <c r="BR1430" s="3"/>
    </row>
    <row r="1431" spans="18:70" x14ac:dyDescent="0.2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J1431" s="58"/>
      <c r="BP1431" s="3"/>
      <c r="BQ1431" s="3"/>
      <c r="BR1431" s="3"/>
    </row>
    <row r="1432" spans="18:70" x14ac:dyDescent="0.2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J1432" s="58"/>
      <c r="BP1432" s="3"/>
      <c r="BQ1432" s="3"/>
      <c r="BR1432" s="3"/>
    </row>
    <row r="1433" spans="18:70" x14ac:dyDescent="0.2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J1433" s="58"/>
      <c r="BP1433" s="3"/>
      <c r="BQ1433" s="3"/>
      <c r="BR1433" s="3"/>
    </row>
    <row r="1434" spans="18:70" x14ac:dyDescent="0.2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J1434" s="58"/>
      <c r="BP1434" s="3"/>
      <c r="BQ1434" s="3"/>
      <c r="BR1434" s="3"/>
    </row>
    <row r="1435" spans="18:70" x14ac:dyDescent="0.2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J1435" s="58"/>
      <c r="BP1435" s="3"/>
      <c r="BQ1435" s="3"/>
      <c r="BR1435" s="3"/>
    </row>
    <row r="1436" spans="18:70" x14ac:dyDescent="0.2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J1436" s="58"/>
      <c r="BP1436" s="3"/>
      <c r="BQ1436" s="3"/>
      <c r="BR1436" s="3"/>
    </row>
    <row r="1437" spans="18:70" x14ac:dyDescent="0.2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J1437" s="58"/>
      <c r="BP1437" s="3"/>
      <c r="BQ1437" s="3"/>
      <c r="BR1437" s="3"/>
    </row>
    <row r="1438" spans="18:70" x14ac:dyDescent="0.2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J1438" s="58"/>
      <c r="BP1438" s="3"/>
      <c r="BQ1438" s="3"/>
      <c r="BR1438" s="3"/>
    </row>
    <row r="1439" spans="18:70" x14ac:dyDescent="0.2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J1439" s="58"/>
      <c r="BP1439" s="3"/>
      <c r="BQ1439" s="3"/>
      <c r="BR1439" s="3"/>
    </row>
    <row r="1440" spans="18:70" x14ac:dyDescent="0.2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J1440" s="58"/>
      <c r="BP1440" s="3"/>
      <c r="BQ1440" s="3"/>
      <c r="BR1440" s="3"/>
    </row>
    <row r="1441" spans="18:70" x14ac:dyDescent="0.2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J1441" s="58"/>
      <c r="BP1441" s="3"/>
      <c r="BQ1441" s="3"/>
      <c r="BR1441" s="3"/>
    </row>
    <row r="1442" spans="18:70" x14ac:dyDescent="0.2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J1442" s="58"/>
      <c r="BP1442" s="3"/>
      <c r="BQ1442" s="3"/>
      <c r="BR1442" s="3"/>
    </row>
    <row r="1443" spans="18:70" x14ac:dyDescent="0.2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J1443" s="58"/>
      <c r="BP1443" s="3"/>
      <c r="BQ1443" s="3"/>
      <c r="BR1443" s="3"/>
    </row>
    <row r="1444" spans="18:70" x14ac:dyDescent="0.2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J1444" s="58"/>
      <c r="BP1444" s="3"/>
      <c r="BQ1444" s="3"/>
      <c r="BR1444" s="3"/>
    </row>
    <row r="1445" spans="18:70" x14ac:dyDescent="0.2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J1445" s="58"/>
      <c r="BP1445" s="3"/>
      <c r="BQ1445" s="3"/>
      <c r="BR1445" s="3"/>
    </row>
    <row r="1446" spans="18:70" x14ac:dyDescent="0.2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J1446" s="58"/>
      <c r="BP1446" s="3"/>
      <c r="BQ1446" s="3"/>
      <c r="BR1446" s="3"/>
    </row>
    <row r="1447" spans="18:70" x14ac:dyDescent="0.2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J1447" s="58"/>
      <c r="BP1447" s="3"/>
      <c r="BQ1447" s="3"/>
      <c r="BR1447" s="3"/>
    </row>
    <row r="1448" spans="18:70" x14ac:dyDescent="0.2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J1448" s="58"/>
      <c r="BP1448" s="3"/>
      <c r="BQ1448" s="3"/>
      <c r="BR1448" s="3"/>
    </row>
    <row r="1449" spans="18:70" x14ac:dyDescent="0.2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J1449" s="58"/>
      <c r="BP1449" s="3"/>
      <c r="BQ1449" s="3"/>
      <c r="BR1449" s="3"/>
    </row>
    <row r="1450" spans="18:70" x14ac:dyDescent="0.2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J1450" s="58"/>
      <c r="BP1450" s="3"/>
      <c r="BQ1450" s="3"/>
      <c r="BR1450" s="3"/>
    </row>
    <row r="1451" spans="18:70" x14ac:dyDescent="0.2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J1451" s="58"/>
      <c r="BP1451" s="3"/>
      <c r="BQ1451" s="3"/>
      <c r="BR1451" s="3"/>
    </row>
    <row r="1452" spans="18:70" x14ac:dyDescent="0.2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J1452" s="58"/>
      <c r="BP1452" s="3"/>
      <c r="BQ1452" s="3"/>
      <c r="BR1452" s="3"/>
    </row>
    <row r="1453" spans="18:70" x14ac:dyDescent="0.2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J1453" s="58"/>
      <c r="BP1453" s="3"/>
      <c r="BQ1453" s="3"/>
      <c r="BR1453" s="3"/>
    </row>
    <row r="1454" spans="18:70" x14ac:dyDescent="0.2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J1454" s="58"/>
      <c r="BP1454" s="3"/>
      <c r="BQ1454" s="3"/>
      <c r="BR1454" s="3"/>
    </row>
    <row r="1455" spans="18:70" x14ac:dyDescent="0.2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J1455" s="58"/>
      <c r="BP1455" s="3"/>
      <c r="BQ1455" s="3"/>
      <c r="BR1455" s="3"/>
    </row>
    <row r="1456" spans="18:70" x14ac:dyDescent="0.2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J1456" s="58"/>
      <c r="BP1456" s="3"/>
      <c r="BQ1456" s="3"/>
      <c r="BR1456" s="3"/>
    </row>
    <row r="1457" spans="18:70" x14ac:dyDescent="0.2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J1457" s="58"/>
      <c r="BP1457" s="3"/>
      <c r="BQ1457" s="3"/>
      <c r="BR1457" s="3"/>
    </row>
    <row r="1458" spans="18:70" x14ac:dyDescent="0.2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J1458" s="58"/>
      <c r="BP1458" s="3"/>
      <c r="BQ1458" s="3"/>
      <c r="BR1458" s="3"/>
    </row>
    <row r="1459" spans="18:70" x14ac:dyDescent="0.2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J1459" s="58"/>
      <c r="BP1459" s="3"/>
      <c r="BQ1459" s="3"/>
      <c r="BR1459" s="3"/>
    </row>
    <row r="1460" spans="18:70" x14ac:dyDescent="0.2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J1460" s="58"/>
      <c r="BP1460" s="3"/>
      <c r="BQ1460" s="3"/>
      <c r="BR1460" s="3"/>
    </row>
    <row r="1461" spans="18:70" x14ac:dyDescent="0.2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J1461" s="58"/>
      <c r="BP1461" s="3"/>
      <c r="BQ1461" s="3"/>
      <c r="BR1461" s="3"/>
    </row>
    <row r="1462" spans="18:70" x14ac:dyDescent="0.2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J1462" s="58"/>
      <c r="BP1462" s="3"/>
      <c r="BQ1462" s="3"/>
      <c r="BR1462" s="3"/>
    </row>
    <row r="1463" spans="18:70" x14ac:dyDescent="0.2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J1463" s="58"/>
      <c r="BP1463" s="3"/>
      <c r="BQ1463" s="3"/>
      <c r="BR1463" s="3"/>
    </row>
    <row r="1464" spans="18:70" x14ac:dyDescent="0.2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J1464" s="58"/>
      <c r="BP1464" s="3"/>
      <c r="BQ1464" s="3"/>
      <c r="BR1464" s="3"/>
    </row>
    <row r="1465" spans="18:70" x14ac:dyDescent="0.2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J1465" s="58"/>
      <c r="BP1465" s="3"/>
      <c r="BQ1465" s="3"/>
      <c r="BR1465" s="3"/>
    </row>
    <row r="1466" spans="18:70" x14ac:dyDescent="0.2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J1466" s="58"/>
      <c r="BP1466" s="3"/>
      <c r="BQ1466" s="3"/>
      <c r="BR1466" s="3"/>
    </row>
    <row r="1467" spans="18:70" x14ac:dyDescent="0.2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J1467" s="58"/>
      <c r="BP1467" s="3"/>
      <c r="BQ1467" s="3"/>
      <c r="BR1467" s="3"/>
    </row>
    <row r="1468" spans="18:70" x14ac:dyDescent="0.2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J1468" s="58"/>
      <c r="BP1468" s="3"/>
      <c r="BQ1468" s="3"/>
      <c r="BR1468" s="3"/>
    </row>
    <row r="1469" spans="18:70" x14ac:dyDescent="0.2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J1469" s="58"/>
      <c r="BP1469" s="3"/>
      <c r="BQ1469" s="3"/>
      <c r="BR1469" s="3"/>
    </row>
    <row r="1470" spans="18:70" x14ac:dyDescent="0.2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J1470" s="58"/>
      <c r="BP1470" s="3"/>
      <c r="BQ1470" s="3"/>
      <c r="BR1470" s="3"/>
    </row>
    <row r="1471" spans="18:70" x14ac:dyDescent="0.2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J1471" s="58"/>
      <c r="BP1471" s="3"/>
      <c r="BQ1471" s="3"/>
      <c r="BR1471" s="3"/>
    </row>
    <row r="1472" spans="18:70" x14ac:dyDescent="0.2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J1472" s="58"/>
      <c r="BP1472" s="3"/>
      <c r="BQ1472" s="3"/>
      <c r="BR1472" s="3"/>
    </row>
    <row r="1473" spans="18:70" x14ac:dyDescent="0.2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J1473" s="58"/>
      <c r="BP1473" s="3"/>
      <c r="BQ1473" s="3"/>
      <c r="BR1473" s="3"/>
    </row>
    <row r="1474" spans="18:70" x14ac:dyDescent="0.2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J1474" s="58"/>
      <c r="BP1474" s="3"/>
      <c r="BQ1474" s="3"/>
      <c r="BR1474" s="3"/>
    </row>
    <row r="1475" spans="18:70" x14ac:dyDescent="0.2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J1475" s="58"/>
      <c r="BP1475" s="3"/>
      <c r="BQ1475" s="3"/>
      <c r="BR1475" s="3"/>
    </row>
    <row r="1476" spans="18:70" x14ac:dyDescent="0.2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J1476" s="58"/>
      <c r="BP1476" s="3"/>
      <c r="BQ1476" s="3"/>
      <c r="BR1476" s="3"/>
    </row>
    <row r="1477" spans="18:70" x14ac:dyDescent="0.2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J1477" s="58"/>
      <c r="BP1477" s="3"/>
      <c r="BQ1477" s="3"/>
      <c r="BR1477" s="3"/>
    </row>
    <row r="1478" spans="18:70" x14ac:dyDescent="0.2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J1478" s="58"/>
      <c r="BP1478" s="3"/>
      <c r="BQ1478" s="3"/>
      <c r="BR1478" s="3"/>
    </row>
    <row r="1479" spans="18:70" x14ac:dyDescent="0.2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J1479" s="58"/>
      <c r="BP1479" s="3"/>
      <c r="BQ1479" s="3"/>
      <c r="BR1479" s="3"/>
    </row>
    <row r="1480" spans="18:70" x14ac:dyDescent="0.2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J1480" s="58"/>
      <c r="BP1480" s="3"/>
      <c r="BQ1480" s="3"/>
      <c r="BR1480" s="3"/>
    </row>
    <row r="1481" spans="18:70" x14ac:dyDescent="0.2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J1481" s="58"/>
      <c r="BP1481" s="3"/>
      <c r="BQ1481" s="3"/>
      <c r="BR1481" s="3"/>
    </row>
    <row r="1482" spans="18:70" x14ac:dyDescent="0.2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J1482" s="58"/>
      <c r="BP1482" s="3"/>
      <c r="BQ1482" s="3"/>
      <c r="BR1482" s="3"/>
    </row>
    <row r="1483" spans="18:70" x14ac:dyDescent="0.2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J1483" s="58"/>
      <c r="BP1483" s="3"/>
      <c r="BQ1483" s="3"/>
      <c r="BR1483" s="3"/>
    </row>
    <row r="1484" spans="18:70" x14ac:dyDescent="0.2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J1484" s="58"/>
      <c r="BP1484" s="3"/>
      <c r="BQ1484" s="3"/>
      <c r="BR1484" s="3"/>
    </row>
    <row r="1485" spans="18:70" x14ac:dyDescent="0.2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J1485" s="58"/>
      <c r="BP1485" s="3"/>
      <c r="BQ1485" s="3"/>
      <c r="BR1485" s="3"/>
    </row>
    <row r="1486" spans="18:70" x14ac:dyDescent="0.2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J1486" s="58"/>
      <c r="BP1486" s="3"/>
      <c r="BQ1486" s="3"/>
      <c r="BR1486" s="3"/>
    </row>
    <row r="1487" spans="18:70" x14ac:dyDescent="0.2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J1487" s="58"/>
      <c r="BP1487" s="3"/>
      <c r="BQ1487" s="3"/>
      <c r="BR1487" s="3"/>
    </row>
    <row r="1488" spans="18:70" x14ac:dyDescent="0.2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J1488" s="58"/>
      <c r="BP1488" s="3"/>
      <c r="BQ1488" s="3"/>
      <c r="BR1488" s="3"/>
    </row>
    <row r="1489" spans="18:70" x14ac:dyDescent="0.2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J1489" s="58"/>
      <c r="BP1489" s="3"/>
      <c r="BQ1489" s="3"/>
      <c r="BR1489" s="3"/>
    </row>
    <row r="1490" spans="18:70" x14ac:dyDescent="0.2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J1490" s="58"/>
      <c r="BP1490" s="3"/>
      <c r="BQ1490" s="3"/>
      <c r="BR1490" s="3"/>
    </row>
    <row r="1491" spans="18:70" x14ac:dyDescent="0.2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J1491" s="58"/>
      <c r="BP1491" s="3"/>
      <c r="BQ1491" s="3"/>
      <c r="BR1491" s="3"/>
    </row>
    <row r="1492" spans="18:70" x14ac:dyDescent="0.2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J1492" s="58"/>
      <c r="BP1492" s="3"/>
      <c r="BQ1492" s="3"/>
      <c r="BR1492" s="3"/>
    </row>
    <row r="1493" spans="18:70" x14ac:dyDescent="0.2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J1493" s="58"/>
      <c r="BP1493" s="3"/>
      <c r="BQ1493" s="3"/>
      <c r="BR1493" s="3"/>
    </row>
    <row r="1494" spans="18:70" x14ac:dyDescent="0.2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J1494" s="58"/>
      <c r="BP1494" s="3"/>
      <c r="BQ1494" s="3"/>
      <c r="BR1494" s="3"/>
    </row>
    <row r="1495" spans="18:70" x14ac:dyDescent="0.2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J1495" s="58"/>
      <c r="BP1495" s="3"/>
      <c r="BQ1495" s="3"/>
      <c r="BR1495" s="3"/>
    </row>
    <row r="1496" spans="18:70" x14ac:dyDescent="0.2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J1496" s="58"/>
      <c r="BP1496" s="3"/>
      <c r="BQ1496" s="3"/>
      <c r="BR1496" s="3"/>
    </row>
    <row r="1497" spans="18:70" x14ac:dyDescent="0.2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J1497" s="58"/>
      <c r="BP1497" s="3"/>
      <c r="BQ1497" s="3"/>
      <c r="BR1497" s="3"/>
    </row>
    <row r="1498" spans="18:70" x14ac:dyDescent="0.2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J1498" s="58"/>
      <c r="BP1498" s="3"/>
      <c r="BQ1498" s="3"/>
      <c r="BR1498" s="3"/>
    </row>
    <row r="1499" spans="18:70" x14ac:dyDescent="0.2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J1499" s="58"/>
      <c r="BP1499" s="3"/>
      <c r="BQ1499" s="3"/>
      <c r="BR1499" s="3"/>
    </row>
    <row r="1500" spans="18:70" x14ac:dyDescent="0.2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J1500" s="58"/>
      <c r="BP1500" s="3"/>
      <c r="BQ1500" s="3"/>
      <c r="BR1500" s="3"/>
    </row>
    <row r="1501" spans="18:70" x14ac:dyDescent="0.2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J1501" s="58"/>
      <c r="BP1501" s="3"/>
      <c r="BQ1501" s="3"/>
      <c r="BR1501" s="3"/>
    </row>
    <row r="1502" spans="18:70" x14ac:dyDescent="0.2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J1502" s="58"/>
      <c r="BP1502" s="3"/>
      <c r="BQ1502" s="3"/>
      <c r="BR1502" s="3"/>
    </row>
    <row r="1503" spans="18:70" x14ac:dyDescent="0.2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J1503" s="58"/>
      <c r="BP1503" s="3"/>
      <c r="BQ1503" s="3"/>
      <c r="BR1503" s="3"/>
    </row>
    <row r="1504" spans="18:70" x14ac:dyDescent="0.2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J1504" s="58"/>
      <c r="BP1504" s="3"/>
      <c r="BQ1504" s="3"/>
      <c r="BR1504" s="3"/>
    </row>
    <row r="1505" spans="18:70" x14ac:dyDescent="0.2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J1505" s="58"/>
      <c r="BP1505" s="3"/>
      <c r="BQ1505" s="3"/>
      <c r="BR1505" s="3"/>
    </row>
    <row r="1506" spans="18:70" x14ac:dyDescent="0.2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J1506" s="58"/>
      <c r="BP1506" s="3"/>
      <c r="BQ1506" s="3"/>
      <c r="BR1506" s="3"/>
    </row>
    <row r="1507" spans="18:70" x14ac:dyDescent="0.2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J1507" s="58"/>
      <c r="BP1507" s="3"/>
      <c r="BQ1507" s="3"/>
      <c r="BR1507" s="3"/>
    </row>
    <row r="1508" spans="18:70" x14ac:dyDescent="0.2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J1508" s="58"/>
      <c r="BP1508" s="3"/>
      <c r="BQ1508" s="3"/>
      <c r="BR1508" s="3"/>
    </row>
    <row r="1509" spans="18:70" x14ac:dyDescent="0.2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J1509" s="58"/>
      <c r="BP1509" s="3"/>
      <c r="BQ1509" s="3"/>
      <c r="BR1509" s="3"/>
    </row>
    <row r="1510" spans="18:70" x14ac:dyDescent="0.2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J1510" s="58"/>
      <c r="BP1510" s="3"/>
      <c r="BQ1510" s="3"/>
      <c r="BR1510" s="3"/>
    </row>
    <row r="1511" spans="18:70" x14ac:dyDescent="0.2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J1511" s="58"/>
      <c r="BP1511" s="3"/>
      <c r="BQ1511" s="3"/>
      <c r="BR1511" s="3"/>
    </row>
    <row r="1512" spans="18:70" x14ac:dyDescent="0.2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J1512" s="58"/>
      <c r="BP1512" s="3"/>
      <c r="BQ1512" s="3"/>
      <c r="BR1512" s="3"/>
    </row>
    <row r="1513" spans="18:70" x14ac:dyDescent="0.2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J1513" s="58"/>
      <c r="BP1513" s="3"/>
      <c r="BQ1513" s="3"/>
      <c r="BR1513" s="3"/>
    </row>
    <row r="1514" spans="18:70" x14ac:dyDescent="0.2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J1514" s="58"/>
      <c r="BP1514" s="3"/>
      <c r="BQ1514" s="3"/>
      <c r="BR1514" s="3"/>
    </row>
    <row r="1515" spans="18:70" x14ac:dyDescent="0.2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J1515" s="58"/>
      <c r="BP1515" s="3"/>
      <c r="BQ1515" s="3"/>
      <c r="BR1515" s="3"/>
    </row>
    <row r="1516" spans="18:70" x14ac:dyDescent="0.2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J1516" s="58"/>
      <c r="BP1516" s="3"/>
      <c r="BQ1516" s="3"/>
      <c r="BR1516" s="3"/>
    </row>
    <row r="1517" spans="18:70" x14ac:dyDescent="0.2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J1517" s="58"/>
      <c r="BP1517" s="3"/>
      <c r="BQ1517" s="3"/>
      <c r="BR1517" s="3"/>
    </row>
    <row r="1518" spans="18:70" x14ac:dyDescent="0.2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J1518" s="58"/>
      <c r="BP1518" s="3"/>
      <c r="BQ1518" s="3"/>
      <c r="BR1518" s="3"/>
    </row>
    <row r="1519" spans="18:70" x14ac:dyDescent="0.2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J1519" s="58"/>
      <c r="BP1519" s="3"/>
      <c r="BQ1519" s="3"/>
      <c r="BR1519" s="3"/>
    </row>
    <row r="1520" spans="18:70" x14ac:dyDescent="0.2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J1520" s="58"/>
      <c r="BP1520" s="3"/>
      <c r="BQ1520" s="3"/>
      <c r="BR1520" s="3"/>
    </row>
    <row r="1521" spans="18:70" x14ac:dyDescent="0.2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J1521" s="58"/>
      <c r="BP1521" s="3"/>
      <c r="BQ1521" s="3"/>
      <c r="BR1521" s="3"/>
    </row>
    <row r="1522" spans="18:70" x14ac:dyDescent="0.2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  <c r="BJ1522" s="58"/>
      <c r="BP1522" s="3"/>
      <c r="BQ1522" s="3"/>
      <c r="BR1522" s="3"/>
    </row>
    <row r="1523" spans="18:70" x14ac:dyDescent="0.2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  <c r="BJ1523" s="58"/>
      <c r="BP1523" s="3"/>
      <c r="BQ1523" s="3"/>
      <c r="BR1523" s="3"/>
    </row>
    <row r="1524" spans="18:70" x14ac:dyDescent="0.2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  <c r="BJ1524" s="58"/>
      <c r="BP1524" s="3"/>
      <c r="BQ1524" s="3"/>
      <c r="BR1524" s="3"/>
    </row>
    <row r="1525" spans="18:70" x14ac:dyDescent="0.2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  <c r="BJ1525" s="58"/>
      <c r="BP1525" s="3"/>
      <c r="BQ1525" s="3"/>
      <c r="BR1525" s="3"/>
    </row>
    <row r="1526" spans="18:70" x14ac:dyDescent="0.2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  <c r="BJ1526" s="58"/>
      <c r="BP1526" s="3"/>
      <c r="BQ1526" s="3"/>
      <c r="BR1526" s="3"/>
    </row>
    <row r="1527" spans="18:70" x14ac:dyDescent="0.2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  <c r="BJ1527" s="58"/>
      <c r="BP1527" s="3"/>
      <c r="BQ1527" s="3"/>
      <c r="BR1527" s="3"/>
    </row>
    <row r="1528" spans="18:70" x14ac:dyDescent="0.2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  <c r="BJ1528" s="58"/>
      <c r="BP1528" s="3"/>
      <c r="BQ1528" s="3"/>
      <c r="BR1528" s="3"/>
    </row>
    <row r="1529" spans="18:70" x14ac:dyDescent="0.2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  <c r="BJ1529" s="58"/>
      <c r="BP1529" s="3"/>
      <c r="BQ1529" s="3"/>
      <c r="BR1529" s="3"/>
    </row>
    <row r="1530" spans="18:70" x14ac:dyDescent="0.2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  <c r="BJ1530" s="58"/>
      <c r="BP1530" s="3"/>
      <c r="BQ1530" s="3"/>
      <c r="BR1530" s="3"/>
    </row>
    <row r="1531" spans="18:70" x14ac:dyDescent="0.2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  <c r="BJ1531" s="58"/>
      <c r="BP1531" s="3"/>
      <c r="BQ1531" s="3"/>
      <c r="BR1531" s="3"/>
    </row>
    <row r="1532" spans="18:70" x14ac:dyDescent="0.2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  <c r="BJ1532" s="58"/>
      <c r="BP1532" s="3"/>
      <c r="BQ1532" s="3"/>
      <c r="BR1532" s="3"/>
    </row>
    <row r="1533" spans="18:70" x14ac:dyDescent="0.2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  <c r="BJ1533" s="58"/>
      <c r="BP1533" s="3"/>
      <c r="BQ1533" s="3"/>
      <c r="BR1533" s="3"/>
    </row>
    <row r="1534" spans="18:70" x14ac:dyDescent="0.2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  <c r="BJ1534" s="58"/>
      <c r="BP1534" s="3"/>
      <c r="BQ1534" s="3"/>
      <c r="BR1534" s="3"/>
    </row>
    <row r="1535" spans="18:70" x14ac:dyDescent="0.2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  <c r="BJ1535" s="58"/>
      <c r="BP1535" s="3"/>
      <c r="BQ1535" s="3"/>
      <c r="BR1535" s="3"/>
    </row>
    <row r="1536" spans="18:70" x14ac:dyDescent="0.2">
      <c r="R1536" s="3"/>
      <c r="S1536" s="3"/>
      <c r="T1536" s="3"/>
      <c r="U1536" s="3"/>
      <c r="V1536" s="3"/>
      <c r="W1536" s="3"/>
      <c r="BD1536" s="3"/>
      <c r="BE1536" s="3"/>
      <c r="BF1536" s="3"/>
      <c r="BG1536" s="3"/>
      <c r="BH1536" s="3"/>
      <c r="BI1536" s="3"/>
      <c r="BJ1536" s="58"/>
      <c r="BP1536" s="3"/>
      <c r="BQ1536" s="3"/>
      <c r="BR1536" s="3"/>
    </row>
    <row r="1537" spans="18:70" x14ac:dyDescent="0.2">
      <c r="R1537" s="3"/>
      <c r="S1537" s="3"/>
      <c r="T1537" s="3"/>
      <c r="U1537" s="3"/>
      <c r="V1537" s="3"/>
      <c r="W1537" s="3"/>
      <c r="BD1537" s="3"/>
      <c r="BE1537" s="3"/>
      <c r="BF1537" s="3"/>
      <c r="BG1537" s="3"/>
      <c r="BH1537" s="3"/>
      <c r="BI1537" s="3"/>
      <c r="BJ1537" s="58"/>
      <c r="BP1537" s="3"/>
      <c r="BQ1537" s="3"/>
      <c r="BR1537" s="3"/>
    </row>
    <row r="1538" spans="18:70" x14ac:dyDescent="0.2">
      <c r="R1538" s="3"/>
      <c r="S1538" s="3"/>
      <c r="T1538" s="3"/>
      <c r="U1538" s="3"/>
      <c r="V1538" s="3"/>
      <c r="W1538" s="3"/>
      <c r="BD1538" s="3"/>
      <c r="BE1538" s="3"/>
      <c r="BF1538" s="3"/>
      <c r="BG1538" s="3"/>
      <c r="BH1538" s="3"/>
      <c r="BI1538" s="3"/>
      <c r="BJ1538" s="58"/>
      <c r="BP1538" s="3"/>
      <c r="BQ1538" s="3"/>
      <c r="BR1538" s="3"/>
    </row>
    <row r="1539" spans="18:70" x14ac:dyDescent="0.2">
      <c r="R1539" s="3"/>
      <c r="S1539" s="3"/>
      <c r="T1539" s="3"/>
      <c r="U1539" s="3"/>
      <c r="V1539" s="3"/>
      <c r="W1539" s="3"/>
      <c r="BD1539" s="3"/>
      <c r="BE1539" s="3"/>
      <c r="BF1539" s="3"/>
      <c r="BG1539" s="3"/>
      <c r="BH1539" s="3"/>
      <c r="BI1539" s="3"/>
      <c r="BJ1539" s="58"/>
      <c r="BP1539" s="3"/>
      <c r="BQ1539" s="3"/>
      <c r="BR1539" s="3"/>
    </row>
    <row r="1540" spans="18:70" x14ac:dyDescent="0.2">
      <c r="R1540" s="3"/>
      <c r="S1540" s="3"/>
      <c r="T1540" s="3"/>
      <c r="U1540" s="3"/>
      <c r="V1540" s="3"/>
      <c r="W1540" s="3"/>
      <c r="BD1540" s="3"/>
      <c r="BE1540" s="3"/>
      <c r="BF1540" s="3"/>
      <c r="BG1540" s="3"/>
      <c r="BH1540" s="3"/>
      <c r="BI1540" s="3"/>
      <c r="BJ1540" s="58"/>
      <c r="BP1540" s="3"/>
      <c r="BQ1540" s="3"/>
      <c r="BR1540" s="3"/>
    </row>
    <row r="1541" spans="18:70" x14ac:dyDescent="0.2">
      <c r="R1541" s="3"/>
      <c r="S1541" s="3"/>
      <c r="T1541" s="3"/>
      <c r="U1541" s="3"/>
      <c r="V1541" s="3"/>
      <c r="W1541" s="3"/>
      <c r="BD1541" s="3"/>
      <c r="BE1541" s="3"/>
      <c r="BF1541" s="3"/>
      <c r="BG1541" s="3"/>
      <c r="BH1541" s="3"/>
      <c r="BI1541" s="3"/>
      <c r="BJ1541" s="58"/>
      <c r="BP1541" s="3"/>
      <c r="BQ1541" s="3"/>
      <c r="BR1541" s="3"/>
    </row>
    <row r="1542" spans="18:70" x14ac:dyDescent="0.2">
      <c r="R1542" s="3"/>
      <c r="S1542" s="3"/>
      <c r="T1542" s="3"/>
      <c r="U1542" s="3"/>
      <c r="V1542" s="3"/>
      <c r="W1542" s="3"/>
      <c r="BD1542" s="3"/>
      <c r="BE1542" s="3"/>
      <c r="BF1542" s="3"/>
      <c r="BG1542" s="3"/>
      <c r="BH1542" s="3"/>
      <c r="BI1542" s="3"/>
      <c r="BJ1542" s="58"/>
      <c r="BP1542" s="3"/>
      <c r="BQ1542" s="3"/>
      <c r="BR1542" s="3"/>
    </row>
    <row r="1543" spans="18:70" x14ac:dyDescent="0.2">
      <c r="R1543" s="3"/>
      <c r="S1543" s="3"/>
      <c r="T1543" s="3"/>
      <c r="U1543" s="3"/>
      <c r="V1543" s="3"/>
      <c r="W1543" s="3"/>
      <c r="BD1543" s="3"/>
      <c r="BE1543" s="3"/>
      <c r="BF1543" s="3"/>
      <c r="BG1543" s="3"/>
      <c r="BH1543" s="3"/>
      <c r="BI1543" s="3"/>
      <c r="BJ1543" s="58"/>
      <c r="BP1543" s="3"/>
      <c r="BQ1543" s="3"/>
      <c r="BR1543" s="3"/>
    </row>
    <row r="1544" spans="18:70" x14ac:dyDescent="0.2">
      <c r="R1544" s="3"/>
      <c r="S1544" s="3"/>
      <c r="T1544" s="3"/>
      <c r="U1544" s="3"/>
      <c r="V1544" s="3"/>
      <c r="W1544" s="3"/>
      <c r="BD1544" s="3"/>
      <c r="BE1544" s="3"/>
      <c r="BF1544" s="3"/>
      <c r="BG1544" s="3"/>
      <c r="BH1544" s="3"/>
      <c r="BI1544" s="3"/>
      <c r="BJ1544" s="58"/>
      <c r="BP1544" s="3"/>
      <c r="BQ1544" s="3"/>
      <c r="BR1544" s="3"/>
    </row>
    <row r="1545" spans="18:70" x14ac:dyDescent="0.2">
      <c r="R1545" s="3"/>
      <c r="S1545" s="3"/>
      <c r="T1545" s="3"/>
      <c r="U1545" s="3"/>
      <c r="V1545" s="3"/>
      <c r="W1545" s="3"/>
      <c r="BD1545" s="3"/>
      <c r="BE1545" s="3"/>
      <c r="BF1545" s="3"/>
      <c r="BG1545" s="3"/>
      <c r="BH1545" s="3"/>
      <c r="BI1545" s="3"/>
      <c r="BJ1545" s="58"/>
      <c r="BP1545" s="3"/>
      <c r="BQ1545" s="3"/>
      <c r="BR1545" s="3"/>
    </row>
    <row r="1546" spans="18:70" x14ac:dyDescent="0.2">
      <c r="R1546" s="3"/>
      <c r="S1546" s="3"/>
      <c r="T1546" s="3"/>
      <c r="U1546" s="3"/>
      <c r="V1546" s="3"/>
      <c r="W1546" s="3"/>
      <c r="BD1546" s="3"/>
      <c r="BE1546" s="3"/>
      <c r="BF1546" s="3"/>
      <c r="BG1546" s="3"/>
      <c r="BH1546" s="3"/>
      <c r="BI1546" s="3"/>
      <c r="BJ1546" s="58"/>
      <c r="BP1546" s="3"/>
      <c r="BQ1546" s="3"/>
      <c r="BR1546" s="3"/>
    </row>
    <row r="1547" spans="18:70" x14ac:dyDescent="0.2">
      <c r="R1547" s="3"/>
      <c r="S1547" s="3"/>
      <c r="T1547" s="3"/>
      <c r="U1547" s="3"/>
      <c r="V1547" s="3"/>
      <c r="W1547" s="3"/>
      <c r="BD1547" s="3"/>
      <c r="BE1547" s="3"/>
      <c r="BF1547" s="3"/>
      <c r="BG1547" s="3"/>
      <c r="BH1547" s="3"/>
      <c r="BI1547" s="3"/>
      <c r="BJ1547" s="58"/>
      <c r="BP1547" s="3"/>
      <c r="BQ1547" s="3"/>
      <c r="BR1547" s="3"/>
    </row>
    <row r="1548" spans="18:70" x14ac:dyDescent="0.2">
      <c r="R1548" s="3"/>
      <c r="S1548" s="3"/>
      <c r="T1548" s="3"/>
      <c r="U1548" s="3"/>
      <c r="V1548" s="3"/>
      <c r="W1548" s="3"/>
      <c r="BD1548" s="3"/>
      <c r="BE1548" s="3"/>
      <c r="BF1548" s="3"/>
      <c r="BG1548" s="3"/>
      <c r="BH1548" s="3"/>
      <c r="BI1548" s="3"/>
      <c r="BJ1548" s="58"/>
      <c r="BP1548" s="3"/>
      <c r="BQ1548" s="3"/>
      <c r="BR1548" s="3"/>
    </row>
    <row r="1549" spans="18:70" x14ac:dyDescent="0.2">
      <c r="R1549" s="3"/>
      <c r="S1549" s="3"/>
      <c r="T1549" s="3"/>
      <c r="U1549" s="3"/>
      <c r="V1549" s="3"/>
      <c r="W1549" s="3"/>
      <c r="BD1549" s="3"/>
      <c r="BE1549" s="3"/>
      <c r="BF1549" s="3"/>
      <c r="BG1549" s="3"/>
      <c r="BH1549" s="3"/>
      <c r="BI1549" s="3"/>
      <c r="BJ1549" s="58"/>
      <c r="BP1549" s="3"/>
      <c r="BQ1549" s="3"/>
      <c r="BR1549" s="3"/>
    </row>
    <row r="1550" spans="18:70" x14ac:dyDescent="0.2">
      <c r="R1550" s="3"/>
      <c r="S1550" s="3"/>
      <c r="T1550" s="3"/>
      <c r="U1550" s="3"/>
      <c r="V1550" s="3"/>
      <c r="W1550" s="3"/>
      <c r="BD1550" s="3"/>
      <c r="BE1550" s="3"/>
      <c r="BF1550" s="3"/>
      <c r="BG1550" s="3"/>
      <c r="BH1550" s="3"/>
      <c r="BI1550" s="3"/>
      <c r="BJ1550" s="58"/>
      <c r="BP1550" s="3"/>
      <c r="BQ1550" s="3"/>
      <c r="BR1550" s="3"/>
    </row>
    <row r="1551" spans="18:70" x14ac:dyDescent="0.2">
      <c r="R1551" s="3"/>
      <c r="S1551" s="3"/>
      <c r="T1551" s="3"/>
      <c r="U1551" s="3"/>
      <c r="V1551" s="3"/>
      <c r="W1551" s="3"/>
      <c r="BD1551" s="3"/>
      <c r="BE1551" s="3"/>
      <c r="BF1551" s="3"/>
      <c r="BG1551" s="3"/>
      <c r="BH1551" s="3"/>
      <c r="BI1551" s="3"/>
      <c r="BJ1551" s="58"/>
      <c r="BP1551" s="3"/>
      <c r="BQ1551" s="3"/>
      <c r="BR1551" s="3"/>
    </row>
    <row r="1552" spans="18:70" x14ac:dyDescent="0.2">
      <c r="R1552" s="3"/>
      <c r="S1552" s="3"/>
      <c r="T1552" s="3"/>
      <c r="U1552" s="3"/>
      <c r="V1552" s="3"/>
      <c r="W1552" s="3"/>
      <c r="BD1552" s="3"/>
      <c r="BE1552" s="3"/>
      <c r="BF1552" s="3"/>
      <c r="BG1552" s="3"/>
      <c r="BH1552" s="3"/>
      <c r="BI1552" s="3"/>
      <c r="BJ1552" s="58"/>
      <c r="BP1552" s="3"/>
      <c r="BQ1552" s="3"/>
      <c r="BR1552" s="3"/>
    </row>
    <row r="1553" spans="18:70" x14ac:dyDescent="0.2">
      <c r="R1553" s="3"/>
      <c r="S1553" s="3"/>
      <c r="T1553" s="3"/>
      <c r="U1553" s="3"/>
      <c r="V1553" s="3"/>
      <c r="W1553" s="3"/>
      <c r="BD1553" s="3"/>
      <c r="BE1553" s="3"/>
      <c r="BF1553" s="3"/>
      <c r="BG1553" s="3"/>
      <c r="BH1553" s="3"/>
      <c r="BI1553" s="3"/>
      <c r="BJ1553" s="58"/>
      <c r="BP1553" s="3"/>
      <c r="BQ1553" s="3"/>
      <c r="BR1553" s="3"/>
    </row>
    <row r="1554" spans="18:70" x14ac:dyDescent="0.2">
      <c r="R1554" s="3"/>
      <c r="S1554" s="3"/>
      <c r="T1554" s="3"/>
      <c r="U1554" s="3"/>
      <c r="V1554" s="3"/>
      <c r="W1554" s="3"/>
      <c r="BD1554" s="3"/>
      <c r="BE1554" s="3"/>
      <c r="BF1554" s="3"/>
      <c r="BG1554" s="3"/>
      <c r="BH1554" s="3"/>
      <c r="BI1554" s="3"/>
      <c r="BJ1554" s="58"/>
      <c r="BP1554" s="3"/>
      <c r="BQ1554" s="3"/>
      <c r="BR1554" s="3"/>
    </row>
    <row r="1555" spans="18:70" x14ac:dyDescent="0.2">
      <c r="R1555" s="3"/>
      <c r="S1555" s="3"/>
      <c r="T1555" s="3"/>
      <c r="U1555" s="3"/>
      <c r="V1555" s="3"/>
      <c r="W1555" s="3"/>
      <c r="BD1555" s="3"/>
      <c r="BE1555" s="3"/>
      <c r="BF1555" s="3"/>
      <c r="BG1555" s="3"/>
      <c r="BH1555" s="3"/>
      <c r="BI1555" s="3"/>
      <c r="BJ1555" s="58"/>
      <c r="BP1555" s="3"/>
      <c r="BQ1555" s="3"/>
      <c r="BR1555" s="3"/>
    </row>
    <row r="1556" spans="18:70" x14ac:dyDescent="0.2">
      <c r="R1556" s="3"/>
      <c r="S1556" s="3"/>
      <c r="T1556" s="3"/>
      <c r="U1556" s="3"/>
      <c r="V1556" s="3"/>
      <c r="W1556" s="3"/>
      <c r="BD1556" s="3"/>
      <c r="BE1556" s="3"/>
      <c r="BF1556" s="3"/>
      <c r="BG1556" s="3"/>
      <c r="BH1556" s="3"/>
      <c r="BI1556" s="3"/>
      <c r="BJ1556" s="58"/>
      <c r="BP1556" s="3"/>
      <c r="BQ1556" s="3"/>
      <c r="BR1556" s="3"/>
    </row>
    <row r="1557" spans="18:70" x14ac:dyDescent="0.2">
      <c r="R1557" s="3"/>
      <c r="S1557" s="3"/>
      <c r="T1557" s="3"/>
      <c r="U1557" s="3"/>
      <c r="V1557" s="3"/>
      <c r="W1557" s="3"/>
      <c r="BD1557" s="3"/>
      <c r="BE1557" s="3"/>
      <c r="BF1557" s="3"/>
      <c r="BG1557" s="3"/>
      <c r="BH1557" s="3"/>
      <c r="BI1557" s="3"/>
      <c r="BJ1557" s="58"/>
      <c r="BP1557" s="3"/>
      <c r="BQ1557" s="3"/>
      <c r="BR1557" s="3"/>
    </row>
    <row r="1558" spans="18:70" x14ac:dyDescent="0.2">
      <c r="R1558" s="3"/>
      <c r="S1558" s="3"/>
      <c r="T1558" s="3"/>
      <c r="U1558" s="3"/>
      <c r="V1558" s="3"/>
      <c r="W1558" s="3"/>
      <c r="BD1558" s="3"/>
      <c r="BE1558" s="3"/>
      <c r="BF1558" s="3"/>
      <c r="BG1558" s="3"/>
      <c r="BH1558" s="3"/>
      <c r="BI1558" s="3"/>
      <c r="BJ1558" s="58"/>
      <c r="BP1558" s="3"/>
      <c r="BQ1558" s="3"/>
      <c r="BR1558" s="3"/>
    </row>
    <row r="1559" spans="18:70" x14ac:dyDescent="0.2">
      <c r="R1559" s="3"/>
      <c r="S1559" s="3"/>
      <c r="T1559" s="3"/>
      <c r="U1559" s="3"/>
      <c r="V1559" s="3"/>
      <c r="W1559" s="3"/>
      <c r="BD1559" s="3"/>
      <c r="BE1559" s="3"/>
      <c r="BF1559" s="3"/>
      <c r="BG1559" s="3"/>
      <c r="BH1559" s="3"/>
      <c r="BI1559" s="3"/>
      <c r="BJ1559" s="58"/>
      <c r="BP1559" s="3"/>
      <c r="BQ1559" s="3"/>
      <c r="BR1559" s="3"/>
    </row>
    <row r="1560" spans="18:70" x14ac:dyDescent="0.2">
      <c r="R1560" s="3"/>
      <c r="S1560" s="3"/>
      <c r="T1560" s="3"/>
      <c r="U1560" s="3"/>
      <c r="V1560" s="3"/>
      <c r="W1560" s="3"/>
      <c r="BD1560" s="3"/>
      <c r="BE1560" s="3"/>
      <c r="BF1560" s="3"/>
      <c r="BG1560" s="3"/>
      <c r="BH1560" s="3"/>
      <c r="BI1560" s="3"/>
      <c r="BJ1560" s="58"/>
      <c r="BP1560" s="3"/>
      <c r="BQ1560" s="3"/>
      <c r="BR1560" s="3"/>
    </row>
    <row r="1561" spans="18:70" x14ac:dyDescent="0.2">
      <c r="R1561" s="3"/>
      <c r="S1561" s="3"/>
      <c r="T1561" s="3"/>
      <c r="U1561" s="3"/>
      <c r="V1561" s="3"/>
      <c r="W1561" s="3"/>
      <c r="BD1561" s="3"/>
      <c r="BE1561" s="3"/>
      <c r="BF1561" s="3"/>
      <c r="BG1561" s="3"/>
      <c r="BH1561" s="3"/>
      <c r="BI1561" s="3"/>
      <c r="BJ1561" s="58"/>
      <c r="BP1561" s="3"/>
      <c r="BQ1561" s="3"/>
      <c r="BR1561" s="3"/>
    </row>
    <row r="1562" spans="18:70" x14ac:dyDescent="0.2">
      <c r="R1562" s="3"/>
      <c r="S1562" s="3"/>
      <c r="T1562" s="3"/>
      <c r="U1562" s="3"/>
      <c r="V1562" s="3"/>
      <c r="W1562" s="3"/>
      <c r="BD1562" s="3"/>
      <c r="BE1562" s="3"/>
      <c r="BF1562" s="3"/>
      <c r="BG1562" s="3"/>
      <c r="BH1562" s="3"/>
      <c r="BI1562" s="3"/>
      <c r="BJ1562" s="58"/>
      <c r="BP1562" s="3"/>
      <c r="BQ1562" s="3"/>
      <c r="BR1562" s="3"/>
    </row>
    <row r="1563" spans="18:70" x14ac:dyDescent="0.2">
      <c r="R1563" s="3"/>
      <c r="S1563" s="3"/>
      <c r="T1563" s="3"/>
      <c r="U1563" s="3"/>
      <c r="V1563" s="3"/>
      <c r="W1563" s="3"/>
      <c r="BD1563" s="3"/>
      <c r="BE1563" s="3"/>
      <c r="BF1563" s="3"/>
      <c r="BG1563" s="3"/>
      <c r="BH1563" s="3"/>
      <c r="BI1563" s="3"/>
      <c r="BJ1563" s="58"/>
      <c r="BP1563" s="3"/>
      <c r="BQ1563" s="3"/>
      <c r="BR1563" s="3"/>
    </row>
    <row r="1564" spans="18:70" x14ac:dyDescent="0.2">
      <c r="R1564" s="3"/>
      <c r="S1564" s="3"/>
      <c r="T1564" s="3"/>
      <c r="U1564" s="3"/>
      <c r="V1564" s="3"/>
      <c r="W1564" s="3"/>
      <c r="BD1564" s="3"/>
      <c r="BE1564" s="3"/>
      <c r="BF1564" s="3"/>
      <c r="BG1564" s="3"/>
      <c r="BH1564" s="3"/>
      <c r="BI1564" s="3"/>
      <c r="BJ1564" s="58"/>
      <c r="BP1564" s="3"/>
      <c r="BQ1564" s="3"/>
      <c r="BR1564" s="3"/>
    </row>
    <row r="1565" spans="18:70" x14ac:dyDescent="0.2">
      <c r="R1565" s="3"/>
      <c r="S1565" s="3"/>
      <c r="T1565" s="3"/>
      <c r="U1565" s="3"/>
      <c r="V1565" s="3"/>
      <c r="W1565" s="3"/>
      <c r="BD1565" s="3"/>
      <c r="BE1565" s="3"/>
      <c r="BF1565" s="3"/>
      <c r="BG1565" s="3"/>
      <c r="BH1565" s="3"/>
      <c r="BI1565" s="3"/>
    </row>
    <row r="1566" spans="18:70" x14ac:dyDescent="0.2">
      <c r="R1566" s="3"/>
      <c r="S1566" s="3"/>
      <c r="T1566" s="3"/>
      <c r="U1566" s="3"/>
      <c r="V1566" s="3"/>
      <c r="W1566" s="3"/>
      <c r="BD1566" s="3"/>
      <c r="BE1566" s="3"/>
      <c r="BF1566" s="3"/>
      <c r="BG1566" s="3"/>
      <c r="BH1566" s="3"/>
      <c r="BI1566" s="3"/>
    </row>
    <row r="1567" spans="18:70" x14ac:dyDescent="0.2">
      <c r="R1567" s="3"/>
      <c r="S1567" s="3"/>
      <c r="T1567" s="3"/>
      <c r="U1567" s="3"/>
      <c r="V1567" s="3"/>
      <c r="W1567" s="3"/>
      <c r="BD1567" s="3"/>
      <c r="BE1567" s="3"/>
      <c r="BF1567" s="3"/>
      <c r="BG1567" s="3"/>
      <c r="BH1567" s="3"/>
      <c r="BI1567" s="3"/>
    </row>
    <row r="1568" spans="18:70" x14ac:dyDescent="0.2">
      <c r="R1568" s="3"/>
      <c r="S1568" s="3"/>
      <c r="T1568" s="3"/>
      <c r="U1568" s="3"/>
      <c r="V1568" s="3"/>
      <c r="W1568" s="3"/>
      <c r="BD1568" s="3"/>
      <c r="BE1568" s="3"/>
      <c r="BF1568" s="3"/>
      <c r="BG1568" s="3"/>
      <c r="BH1568" s="3"/>
      <c r="BI1568" s="3"/>
    </row>
    <row r="1569" spans="18:61" x14ac:dyDescent="0.2">
      <c r="R1569" s="3"/>
      <c r="S1569" s="3"/>
      <c r="T1569" s="3"/>
      <c r="U1569" s="3"/>
      <c r="V1569" s="3"/>
      <c r="W1569" s="3"/>
      <c r="BD1569" s="3"/>
      <c r="BE1569" s="3"/>
      <c r="BF1569" s="3"/>
      <c r="BG1569" s="3"/>
      <c r="BH1569" s="3"/>
      <c r="BI1569" s="3"/>
    </row>
    <row r="1570" spans="18:61" x14ac:dyDescent="0.2">
      <c r="R1570" s="3"/>
      <c r="S1570" s="3"/>
      <c r="T1570" s="3"/>
      <c r="U1570" s="3"/>
      <c r="V1570" s="3"/>
      <c r="W1570" s="3"/>
      <c r="BD1570" s="3"/>
      <c r="BE1570" s="3"/>
      <c r="BF1570" s="3"/>
      <c r="BG1570" s="3"/>
      <c r="BH1570" s="3"/>
      <c r="BI1570" s="3"/>
    </row>
    <row r="1571" spans="18:61" x14ac:dyDescent="0.2">
      <c r="R1571" s="3"/>
      <c r="S1571" s="3"/>
      <c r="T1571" s="3"/>
      <c r="U1571" s="3"/>
      <c r="V1571" s="3"/>
      <c r="W1571" s="3"/>
      <c r="BD1571" s="3"/>
      <c r="BE1571" s="3"/>
      <c r="BF1571" s="3"/>
      <c r="BG1571" s="3"/>
      <c r="BH1571" s="3"/>
      <c r="BI1571" s="3"/>
    </row>
    <row r="1572" spans="18:61" x14ac:dyDescent="0.2">
      <c r="R1572" s="3"/>
      <c r="S1572" s="3"/>
      <c r="T1572" s="3"/>
      <c r="U1572" s="3"/>
      <c r="V1572" s="3"/>
      <c r="W1572" s="3"/>
      <c r="BD1572" s="3"/>
      <c r="BE1572" s="3"/>
      <c r="BF1572" s="3"/>
      <c r="BG1572" s="3"/>
      <c r="BH1572" s="3"/>
      <c r="BI1572" s="3"/>
    </row>
    <row r="1573" spans="18:61" x14ac:dyDescent="0.2">
      <c r="R1573" s="3"/>
      <c r="S1573" s="3"/>
      <c r="T1573" s="3"/>
      <c r="U1573" s="3"/>
      <c r="V1573" s="3"/>
      <c r="W1573" s="3"/>
      <c r="BD1573" s="3"/>
      <c r="BE1573" s="3"/>
      <c r="BF1573" s="3"/>
      <c r="BG1573" s="3"/>
      <c r="BH1573" s="3"/>
      <c r="BI1573" s="3"/>
    </row>
    <row r="1574" spans="18:61" x14ac:dyDescent="0.2">
      <c r="R1574" s="3"/>
      <c r="S1574" s="3"/>
      <c r="T1574" s="3"/>
      <c r="U1574" s="3"/>
      <c r="V1574" s="3"/>
      <c r="W1574" s="3"/>
      <c r="BD1574" s="3"/>
      <c r="BE1574" s="3"/>
      <c r="BF1574" s="3"/>
      <c r="BG1574" s="3"/>
      <c r="BH1574" s="3"/>
      <c r="BI1574" s="3"/>
    </row>
    <row r="1575" spans="18:61" x14ac:dyDescent="0.2">
      <c r="R1575" s="3"/>
      <c r="S1575" s="3"/>
      <c r="T1575" s="3"/>
      <c r="U1575" s="3"/>
      <c r="V1575" s="3"/>
      <c r="W1575" s="3"/>
      <c r="BD1575" s="3"/>
      <c r="BE1575" s="3"/>
      <c r="BF1575" s="3"/>
      <c r="BG1575" s="3"/>
      <c r="BH1575" s="3"/>
      <c r="BI1575" s="3"/>
    </row>
  </sheetData>
  <mergeCells count="4208">
    <mergeCell ref="WXW98:WXX98"/>
    <mergeCell ref="WYW98:WYX98"/>
    <mergeCell ref="A200:D200"/>
    <mergeCell ref="E200:BE200"/>
    <mergeCell ref="BF200:BI200"/>
    <mergeCell ref="A206:D206"/>
    <mergeCell ref="E206:BE206"/>
    <mergeCell ref="BF206:BI206"/>
    <mergeCell ref="A205:D205"/>
    <mergeCell ref="E205:BE205"/>
    <mergeCell ref="BF205:BI205"/>
    <mergeCell ref="A202:D202"/>
    <mergeCell ref="E202:BE202"/>
    <mergeCell ref="BF202:BI202"/>
    <mergeCell ref="A201:D201"/>
    <mergeCell ref="E201:BE201"/>
    <mergeCell ref="BF201:BI201"/>
    <mergeCell ref="A204:D204"/>
    <mergeCell ref="E204:BE204"/>
    <mergeCell ref="BF204:BI204"/>
    <mergeCell ref="A203:D203"/>
    <mergeCell ref="WYY98:WZB98"/>
    <mergeCell ref="WZD98:WZQ98"/>
    <mergeCell ref="WZR98:WZS98"/>
    <mergeCell ref="WZT98:WZU98"/>
    <mergeCell ref="WZV98:WZW98"/>
    <mergeCell ref="WZX98:WZY98"/>
    <mergeCell ref="WZZ98:XAA98"/>
    <mergeCell ref="XAB98:XAC98"/>
    <mergeCell ref="XAD98:XAE98"/>
    <mergeCell ref="XAF98:XAG98"/>
    <mergeCell ref="XBF98:XBG98"/>
    <mergeCell ref="XER98:XES98"/>
    <mergeCell ref="XET98:XEU98"/>
    <mergeCell ref="XEV98:XEW98"/>
    <mergeCell ref="XEX98:XEY98"/>
    <mergeCell ref="XBH98:XBK98"/>
    <mergeCell ref="XBM98:XBZ98"/>
    <mergeCell ref="XCA98:XCB98"/>
    <mergeCell ref="XCC98:XCD98"/>
    <mergeCell ref="XCE98:XCF98"/>
    <mergeCell ref="XCG98:XCH98"/>
    <mergeCell ref="XCI98:XCJ98"/>
    <mergeCell ref="XCK98:XCL98"/>
    <mergeCell ref="XCM98:XCN98"/>
    <mergeCell ref="XCO98:XCP98"/>
    <mergeCell ref="XDO98:XDP98"/>
    <mergeCell ref="XDQ98:XDT98"/>
    <mergeCell ref="XDV98:XEI98"/>
    <mergeCell ref="XEJ98:XEK98"/>
    <mergeCell ref="XEL98:XEM98"/>
    <mergeCell ref="XEN98:XEO98"/>
    <mergeCell ref="XEP98:XEQ98"/>
    <mergeCell ref="WVB98:WVC98"/>
    <mergeCell ref="WVD98:WVE98"/>
    <mergeCell ref="WVF98:WVG98"/>
    <mergeCell ref="WVH98:WVI98"/>
    <mergeCell ref="WVJ98:WVK98"/>
    <mergeCell ref="WVL98:WVM98"/>
    <mergeCell ref="WVN98:WVO98"/>
    <mergeCell ref="WWN98:WWO98"/>
    <mergeCell ref="WWP98:WWS98"/>
    <mergeCell ref="WWU98:WXH98"/>
    <mergeCell ref="WXI98:WXJ98"/>
    <mergeCell ref="WXK98:WXL98"/>
    <mergeCell ref="WXM98:WXN98"/>
    <mergeCell ref="WXO98:WXP98"/>
    <mergeCell ref="WXQ98:WXR98"/>
    <mergeCell ref="WXS98:WXT98"/>
    <mergeCell ref="WXU98:WXV98"/>
    <mergeCell ref="WQT98:WQU98"/>
    <mergeCell ref="WQV98:WQW98"/>
    <mergeCell ref="WRV98:WRW98"/>
    <mergeCell ref="WRX98:WSA98"/>
    <mergeCell ref="WSC98:WSP98"/>
    <mergeCell ref="WSQ98:WSR98"/>
    <mergeCell ref="WSS98:WST98"/>
    <mergeCell ref="WSU98:WSV98"/>
    <mergeCell ref="WSW98:WSX98"/>
    <mergeCell ref="WSY98:WSZ98"/>
    <mergeCell ref="WTA98:WTB98"/>
    <mergeCell ref="WTC98:WTD98"/>
    <mergeCell ref="WTE98:WTF98"/>
    <mergeCell ref="WUE98:WUF98"/>
    <mergeCell ref="WUG98:WUJ98"/>
    <mergeCell ref="WUL98:WUY98"/>
    <mergeCell ref="WUZ98:WVA98"/>
    <mergeCell ref="WNY98:WNZ98"/>
    <mergeCell ref="WOA98:WOB98"/>
    <mergeCell ref="WOC98:WOD98"/>
    <mergeCell ref="WOE98:WOF98"/>
    <mergeCell ref="WOG98:WOH98"/>
    <mergeCell ref="WOI98:WOJ98"/>
    <mergeCell ref="WOK98:WOL98"/>
    <mergeCell ref="WOM98:WON98"/>
    <mergeCell ref="WPM98:WPN98"/>
    <mergeCell ref="WPO98:WPR98"/>
    <mergeCell ref="WPT98:WQG98"/>
    <mergeCell ref="WQH98:WQI98"/>
    <mergeCell ref="WQJ98:WQK98"/>
    <mergeCell ref="WQL98:WQM98"/>
    <mergeCell ref="WQN98:WQO98"/>
    <mergeCell ref="WQP98:WQQ98"/>
    <mergeCell ref="WQR98:WQS98"/>
    <mergeCell ref="WJQ98:WJR98"/>
    <mergeCell ref="WJS98:WJT98"/>
    <mergeCell ref="WJU98:WJV98"/>
    <mergeCell ref="WKU98:WKV98"/>
    <mergeCell ref="WKW98:WKZ98"/>
    <mergeCell ref="WLB98:WLO98"/>
    <mergeCell ref="WLP98:WLQ98"/>
    <mergeCell ref="WLR98:WLS98"/>
    <mergeCell ref="WLT98:WLU98"/>
    <mergeCell ref="WLV98:WLW98"/>
    <mergeCell ref="WLX98:WLY98"/>
    <mergeCell ref="WLZ98:WMA98"/>
    <mergeCell ref="WMB98:WMC98"/>
    <mergeCell ref="WMD98:WME98"/>
    <mergeCell ref="WND98:WNE98"/>
    <mergeCell ref="WNF98:WNI98"/>
    <mergeCell ref="WNK98:WNX98"/>
    <mergeCell ref="WGJ98:WGW98"/>
    <mergeCell ref="WGX98:WGY98"/>
    <mergeCell ref="WGZ98:WHA98"/>
    <mergeCell ref="WHB98:WHC98"/>
    <mergeCell ref="WHD98:WHE98"/>
    <mergeCell ref="WHF98:WHG98"/>
    <mergeCell ref="WHH98:WHI98"/>
    <mergeCell ref="WHJ98:WHK98"/>
    <mergeCell ref="WHL98:WHM98"/>
    <mergeCell ref="WIL98:WIM98"/>
    <mergeCell ref="WIN98:WIQ98"/>
    <mergeCell ref="WIS98:WJF98"/>
    <mergeCell ref="WJG98:WJH98"/>
    <mergeCell ref="WJI98:WJJ98"/>
    <mergeCell ref="WJK98:WJL98"/>
    <mergeCell ref="WJM98:WJN98"/>
    <mergeCell ref="WJO98:WJP98"/>
    <mergeCell ref="WCN98:WCO98"/>
    <mergeCell ref="WCP98:WCQ98"/>
    <mergeCell ref="WCR98:WCS98"/>
    <mergeCell ref="WCT98:WCU98"/>
    <mergeCell ref="WDT98:WDU98"/>
    <mergeCell ref="WDV98:WDY98"/>
    <mergeCell ref="WEA98:WEN98"/>
    <mergeCell ref="WEO98:WEP98"/>
    <mergeCell ref="WEQ98:WER98"/>
    <mergeCell ref="WES98:WET98"/>
    <mergeCell ref="WEU98:WEV98"/>
    <mergeCell ref="WEW98:WEX98"/>
    <mergeCell ref="WEY98:WEZ98"/>
    <mergeCell ref="WFA98:WFB98"/>
    <mergeCell ref="WFC98:WFD98"/>
    <mergeCell ref="WGC98:WGD98"/>
    <mergeCell ref="WGE98:WGH98"/>
    <mergeCell ref="VZD98:VZG98"/>
    <mergeCell ref="VZI98:VZV98"/>
    <mergeCell ref="VZW98:VZX98"/>
    <mergeCell ref="VZY98:VZZ98"/>
    <mergeCell ref="WAA98:WAB98"/>
    <mergeCell ref="WAC98:WAD98"/>
    <mergeCell ref="WAE98:WAF98"/>
    <mergeCell ref="WAG98:WAH98"/>
    <mergeCell ref="WAI98:WAJ98"/>
    <mergeCell ref="WAK98:WAL98"/>
    <mergeCell ref="WBK98:WBL98"/>
    <mergeCell ref="WBM98:WBP98"/>
    <mergeCell ref="WBR98:WCE98"/>
    <mergeCell ref="WCF98:WCG98"/>
    <mergeCell ref="WCH98:WCI98"/>
    <mergeCell ref="WCJ98:WCK98"/>
    <mergeCell ref="WCL98:WCM98"/>
    <mergeCell ref="VVK98:VVL98"/>
    <mergeCell ref="VVM98:VVN98"/>
    <mergeCell ref="VVO98:VVP98"/>
    <mergeCell ref="VVQ98:VVR98"/>
    <mergeCell ref="VVS98:VVT98"/>
    <mergeCell ref="VWS98:VWT98"/>
    <mergeCell ref="VWU98:VWX98"/>
    <mergeCell ref="VWZ98:VXM98"/>
    <mergeCell ref="VXN98:VXO98"/>
    <mergeCell ref="VXP98:VXQ98"/>
    <mergeCell ref="VXR98:VXS98"/>
    <mergeCell ref="VXT98:VXU98"/>
    <mergeCell ref="VXV98:VXW98"/>
    <mergeCell ref="VXX98:VXY98"/>
    <mergeCell ref="VXZ98:VYA98"/>
    <mergeCell ref="VYB98:VYC98"/>
    <mergeCell ref="VZB98:VZC98"/>
    <mergeCell ref="VSA98:VSB98"/>
    <mergeCell ref="VSC98:VSF98"/>
    <mergeCell ref="VSH98:VSU98"/>
    <mergeCell ref="VSV98:VSW98"/>
    <mergeCell ref="VSX98:VSY98"/>
    <mergeCell ref="VSZ98:VTA98"/>
    <mergeCell ref="VTB98:VTC98"/>
    <mergeCell ref="VTD98:VTE98"/>
    <mergeCell ref="VTF98:VTG98"/>
    <mergeCell ref="VTH98:VTI98"/>
    <mergeCell ref="VTJ98:VTK98"/>
    <mergeCell ref="VUJ98:VUK98"/>
    <mergeCell ref="VUL98:VUO98"/>
    <mergeCell ref="VUQ98:VVD98"/>
    <mergeCell ref="VVE98:VVF98"/>
    <mergeCell ref="VVG98:VVH98"/>
    <mergeCell ref="VVI98:VVJ98"/>
    <mergeCell ref="VOH98:VOI98"/>
    <mergeCell ref="VOJ98:VOK98"/>
    <mergeCell ref="VOL98:VOM98"/>
    <mergeCell ref="VON98:VOO98"/>
    <mergeCell ref="VOP98:VOQ98"/>
    <mergeCell ref="VOR98:VOS98"/>
    <mergeCell ref="VPR98:VPS98"/>
    <mergeCell ref="VPT98:VPW98"/>
    <mergeCell ref="VPY98:VQL98"/>
    <mergeCell ref="VQM98:VQN98"/>
    <mergeCell ref="VQO98:VQP98"/>
    <mergeCell ref="VQQ98:VQR98"/>
    <mergeCell ref="VQS98:VQT98"/>
    <mergeCell ref="VQU98:VQV98"/>
    <mergeCell ref="VQW98:VQX98"/>
    <mergeCell ref="VQY98:VQZ98"/>
    <mergeCell ref="VRA98:VRB98"/>
    <mergeCell ref="VJZ98:VKA98"/>
    <mergeCell ref="VKZ98:VLA98"/>
    <mergeCell ref="VLB98:VLE98"/>
    <mergeCell ref="VLG98:VLT98"/>
    <mergeCell ref="VLU98:VLV98"/>
    <mergeCell ref="VLW98:VLX98"/>
    <mergeCell ref="VLY98:VLZ98"/>
    <mergeCell ref="VMA98:VMB98"/>
    <mergeCell ref="VMC98:VMD98"/>
    <mergeCell ref="VME98:VMF98"/>
    <mergeCell ref="VMG98:VMH98"/>
    <mergeCell ref="VMI98:VMJ98"/>
    <mergeCell ref="VNI98:VNJ98"/>
    <mergeCell ref="VNK98:VNN98"/>
    <mergeCell ref="VNP98:VOC98"/>
    <mergeCell ref="VOD98:VOE98"/>
    <mergeCell ref="VOF98:VOG98"/>
    <mergeCell ref="VHE98:VHF98"/>
    <mergeCell ref="VHG98:VHH98"/>
    <mergeCell ref="VHI98:VHJ98"/>
    <mergeCell ref="VHK98:VHL98"/>
    <mergeCell ref="VHM98:VHN98"/>
    <mergeCell ref="VHO98:VHP98"/>
    <mergeCell ref="VHQ98:VHR98"/>
    <mergeCell ref="VIQ98:VIR98"/>
    <mergeCell ref="VIS98:VIV98"/>
    <mergeCell ref="VIX98:VJK98"/>
    <mergeCell ref="VJL98:VJM98"/>
    <mergeCell ref="VJN98:VJO98"/>
    <mergeCell ref="VJP98:VJQ98"/>
    <mergeCell ref="VJR98:VJS98"/>
    <mergeCell ref="VJT98:VJU98"/>
    <mergeCell ref="VJV98:VJW98"/>
    <mergeCell ref="VJX98:VJY98"/>
    <mergeCell ref="VCW98:VCX98"/>
    <mergeCell ref="VCY98:VCZ98"/>
    <mergeCell ref="VDY98:VDZ98"/>
    <mergeCell ref="VEA98:VED98"/>
    <mergeCell ref="VEF98:VES98"/>
    <mergeCell ref="VET98:VEU98"/>
    <mergeCell ref="VEV98:VEW98"/>
    <mergeCell ref="VEX98:VEY98"/>
    <mergeCell ref="VEZ98:VFA98"/>
    <mergeCell ref="VFB98:VFC98"/>
    <mergeCell ref="VFD98:VFE98"/>
    <mergeCell ref="VFF98:VFG98"/>
    <mergeCell ref="VFH98:VFI98"/>
    <mergeCell ref="VGH98:VGI98"/>
    <mergeCell ref="VGJ98:VGM98"/>
    <mergeCell ref="VGO98:VHB98"/>
    <mergeCell ref="VHC98:VHD98"/>
    <mergeCell ref="VAB98:VAC98"/>
    <mergeCell ref="VAD98:VAE98"/>
    <mergeCell ref="VAF98:VAG98"/>
    <mergeCell ref="VAH98:VAI98"/>
    <mergeCell ref="VAJ98:VAK98"/>
    <mergeCell ref="VAL98:VAM98"/>
    <mergeCell ref="VAN98:VAO98"/>
    <mergeCell ref="VAP98:VAQ98"/>
    <mergeCell ref="VBP98:VBQ98"/>
    <mergeCell ref="VBR98:VBU98"/>
    <mergeCell ref="VBW98:VCJ98"/>
    <mergeCell ref="VCK98:VCL98"/>
    <mergeCell ref="VCM98:VCN98"/>
    <mergeCell ref="VCO98:VCP98"/>
    <mergeCell ref="VCQ98:VCR98"/>
    <mergeCell ref="VCS98:VCT98"/>
    <mergeCell ref="VCU98:VCV98"/>
    <mergeCell ref="UVT98:UVU98"/>
    <mergeCell ref="UVV98:UVW98"/>
    <mergeCell ref="UVX98:UVY98"/>
    <mergeCell ref="UWX98:UWY98"/>
    <mergeCell ref="UWZ98:UXC98"/>
    <mergeCell ref="UXE98:UXR98"/>
    <mergeCell ref="UXS98:UXT98"/>
    <mergeCell ref="UXU98:UXV98"/>
    <mergeCell ref="UXW98:UXX98"/>
    <mergeCell ref="UXY98:UXZ98"/>
    <mergeCell ref="UYA98:UYB98"/>
    <mergeCell ref="UYC98:UYD98"/>
    <mergeCell ref="UYE98:UYF98"/>
    <mergeCell ref="UYG98:UYH98"/>
    <mergeCell ref="UZG98:UZH98"/>
    <mergeCell ref="UZI98:UZL98"/>
    <mergeCell ref="UZN98:VAA98"/>
    <mergeCell ref="USM98:USZ98"/>
    <mergeCell ref="UTA98:UTB98"/>
    <mergeCell ref="UTC98:UTD98"/>
    <mergeCell ref="UTE98:UTF98"/>
    <mergeCell ref="UTG98:UTH98"/>
    <mergeCell ref="UTI98:UTJ98"/>
    <mergeCell ref="UTK98:UTL98"/>
    <mergeCell ref="UTM98:UTN98"/>
    <mergeCell ref="UTO98:UTP98"/>
    <mergeCell ref="UUO98:UUP98"/>
    <mergeCell ref="UUQ98:UUT98"/>
    <mergeCell ref="UUV98:UVI98"/>
    <mergeCell ref="UVJ98:UVK98"/>
    <mergeCell ref="UVL98:UVM98"/>
    <mergeCell ref="UVN98:UVO98"/>
    <mergeCell ref="UVP98:UVQ98"/>
    <mergeCell ref="UVR98:UVS98"/>
    <mergeCell ref="UOQ98:UOR98"/>
    <mergeCell ref="UOS98:UOT98"/>
    <mergeCell ref="UOU98:UOV98"/>
    <mergeCell ref="UOW98:UOX98"/>
    <mergeCell ref="UPW98:UPX98"/>
    <mergeCell ref="UPY98:UQB98"/>
    <mergeCell ref="UQD98:UQQ98"/>
    <mergeCell ref="UQR98:UQS98"/>
    <mergeCell ref="UQT98:UQU98"/>
    <mergeCell ref="UQV98:UQW98"/>
    <mergeCell ref="UQX98:UQY98"/>
    <mergeCell ref="UQZ98:URA98"/>
    <mergeCell ref="URB98:URC98"/>
    <mergeCell ref="URD98:URE98"/>
    <mergeCell ref="URF98:URG98"/>
    <mergeCell ref="USF98:USG98"/>
    <mergeCell ref="USH98:USK98"/>
    <mergeCell ref="ULG98:ULJ98"/>
    <mergeCell ref="ULL98:ULY98"/>
    <mergeCell ref="ULZ98:UMA98"/>
    <mergeCell ref="UMB98:UMC98"/>
    <mergeCell ref="UMD98:UME98"/>
    <mergeCell ref="UMF98:UMG98"/>
    <mergeCell ref="UMH98:UMI98"/>
    <mergeCell ref="UMJ98:UMK98"/>
    <mergeCell ref="UML98:UMM98"/>
    <mergeCell ref="UMN98:UMO98"/>
    <mergeCell ref="UNN98:UNO98"/>
    <mergeCell ref="UNP98:UNS98"/>
    <mergeCell ref="UNU98:UOH98"/>
    <mergeCell ref="UOI98:UOJ98"/>
    <mergeCell ref="UOK98:UOL98"/>
    <mergeCell ref="UOM98:UON98"/>
    <mergeCell ref="UOO98:UOP98"/>
    <mergeCell ref="UHN98:UHO98"/>
    <mergeCell ref="UHP98:UHQ98"/>
    <mergeCell ref="UHR98:UHS98"/>
    <mergeCell ref="UHT98:UHU98"/>
    <mergeCell ref="UHV98:UHW98"/>
    <mergeCell ref="UIV98:UIW98"/>
    <mergeCell ref="UIX98:UJA98"/>
    <mergeCell ref="UJC98:UJP98"/>
    <mergeCell ref="UJQ98:UJR98"/>
    <mergeCell ref="UJS98:UJT98"/>
    <mergeCell ref="UJU98:UJV98"/>
    <mergeCell ref="UJW98:UJX98"/>
    <mergeCell ref="UJY98:UJZ98"/>
    <mergeCell ref="UKA98:UKB98"/>
    <mergeCell ref="UKC98:UKD98"/>
    <mergeCell ref="UKE98:UKF98"/>
    <mergeCell ref="ULE98:ULF98"/>
    <mergeCell ref="UED98:UEE98"/>
    <mergeCell ref="UEF98:UEI98"/>
    <mergeCell ref="UEK98:UEX98"/>
    <mergeCell ref="UEY98:UEZ98"/>
    <mergeCell ref="UFA98:UFB98"/>
    <mergeCell ref="UFC98:UFD98"/>
    <mergeCell ref="UFE98:UFF98"/>
    <mergeCell ref="UFG98:UFH98"/>
    <mergeCell ref="UFI98:UFJ98"/>
    <mergeCell ref="UFK98:UFL98"/>
    <mergeCell ref="UFM98:UFN98"/>
    <mergeCell ref="UGM98:UGN98"/>
    <mergeCell ref="UGO98:UGR98"/>
    <mergeCell ref="UGT98:UHG98"/>
    <mergeCell ref="UHH98:UHI98"/>
    <mergeCell ref="UHJ98:UHK98"/>
    <mergeCell ref="UHL98:UHM98"/>
    <mergeCell ref="UAK98:UAL98"/>
    <mergeCell ref="UAM98:UAN98"/>
    <mergeCell ref="UAO98:UAP98"/>
    <mergeCell ref="UAQ98:UAR98"/>
    <mergeCell ref="UAS98:UAT98"/>
    <mergeCell ref="UAU98:UAV98"/>
    <mergeCell ref="UBU98:UBV98"/>
    <mergeCell ref="UBW98:UBZ98"/>
    <mergeCell ref="UCB98:UCO98"/>
    <mergeCell ref="UCP98:UCQ98"/>
    <mergeCell ref="UCR98:UCS98"/>
    <mergeCell ref="UCT98:UCU98"/>
    <mergeCell ref="UCV98:UCW98"/>
    <mergeCell ref="UCX98:UCY98"/>
    <mergeCell ref="UCZ98:UDA98"/>
    <mergeCell ref="UDB98:UDC98"/>
    <mergeCell ref="UDD98:UDE98"/>
    <mergeCell ref="TWC98:TWD98"/>
    <mergeCell ref="TXC98:TXD98"/>
    <mergeCell ref="TXE98:TXH98"/>
    <mergeCell ref="TXJ98:TXW98"/>
    <mergeCell ref="TXX98:TXY98"/>
    <mergeCell ref="TXZ98:TYA98"/>
    <mergeCell ref="TYB98:TYC98"/>
    <mergeCell ref="TYD98:TYE98"/>
    <mergeCell ref="TYF98:TYG98"/>
    <mergeCell ref="TYH98:TYI98"/>
    <mergeCell ref="TYJ98:TYK98"/>
    <mergeCell ref="TYL98:TYM98"/>
    <mergeCell ref="TZL98:TZM98"/>
    <mergeCell ref="TZN98:TZQ98"/>
    <mergeCell ref="TZS98:UAF98"/>
    <mergeCell ref="UAG98:UAH98"/>
    <mergeCell ref="UAI98:UAJ98"/>
    <mergeCell ref="TTH98:TTI98"/>
    <mergeCell ref="TTJ98:TTK98"/>
    <mergeCell ref="TTL98:TTM98"/>
    <mergeCell ref="TTN98:TTO98"/>
    <mergeCell ref="TTP98:TTQ98"/>
    <mergeCell ref="TTR98:TTS98"/>
    <mergeCell ref="TTT98:TTU98"/>
    <mergeCell ref="TUT98:TUU98"/>
    <mergeCell ref="TUV98:TUY98"/>
    <mergeCell ref="TVA98:TVN98"/>
    <mergeCell ref="TVO98:TVP98"/>
    <mergeCell ref="TVQ98:TVR98"/>
    <mergeCell ref="TVS98:TVT98"/>
    <mergeCell ref="TVU98:TVV98"/>
    <mergeCell ref="TVW98:TVX98"/>
    <mergeCell ref="TVY98:TVZ98"/>
    <mergeCell ref="TWA98:TWB98"/>
    <mergeCell ref="TOZ98:TPA98"/>
    <mergeCell ref="TPB98:TPC98"/>
    <mergeCell ref="TQB98:TQC98"/>
    <mergeCell ref="TQD98:TQG98"/>
    <mergeCell ref="TQI98:TQV98"/>
    <mergeCell ref="TQW98:TQX98"/>
    <mergeCell ref="TQY98:TQZ98"/>
    <mergeCell ref="TRA98:TRB98"/>
    <mergeCell ref="TRC98:TRD98"/>
    <mergeCell ref="TRE98:TRF98"/>
    <mergeCell ref="TRG98:TRH98"/>
    <mergeCell ref="TRI98:TRJ98"/>
    <mergeCell ref="TRK98:TRL98"/>
    <mergeCell ref="TSK98:TSL98"/>
    <mergeCell ref="TSM98:TSP98"/>
    <mergeCell ref="TSR98:TTE98"/>
    <mergeCell ref="TTF98:TTG98"/>
    <mergeCell ref="TME98:TMF98"/>
    <mergeCell ref="TMG98:TMH98"/>
    <mergeCell ref="TMI98:TMJ98"/>
    <mergeCell ref="TMK98:TML98"/>
    <mergeCell ref="TMM98:TMN98"/>
    <mergeCell ref="TMO98:TMP98"/>
    <mergeCell ref="TMQ98:TMR98"/>
    <mergeCell ref="TMS98:TMT98"/>
    <mergeCell ref="TNS98:TNT98"/>
    <mergeCell ref="TNU98:TNX98"/>
    <mergeCell ref="TNZ98:TOM98"/>
    <mergeCell ref="TON98:TOO98"/>
    <mergeCell ref="TOP98:TOQ98"/>
    <mergeCell ref="TOR98:TOS98"/>
    <mergeCell ref="TOT98:TOU98"/>
    <mergeCell ref="TOV98:TOW98"/>
    <mergeCell ref="TOX98:TOY98"/>
    <mergeCell ref="THW98:THX98"/>
    <mergeCell ref="THY98:THZ98"/>
    <mergeCell ref="TIA98:TIB98"/>
    <mergeCell ref="TJA98:TJB98"/>
    <mergeCell ref="TJC98:TJF98"/>
    <mergeCell ref="TJH98:TJU98"/>
    <mergeCell ref="TJV98:TJW98"/>
    <mergeCell ref="TJX98:TJY98"/>
    <mergeCell ref="TJZ98:TKA98"/>
    <mergeCell ref="TKB98:TKC98"/>
    <mergeCell ref="TKD98:TKE98"/>
    <mergeCell ref="TKF98:TKG98"/>
    <mergeCell ref="TKH98:TKI98"/>
    <mergeCell ref="TKJ98:TKK98"/>
    <mergeCell ref="TLJ98:TLK98"/>
    <mergeCell ref="TLL98:TLO98"/>
    <mergeCell ref="TLQ98:TMD98"/>
    <mergeCell ref="TEP98:TFC98"/>
    <mergeCell ref="TFD98:TFE98"/>
    <mergeCell ref="TFF98:TFG98"/>
    <mergeCell ref="TFH98:TFI98"/>
    <mergeCell ref="TFJ98:TFK98"/>
    <mergeCell ref="TFL98:TFM98"/>
    <mergeCell ref="TFN98:TFO98"/>
    <mergeCell ref="TFP98:TFQ98"/>
    <mergeCell ref="TFR98:TFS98"/>
    <mergeCell ref="TGR98:TGS98"/>
    <mergeCell ref="TGT98:TGW98"/>
    <mergeCell ref="TGY98:THL98"/>
    <mergeCell ref="THM98:THN98"/>
    <mergeCell ref="THO98:THP98"/>
    <mergeCell ref="THQ98:THR98"/>
    <mergeCell ref="THS98:THT98"/>
    <mergeCell ref="THU98:THV98"/>
    <mergeCell ref="TAT98:TAU98"/>
    <mergeCell ref="TAV98:TAW98"/>
    <mergeCell ref="TAX98:TAY98"/>
    <mergeCell ref="TAZ98:TBA98"/>
    <mergeCell ref="TBZ98:TCA98"/>
    <mergeCell ref="TCB98:TCE98"/>
    <mergeCell ref="TCG98:TCT98"/>
    <mergeCell ref="TCU98:TCV98"/>
    <mergeCell ref="TCW98:TCX98"/>
    <mergeCell ref="TCY98:TCZ98"/>
    <mergeCell ref="TDA98:TDB98"/>
    <mergeCell ref="TDC98:TDD98"/>
    <mergeCell ref="TDE98:TDF98"/>
    <mergeCell ref="TDG98:TDH98"/>
    <mergeCell ref="TDI98:TDJ98"/>
    <mergeCell ref="TEI98:TEJ98"/>
    <mergeCell ref="TEK98:TEN98"/>
    <mergeCell ref="SXJ98:SXM98"/>
    <mergeCell ref="SXO98:SYB98"/>
    <mergeCell ref="SYC98:SYD98"/>
    <mergeCell ref="SYE98:SYF98"/>
    <mergeCell ref="SYG98:SYH98"/>
    <mergeCell ref="SYI98:SYJ98"/>
    <mergeCell ref="SYK98:SYL98"/>
    <mergeCell ref="SYM98:SYN98"/>
    <mergeCell ref="SYO98:SYP98"/>
    <mergeCell ref="SYQ98:SYR98"/>
    <mergeCell ref="SZQ98:SZR98"/>
    <mergeCell ref="SZS98:SZV98"/>
    <mergeCell ref="SZX98:TAK98"/>
    <mergeCell ref="TAL98:TAM98"/>
    <mergeCell ref="TAN98:TAO98"/>
    <mergeCell ref="TAP98:TAQ98"/>
    <mergeCell ref="TAR98:TAS98"/>
    <mergeCell ref="STQ98:STR98"/>
    <mergeCell ref="STS98:STT98"/>
    <mergeCell ref="STU98:STV98"/>
    <mergeCell ref="STW98:STX98"/>
    <mergeCell ref="STY98:STZ98"/>
    <mergeCell ref="SUY98:SUZ98"/>
    <mergeCell ref="SVA98:SVD98"/>
    <mergeCell ref="SVF98:SVS98"/>
    <mergeCell ref="SVT98:SVU98"/>
    <mergeCell ref="SVV98:SVW98"/>
    <mergeCell ref="SVX98:SVY98"/>
    <mergeCell ref="SVZ98:SWA98"/>
    <mergeCell ref="SWB98:SWC98"/>
    <mergeCell ref="SWD98:SWE98"/>
    <mergeCell ref="SWF98:SWG98"/>
    <mergeCell ref="SWH98:SWI98"/>
    <mergeCell ref="SXH98:SXI98"/>
    <mergeCell ref="SQG98:SQH98"/>
    <mergeCell ref="SQI98:SQL98"/>
    <mergeCell ref="SQN98:SRA98"/>
    <mergeCell ref="SRB98:SRC98"/>
    <mergeCell ref="SRD98:SRE98"/>
    <mergeCell ref="SRF98:SRG98"/>
    <mergeCell ref="SRH98:SRI98"/>
    <mergeCell ref="SRJ98:SRK98"/>
    <mergeCell ref="SRL98:SRM98"/>
    <mergeCell ref="SRN98:SRO98"/>
    <mergeCell ref="SRP98:SRQ98"/>
    <mergeCell ref="SSP98:SSQ98"/>
    <mergeCell ref="SSR98:SSU98"/>
    <mergeCell ref="SSW98:STJ98"/>
    <mergeCell ref="STK98:STL98"/>
    <mergeCell ref="STM98:STN98"/>
    <mergeCell ref="STO98:STP98"/>
    <mergeCell ref="SMN98:SMO98"/>
    <mergeCell ref="SMP98:SMQ98"/>
    <mergeCell ref="SMR98:SMS98"/>
    <mergeCell ref="SMT98:SMU98"/>
    <mergeCell ref="SMV98:SMW98"/>
    <mergeCell ref="SMX98:SMY98"/>
    <mergeCell ref="SNX98:SNY98"/>
    <mergeCell ref="SNZ98:SOC98"/>
    <mergeCell ref="SOE98:SOR98"/>
    <mergeCell ref="SOS98:SOT98"/>
    <mergeCell ref="SOU98:SOV98"/>
    <mergeCell ref="SOW98:SOX98"/>
    <mergeCell ref="SOY98:SOZ98"/>
    <mergeCell ref="SPA98:SPB98"/>
    <mergeCell ref="SPC98:SPD98"/>
    <mergeCell ref="SPE98:SPF98"/>
    <mergeCell ref="SPG98:SPH98"/>
    <mergeCell ref="SIF98:SIG98"/>
    <mergeCell ref="SJF98:SJG98"/>
    <mergeCell ref="SJH98:SJK98"/>
    <mergeCell ref="SJM98:SJZ98"/>
    <mergeCell ref="SKA98:SKB98"/>
    <mergeCell ref="SKC98:SKD98"/>
    <mergeCell ref="SKE98:SKF98"/>
    <mergeCell ref="SKG98:SKH98"/>
    <mergeCell ref="SKI98:SKJ98"/>
    <mergeCell ref="SKK98:SKL98"/>
    <mergeCell ref="SKM98:SKN98"/>
    <mergeCell ref="SKO98:SKP98"/>
    <mergeCell ref="SLO98:SLP98"/>
    <mergeCell ref="SLQ98:SLT98"/>
    <mergeCell ref="SLV98:SMI98"/>
    <mergeCell ref="SMJ98:SMK98"/>
    <mergeCell ref="SML98:SMM98"/>
    <mergeCell ref="SFK98:SFL98"/>
    <mergeCell ref="SFM98:SFN98"/>
    <mergeCell ref="SFO98:SFP98"/>
    <mergeCell ref="SFQ98:SFR98"/>
    <mergeCell ref="SFS98:SFT98"/>
    <mergeCell ref="SFU98:SFV98"/>
    <mergeCell ref="SFW98:SFX98"/>
    <mergeCell ref="SGW98:SGX98"/>
    <mergeCell ref="SGY98:SHB98"/>
    <mergeCell ref="SHD98:SHQ98"/>
    <mergeCell ref="SHR98:SHS98"/>
    <mergeCell ref="SHT98:SHU98"/>
    <mergeCell ref="SHV98:SHW98"/>
    <mergeCell ref="SHX98:SHY98"/>
    <mergeCell ref="SHZ98:SIA98"/>
    <mergeCell ref="SIB98:SIC98"/>
    <mergeCell ref="SID98:SIE98"/>
    <mergeCell ref="SBC98:SBD98"/>
    <mergeCell ref="SBE98:SBF98"/>
    <mergeCell ref="SCE98:SCF98"/>
    <mergeCell ref="SCG98:SCJ98"/>
    <mergeCell ref="SCL98:SCY98"/>
    <mergeCell ref="SCZ98:SDA98"/>
    <mergeCell ref="SDB98:SDC98"/>
    <mergeCell ref="SDD98:SDE98"/>
    <mergeCell ref="SDF98:SDG98"/>
    <mergeCell ref="SDH98:SDI98"/>
    <mergeCell ref="SDJ98:SDK98"/>
    <mergeCell ref="SDL98:SDM98"/>
    <mergeCell ref="SDN98:SDO98"/>
    <mergeCell ref="SEN98:SEO98"/>
    <mergeCell ref="SEP98:SES98"/>
    <mergeCell ref="SEU98:SFH98"/>
    <mergeCell ref="SFI98:SFJ98"/>
    <mergeCell ref="RYH98:RYI98"/>
    <mergeCell ref="RYJ98:RYK98"/>
    <mergeCell ref="RYL98:RYM98"/>
    <mergeCell ref="RYN98:RYO98"/>
    <mergeCell ref="RYP98:RYQ98"/>
    <mergeCell ref="RYR98:RYS98"/>
    <mergeCell ref="RYT98:RYU98"/>
    <mergeCell ref="RYV98:RYW98"/>
    <mergeCell ref="RZV98:RZW98"/>
    <mergeCell ref="RZX98:SAA98"/>
    <mergeCell ref="SAC98:SAP98"/>
    <mergeCell ref="SAQ98:SAR98"/>
    <mergeCell ref="SAS98:SAT98"/>
    <mergeCell ref="SAU98:SAV98"/>
    <mergeCell ref="SAW98:SAX98"/>
    <mergeCell ref="SAY98:SAZ98"/>
    <mergeCell ref="SBA98:SBB98"/>
    <mergeCell ref="RTZ98:RUA98"/>
    <mergeCell ref="RUB98:RUC98"/>
    <mergeCell ref="RUD98:RUE98"/>
    <mergeCell ref="RVD98:RVE98"/>
    <mergeCell ref="RVF98:RVI98"/>
    <mergeCell ref="RVK98:RVX98"/>
    <mergeCell ref="RVY98:RVZ98"/>
    <mergeCell ref="RWA98:RWB98"/>
    <mergeCell ref="RWC98:RWD98"/>
    <mergeCell ref="RWE98:RWF98"/>
    <mergeCell ref="RWG98:RWH98"/>
    <mergeCell ref="RWI98:RWJ98"/>
    <mergeCell ref="RWK98:RWL98"/>
    <mergeCell ref="RWM98:RWN98"/>
    <mergeCell ref="RXM98:RXN98"/>
    <mergeCell ref="RXO98:RXR98"/>
    <mergeCell ref="RXT98:RYG98"/>
    <mergeCell ref="RQS98:RRF98"/>
    <mergeCell ref="RRG98:RRH98"/>
    <mergeCell ref="RRI98:RRJ98"/>
    <mergeCell ref="RRK98:RRL98"/>
    <mergeCell ref="RRM98:RRN98"/>
    <mergeCell ref="RRO98:RRP98"/>
    <mergeCell ref="RRQ98:RRR98"/>
    <mergeCell ref="RRS98:RRT98"/>
    <mergeCell ref="RRU98:RRV98"/>
    <mergeCell ref="RSU98:RSV98"/>
    <mergeCell ref="RSW98:RSZ98"/>
    <mergeCell ref="RTB98:RTO98"/>
    <mergeCell ref="RTP98:RTQ98"/>
    <mergeCell ref="RTR98:RTS98"/>
    <mergeCell ref="RTT98:RTU98"/>
    <mergeCell ref="RTV98:RTW98"/>
    <mergeCell ref="RTX98:RTY98"/>
    <mergeCell ref="RMW98:RMX98"/>
    <mergeCell ref="RMY98:RMZ98"/>
    <mergeCell ref="RNA98:RNB98"/>
    <mergeCell ref="RNC98:RND98"/>
    <mergeCell ref="ROC98:ROD98"/>
    <mergeCell ref="ROE98:ROH98"/>
    <mergeCell ref="ROJ98:ROW98"/>
    <mergeCell ref="ROX98:ROY98"/>
    <mergeCell ref="ROZ98:RPA98"/>
    <mergeCell ref="RPB98:RPC98"/>
    <mergeCell ref="RPD98:RPE98"/>
    <mergeCell ref="RPF98:RPG98"/>
    <mergeCell ref="RPH98:RPI98"/>
    <mergeCell ref="RPJ98:RPK98"/>
    <mergeCell ref="RPL98:RPM98"/>
    <mergeCell ref="RQL98:RQM98"/>
    <mergeCell ref="RQN98:RQQ98"/>
    <mergeCell ref="RJM98:RJP98"/>
    <mergeCell ref="RJR98:RKE98"/>
    <mergeCell ref="RKF98:RKG98"/>
    <mergeCell ref="RKH98:RKI98"/>
    <mergeCell ref="RKJ98:RKK98"/>
    <mergeCell ref="RKL98:RKM98"/>
    <mergeCell ref="RKN98:RKO98"/>
    <mergeCell ref="RKP98:RKQ98"/>
    <mergeCell ref="RKR98:RKS98"/>
    <mergeCell ref="RKT98:RKU98"/>
    <mergeCell ref="RLT98:RLU98"/>
    <mergeCell ref="RLV98:RLY98"/>
    <mergeCell ref="RMA98:RMN98"/>
    <mergeCell ref="RMO98:RMP98"/>
    <mergeCell ref="RMQ98:RMR98"/>
    <mergeCell ref="RMS98:RMT98"/>
    <mergeCell ref="RMU98:RMV98"/>
    <mergeCell ref="RFT98:RFU98"/>
    <mergeCell ref="RFV98:RFW98"/>
    <mergeCell ref="RFX98:RFY98"/>
    <mergeCell ref="RFZ98:RGA98"/>
    <mergeCell ref="RGB98:RGC98"/>
    <mergeCell ref="RHB98:RHC98"/>
    <mergeCell ref="RHD98:RHG98"/>
    <mergeCell ref="RHI98:RHV98"/>
    <mergeCell ref="RHW98:RHX98"/>
    <mergeCell ref="RHY98:RHZ98"/>
    <mergeCell ref="RIA98:RIB98"/>
    <mergeCell ref="RIC98:RID98"/>
    <mergeCell ref="RIE98:RIF98"/>
    <mergeCell ref="RIG98:RIH98"/>
    <mergeCell ref="RII98:RIJ98"/>
    <mergeCell ref="RIK98:RIL98"/>
    <mergeCell ref="RJK98:RJL98"/>
    <mergeCell ref="RCJ98:RCK98"/>
    <mergeCell ref="RCL98:RCO98"/>
    <mergeCell ref="RCQ98:RDD98"/>
    <mergeCell ref="RDE98:RDF98"/>
    <mergeCell ref="RDG98:RDH98"/>
    <mergeCell ref="RDI98:RDJ98"/>
    <mergeCell ref="RDK98:RDL98"/>
    <mergeCell ref="RDM98:RDN98"/>
    <mergeCell ref="RDO98:RDP98"/>
    <mergeCell ref="RDQ98:RDR98"/>
    <mergeCell ref="RDS98:RDT98"/>
    <mergeCell ref="RES98:RET98"/>
    <mergeCell ref="REU98:REX98"/>
    <mergeCell ref="REZ98:RFM98"/>
    <mergeCell ref="RFN98:RFO98"/>
    <mergeCell ref="RFP98:RFQ98"/>
    <mergeCell ref="RFR98:RFS98"/>
    <mergeCell ref="QYQ98:QYR98"/>
    <mergeCell ref="QYS98:QYT98"/>
    <mergeCell ref="QYU98:QYV98"/>
    <mergeCell ref="QYW98:QYX98"/>
    <mergeCell ref="QYY98:QYZ98"/>
    <mergeCell ref="QZA98:QZB98"/>
    <mergeCell ref="RAA98:RAB98"/>
    <mergeCell ref="RAC98:RAF98"/>
    <mergeCell ref="RAH98:RAU98"/>
    <mergeCell ref="RAV98:RAW98"/>
    <mergeCell ref="RAX98:RAY98"/>
    <mergeCell ref="RAZ98:RBA98"/>
    <mergeCell ref="RBB98:RBC98"/>
    <mergeCell ref="RBD98:RBE98"/>
    <mergeCell ref="RBF98:RBG98"/>
    <mergeCell ref="RBH98:RBI98"/>
    <mergeCell ref="RBJ98:RBK98"/>
    <mergeCell ref="QUI98:QUJ98"/>
    <mergeCell ref="QVI98:QVJ98"/>
    <mergeCell ref="QVK98:QVN98"/>
    <mergeCell ref="QVP98:QWC98"/>
    <mergeCell ref="QWD98:QWE98"/>
    <mergeCell ref="QWF98:QWG98"/>
    <mergeCell ref="QWH98:QWI98"/>
    <mergeCell ref="QWJ98:QWK98"/>
    <mergeCell ref="QWL98:QWM98"/>
    <mergeCell ref="QWN98:QWO98"/>
    <mergeCell ref="QWP98:QWQ98"/>
    <mergeCell ref="QWR98:QWS98"/>
    <mergeCell ref="QXR98:QXS98"/>
    <mergeCell ref="QXT98:QXW98"/>
    <mergeCell ref="QXY98:QYL98"/>
    <mergeCell ref="QYM98:QYN98"/>
    <mergeCell ref="QYO98:QYP98"/>
    <mergeCell ref="QRN98:QRO98"/>
    <mergeCell ref="QRP98:QRQ98"/>
    <mergeCell ref="QRR98:QRS98"/>
    <mergeCell ref="QRT98:QRU98"/>
    <mergeCell ref="QRV98:QRW98"/>
    <mergeCell ref="QRX98:QRY98"/>
    <mergeCell ref="QRZ98:QSA98"/>
    <mergeCell ref="QSZ98:QTA98"/>
    <mergeCell ref="QTB98:QTE98"/>
    <mergeCell ref="QTG98:QTT98"/>
    <mergeCell ref="QTU98:QTV98"/>
    <mergeCell ref="QTW98:QTX98"/>
    <mergeCell ref="QTY98:QTZ98"/>
    <mergeCell ref="QUA98:QUB98"/>
    <mergeCell ref="QUC98:QUD98"/>
    <mergeCell ref="QUE98:QUF98"/>
    <mergeCell ref="QUG98:QUH98"/>
    <mergeCell ref="QNF98:QNG98"/>
    <mergeCell ref="QNH98:QNI98"/>
    <mergeCell ref="QOH98:QOI98"/>
    <mergeCell ref="QOJ98:QOM98"/>
    <mergeCell ref="QOO98:QPB98"/>
    <mergeCell ref="QPC98:QPD98"/>
    <mergeCell ref="QPE98:QPF98"/>
    <mergeCell ref="QPG98:QPH98"/>
    <mergeCell ref="QPI98:QPJ98"/>
    <mergeCell ref="QPK98:QPL98"/>
    <mergeCell ref="QPM98:QPN98"/>
    <mergeCell ref="QPO98:QPP98"/>
    <mergeCell ref="QPQ98:QPR98"/>
    <mergeCell ref="QQQ98:QQR98"/>
    <mergeCell ref="QQS98:QQV98"/>
    <mergeCell ref="QQX98:QRK98"/>
    <mergeCell ref="QRL98:QRM98"/>
    <mergeCell ref="QKK98:QKL98"/>
    <mergeCell ref="QKM98:QKN98"/>
    <mergeCell ref="QKO98:QKP98"/>
    <mergeCell ref="QKQ98:QKR98"/>
    <mergeCell ref="QKS98:QKT98"/>
    <mergeCell ref="QKU98:QKV98"/>
    <mergeCell ref="QKW98:QKX98"/>
    <mergeCell ref="QKY98:QKZ98"/>
    <mergeCell ref="QLY98:QLZ98"/>
    <mergeCell ref="QMA98:QMD98"/>
    <mergeCell ref="QMF98:QMS98"/>
    <mergeCell ref="QMT98:QMU98"/>
    <mergeCell ref="QMV98:QMW98"/>
    <mergeCell ref="QMX98:QMY98"/>
    <mergeCell ref="QMZ98:QNA98"/>
    <mergeCell ref="QNB98:QNC98"/>
    <mergeCell ref="QND98:QNE98"/>
    <mergeCell ref="QGC98:QGD98"/>
    <mergeCell ref="QGE98:QGF98"/>
    <mergeCell ref="QGG98:QGH98"/>
    <mergeCell ref="QHG98:QHH98"/>
    <mergeCell ref="QHI98:QHL98"/>
    <mergeCell ref="QHN98:QIA98"/>
    <mergeCell ref="QIB98:QIC98"/>
    <mergeCell ref="QID98:QIE98"/>
    <mergeCell ref="QIF98:QIG98"/>
    <mergeCell ref="QIH98:QII98"/>
    <mergeCell ref="QIJ98:QIK98"/>
    <mergeCell ref="QIL98:QIM98"/>
    <mergeCell ref="QIN98:QIO98"/>
    <mergeCell ref="QIP98:QIQ98"/>
    <mergeCell ref="QJP98:QJQ98"/>
    <mergeCell ref="QJR98:QJU98"/>
    <mergeCell ref="QJW98:QKJ98"/>
    <mergeCell ref="QCV98:QDI98"/>
    <mergeCell ref="QDJ98:QDK98"/>
    <mergeCell ref="QDL98:QDM98"/>
    <mergeCell ref="QDN98:QDO98"/>
    <mergeCell ref="QDP98:QDQ98"/>
    <mergeCell ref="QDR98:QDS98"/>
    <mergeCell ref="QDT98:QDU98"/>
    <mergeCell ref="QDV98:QDW98"/>
    <mergeCell ref="QDX98:QDY98"/>
    <mergeCell ref="QEX98:QEY98"/>
    <mergeCell ref="QEZ98:QFC98"/>
    <mergeCell ref="QFE98:QFR98"/>
    <mergeCell ref="QFS98:QFT98"/>
    <mergeCell ref="QFU98:QFV98"/>
    <mergeCell ref="QFW98:QFX98"/>
    <mergeCell ref="QFY98:QFZ98"/>
    <mergeCell ref="QGA98:QGB98"/>
    <mergeCell ref="PYZ98:PZA98"/>
    <mergeCell ref="PZB98:PZC98"/>
    <mergeCell ref="PZD98:PZE98"/>
    <mergeCell ref="PZF98:PZG98"/>
    <mergeCell ref="QAF98:QAG98"/>
    <mergeCell ref="QAH98:QAK98"/>
    <mergeCell ref="QAM98:QAZ98"/>
    <mergeCell ref="QBA98:QBB98"/>
    <mergeCell ref="QBC98:QBD98"/>
    <mergeCell ref="QBE98:QBF98"/>
    <mergeCell ref="QBG98:QBH98"/>
    <mergeCell ref="QBI98:QBJ98"/>
    <mergeCell ref="QBK98:QBL98"/>
    <mergeCell ref="QBM98:QBN98"/>
    <mergeCell ref="QBO98:QBP98"/>
    <mergeCell ref="QCO98:QCP98"/>
    <mergeCell ref="QCQ98:QCT98"/>
    <mergeCell ref="PVP98:PVS98"/>
    <mergeCell ref="PVU98:PWH98"/>
    <mergeCell ref="PWI98:PWJ98"/>
    <mergeCell ref="PWK98:PWL98"/>
    <mergeCell ref="PWM98:PWN98"/>
    <mergeCell ref="PWO98:PWP98"/>
    <mergeCell ref="PWQ98:PWR98"/>
    <mergeCell ref="PWS98:PWT98"/>
    <mergeCell ref="PWU98:PWV98"/>
    <mergeCell ref="PWW98:PWX98"/>
    <mergeCell ref="PXW98:PXX98"/>
    <mergeCell ref="PXY98:PYB98"/>
    <mergeCell ref="PYD98:PYQ98"/>
    <mergeCell ref="PYR98:PYS98"/>
    <mergeCell ref="PYT98:PYU98"/>
    <mergeCell ref="PYV98:PYW98"/>
    <mergeCell ref="PYX98:PYY98"/>
    <mergeCell ref="PRW98:PRX98"/>
    <mergeCell ref="PRY98:PRZ98"/>
    <mergeCell ref="PSA98:PSB98"/>
    <mergeCell ref="PSC98:PSD98"/>
    <mergeCell ref="PSE98:PSF98"/>
    <mergeCell ref="PTE98:PTF98"/>
    <mergeCell ref="PTG98:PTJ98"/>
    <mergeCell ref="PTL98:PTY98"/>
    <mergeCell ref="PTZ98:PUA98"/>
    <mergeCell ref="PUB98:PUC98"/>
    <mergeCell ref="PUD98:PUE98"/>
    <mergeCell ref="PUF98:PUG98"/>
    <mergeCell ref="PUH98:PUI98"/>
    <mergeCell ref="PUJ98:PUK98"/>
    <mergeCell ref="PUL98:PUM98"/>
    <mergeCell ref="PUN98:PUO98"/>
    <mergeCell ref="PVN98:PVO98"/>
    <mergeCell ref="POM98:PON98"/>
    <mergeCell ref="POO98:POR98"/>
    <mergeCell ref="POT98:PPG98"/>
    <mergeCell ref="PPH98:PPI98"/>
    <mergeCell ref="PPJ98:PPK98"/>
    <mergeCell ref="PPL98:PPM98"/>
    <mergeCell ref="PPN98:PPO98"/>
    <mergeCell ref="PPP98:PPQ98"/>
    <mergeCell ref="PPR98:PPS98"/>
    <mergeCell ref="PPT98:PPU98"/>
    <mergeCell ref="PPV98:PPW98"/>
    <mergeCell ref="PQV98:PQW98"/>
    <mergeCell ref="PQX98:PRA98"/>
    <mergeCell ref="PRC98:PRP98"/>
    <mergeCell ref="PRQ98:PRR98"/>
    <mergeCell ref="PRS98:PRT98"/>
    <mergeCell ref="PRU98:PRV98"/>
    <mergeCell ref="PKT98:PKU98"/>
    <mergeCell ref="PKV98:PKW98"/>
    <mergeCell ref="PKX98:PKY98"/>
    <mergeCell ref="PKZ98:PLA98"/>
    <mergeCell ref="PLB98:PLC98"/>
    <mergeCell ref="PLD98:PLE98"/>
    <mergeCell ref="PMD98:PME98"/>
    <mergeCell ref="PMF98:PMI98"/>
    <mergeCell ref="PMK98:PMX98"/>
    <mergeCell ref="PMY98:PMZ98"/>
    <mergeCell ref="PNA98:PNB98"/>
    <mergeCell ref="PNC98:PND98"/>
    <mergeCell ref="PNE98:PNF98"/>
    <mergeCell ref="PNG98:PNH98"/>
    <mergeCell ref="PNI98:PNJ98"/>
    <mergeCell ref="PNK98:PNL98"/>
    <mergeCell ref="PNM98:PNN98"/>
    <mergeCell ref="PGL98:PGM98"/>
    <mergeCell ref="PHL98:PHM98"/>
    <mergeCell ref="PHN98:PHQ98"/>
    <mergeCell ref="PHS98:PIF98"/>
    <mergeCell ref="PIG98:PIH98"/>
    <mergeCell ref="PII98:PIJ98"/>
    <mergeCell ref="PIK98:PIL98"/>
    <mergeCell ref="PIM98:PIN98"/>
    <mergeCell ref="PIO98:PIP98"/>
    <mergeCell ref="PIQ98:PIR98"/>
    <mergeCell ref="PIS98:PIT98"/>
    <mergeCell ref="PIU98:PIV98"/>
    <mergeCell ref="PJU98:PJV98"/>
    <mergeCell ref="PJW98:PJZ98"/>
    <mergeCell ref="PKB98:PKO98"/>
    <mergeCell ref="PKP98:PKQ98"/>
    <mergeCell ref="PKR98:PKS98"/>
    <mergeCell ref="PDQ98:PDR98"/>
    <mergeCell ref="PDS98:PDT98"/>
    <mergeCell ref="PDU98:PDV98"/>
    <mergeCell ref="PDW98:PDX98"/>
    <mergeCell ref="PDY98:PDZ98"/>
    <mergeCell ref="PEA98:PEB98"/>
    <mergeCell ref="PEC98:PED98"/>
    <mergeCell ref="PFC98:PFD98"/>
    <mergeCell ref="PFE98:PFH98"/>
    <mergeCell ref="PFJ98:PFW98"/>
    <mergeCell ref="PFX98:PFY98"/>
    <mergeCell ref="PFZ98:PGA98"/>
    <mergeCell ref="PGB98:PGC98"/>
    <mergeCell ref="PGD98:PGE98"/>
    <mergeCell ref="PGF98:PGG98"/>
    <mergeCell ref="PGH98:PGI98"/>
    <mergeCell ref="PGJ98:PGK98"/>
    <mergeCell ref="OZI98:OZJ98"/>
    <mergeCell ref="OZK98:OZL98"/>
    <mergeCell ref="PAK98:PAL98"/>
    <mergeCell ref="PAM98:PAP98"/>
    <mergeCell ref="PAR98:PBE98"/>
    <mergeCell ref="PBF98:PBG98"/>
    <mergeCell ref="PBH98:PBI98"/>
    <mergeCell ref="PBJ98:PBK98"/>
    <mergeCell ref="PBL98:PBM98"/>
    <mergeCell ref="PBN98:PBO98"/>
    <mergeCell ref="PBP98:PBQ98"/>
    <mergeCell ref="PBR98:PBS98"/>
    <mergeCell ref="PBT98:PBU98"/>
    <mergeCell ref="PCT98:PCU98"/>
    <mergeCell ref="PCV98:PCY98"/>
    <mergeCell ref="PDA98:PDN98"/>
    <mergeCell ref="PDO98:PDP98"/>
    <mergeCell ref="OWN98:OWO98"/>
    <mergeCell ref="OWP98:OWQ98"/>
    <mergeCell ref="OWR98:OWS98"/>
    <mergeCell ref="OWT98:OWU98"/>
    <mergeCell ref="OWV98:OWW98"/>
    <mergeCell ref="OWX98:OWY98"/>
    <mergeCell ref="OWZ98:OXA98"/>
    <mergeCell ref="OXB98:OXC98"/>
    <mergeCell ref="OYB98:OYC98"/>
    <mergeCell ref="OYD98:OYG98"/>
    <mergeCell ref="OYI98:OYV98"/>
    <mergeCell ref="OYW98:OYX98"/>
    <mergeCell ref="OYY98:OYZ98"/>
    <mergeCell ref="OZA98:OZB98"/>
    <mergeCell ref="OZC98:OZD98"/>
    <mergeCell ref="OZE98:OZF98"/>
    <mergeCell ref="OZG98:OZH98"/>
    <mergeCell ref="OSF98:OSG98"/>
    <mergeCell ref="OSH98:OSI98"/>
    <mergeCell ref="OSJ98:OSK98"/>
    <mergeCell ref="OTJ98:OTK98"/>
    <mergeCell ref="OTL98:OTO98"/>
    <mergeCell ref="OTQ98:OUD98"/>
    <mergeCell ref="OUE98:OUF98"/>
    <mergeCell ref="OUG98:OUH98"/>
    <mergeCell ref="OUI98:OUJ98"/>
    <mergeCell ref="OUK98:OUL98"/>
    <mergeCell ref="OUM98:OUN98"/>
    <mergeCell ref="OUO98:OUP98"/>
    <mergeCell ref="OUQ98:OUR98"/>
    <mergeCell ref="OUS98:OUT98"/>
    <mergeCell ref="OVS98:OVT98"/>
    <mergeCell ref="OVU98:OVX98"/>
    <mergeCell ref="OVZ98:OWM98"/>
    <mergeCell ref="OOY98:OPL98"/>
    <mergeCell ref="OPM98:OPN98"/>
    <mergeCell ref="OPO98:OPP98"/>
    <mergeCell ref="OPQ98:OPR98"/>
    <mergeCell ref="OPS98:OPT98"/>
    <mergeCell ref="OPU98:OPV98"/>
    <mergeCell ref="OPW98:OPX98"/>
    <mergeCell ref="OPY98:OPZ98"/>
    <mergeCell ref="OQA98:OQB98"/>
    <mergeCell ref="ORA98:ORB98"/>
    <mergeCell ref="ORC98:ORF98"/>
    <mergeCell ref="ORH98:ORU98"/>
    <mergeCell ref="ORV98:ORW98"/>
    <mergeCell ref="ORX98:ORY98"/>
    <mergeCell ref="ORZ98:OSA98"/>
    <mergeCell ref="OSB98:OSC98"/>
    <mergeCell ref="OSD98:OSE98"/>
    <mergeCell ref="OLC98:OLD98"/>
    <mergeCell ref="OLE98:OLF98"/>
    <mergeCell ref="OLG98:OLH98"/>
    <mergeCell ref="OLI98:OLJ98"/>
    <mergeCell ref="OMI98:OMJ98"/>
    <mergeCell ref="OMK98:OMN98"/>
    <mergeCell ref="OMP98:ONC98"/>
    <mergeCell ref="OND98:ONE98"/>
    <mergeCell ref="ONF98:ONG98"/>
    <mergeCell ref="ONH98:ONI98"/>
    <mergeCell ref="ONJ98:ONK98"/>
    <mergeCell ref="ONL98:ONM98"/>
    <mergeCell ref="ONN98:ONO98"/>
    <mergeCell ref="ONP98:ONQ98"/>
    <mergeCell ref="ONR98:ONS98"/>
    <mergeCell ref="OOR98:OOS98"/>
    <mergeCell ref="OOT98:OOW98"/>
    <mergeCell ref="OHS98:OHV98"/>
    <mergeCell ref="OHX98:OIK98"/>
    <mergeCell ref="OIL98:OIM98"/>
    <mergeCell ref="OIN98:OIO98"/>
    <mergeCell ref="OIP98:OIQ98"/>
    <mergeCell ref="OIR98:OIS98"/>
    <mergeCell ref="OIT98:OIU98"/>
    <mergeCell ref="OIV98:OIW98"/>
    <mergeCell ref="OIX98:OIY98"/>
    <mergeCell ref="OIZ98:OJA98"/>
    <mergeCell ref="OJZ98:OKA98"/>
    <mergeCell ref="OKB98:OKE98"/>
    <mergeCell ref="OKG98:OKT98"/>
    <mergeCell ref="OKU98:OKV98"/>
    <mergeCell ref="OKW98:OKX98"/>
    <mergeCell ref="OKY98:OKZ98"/>
    <mergeCell ref="OLA98:OLB98"/>
    <mergeCell ref="ODZ98:OEA98"/>
    <mergeCell ref="OEB98:OEC98"/>
    <mergeCell ref="OED98:OEE98"/>
    <mergeCell ref="OEF98:OEG98"/>
    <mergeCell ref="OEH98:OEI98"/>
    <mergeCell ref="OFH98:OFI98"/>
    <mergeCell ref="OFJ98:OFM98"/>
    <mergeCell ref="OFO98:OGB98"/>
    <mergeCell ref="OGC98:OGD98"/>
    <mergeCell ref="OGE98:OGF98"/>
    <mergeCell ref="OGG98:OGH98"/>
    <mergeCell ref="OGI98:OGJ98"/>
    <mergeCell ref="OGK98:OGL98"/>
    <mergeCell ref="OGM98:OGN98"/>
    <mergeCell ref="OGO98:OGP98"/>
    <mergeCell ref="OGQ98:OGR98"/>
    <mergeCell ref="OHQ98:OHR98"/>
    <mergeCell ref="OAP98:OAQ98"/>
    <mergeCell ref="OAR98:OAU98"/>
    <mergeCell ref="OAW98:OBJ98"/>
    <mergeCell ref="OBK98:OBL98"/>
    <mergeCell ref="OBM98:OBN98"/>
    <mergeCell ref="OBO98:OBP98"/>
    <mergeCell ref="OBQ98:OBR98"/>
    <mergeCell ref="OBS98:OBT98"/>
    <mergeCell ref="OBU98:OBV98"/>
    <mergeCell ref="OBW98:OBX98"/>
    <mergeCell ref="OBY98:OBZ98"/>
    <mergeCell ref="OCY98:OCZ98"/>
    <mergeCell ref="ODA98:ODD98"/>
    <mergeCell ref="ODF98:ODS98"/>
    <mergeCell ref="ODT98:ODU98"/>
    <mergeCell ref="ODV98:ODW98"/>
    <mergeCell ref="ODX98:ODY98"/>
    <mergeCell ref="NWW98:NWX98"/>
    <mergeCell ref="NWY98:NWZ98"/>
    <mergeCell ref="NXA98:NXB98"/>
    <mergeCell ref="NXC98:NXD98"/>
    <mergeCell ref="NXE98:NXF98"/>
    <mergeCell ref="NXG98:NXH98"/>
    <mergeCell ref="NYG98:NYH98"/>
    <mergeCell ref="NYI98:NYL98"/>
    <mergeCell ref="NYN98:NZA98"/>
    <mergeCell ref="NZB98:NZC98"/>
    <mergeCell ref="NZD98:NZE98"/>
    <mergeCell ref="NZF98:NZG98"/>
    <mergeCell ref="NZH98:NZI98"/>
    <mergeCell ref="NZJ98:NZK98"/>
    <mergeCell ref="NZL98:NZM98"/>
    <mergeCell ref="NZN98:NZO98"/>
    <mergeCell ref="NZP98:NZQ98"/>
    <mergeCell ref="NSO98:NSP98"/>
    <mergeCell ref="NTO98:NTP98"/>
    <mergeCell ref="NTQ98:NTT98"/>
    <mergeCell ref="NTV98:NUI98"/>
    <mergeCell ref="NUJ98:NUK98"/>
    <mergeCell ref="NUL98:NUM98"/>
    <mergeCell ref="NUN98:NUO98"/>
    <mergeCell ref="NUP98:NUQ98"/>
    <mergeCell ref="NUR98:NUS98"/>
    <mergeCell ref="NUT98:NUU98"/>
    <mergeCell ref="NUV98:NUW98"/>
    <mergeCell ref="NUX98:NUY98"/>
    <mergeCell ref="NVX98:NVY98"/>
    <mergeCell ref="NVZ98:NWC98"/>
    <mergeCell ref="NWE98:NWR98"/>
    <mergeCell ref="NWS98:NWT98"/>
    <mergeCell ref="NWU98:NWV98"/>
    <mergeCell ref="NPT98:NPU98"/>
    <mergeCell ref="NPV98:NPW98"/>
    <mergeCell ref="NPX98:NPY98"/>
    <mergeCell ref="NPZ98:NQA98"/>
    <mergeCell ref="NQB98:NQC98"/>
    <mergeCell ref="NQD98:NQE98"/>
    <mergeCell ref="NQF98:NQG98"/>
    <mergeCell ref="NRF98:NRG98"/>
    <mergeCell ref="NRH98:NRK98"/>
    <mergeCell ref="NRM98:NRZ98"/>
    <mergeCell ref="NSA98:NSB98"/>
    <mergeCell ref="NSC98:NSD98"/>
    <mergeCell ref="NSE98:NSF98"/>
    <mergeCell ref="NSG98:NSH98"/>
    <mergeCell ref="NSI98:NSJ98"/>
    <mergeCell ref="NSK98:NSL98"/>
    <mergeCell ref="NSM98:NSN98"/>
    <mergeCell ref="NLL98:NLM98"/>
    <mergeCell ref="NLN98:NLO98"/>
    <mergeCell ref="NMN98:NMO98"/>
    <mergeCell ref="NMP98:NMS98"/>
    <mergeCell ref="NMU98:NNH98"/>
    <mergeCell ref="NNI98:NNJ98"/>
    <mergeCell ref="NNK98:NNL98"/>
    <mergeCell ref="NNM98:NNN98"/>
    <mergeCell ref="NNO98:NNP98"/>
    <mergeCell ref="NNQ98:NNR98"/>
    <mergeCell ref="NNS98:NNT98"/>
    <mergeCell ref="NNU98:NNV98"/>
    <mergeCell ref="NNW98:NNX98"/>
    <mergeCell ref="NOW98:NOX98"/>
    <mergeCell ref="NOY98:NPB98"/>
    <mergeCell ref="NPD98:NPQ98"/>
    <mergeCell ref="NPR98:NPS98"/>
    <mergeCell ref="NIQ98:NIR98"/>
    <mergeCell ref="NIS98:NIT98"/>
    <mergeCell ref="NIU98:NIV98"/>
    <mergeCell ref="NIW98:NIX98"/>
    <mergeCell ref="NIY98:NIZ98"/>
    <mergeCell ref="NJA98:NJB98"/>
    <mergeCell ref="NJC98:NJD98"/>
    <mergeCell ref="NJE98:NJF98"/>
    <mergeCell ref="NKE98:NKF98"/>
    <mergeCell ref="NKG98:NKJ98"/>
    <mergeCell ref="NKL98:NKY98"/>
    <mergeCell ref="NKZ98:NLA98"/>
    <mergeCell ref="NLB98:NLC98"/>
    <mergeCell ref="NLD98:NLE98"/>
    <mergeCell ref="NLF98:NLG98"/>
    <mergeCell ref="NLH98:NLI98"/>
    <mergeCell ref="NLJ98:NLK98"/>
    <mergeCell ref="NEI98:NEJ98"/>
    <mergeCell ref="NEK98:NEL98"/>
    <mergeCell ref="NEM98:NEN98"/>
    <mergeCell ref="NFM98:NFN98"/>
    <mergeCell ref="NFO98:NFR98"/>
    <mergeCell ref="NFT98:NGG98"/>
    <mergeCell ref="NGH98:NGI98"/>
    <mergeCell ref="NGJ98:NGK98"/>
    <mergeCell ref="NGL98:NGM98"/>
    <mergeCell ref="NGN98:NGO98"/>
    <mergeCell ref="NGP98:NGQ98"/>
    <mergeCell ref="NGR98:NGS98"/>
    <mergeCell ref="NGT98:NGU98"/>
    <mergeCell ref="NGV98:NGW98"/>
    <mergeCell ref="NHV98:NHW98"/>
    <mergeCell ref="NHX98:NIA98"/>
    <mergeCell ref="NIC98:NIP98"/>
    <mergeCell ref="NBB98:NBO98"/>
    <mergeCell ref="NBP98:NBQ98"/>
    <mergeCell ref="NBR98:NBS98"/>
    <mergeCell ref="NBT98:NBU98"/>
    <mergeCell ref="NBV98:NBW98"/>
    <mergeCell ref="NBX98:NBY98"/>
    <mergeCell ref="NBZ98:NCA98"/>
    <mergeCell ref="NCB98:NCC98"/>
    <mergeCell ref="NCD98:NCE98"/>
    <mergeCell ref="NDD98:NDE98"/>
    <mergeCell ref="NDF98:NDI98"/>
    <mergeCell ref="NDK98:NDX98"/>
    <mergeCell ref="NDY98:NDZ98"/>
    <mergeCell ref="NEA98:NEB98"/>
    <mergeCell ref="NEC98:NED98"/>
    <mergeCell ref="NEE98:NEF98"/>
    <mergeCell ref="NEG98:NEH98"/>
    <mergeCell ref="MXF98:MXG98"/>
    <mergeCell ref="MXH98:MXI98"/>
    <mergeCell ref="MXJ98:MXK98"/>
    <mergeCell ref="MXL98:MXM98"/>
    <mergeCell ref="MYL98:MYM98"/>
    <mergeCell ref="MYN98:MYQ98"/>
    <mergeCell ref="MYS98:MZF98"/>
    <mergeCell ref="MZG98:MZH98"/>
    <mergeCell ref="MZI98:MZJ98"/>
    <mergeCell ref="MZK98:MZL98"/>
    <mergeCell ref="MZM98:MZN98"/>
    <mergeCell ref="MZO98:MZP98"/>
    <mergeCell ref="MZQ98:MZR98"/>
    <mergeCell ref="MZS98:MZT98"/>
    <mergeCell ref="MZU98:MZV98"/>
    <mergeCell ref="NAU98:NAV98"/>
    <mergeCell ref="NAW98:NAZ98"/>
    <mergeCell ref="MTV98:MTY98"/>
    <mergeCell ref="MUA98:MUN98"/>
    <mergeCell ref="MUO98:MUP98"/>
    <mergeCell ref="MUQ98:MUR98"/>
    <mergeCell ref="MUS98:MUT98"/>
    <mergeCell ref="MUU98:MUV98"/>
    <mergeCell ref="MUW98:MUX98"/>
    <mergeCell ref="MUY98:MUZ98"/>
    <mergeCell ref="MVA98:MVB98"/>
    <mergeCell ref="MVC98:MVD98"/>
    <mergeCell ref="MWC98:MWD98"/>
    <mergeCell ref="MWE98:MWH98"/>
    <mergeCell ref="MWJ98:MWW98"/>
    <mergeCell ref="MWX98:MWY98"/>
    <mergeCell ref="MWZ98:MXA98"/>
    <mergeCell ref="MXB98:MXC98"/>
    <mergeCell ref="MXD98:MXE98"/>
    <mergeCell ref="MQC98:MQD98"/>
    <mergeCell ref="MQE98:MQF98"/>
    <mergeCell ref="MQG98:MQH98"/>
    <mergeCell ref="MQI98:MQJ98"/>
    <mergeCell ref="MQK98:MQL98"/>
    <mergeCell ref="MRK98:MRL98"/>
    <mergeCell ref="MRM98:MRP98"/>
    <mergeCell ref="MRR98:MSE98"/>
    <mergeCell ref="MSF98:MSG98"/>
    <mergeCell ref="MSH98:MSI98"/>
    <mergeCell ref="MSJ98:MSK98"/>
    <mergeCell ref="MSL98:MSM98"/>
    <mergeCell ref="MSN98:MSO98"/>
    <mergeCell ref="MSP98:MSQ98"/>
    <mergeCell ref="MSR98:MSS98"/>
    <mergeCell ref="MST98:MSU98"/>
    <mergeCell ref="MTT98:MTU98"/>
    <mergeCell ref="MMS98:MMT98"/>
    <mergeCell ref="MMU98:MMX98"/>
    <mergeCell ref="MMZ98:MNM98"/>
    <mergeCell ref="MNN98:MNO98"/>
    <mergeCell ref="MNP98:MNQ98"/>
    <mergeCell ref="MNR98:MNS98"/>
    <mergeCell ref="MNT98:MNU98"/>
    <mergeCell ref="MNV98:MNW98"/>
    <mergeCell ref="MNX98:MNY98"/>
    <mergeCell ref="MNZ98:MOA98"/>
    <mergeCell ref="MOB98:MOC98"/>
    <mergeCell ref="MPB98:MPC98"/>
    <mergeCell ref="MPD98:MPG98"/>
    <mergeCell ref="MPI98:MPV98"/>
    <mergeCell ref="MPW98:MPX98"/>
    <mergeCell ref="MPY98:MPZ98"/>
    <mergeCell ref="MQA98:MQB98"/>
    <mergeCell ref="MIZ98:MJA98"/>
    <mergeCell ref="MJB98:MJC98"/>
    <mergeCell ref="MJD98:MJE98"/>
    <mergeCell ref="MJF98:MJG98"/>
    <mergeCell ref="MJH98:MJI98"/>
    <mergeCell ref="MJJ98:MJK98"/>
    <mergeCell ref="MKJ98:MKK98"/>
    <mergeCell ref="MKL98:MKO98"/>
    <mergeCell ref="MKQ98:MLD98"/>
    <mergeCell ref="MLE98:MLF98"/>
    <mergeCell ref="MLG98:MLH98"/>
    <mergeCell ref="MLI98:MLJ98"/>
    <mergeCell ref="MLK98:MLL98"/>
    <mergeCell ref="MLM98:MLN98"/>
    <mergeCell ref="MLO98:MLP98"/>
    <mergeCell ref="MLQ98:MLR98"/>
    <mergeCell ref="MLS98:MLT98"/>
    <mergeCell ref="MER98:MES98"/>
    <mergeCell ref="MFR98:MFS98"/>
    <mergeCell ref="MFT98:MFW98"/>
    <mergeCell ref="MFY98:MGL98"/>
    <mergeCell ref="MGM98:MGN98"/>
    <mergeCell ref="MGO98:MGP98"/>
    <mergeCell ref="MGQ98:MGR98"/>
    <mergeCell ref="MGS98:MGT98"/>
    <mergeCell ref="MGU98:MGV98"/>
    <mergeCell ref="MGW98:MGX98"/>
    <mergeCell ref="MGY98:MGZ98"/>
    <mergeCell ref="MHA98:MHB98"/>
    <mergeCell ref="MIA98:MIB98"/>
    <mergeCell ref="MIC98:MIF98"/>
    <mergeCell ref="MIH98:MIU98"/>
    <mergeCell ref="MIV98:MIW98"/>
    <mergeCell ref="MIX98:MIY98"/>
    <mergeCell ref="MBW98:MBX98"/>
    <mergeCell ref="MBY98:MBZ98"/>
    <mergeCell ref="MCA98:MCB98"/>
    <mergeCell ref="MCC98:MCD98"/>
    <mergeCell ref="MCE98:MCF98"/>
    <mergeCell ref="MCG98:MCH98"/>
    <mergeCell ref="MCI98:MCJ98"/>
    <mergeCell ref="MDI98:MDJ98"/>
    <mergeCell ref="MDK98:MDN98"/>
    <mergeCell ref="MDP98:MEC98"/>
    <mergeCell ref="MED98:MEE98"/>
    <mergeCell ref="MEF98:MEG98"/>
    <mergeCell ref="MEH98:MEI98"/>
    <mergeCell ref="MEJ98:MEK98"/>
    <mergeCell ref="MEL98:MEM98"/>
    <mergeCell ref="MEN98:MEO98"/>
    <mergeCell ref="MEP98:MEQ98"/>
    <mergeCell ref="LXO98:LXP98"/>
    <mergeCell ref="LXQ98:LXR98"/>
    <mergeCell ref="LYQ98:LYR98"/>
    <mergeCell ref="LYS98:LYV98"/>
    <mergeCell ref="LYX98:LZK98"/>
    <mergeCell ref="LZL98:LZM98"/>
    <mergeCell ref="LZN98:LZO98"/>
    <mergeCell ref="LZP98:LZQ98"/>
    <mergeCell ref="LZR98:LZS98"/>
    <mergeCell ref="LZT98:LZU98"/>
    <mergeCell ref="LZV98:LZW98"/>
    <mergeCell ref="LZX98:LZY98"/>
    <mergeCell ref="LZZ98:MAA98"/>
    <mergeCell ref="MAZ98:MBA98"/>
    <mergeCell ref="MBB98:MBE98"/>
    <mergeCell ref="MBG98:MBT98"/>
    <mergeCell ref="MBU98:MBV98"/>
    <mergeCell ref="LUT98:LUU98"/>
    <mergeCell ref="LUV98:LUW98"/>
    <mergeCell ref="LUX98:LUY98"/>
    <mergeCell ref="LUZ98:LVA98"/>
    <mergeCell ref="LVB98:LVC98"/>
    <mergeCell ref="LVD98:LVE98"/>
    <mergeCell ref="LVF98:LVG98"/>
    <mergeCell ref="LVH98:LVI98"/>
    <mergeCell ref="LWH98:LWI98"/>
    <mergeCell ref="LWJ98:LWM98"/>
    <mergeCell ref="LWO98:LXB98"/>
    <mergeCell ref="LXC98:LXD98"/>
    <mergeCell ref="LXE98:LXF98"/>
    <mergeCell ref="LXG98:LXH98"/>
    <mergeCell ref="LXI98:LXJ98"/>
    <mergeCell ref="LXK98:LXL98"/>
    <mergeCell ref="LXM98:LXN98"/>
    <mergeCell ref="LQL98:LQM98"/>
    <mergeCell ref="LQN98:LQO98"/>
    <mergeCell ref="LQP98:LQQ98"/>
    <mergeCell ref="LRP98:LRQ98"/>
    <mergeCell ref="LRR98:LRU98"/>
    <mergeCell ref="LRW98:LSJ98"/>
    <mergeCell ref="LSK98:LSL98"/>
    <mergeCell ref="LSM98:LSN98"/>
    <mergeCell ref="LSO98:LSP98"/>
    <mergeCell ref="LSQ98:LSR98"/>
    <mergeCell ref="LSS98:LST98"/>
    <mergeCell ref="LSU98:LSV98"/>
    <mergeCell ref="LSW98:LSX98"/>
    <mergeCell ref="LSY98:LSZ98"/>
    <mergeCell ref="LTY98:LTZ98"/>
    <mergeCell ref="LUA98:LUD98"/>
    <mergeCell ref="LUF98:LUS98"/>
    <mergeCell ref="LNE98:LNR98"/>
    <mergeCell ref="LNS98:LNT98"/>
    <mergeCell ref="LNU98:LNV98"/>
    <mergeCell ref="LNW98:LNX98"/>
    <mergeCell ref="LNY98:LNZ98"/>
    <mergeCell ref="LOA98:LOB98"/>
    <mergeCell ref="LOC98:LOD98"/>
    <mergeCell ref="LOE98:LOF98"/>
    <mergeCell ref="LOG98:LOH98"/>
    <mergeCell ref="LPG98:LPH98"/>
    <mergeCell ref="LPI98:LPL98"/>
    <mergeCell ref="LPN98:LQA98"/>
    <mergeCell ref="LQB98:LQC98"/>
    <mergeCell ref="LQD98:LQE98"/>
    <mergeCell ref="LQF98:LQG98"/>
    <mergeCell ref="LQH98:LQI98"/>
    <mergeCell ref="LQJ98:LQK98"/>
    <mergeCell ref="LJI98:LJJ98"/>
    <mergeCell ref="LJK98:LJL98"/>
    <mergeCell ref="LJM98:LJN98"/>
    <mergeCell ref="LJO98:LJP98"/>
    <mergeCell ref="LKO98:LKP98"/>
    <mergeCell ref="LKQ98:LKT98"/>
    <mergeCell ref="LKV98:LLI98"/>
    <mergeCell ref="LLJ98:LLK98"/>
    <mergeCell ref="LLL98:LLM98"/>
    <mergeCell ref="LLN98:LLO98"/>
    <mergeCell ref="LLP98:LLQ98"/>
    <mergeCell ref="LLR98:LLS98"/>
    <mergeCell ref="LLT98:LLU98"/>
    <mergeCell ref="LLV98:LLW98"/>
    <mergeCell ref="LLX98:LLY98"/>
    <mergeCell ref="LMX98:LMY98"/>
    <mergeCell ref="LMZ98:LNC98"/>
    <mergeCell ref="LFY98:LGB98"/>
    <mergeCell ref="LGD98:LGQ98"/>
    <mergeCell ref="LGR98:LGS98"/>
    <mergeCell ref="LGT98:LGU98"/>
    <mergeCell ref="LGV98:LGW98"/>
    <mergeCell ref="LGX98:LGY98"/>
    <mergeCell ref="LGZ98:LHA98"/>
    <mergeCell ref="LHB98:LHC98"/>
    <mergeCell ref="LHD98:LHE98"/>
    <mergeCell ref="LHF98:LHG98"/>
    <mergeCell ref="LIF98:LIG98"/>
    <mergeCell ref="LIH98:LIK98"/>
    <mergeCell ref="LIM98:LIZ98"/>
    <mergeCell ref="LJA98:LJB98"/>
    <mergeCell ref="LJC98:LJD98"/>
    <mergeCell ref="LJE98:LJF98"/>
    <mergeCell ref="LJG98:LJH98"/>
    <mergeCell ref="LCF98:LCG98"/>
    <mergeCell ref="LCH98:LCI98"/>
    <mergeCell ref="LCJ98:LCK98"/>
    <mergeCell ref="LCL98:LCM98"/>
    <mergeCell ref="LCN98:LCO98"/>
    <mergeCell ref="LDN98:LDO98"/>
    <mergeCell ref="LDP98:LDS98"/>
    <mergeCell ref="LDU98:LEH98"/>
    <mergeCell ref="LEI98:LEJ98"/>
    <mergeCell ref="LEK98:LEL98"/>
    <mergeCell ref="LEM98:LEN98"/>
    <mergeCell ref="LEO98:LEP98"/>
    <mergeCell ref="LEQ98:LER98"/>
    <mergeCell ref="LES98:LET98"/>
    <mergeCell ref="LEU98:LEV98"/>
    <mergeCell ref="LEW98:LEX98"/>
    <mergeCell ref="LFW98:LFX98"/>
    <mergeCell ref="KYV98:KYW98"/>
    <mergeCell ref="KYX98:KZA98"/>
    <mergeCell ref="KZC98:KZP98"/>
    <mergeCell ref="KZQ98:KZR98"/>
    <mergeCell ref="KZS98:KZT98"/>
    <mergeCell ref="KZU98:KZV98"/>
    <mergeCell ref="KZW98:KZX98"/>
    <mergeCell ref="KZY98:KZZ98"/>
    <mergeCell ref="LAA98:LAB98"/>
    <mergeCell ref="LAC98:LAD98"/>
    <mergeCell ref="LAE98:LAF98"/>
    <mergeCell ref="LBE98:LBF98"/>
    <mergeCell ref="LBG98:LBJ98"/>
    <mergeCell ref="LBL98:LBY98"/>
    <mergeCell ref="LBZ98:LCA98"/>
    <mergeCell ref="LCB98:LCC98"/>
    <mergeCell ref="LCD98:LCE98"/>
    <mergeCell ref="KVC98:KVD98"/>
    <mergeCell ref="KVE98:KVF98"/>
    <mergeCell ref="KVG98:KVH98"/>
    <mergeCell ref="KVI98:KVJ98"/>
    <mergeCell ref="KVK98:KVL98"/>
    <mergeCell ref="KVM98:KVN98"/>
    <mergeCell ref="KWM98:KWN98"/>
    <mergeCell ref="KWO98:KWR98"/>
    <mergeCell ref="KWT98:KXG98"/>
    <mergeCell ref="KXH98:KXI98"/>
    <mergeCell ref="KXJ98:KXK98"/>
    <mergeCell ref="KXL98:KXM98"/>
    <mergeCell ref="KXN98:KXO98"/>
    <mergeCell ref="KXP98:KXQ98"/>
    <mergeCell ref="KXR98:KXS98"/>
    <mergeCell ref="KXT98:KXU98"/>
    <mergeCell ref="KXV98:KXW98"/>
    <mergeCell ref="KQU98:KQV98"/>
    <mergeCell ref="KRU98:KRV98"/>
    <mergeCell ref="KRW98:KRZ98"/>
    <mergeCell ref="KSB98:KSO98"/>
    <mergeCell ref="KSP98:KSQ98"/>
    <mergeCell ref="KSR98:KSS98"/>
    <mergeCell ref="KST98:KSU98"/>
    <mergeCell ref="KSV98:KSW98"/>
    <mergeCell ref="KSX98:KSY98"/>
    <mergeCell ref="KSZ98:KTA98"/>
    <mergeCell ref="KTB98:KTC98"/>
    <mergeCell ref="KTD98:KTE98"/>
    <mergeCell ref="KUD98:KUE98"/>
    <mergeCell ref="KUF98:KUI98"/>
    <mergeCell ref="KUK98:KUX98"/>
    <mergeCell ref="KUY98:KUZ98"/>
    <mergeCell ref="KVA98:KVB98"/>
    <mergeCell ref="KNZ98:KOA98"/>
    <mergeCell ref="KOB98:KOC98"/>
    <mergeCell ref="KOD98:KOE98"/>
    <mergeCell ref="KOF98:KOG98"/>
    <mergeCell ref="KOH98:KOI98"/>
    <mergeCell ref="KOJ98:KOK98"/>
    <mergeCell ref="KOL98:KOM98"/>
    <mergeCell ref="KPL98:KPM98"/>
    <mergeCell ref="KPN98:KPQ98"/>
    <mergeCell ref="KPS98:KQF98"/>
    <mergeCell ref="KQG98:KQH98"/>
    <mergeCell ref="KQI98:KQJ98"/>
    <mergeCell ref="KQK98:KQL98"/>
    <mergeCell ref="KQM98:KQN98"/>
    <mergeCell ref="KQO98:KQP98"/>
    <mergeCell ref="KQQ98:KQR98"/>
    <mergeCell ref="KQS98:KQT98"/>
    <mergeCell ref="KJR98:KJS98"/>
    <mergeCell ref="KJT98:KJU98"/>
    <mergeCell ref="KKT98:KKU98"/>
    <mergeCell ref="KKV98:KKY98"/>
    <mergeCell ref="KLA98:KLN98"/>
    <mergeCell ref="KLO98:KLP98"/>
    <mergeCell ref="KLQ98:KLR98"/>
    <mergeCell ref="KLS98:KLT98"/>
    <mergeCell ref="KLU98:KLV98"/>
    <mergeCell ref="KLW98:KLX98"/>
    <mergeCell ref="KLY98:KLZ98"/>
    <mergeCell ref="KMA98:KMB98"/>
    <mergeCell ref="KMC98:KMD98"/>
    <mergeCell ref="KNC98:KND98"/>
    <mergeCell ref="KNE98:KNH98"/>
    <mergeCell ref="KNJ98:KNW98"/>
    <mergeCell ref="KNX98:KNY98"/>
    <mergeCell ref="KGW98:KGX98"/>
    <mergeCell ref="KGY98:KGZ98"/>
    <mergeCell ref="KHA98:KHB98"/>
    <mergeCell ref="KHC98:KHD98"/>
    <mergeCell ref="KHE98:KHF98"/>
    <mergeCell ref="KHG98:KHH98"/>
    <mergeCell ref="KHI98:KHJ98"/>
    <mergeCell ref="KHK98:KHL98"/>
    <mergeCell ref="KIK98:KIL98"/>
    <mergeCell ref="KIM98:KIP98"/>
    <mergeCell ref="KIR98:KJE98"/>
    <mergeCell ref="KJF98:KJG98"/>
    <mergeCell ref="KJH98:KJI98"/>
    <mergeCell ref="KJJ98:KJK98"/>
    <mergeCell ref="KJL98:KJM98"/>
    <mergeCell ref="KJN98:KJO98"/>
    <mergeCell ref="KJP98:KJQ98"/>
    <mergeCell ref="KCO98:KCP98"/>
    <mergeCell ref="KCQ98:KCR98"/>
    <mergeCell ref="KCS98:KCT98"/>
    <mergeCell ref="KDS98:KDT98"/>
    <mergeCell ref="KDU98:KDX98"/>
    <mergeCell ref="KDZ98:KEM98"/>
    <mergeCell ref="KEN98:KEO98"/>
    <mergeCell ref="KEP98:KEQ98"/>
    <mergeCell ref="KER98:KES98"/>
    <mergeCell ref="KET98:KEU98"/>
    <mergeCell ref="KEV98:KEW98"/>
    <mergeCell ref="KEX98:KEY98"/>
    <mergeCell ref="KEZ98:KFA98"/>
    <mergeCell ref="KFB98:KFC98"/>
    <mergeCell ref="KGB98:KGC98"/>
    <mergeCell ref="KGD98:KGG98"/>
    <mergeCell ref="KGI98:KGV98"/>
    <mergeCell ref="JZH98:JZU98"/>
    <mergeCell ref="JZV98:JZW98"/>
    <mergeCell ref="JZX98:JZY98"/>
    <mergeCell ref="JZZ98:KAA98"/>
    <mergeCell ref="KAB98:KAC98"/>
    <mergeCell ref="KAD98:KAE98"/>
    <mergeCell ref="KAF98:KAG98"/>
    <mergeCell ref="KAH98:KAI98"/>
    <mergeCell ref="KAJ98:KAK98"/>
    <mergeCell ref="KBJ98:KBK98"/>
    <mergeCell ref="KBL98:KBO98"/>
    <mergeCell ref="KBQ98:KCD98"/>
    <mergeCell ref="KCE98:KCF98"/>
    <mergeCell ref="KCG98:KCH98"/>
    <mergeCell ref="KCI98:KCJ98"/>
    <mergeCell ref="KCK98:KCL98"/>
    <mergeCell ref="KCM98:KCN98"/>
    <mergeCell ref="JVL98:JVM98"/>
    <mergeCell ref="JVN98:JVO98"/>
    <mergeCell ref="JVP98:JVQ98"/>
    <mergeCell ref="JVR98:JVS98"/>
    <mergeCell ref="JWR98:JWS98"/>
    <mergeCell ref="JWT98:JWW98"/>
    <mergeCell ref="JWY98:JXL98"/>
    <mergeCell ref="JXM98:JXN98"/>
    <mergeCell ref="JXO98:JXP98"/>
    <mergeCell ref="JXQ98:JXR98"/>
    <mergeCell ref="JXS98:JXT98"/>
    <mergeCell ref="JXU98:JXV98"/>
    <mergeCell ref="JXW98:JXX98"/>
    <mergeCell ref="JXY98:JXZ98"/>
    <mergeCell ref="JYA98:JYB98"/>
    <mergeCell ref="JZA98:JZB98"/>
    <mergeCell ref="JZC98:JZF98"/>
    <mergeCell ref="JSB98:JSE98"/>
    <mergeCell ref="JSG98:JST98"/>
    <mergeCell ref="JSU98:JSV98"/>
    <mergeCell ref="JSW98:JSX98"/>
    <mergeCell ref="JSY98:JSZ98"/>
    <mergeCell ref="JTA98:JTB98"/>
    <mergeCell ref="JTC98:JTD98"/>
    <mergeCell ref="JTE98:JTF98"/>
    <mergeCell ref="JTG98:JTH98"/>
    <mergeCell ref="JTI98:JTJ98"/>
    <mergeCell ref="JUI98:JUJ98"/>
    <mergeCell ref="JUK98:JUN98"/>
    <mergeCell ref="JUP98:JVC98"/>
    <mergeCell ref="JVD98:JVE98"/>
    <mergeCell ref="JVF98:JVG98"/>
    <mergeCell ref="JVH98:JVI98"/>
    <mergeCell ref="JVJ98:JVK98"/>
    <mergeCell ref="JOI98:JOJ98"/>
    <mergeCell ref="JOK98:JOL98"/>
    <mergeCell ref="JOM98:JON98"/>
    <mergeCell ref="JOO98:JOP98"/>
    <mergeCell ref="JOQ98:JOR98"/>
    <mergeCell ref="JPQ98:JPR98"/>
    <mergeCell ref="JPS98:JPV98"/>
    <mergeCell ref="JPX98:JQK98"/>
    <mergeCell ref="JQL98:JQM98"/>
    <mergeCell ref="JQN98:JQO98"/>
    <mergeCell ref="JQP98:JQQ98"/>
    <mergeCell ref="JQR98:JQS98"/>
    <mergeCell ref="JQT98:JQU98"/>
    <mergeCell ref="JQV98:JQW98"/>
    <mergeCell ref="JQX98:JQY98"/>
    <mergeCell ref="JQZ98:JRA98"/>
    <mergeCell ref="JRZ98:JSA98"/>
    <mergeCell ref="JKY98:JKZ98"/>
    <mergeCell ref="JLA98:JLD98"/>
    <mergeCell ref="JLF98:JLS98"/>
    <mergeCell ref="JLT98:JLU98"/>
    <mergeCell ref="JLV98:JLW98"/>
    <mergeCell ref="JLX98:JLY98"/>
    <mergeCell ref="JLZ98:JMA98"/>
    <mergeCell ref="JMB98:JMC98"/>
    <mergeCell ref="JMD98:JME98"/>
    <mergeCell ref="JMF98:JMG98"/>
    <mergeCell ref="JMH98:JMI98"/>
    <mergeCell ref="JNH98:JNI98"/>
    <mergeCell ref="JNJ98:JNM98"/>
    <mergeCell ref="JNO98:JOB98"/>
    <mergeCell ref="JOC98:JOD98"/>
    <mergeCell ref="JOE98:JOF98"/>
    <mergeCell ref="JOG98:JOH98"/>
    <mergeCell ref="JHF98:JHG98"/>
    <mergeCell ref="JHH98:JHI98"/>
    <mergeCell ref="JHJ98:JHK98"/>
    <mergeCell ref="JHL98:JHM98"/>
    <mergeCell ref="JHN98:JHO98"/>
    <mergeCell ref="JHP98:JHQ98"/>
    <mergeCell ref="JIP98:JIQ98"/>
    <mergeCell ref="JIR98:JIU98"/>
    <mergeCell ref="JIW98:JJJ98"/>
    <mergeCell ref="JJK98:JJL98"/>
    <mergeCell ref="JJM98:JJN98"/>
    <mergeCell ref="JJO98:JJP98"/>
    <mergeCell ref="JJQ98:JJR98"/>
    <mergeCell ref="JJS98:JJT98"/>
    <mergeCell ref="JJU98:JJV98"/>
    <mergeCell ref="JJW98:JJX98"/>
    <mergeCell ref="JJY98:JJZ98"/>
    <mergeCell ref="JCX98:JCY98"/>
    <mergeCell ref="JDX98:JDY98"/>
    <mergeCell ref="JDZ98:JEC98"/>
    <mergeCell ref="JEE98:JER98"/>
    <mergeCell ref="JES98:JET98"/>
    <mergeCell ref="JEU98:JEV98"/>
    <mergeCell ref="JEW98:JEX98"/>
    <mergeCell ref="JEY98:JEZ98"/>
    <mergeCell ref="JFA98:JFB98"/>
    <mergeCell ref="JFC98:JFD98"/>
    <mergeCell ref="JFE98:JFF98"/>
    <mergeCell ref="JFG98:JFH98"/>
    <mergeCell ref="JGG98:JGH98"/>
    <mergeCell ref="JGI98:JGL98"/>
    <mergeCell ref="JGN98:JHA98"/>
    <mergeCell ref="JHB98:JHC98"/>
    <mergeCell ref="JHD98:JHE98"/>
    <mergeCell ref="JAC98:JAD98"/>
    <mergeCell ref="JAE98:JAF98"/>
    <mergeCell ref="JAG98:JAH98"/>
    <mergeCell ref="JAI98:JAJ98"/>
    <mergeCell ref="JAK98:JAL98"/>
    <mergeCell ref="JAM98:JAN98"/>
    <mergeCell ref="JAO98:JAP98"/>
    <mergeCell ref="JBO98:JBP98"/>
    <mergeCell ref="JBQ98:JBT98"/>
    <mergeCell ref="JBV98:JCI98"/>
    <mergeCell ref="JCJ98:JCK98"/>
    <mergeCell ref="JCL98:JCM98"/>
    <mergeCell ref="JCN98:JCO98"/>
    <mergeCell ref="JCP98:JCQ98"/>
    <mergeCell ref="JCR98:JCS98"/>
    <mergeCell ref="JCT98:JCU98"/>
    <mergeCell ref="JCV98:JCW98"/>
    <mergeCell ref="IVU98:IVV98"/>
    <mergeCell ref="IVW98:IVX98"/>
    <mergeCell ref="IWW98:IWX98"/>
    <mergeCell ref="IWY98:IXB98"/>
    <mergeCell ref="IXD98:IXQ98"/>
    <mergeCell ref="IXR98:IXS98"/>
    <mergeCell ref="IXT98:IXU98"/>
    <mergeCell ref="IXV98:IXW98"/>
    <mergeCell ref="IXX98:IXY98"/>
    <mergeCell ref="IXZ98:IYA98"/>
    <mergeCell ref="IYB98:IYC98"/>
    <mergeCell ref="IYD98:IYE98"/>
    <mergeCell ref="IYF98:IYG98"/>
    <mergeCell ref="IZF98:IZG98"/>
    <mergeCell ref="IZH98:IZK98"/>
    <mergeCell ref="IZM98:IZZ98"/>
    <mergeCell ref="JAA98:JAB98"/>
    <mergeCell ref="ISZ98:ITA98"/>
    <mergeCell ref="ITB98:ITC98"/>
    <mergeCell ref="ITD98:ITE98"/>
    <mergeCell ref="ITF98:ITG98"/>
    <mergeCell ref="ITH98:ITI98"/>
    <mergeCell ref="ITJ98:ITK98"/>
    <mergeCell ref="ITL98:ITM98"/>
    <mergeCell ref="ITN98:ITO98"/>
    <mergeCell ref="IUN98:IUO98"/>
    <mergeCell ref="IUP98:IUS98"/>
    <mergeCell ref="IUU98:IVH98"/>
    <mergeCell ref="IVI98:IVJ98"/>
    <mergeCell ref="IVK98:IVL98"/>
    <mergeCell ref="IVM98:IVN98"/>
    <mergeCell ref="IVO98:IVP98"/>
    <mergeCell ref="IVQ98:IVR98"/>
    <mergeCell ref="IVS98:IVT98"/>
    <mergeCell ref="IOR98:IOS98"/>
    <mergeCell ref="IOT98:IOU98"/>
    <mergeCell ref="IOV98:IOW98"/>
    <mergeCell ref="IPV98:IPW98"/>
    <mergeCell ref="IPX98:IQA98"/>
    <mergeCell ref="IQC98:IQP98"/>
    <mergeCell ref="IQQ98:IQR98"/>
    <mergeCell ref="IQS98:IQT98"/>
    <mergeCell ref="IQU98:IQV98"/>
    <mergeCell ref="IQW98:IQX98"/>
    <mergeCell ref="IQY98:IQZ98"/>
    <mergeCell ref="IRA98:IRB98"/>
    <mergeCell ref="IRC98:IRD98"/>
    <mergeCell ref="IRE98:IRF98"/>
    <mergeCell ref="ISE98:ISF98"/>
    <mergeCell ref="ISG98:ISJ98"/>
    <mergeCell ref="ISL98:ISY98"/>
    <mergeCell ref="ILK98:ILX98"/>
    <mergeCell ref="ILY98:ILZ98"/>
    <mergeCell ref="IMA98:IMB98"/>
    <mergeCell ref="IMC98:IMD98"/>
    <mergeCell ref="IME98:IMF98"/>
    <mergeCell ref="IMG98:IMH98"/>
    <mergeCell ref="IMI98:IMJ98"/>
    <mergeCell ref="IMK98:IML98"/>
    <mergeCell ref="IMM98:IMN98"/>
    <mergeCell ref="INM98:INN98"/>
    <mergeCell ref="INO98:INR98"/>
    <mergeCell ref="INT98:IOG98"/>
    <mergeCell ref="IOH98:IOI98"/>
    <mergeCell ref="IOJ98:IOK98"/>
    <mergeCell ref="IOL98:IOM98"/>
    <mergeCell ref="ION98:IOO98"/>
    <mergeCell ref="IOP98:IOQ98"/>
    <mergeCell ref="IHO98:IHP98"/>
    <mergeCell ref="IHQ98:IHR98"/>
    <mergeCell ref="IHS98:IHT98"/>
    <mergeCell ref="IHU98:IHV98"/>
    <mergeCell ref="IIU98:IIV98"/>
    <mergeCell ref="IIW98:IIZ98"/>
    <mergeCell ref="IJB98:IJO98"/>
    <mergeCell ref="IJP98:IJQ98"/>
    <mergeCell ref="IJR98:IJS98"/>
    <mergeCell ref="IJT98:IJU98"/>
    <mergeCell ref="IJV98:IJW98"/>
    <mergeCell ref="IJX98:IJY98"/>
    <mergeCell ref="IJZ98:IKA98"/>
    <mergeCell ref="IKB98:IKC98"/>
    <mergeCell ref="IKD98:IKE98"/>
    <mergeCell ref="ILD98:ILE98"/>
    <mergeCell ref="ILF98:ILI98"/>
    <mergeCell ref="IEE98:IEH98"/>
    <mergeCell ref="IEJ98:IEW98"/>
    <mergeCell ref="IEX98:IEY98"/>
    <mergeCell ref="IEZ98:IFA98"/>
    <mergeCell ref="IFB98:IFC98"/>
    <mergeCell ref="IFD98:IFE98"/>
    <mergeCell ref="IFF98:IFG98"/>
    <mergeCell ref="IFH98:IFI98"/>
    <mergeCell ref="IFJ98:IFK98"/>
    <mergeCell ref="IFL98:IFM98"/>
    <mergeCell ref="IGL98:IGM98"/>
    <mergeCell ref="IGN98:IGQ98"/>
    <mergeCell ref="IGS98:IHF98"/>
    <mergeCell ref="IHG98:IHH98"/>
    <mergeCell ref="IHI98:IHJ98"/>
    <mergeCell ref="IHK98:IHL98"/>
    <mergeCell ref="IHM98:IHN98"/>
    <mergeCell ref="IAL98:IAM98"/>
    <mergeCell ref="IAN98:IAO98"/>
    <mergeCell ref="IAP98:IAQ98"/>
    <mergeCell ref="IAR98:IAS98"/>
    <mergeCell ref="IAT98:IAU98"/>
    <mergeCell ref="IBT98:IBU98"/>
    <mergeCell ref="IBV98:IBY98"/>
    <mergeCell ref="ICA98:ICN98"/>
    <mergeCell ref="ICO98:ICP98"/>
    <mergeCell ref="ICQ98:ICR98"/>
    <mergeCell ref="ICS98:ICT98"/>
    <mergeCell ref="ICU98:ICV98"/>
    <mergeCell ref="ICW98:ICX98"/>
    <mergeCell ref="ICY98:ICZ98"/>
    <mergeCell ref="IDA98:IDB98"/>
    <mergeCell ref="IDC98:IDD98"/>
    <mergeCell ref="IEC98:IED98"/>
    <mergeCell ref="HXB98:HXC98"/>
    <mergeCell ref="HXD98:HXG98"/>
    <mergeCell ref="HXI98:HXV98"/>
    <mergeCell ref="HXW98:HXX98"/>
    <mergeCell ref="HXY98:HXZ98"/>
    <mergeCell ref="HYA98:HYB98"/>
    <mergeCell ref="HYC98:HYD98"/>
    <mergeCell ref="HYE98:HYF98"/>
    <mergeCell ref="HYG98:HYH98"/>
    <mergeCell ref="HYI98:HYJ98"/>
    <mergeCell ref="HYK98:HYL98"/>
    <mergeCell ref="HZK98:HZL98"/>
    <mergeCell ref="HZM98:HZP98"/>
    <mergeCell ref="HZR98:IAE98"/>
    <mergeCell ref="IAF98:IAG98"/>
    <mergeCell ref="IAH98:IAI98"/>
    <mergeCell ref="IAJ98:IAK98"/>
    <mergeCell ref="HTI98:HTJ98"/>
    <mergeCell ref="HTK98:HTL98"/>
    <mergeCell ref="HTM98:HTN98"/>
    <mergeCell ref="HTO98:HTP98"/>
    <mergeCell ref="HTQ98:HTR98"/>
    <mergeCell ref="HTS98:HTT98"/>
    <mergeCell ref="HUS98:HUT98"/>
    <mergeCell ref="HUU98:HUX98"/>
    <mergeCell ref="HUZ98:HVM98"/>
    <mergeCell ref="HVN98:HVO98"/>
    <mergeCell ref="HVP98:HVQ98"/>
    <mergeCell ref="HVR98:HVS98"/>
    <mergeCell ref="HVT98:HVU98"/>
    <mergeCell ref="HVV98:HVW98"/>
    <mergeCell ref="HVX98:HVY98"/>
    <mergeCell ref="HVZ98:HWA98"/>
    <mergeCell ref="HWB98:HWC98"/>
    <mergeCell ref="HPA98:HPB98"/>
    <mergeCell ref="HQA98:HQB98"/>
    <mergeCell ref="HQC98:HQF98"/>
    <mergeCell ref="HQH98:HQU98"/>
    <mergeCell ref="HQV98:HQW98"/>
    <mergeCell ref="HQX98:HQY98"/>
    <mergeCell ref="HQZ98:HRA98"/>
    <mergeCell ref="HRB98:HRC98"/>
    <mergeCell ref="HRD98:HRE98"/>
    <mergeCell ref="HRF98:HRG98"/>
    <mergeCell ref="HRH98:HRI98"/>
    <mergeCell ref="HRJ98:HRK98"/>
    <mergeCell ref="HSJ98:HSK98"/>
    <mergeCell ref="HSL98:HSO98"/>
    <mergeCell ref="HSQ98:HTD98"/>
    <mergeCell ref="HTE98:HTF98"/>
    <mergeCell ref="HTG98:HTH98"/>
    <mergeCell ref="HMF98:HMG98"/>
    <mergeCell ref="HMH98:HMI98"/>
    <mergeCell ref="HMJ98:HMK98"/>
    <mergeCell ref="HML98:HMM98"/>
    <mergeCell ref="HMN98:HMO98"/>
    <mergeCell ref="HMP98:HMQ98"/>
    <mergeCell ref="HMR98:HMS98"/>
    <mergeCell ref="HNR98:HNS98"/>
    <mergeCell ref="HNT98:HNW98"/>
    <mergeCell ref="HNY98:HOL98"/>
    <mergeCell ref="HOM98:HON98"/>
    <mergeCell ref="HOO98:HOP98"/>
    <mergeCell ref="HOQ98:HOR98"/>
    <mergeCell ref="HOS98:HOT98"/>
    <mergeCell ref="HOU98:HOV98"/>
    <mergeCell ref="HOW98:HOX98"/>
    <mergeCell ref="HOY98:HOZ98"/>
    <mergeCell ref="HHX98:HHY98"/>
    <mergeCell ref="HHZ98:HIA98"/>
    <mergeCell ref="HIZ98:HJA98"/>
    <mergeCell ref="HJB98:HJE98"/>
    <mergeCell ref="HJG98:HJT98"/>
    <mergeCell ref="HJU98:HJV98"/>
    <mergeCell ref="HJW98:HJX98"/>
    <mergeCell ref="HJY98:HJZ98"/>
    <mergeCell ref="HKA98:HKB98"/>
    <mergeCell ref="HKC98:HKD98"/>
    <mergeCell ref="HKE98:HKF98"/>
    <mergeCell ref="HKG98:HKH98"/>
    <mergeCell ref="HKI98:HKJ98"/>
    <mergeCell ref="HLI98:HLJ98"/>
    <mergeCell ref="HLK98:HLN98"/>
    <mergeCell ref="HLP98:HMC98"/>
    <mergeCell ref="HMD98:HME98"/>
    <mergeCell ref="HFC98:HFD98"/>
    <mergeCell ref="HFE98:HFF98"/>
    <mergeCell ref="HFG98:HFH98"/>
    <mergeCell ref="HFI98:HFJ98"/>
    <mergeCell ref="HFK98:HFL98"/>
    <mergeCell ref="HFM98:HFN98"/>
    <mergeCell ref="HFO98:HFP98"/>
    <mergeCell ref="HFQ98:HFR98"/>
    <mergeCell ref="HGQ98:HGR98"/>
    <mergeCell ref="HGS98:HGV98"/>
    <mergeCell ref="HGX98:HHK98"/>
    <mergeCell ref="HHL98:HHM98"/>
    <mergeCell ref="HHN98:HHO98"/>
    <mergeCell ref="HHP98:HHQ98"/>
    <mergeCell ref="HHR98:HHS98"/>
    <mergeCell ref="HHT98:HHU98"/>
    <mergeCell ref="HHV98:HHW98"/>
    <mergeCell ref="HAU98:HAV98"/>
    <mergeCell ref="HAW98:HAX98"/>
    <mergeCell ref="HAY98:HAZ98"/>
    <mergeCell ref="HBY98:HBZ98"/>
    <mergeCell ref="HCA98:HCD98"/>
    <mergeCell ref="HCF98:HCS98"/>
    <mergeCell ref="HCT98:HCU98"/>
    <mergeCell ref="HCV98:HCW98"/>
    <mergeCell ref="HCX98:HCY98"/>
    <mergeCell ref="HCZ98:HDA98"/>
    <mergeCell ref="HDB98:HDC98"/>
    <mergeCell ref="HDD98:HDE98"/>
    <mergeCell ref="HDF98:HDG98"/>
    <mergeCell ref="HDH98:HDI98"/>
    <mergeCell ref="HEH98:HEI98"/>
    <mergeCell ref="HEJ98:HEM98"/>
    <mergeCell ref="HEO98:HFB98"/>
    <mergeCell ref="GXN98:GYA98"/>
    <mergeCell ref="GYB98:GYC98"/>
    <mergeCell ref="GYD98:GYE98"/>
    <mergeCell ref="GYF98:GYG98"/>
    <mergeCell ref="GYH98:GYI98"/>
    <mergeCell ref="GYJ98:GYK98"/>
    <mergeCell ref="GYL98:GYM98"/>
    <mergeCell ref="GYN98:GYO98"/>
    <mergeCell ref="GYP98:GYQ98"/>
    <mergeCell ref="GZP98:GZQ98"/>
    <mergeCell ref="GZR98:GZU98"/>
    <mergeCell ref="GZW98:HAJ98"/>
    <mergeCell ref="HAK98:HAL98"/>
    <mergeCell ref="HAM98:HAN98"/>
    <mergeCell ref="HAO98:HAP98"/>
    <mergeCell ref="HAQ98:HAR98"/>
    <mergeCell ref="HAS98:HAT98"/>
    <mergeCell ref="GTR98:GTS98"/>
    <mergeCell ref="GTT98:GTU98"/>
    <mergeCell ref="GTV98:GTW98"/>
    <mergeCell ref="GTX98:GTY98"/>
    <mergeCell ref="GUX98:GUY98"/>
    <mergeCell ref="GUZ98:GVC98"/>
    <mergeCell ref="GVE98:GVR98"/>
    <mergeCell ref="GVS98:GVT98"/>
    <mergeCell ref="GVU98:GVV98"/>
    <mergeCell ref="GVW98:GVX98"/>
    <mergeCell ref="GVY98:GVZ98"/>
    <mergeCell ref="GWA98:GWB98"/>
    <mergeCell ref="GWC98:GWD98"/>
    <mergeCell ref="GWE98:GWF98"/>
    <mergeCell ref="GWG98:GWH98"/>
    <mergeCell ref="GXG98:GXH98"/>
    <mergeCell ref="GXI98:GXL98"/>
    <mergeCell ref="GQH98:GQK98"/>
    <mergeCell ref="GQM98:GQZ98"/>
    <mergeCell ref="GRA98:GRB98"/>
    <mergeCell ref="GRC98:GRD98"/>
    <mergeCell ref="GRE98:GRF98"/>
    <mergeCell ref="GRG98:GRH98"/>
    <mergeCell ref="GRI98:GRJ98"/>
    <mergeCell ref="GRK98:GRL98"/>
    <mergeCell ref="GRM98:GRN98"/>
    <mergeCell ref="GRO98:GRP98"/>
    <mergeCell ref="GSO98:GSP98"/>
    <mergeCell ref="GSQ98:GST98"/>
    <mergeCell ref="GSV98:GTI98"/>
    <mergeCell ref="GTJ98:GTK98"/>
    <mergeCell ref="GTL98:GTM98"/>
    <mergeCell ref="GTN98:GTO98"/>
    <mergeCell ref="GTP98:GTQ98"/>
    <mergeCell ref="GMO98:GMP98"/>
    <mergeCell ref="GMQ98:GMR98"/>
    <mergeCell ref="GMS98:GMT98"/>
    <mergeCell ref="GMU98:GMV98"/>
    <mergeCell ref="GMW98:GMX98"/>
    <mergeCell ref="GNW98:GNX98"/>
    <mergeCell ref="GNY98:GOB98"/>
    <mergeCell ref="GOD98:GOQ98"/>
    <mergeCell ref="GOR98:GOS98"/>
    <mergeCell ref="GOT98:GOU98"/>
    <mergeCell ref="GOV98:GOW98"/>
    <mergeCell ref="GOX98:GOY98"/>
    <mergeCell ref="GOZ98:GPA98"/>
    <mergeCell ref="GPB98:GPC98"/>
    <mergeCell ref="GPD98:GPE98"/>
    <mergeCell ref="GPF98:GPG98"/>
    <mergeCell ref="GQF98:GQG98"/>
    <mergeCell ref="GJE98:GJF98"/>
    <mergeCell ref="GJG98:GJJ98"/>
    <mergeCell ref="GJL98:GJY98"/>
    <mergeCell ref="GJZ98:GKA98"/>
    <mergeCell ref="GKB98:GKC98"/>
    <mergeCell ref="GKD98:GKE98"/>
    <mergeCell ref="GKF98:GKG98"/>
    <mergeCell ref="GKH98:GKI98"/>
    <mergeCell ref="GKJ98:GKK98"/>
    <mergeCell ref="GKL98:GKM98"/>
    <mergeCell ref="GKN98:GKO98"/>
    <mergeCell ref="GLN98:GLO98"/>
    <mergeCell ref="GLP98:GLS98"/>
    <mergeCell ref="GLU98:GMH98"/>
    <mergeCell ref="GMI98:GMJ98"/>
    <mergeCell ref="GMK98:GML98"/>
    <mergeCell ref="GMM98:GMN98"/>
    <mergeCell ref="GFL98:GFM98"/>
    <mergeCell ref="GFN98:GFO98"/>
    <mergeCell ref="GFP98:GFQ98"/>
    <mergeCell ref="GFR98:GFS98"/>
    <mergeCell ref="GFT98:GFU98"/>
    <mergeCell ref="GFV98:GFW98"/>
    <mergeCell ref="GGV98:GGW98"/>
    <mergeCell ref="GGX98:GHA98"/>
    <mergeCell ref="GHC98:GHP98"/>
    <mergeCell ref="GHQ98:GHR98"/>
    <mergeCell ref="GHS98:GHT98"/>
    <mergeCell ref="GHU98:GHV98"/>
    <mergeCell ref="GHW98:GHX98"/>
    <mergeCell ref="GHY98:GHZ98"/>
    <mergeCell ref="GIA98:GIB98"/>
    <mergeCell ref="GIC98:GID98"/>
    <mergeCell ref="GIE98:GIF98"/>
    <mergeCell ref="GBD98:GBE98"/>
    <mergeCell ref="GCD98:GCE98"/>
    <mergeCell ref="GCF98:GCI98"/>
    <mergeCell ref="GCK98:GCX98"/>
    <mergeCell ref="GCY98:GCZ98"/>
    <mergeCell ref="GDA98:GDB98"/>
    <mergeCell ref="GDC98:GDD98"/>
    <mergeCell ref="GDE98:GDF98"/>
    <mergeCell ref="GDG98:GDH98"/>
    <mergeCell ref="GDI98:GDJ98"/>
    <mergeCell ref="GDK98:GDL98"/>
    <mergeCell ref="GDM98:GDN98"/>
    <mergeCell ref="GEM98:GEN98"/>
    <mergeCell ref="GEO98:GER98"/>
    <mergeCell ref="GET98:GFG98"/>
    <mergeCell ref="GFH98:GFI98"/>
    <mergeCell ref="GFJ98:GFK98"/>
    <mergeCell ref="FYI98:FYJ98"/>
    <mergeCell ref="FYK98:FYL98"/>
    <mergeCell ref="FYM98:FYN98"/>
    <mergeCell ref="FYO98:FYP98"/>
    <mergeCell ref="FYQ98:FYR98"/>
    <mergeCell ref="FYS98:FYT98"/>
    <mergeCell ref="FYU98:FYV98"/>
    <mergeCell ref="FZU98:FZV98"/>
    <mergeCell ref="FZW98:FZZ98"/>
    <mergeCell ref="GAB98:GAO98"/>
    <mergeCell ref="GAP98:GAQ98"/>
    <mergeCell ref="GAR98:GAS98"/>
    <mergeCell ref="GAT98:GAU98"/>
    <mergeCell ref="GAV98:GAW98"/>
    <mergeCell ref="GAX98:GAY98"/>
    <mergeCell ref="GAZ98:GBA98"/>
    <mergeCell ref="GBB98:GBC98"/>
    <mergeCell ref="FUA98:FUB98"/>
    <mergeCell ref="FUC98:FUD98"/>
    <mergeCell ref="FVC98:FVD98"/>
    <mergeCell ref="FVE98:FVH98"/>
    <mergeCell ref="FVJ98:FVW98"/>
    <mergeCell ref="FVX98:FVY98"/>
    <mergeCell ref="FVZ98:FWA98"/>
    <mergeCell ref="FWB98:FWC98"/>
    <mergeCell ref="FWD98:FWE98"/>
    <mergeCell ref="FWF98:FWG98"/>
    <mergeCell ref="FWH98:FWI98"/>
    <mergeCell ref="FWJ98:FWK98"/>
    <mergeCell ref="FWL98:FWM98"/>
    <mergeCell ref="FXL98:FXM98"/>
    <mergeCell ref="FXN98:FXQ98"/>
    <mergeCell ref="FXS98:FYF98"/>
    <mergeCell ref="FYG98:FYH98"/>
    <mergeCell ref="FRF98:FRG98"/>
    <mergeCell ref="FRH98:FRI98"/>
    <mergeCell ref="FRJ98:FRK98"/>
    <mergeCell ref="FRL98:FRM98"/>
    <mergeCell ref="FRN98:FRO98"/>
    <mergeCell ref="FRP98:FRQ98"/>
    <mergeCell ref="FRR98:FRS98"/>
    <mergeCell ref="FRT98:FRU98"/>
    <mergeCell ref="FST98:FSU98"/>
    <mergeCell ref="FSV98:FSY98"/>
    <mergeCell ref="FTA98:FTN98"/>
    <mergeCell ref="FTO98:FTP98"/>
    <mergeCell ref="FTQ98:FTR98"/>
    <mergeCell ref="FTS98:FTT98"/>
    <mergeCell ref="FTU98:FTV98"/>
    <mergeCell ref="FTW98:FTX98"/>
    <mergeCell ref="FTY98:FTZ98"/>
    <mergeCell ref="FMX98:FMY98"/>
    <mergeCell ref="FMZ98:FNA98"/>
    <mergeCell ref="FNB98:FNC98"/>
    <mergeCell ref="FOB98:FOC98"/>
    <mergeCell ref="FOD98:FOG98"/>
    <mergeCell ref="FOI98:FOV98"/>
    <mergeCell ref="FOW98:FOX98"/>
    <mergeCell ref="FOY98:FOZ98"/>
    <mergeCell ref="FPA98:FPB98"/>
    <mergeCell ref="FPC98:FPD98"/>
    <mergeCell ref="FPE98:FPF98"/>
    <mergeCell ref="FPG98:FPH98"/>
    <mergeCell ref="FPI98:FPJ98"/>
    <mergeCell ref="FPK98:FPL98"/>
    <mergeCell ref="FQK98:FQL98"/>
    <mergeCell ref="FQM98:FQP98"/>
    <mergeCell ref="FQR98:FRE98"/>
    <mergeCell ref="FJQ98:FKD98"/>
    <mergeCell ref="FKE98:FKF98"/>
    <mergeCell ref="FKG98:FKH98"/>
    <mergeCell ref="FKI98:FKJ98"/>
    <mergeCell ref="FKK98:FKL98"/>
    <mergeCell ref="FKM98:FKN98"/>
    <mergeCell ref="FKO98:FKP98"/>
    <mergeCell ref="FKQ98:FKR98"/>
    <mergeCell ref="FKS98:FKT98"/>
    <mergeCell ref="FLS98:FLT98"/>
    <mergeCell ref="FLU98:FLX98"/>
    <mergeCell ref="FLZ98:FMM98"/>
    <mergeCell ref="FMN98:FMO98"/>
    <mergeCell ref="FMP98:FMQ98"/>
    <mergeCell ref="FMR98:FMS98"/>
    <mergeCell ref="FMT98:FMU98"/>
    <mergeCell ref="FMV98:FMW98"/>
    <mergeCell ref="FFU98:FFV98"/>
    <mergeCell ref="FFW98:FFX98"/>
    <mergeCell ref="FFY98:FFZ98"/>
    <mergeCell ref="FGA98:FGB98"/>
    <mergeCell ref="FHA98:FHB98"/>
    <mergeCell ref="FHC98:FHF98"/>
    <mergeCell ref="FHH98:FHU98"/>
    <mergeCell ref="FHV98:FHW98"/>
    <mergeCell ref="FHX98:FHY98"/>
    <mergeCell ref="FHZ98:FIA98"/>
    <mergeCell ref="FIB98:FIC98"/>
    <mergeCell ref="FID98:FIE98"/>
    <mergeCell ref="FIF98:FIG98"/>
    <mergeCell ref="FIH98:FII98"/>
    <mergeCell ref="FIJ98:FIK98"/>
    <mergeCell ref="FJJ98:FJK98"/>
    <mergeCell ref="FJL98:FJO98"/>
    <mergeCell ref="FCK98:FCN98"/>
    <mergeCell ref="FCP98:FDC98"/>
    <mergeCell ref="FDD98:FDE98"/>
    <mergeCell ref="FDF98:FDG98"/>
    <mergeCell ref="FDH98:FDI98"/>
    <mergeCell ref="FDJ98:FDK98"/>
    <mergeCell ref="FDL98:FDM98"/>
    <mergeCell ref="FDN98:FDO98"/>
    <mergeCell ref="FDP98:FDQ98"/>
    <mergeCell ref="FDR98:FDS98"/>
    <mergeCell ref="FER98:FES98"/>
    <mergeCell ref="FET98:FEW98"/>
    <mergeCell ref="FEY98:FFL98"/>
    <mergeCell ref="FFM98:FFN98"/>
    <mergeCell ref="FFO98:FFP98"/>
    <mergeCell ref="FFQ98:FFR98"/>
    <mergeCell ref="FFS98:FFT98"/>
    <mergeCell ref="EYR98:EYS98"/>
    <mergeCell ref="EYT98:EYU98"/>
    <mergeCell ref="EYV98:EYW98"/>
    <mergeCell ref="EYX98:EYY98"/>
    <mergeCell ref="EYZ98:EZA98"/>
    <mergeCell ref="EZZ98:FAA98"/>
    <mergeCell ref="FAB98:FAE98"/>
    <mergeCell ref="FAG98:FAT98"/>
    <mergeCell ref="FAU98:FAV98"/>
    <mergeCell ref="FAW98:FAX98"/>
    <mergeCell ref="FAY98:FAZ98"/>
    <mergeCell ref="FBA98:FBB98"/>
    <mergeCell ref="FBC98:FBD98"/>
    <mergeCell ref="FBE98:FBF98"/>
    <mergeCell ref="FBG98:FBH98"/>
    <mergeCell ref="FBI98:FBJ98"/>
    <mergeCell ref="FCI98:FCJ98"/>
    <mergeCell ref="EVH98:EVI98"/>
    <mergeCell ref="EVJ98:EVM98"/>
    <mergeCell ref="EVO98:EWB98"/>
    <mergeCell ref="EWC98:EWD98"/>
    <mergeCell ref="EWE98:EWF98"/>
    <mergeCell ref="EWG98:EWH98"/>
    <mergeCell ref="EWI98:EWJ98"/>
    <mergeCell ref="EWK98:EWL98"/>
    <mergeCell ref="EWM98:EWN98"/>
    <mergeCell ref="EWO98:EWP98"/>
    <mergeCell ref="EWQ98:EWR98"/>
    <mergeCell ref="EXQ98:EXR98"/>
    <mergeCell ref="EXS98:EXV98"/>
    <mergeCell ref="EXX98:EYK98"/>
    <mergeCell ref="EYL98:EYM98"/>
    <mergeCell ref="EYN98:EYO98"/>
    <mergeCell ref="EYP98:EYQ98"/>
    <mergeCell ref="ERO98:ERP98"/>
    <mergeCell ref="ERQ98:ERR98"/>
    <mergeCell ref="ERS98:ERT98"/>
    <mergeCell ref="ERU98:ERV98"/>
    <mergeCell ref="ERW98:ERX98"/>
    <mergeCell ref="ERY98:ERZ98"/>
    <mergeCell ref="ESY98:ESZ98"/>
    <mergeCell ref="ETA98:ETD98"/>
    <mergeCell ref="ETF98:ETS98"/>
    <mergeCell ref="ETT98:ETU98"/>
    <mergeCell ref="ETV98:ETW98"/>
    <mergeCell ref="ETX98:ETY98"/>
    <mergeCell ref="ETZ98:EUA98"/>
    <mergeCell ref="EUB98:EUC98"/>
    <mergeCell ref="EUD98:EUE98"/>
    <mergeCell ref="EUF98:EUG98"/>
    <mergeCell ref="EUH98:EUI98"/>
    <mergeCell ref="ENG98:ENH98"/>
    <mergeCell ref="EOG98:EOH98"/>
    <mergeCell ref="EOI98:EOL98"/>
    <mergeCell ref="EON98:EPA98"/>
    <mergeCell ref="EPB98:EPC98"/>
    <mergeCell ref="EPD98:EPE98"/>
    <mergeCell ref="EPF98:EPG98"/>
    <mergeCell ref="EPH98:EPI98"/>
    <mergeCell ref="EPJ98:EPK98"/>
    <mergeCell ref="EPL98:EPM98"/>
    <mergeCell ref="EPN98:EPO98"/>
    <mergeCell ref="EPP98:EPQ98"/>
    <mergeCell ref="EQP98:EQQ98"/>
    <mergeCell ref="EQR98:EQU98"/>
    <mergeCell ref="EQW98:ERJ98"/>
    <mergeCell ref="ERK98:ERL98"/>
    <mergeCell ref="ERM98:ERN98"/>
    <mergeCell ref="EKL98:EKM98"/>
    <mergeCell ref="EKN98:EKO98"/>
    <mergeCell ref="EKP98:EKQ98"/>
    <mergeCell ref="EKR98:EKS98"/>
    <mergeCell ref="EKT98:EKU98"/>
    <mergeCell ref="EKV98:EKW98"/>
    <mergeCell ref="EKX98:EKY98"/>
    <mergeCell ref="ELX98:ELY98"/>
    <mergeCell ref="ELZ98:EMC98"/>
    <mergeCell ref="EME98:EMR98"/>
    <mergeCell ref="EMS98:EMT98"/>
    <mergeCell ref="EMU98:EMV98"/>
    <mergeCell ref="EMW98:EMX98"/>
    <mergeCell ref="EMY98:EMZ98"/>
    <mergeCell ref="ENA98:ENB98"/>
    <mergeCell ref="ENC98:END98"/>
    <mergeCell ref="ENE98:ENF98"/>
    <mergeCell ref="EGD98:EGE98"/>
    <mergeCell ref="EGF98:EGG98"/>
    <mergeCell ref="EHF98:EHG98"/>
    <mergeCell ref="EHH98:EHK98"/>
    <mergeCell ref="EHM98:EHZ98"/>
    <mergeCell ref="EIA98:EIB98"/>
    <mergeCell ref="EIC98:EID98"/>
    <mergeCell ref="EIE98:EIF98"/>
    <mergeCell ref="EIG98:EIH98"/>
    <mergeCell ref="EII98:EIJ98"/>
    <mergeCell ref="EIK98:EIL98"/>
    <mergeCell ref="EIM98:EIN98"/>
    <mergeCell ref="EIO98:EIP98"/>
    <mergeCell ref="EJO98:EJP98"/>
    <mergeCell ref="EJQ98:EJT98"/>
    <mergeCell ref="EJV98:EKI98"/>
    <mergeCell ref="EKJ98:EKK98"/>
    <mergeCell ref="EDI98:EDJ98"/>
    <mergeCell ref="EDK98:EDL98"/>
    <mergeCell ref="EDM98:EDN98"/>
    <mergeCell ref="EDO98:EDP98"/>
    <mergeCell ref="EDQ98:EDR98"/>
    <mergeCell ref="EDS98:EDT98"/>
    <mergeCell ref="EDU98:EDV98"/>
    <mergeCell ref="EDW98:EDX98"/>
    <mergeCell ref="EEW98:EEX98"/>
    <mergeCell ref="EEY98:EFB98"/>
    <mergeCell ref="EFD98:EFQ98"/>
    <mergeCell ref="EFR98:EFS98"/>
    <mergeCell ref="EFT98:EFU98"/>
    <mergeCell ref="EFV98:EFW98"/>
    <mergeCell ref="EFX98:EFY98"/>
    <mergeCell ref="EFZ98:EGA98"/>
    <mergeCell ref="EGB98:EGC98"/>
    <mergeCell ref="DZA98:DZB98"/>
    <mergeCell ref="DZC98:DZD98"/>
    <mergeCell ref="DZE98:DZF98"/>
    <mergeCell ref="EAE98:EAF98"/>
    <mergeCell ref="EAG98:EAJ98"/>
    <mergeCell ref="EAL98:EAY98"/>
    <mergeCell ref="EAZ98:EBA98"/>
    <mergeCell ref="EBB98:EBC98"/>
    <mergeCell ref="EBD98:EBE98"/>
    <mergeCell ref="EBF98:EBG98"/>
    <mergeCell ref="EBH98:EBI98"/>
    <mergeCell ref="EBJ98:EBK98"/>
    <mergeCell ref="EBL98:EBM98"/>
    <mergeCell ref="EBN98:EBO98"/>
    <mergeCell ref="ECN98:ECO98"/>
    <mergeCell ref="ECP98:ECS98"/>
    <mergeCell ref="ECU98:EDH98"/>
    <mergeCell ref="DVT98:DWG98"/>
    <mergeCell ref="DWH98:DWI98"/>
    <mergeCell ref="DWJ98:DWK98"/>
    <mergeCell ref="DWL98:DWM98"/>
    <mergeCell ref="DWN98:DWO98"/>
    <mergeCell ref="DWP98:DWQ98"/>
    <mergeCell ref="DWR98:DWS98"/>
    <mergeCell ref="DWT98:DWU98"/>
    <mergeCell ref="DWV98:DWW98"/>
    <mergeCell ref="DXV98:DXW98"/>
    <mergeCell ref="DXX98:DYA98"/>
    <mergeCell ref="DYC98:DYP98"/>
    <mergeCell ref="DYQ98:DYR98"/>
    <mergeCell ref="DYS98:DYT98"/>
    <mergeCell ref="DYU98:DYV98"/>
    <mergeCell ref="DYW98:DYX98"/>
    <mergeCell ref="DYY98:DYZ98"/>
    <mergeCell ref="DRX98:DRY98"/>
    <mergeCell ref="DRZ98:DSA98"/>
    <mergeCell ref="DSB98:DSC98"/>
    <mergeCell ref="DSD98:DSE98"/>
    <mergeCell ref="DTD98:DTE98"/>
    <mergeCell ref="DTF98:DTI98"/>
    <mergeCell ref="DTK98:DTX98"/>
    <mergeCell ref="DTY98:DTZ98"/>
    <mergeCell ref="DUA98:DUB98"/>
    <mergeCell ref="DUC98:DUD98"/>
    <mergeCell ref="DUE98:DUF98"/>
    <mergeCell ref="DUG98:DUH98"/>
    <mergeCell ref="DUI98:DUJ98"/>
    <mergeCell ref="DUK98:DUL98"/>
    <mergeCell ref="DUM98:DUN98"/>
    <mergeCell ref="DVM98:DVN98"/>
    <mergeCell ref="DVO98:DVR98"/>
    <mergeCell ref="DON98:DOQ98"/>
    <mergeCell ref="DOS98:DPF98"/>
    <mergeCell ref="DPG98:DPH98"/>
    <mergeCell ref="DPI98:DPJ98"/>
    <mergeCell ref="DPK98:DPL98"/>
    <mergeCell ref="DPM98:DPN98"/>
    <mergeCell ref="DPO98:DPP98"/>
    <mergeCell ref="DPQ98:DPR98"/>
    <mergeCell ref="DPS98:DPT98"/>
    <mergeCell ref="DPU98:DPV98"/>
    <mergeCell ref="DQU98:DQV98"/>
    <mergeCell ref="DQW98:DQZ98"/>
    <mergeCell ref="DRB98:DRO98"/>
    <mergeCell ref="DRP98:DRQ98"/>
    <mergeCell ref="DRR98:DRS98"/>
    <mergeCell ref="DRT98:DRU98"/>
    <mergeCell ref="DRV98:DRW98"/>
    <mergeCell ref="DKU98:DKV98"/>
    <mergeCell ref="DKW98:DKX98"/>
    <mergeCell ref="DKY98:DKZ98"/>
    <mergeCell ref="DLA98:DLB98"/>
    <mergeCell ref="DLC98:DLD98"/>
    <mergeCell ref="DMC98:DMD98"/>
    <mergeCell ref="DME98:DMH98"/>
    <mergeCell ref="DMJ98:DMW98"/>
    <mergeCell ref="DMX98:DMY98"/>
    <mergeCell ref="DMZ98:DNA98"/>
    <mergeCell ref="DNB98:DNC98"/>
    <mergeCell ref="DND98:DNE98"/>
    <mergeCell ref="DNF98:DNG98"/>
    <mergeCell ref="DNH98:DNI98"/>
    <mergeCell ref="DNJ98:DNK98"/>
    <mergeCell ref="DNL98:DNM98"/>
    <mergeCell ref="DOL98:DOM98"/>
    <mergeCell ref="DHK98:DHL98"/>
    <mergeCell ref="DHM98:DHP98"/>
    <mergeCell ref="DHR98:DIE98"/>
    <mergeCell ref="DIF98:DIG98"/>
    <mergeCell ref="DIH98:DII98"/>
    <mergeCell ref="DIJ98:DIK98"/>
    <mergeCell ref="DIL98:DIM98"/>
    <mergeCell ref="DIN98:DIO98"/>
    <mergeCell ref="DIP98:DIQ98"/>
    <mergeCell ref="DIR98:DIS98"/>
    <mergeCell ref="DIT98:DIU98"/>
    <mergeCell ref="DJT98:DJU98"/>
    <mergeCell ref="DJV98:DJY98"/>
    <mergeCell ref="DKA98:DKN98"/>
    <mergeCell ref="DKO98:DKP98"/>
    <mergeCell ref="DKQ98:DKR98"/>
    <mergeCell ref="DKS98:DKT98"/>
    <mergeCell ref="DDR98:DDS98"/>
    <mergeCell ref="DDT98:DDU98"/>
    <mergeCell ref="DDV98:DDW98"/>
    <mergeCell ref="DDX98:DDY98"/>
    <mergeCell ref="DDZ98:DEA98"/>
    <mergeCell ref="DEB98:DEC98"/>
    <mergeCell ref="DFB98:DFC98"/>
    <mergeCell ref="DFD98:DFG98"/>
    <mergeCell ref="DFI98:DFV98"/>
    <mergeCell ref="DFW98:DFX98"/>
    <mergeCell ref="DFY98:DFZ98"/>
    <mergeCell ref="DGA98:DGB98"/>
    <mergeCell ref="DGC98:DGD98"/>
    <mergeCell ref="DGE98:DGF98"/>
    <mergeCell ref="DGG98:DGH98"/>
    <mergeCell ref="DGI98:DGJ98"/>
    <mergeCell ref="DGK98:DGL98"/>
    <mergeCell ref="CZJ98:CZK98"/>
    <mergeCell ref="DAJ98:DAK98"/>
    <mergeCell ref="DAL98:DAO98"/>
    <mergeCell ref="DAQ98:DBD98"/>
    <mergeCell ref="DBE98:DBF98"/>
    <mergeCell ref="DBG98:DBH98"/>
    <mergeCell ref="DBI98:DBJ98"/>
    <mergeCell ref="DBK98:DBL98"/>
    <mergeCell ref="DBM98:DBN98"/>
    <mergeCell ref="DBO98:DBP98"/>
    <mergeCell ref="DBQ98:DBR98"/>
    <mergeCell ref="DBS98:DBT98"/>
    <mergeCell ref="DCS98:DCT98"/>
    <mergeCell ref="DCU98:DCX98"/>
    <mergeCell ref="DCZ98:DDM98"/>
    <mergeCell ref="DDN98:DDO98"/>
    <mergeCell ref="DDP98:DDQ98"/>
    <mergeCell ref="CWO98:CWP98"/>
    <mergeCell ref="CWQ98:CWR98"/>
    <mergeCell ref="CWS98:CWT98"/>
    <mergeCell ref="CWU98:CWV98"/>
    <mergeCell ref="CWW98:CWX98"/>
    <mergeCell ref="CWY98:CWZ98"/>
    <mergeCell ref="CXA98:CXB98"/>
    <mergeCell ref="CYA98:CYB98"/>
    <mergeCell ref="CYC98:CYF98"/>
    <mergeCell ref="CYH98:CYU98"/>
    <mergeCell ref="CYV98:CYW98"/>
    <mergeCell ref="CYX98:CYY98"/>
    <mergeCell ref="CYZ98:CZA98"/>
    <mergeCell ref="CZB98:CZC98"/>
    <mergeCell ref="CZD98:CZE98"/>
    <mergeCell ref="CZF98:CZG98"/>
    <mergeCell ref="CZH98:CZI98"/>
    <mergeCell ref="CSG98:CSH98"/>
    <mergeCell ref="CSI98:CSJ98"/>
    <mergeCell ref="CTI98:CTJ98"/>
    <mergeCell ref="CTK98:CTN98"/>
    <mergeCell ref="CTP98:CUC98"/>
    <mergeCell ref="CUD98:CUE98"/>
    <mergeCell ref="CUF98:CUG98"/>
    <mergeCell ref="CUH98:CUI98"/>
    <mergeCell ref="CUJ98:CUK98"/>
    <mergeCell ref="CUL98:CUM98"/>
    <mergeCell ref="CUN98:CUO98"/>
    <mergeCell ref="CUP98:CUQ98"/>
    <mergeCell ref="CUR98:CUS98"/>
    <mergeCell ref="CVR98:CVS98"/>
    <mergeCell ref="CVT98:CVW98"/>
    <mergeCell ref="CVY98:CWL98"/>
    <mergeCell ref="CWM98:CWN98"/>
    <mergeCell ref="CPL98:CPM98"/>
    <mergeCell ref="CPN98:CPO98"/>
    <mergeCell ref="CPP98:CPQ98"/>
    <mergeCell ref="CPR98:CPS98"/>
    <mergeCell ref="CPT98:CPU98"/>
    <mergeCell ref="CPV98:CPW98"/>
    <mergeCell ref="CPX98:CPY98"/>
    <mergeCell ref="CPZ98:CQA98"/>
    <mergeCell ref="CQZ98:CRA98"/>
    <mergeCell ref="CRB98:CRE98"/>
    <mergeCell ref="CRG98:CRT98"/>
    <mergeCell ref="CRU98:CRV98"/>
    <mergeCell ref="CRW98:CRX98"/>
    <mergeCell ref="CRY98:CRZ98"/>
    <mergeCell ref="CSA98:CSB98"/>
    <mergeCell ref="CSC98:CSD98"/>
    <mergeCell ref="CSE98:CSF98"/>
    <mergeCell ref="CLD98:CLE98"/>
    <mergeCell ref="CLF98:CLG98"/>
    <mergeCell ref="CLH98:CLI98"/>
    <mergeCell ref="CMH98:CMI98"/>
    <mergeCell ref="CMJ98:CMM98"/>
    <mergeCell ref="CMO98:CNB98"/>
    <mergeCell ref="CNC98:CND98"/>
    <mergeCell ref="CNE98:CNF98"/>
    <mergeCell ref="CNG98:CNH98"/>
    <mergeCell ref="CNI98:CNJ98"/>
    <mergeCell ref="CNK98:CNL98"/>
    <mergeCell ref="CNM98:CNN98"/>
    <mergeCell ref="CNO98:CNP98"/>
    <mergeCell ref="CNQ98:CNR98"/>
    <mergeCell ref="COQ98:COR98"/>
    <mergeCell ref="COS98:COV98"/>
    <mergeCell ref="COX98:CPK98"/>
    <mergeCell ref="CHW98:CIJ98"/>
    <mergeCell ref="CIK98:CIL98"/>
    <mergeCell ref="CIM98:CIN98"/>
    <mergeCell ref="CIO98:CIP98"/>
    <mergeCell ref="CIQ98:CIR98"/>
    <mergeCell ref="CIS98:CIT98"/>
    <mergeCell ref="CIU98:CIV98"/>
    <mergeCell ref="CIW98:CIX98"/>
    <mergeCell ref="CIY98:CIZ98"/>
    <mergeCell ref="CJY98:CJZ98"/>
    <mergeCell ref="CKA98:CKD98"/>
    <mergeCell ref="CKF98:CKS98"/>
    <mergeCell ref="CKT98:CKU98"/>
    <mergeCell ref="CKV98:CKW98"/>
    <mergeCell ref="CKX98:CKY98"/>
    <mergeCell ref="CKZ98:CLA98"/>
    <mergeCell ref="CLB98:CLC98"/>
    <mergeCell ref="CEA98:CEB98"/>
    <mergeCell ref="CEC98:CED98"/>
    <mergeCell ref="CEE98:CEF98"/>
    <mergeCell ref="CEG98:CEH98"/>
    <mergeCell ref="CFG98:CFH98"/>
    <mergeCell ref="CFI98:CFL98"/>
    <mergeCell ref="CFN98:CGA98"/>
    <mergeCell ref="CGB98:CGC98"/>
    <mergeCell ref="CGD98:CGE98"/>
    <mergeCell ref="CGF98:CGG98"/>
    <mergeCell ref="CGH98:CGI98"/>
    <mergeCell ref="CGJ98:CGK98"/>
    <mergeCell ref="CGL98:CGM98"/>
    <mergeCell ref="CGN98:CGO98"/>
    <mergeCell ref="CGP98:CGQ98"/>
    <mergeCell ref="CHP98:CHQ98"/>
    <mergeCell ref="CHR98:CHU98"/>
    <mergeCell ref="CAQ98:CAT98"/>
    <mergeCell ref="CAV98:CBI98"/>
    <mergeCell ref="CBJ98:CBK98"/>
    <mergeCell ref="CBL98:CBM98"/>
    <mergeCell ref="CBN98:CBO98"/>
    <mergeCell ref="CBP98:CBQ98"/>
    <mergeCell ref="CBR98:CBS98"/>
    <mergeCell ref="CBT98:CBU98"/>
    <mergeCell ref="CBV98:CBW98"/>
    <mergeCell ref="CBX98:CBY98"/>
    <mergeCell ref="CCX98:CCY98"/>
    <mergeCell ref="CCZ98:CDC98"/>
    <mergeCell ref="CDE98:CDR98"/>
    <mergeCell ref="CDS98:CDT98"/>
    <mergeCell ref="CDU98:CDV98"/>
    <mergeCell ref="CDW98:CDX98"/>
    <mergeCell ref="CDY98:CDZ98"/>
    <mergeCell ref="BWX98:BWY98"/>
    <mergeCell ref="BWZ98:BXA98"/>
    <mergeCell ref="BXB98:BXC98"/>
    <mergeCell ref="BXD98:BXE98"/>
    <mergeCell ref="BXF98:BXG98"/>
    <mergeCell ref="BYF98:BYG98"/>
    <mergeCell ref="BYH98:BYK98"/>
    <mergeCell ref="BYM98:BYZ98"/>
    <mergeCell ref="BZA98:BZB98"/>
    <mergeCell ref="BZC98:BZD98"/>
    <mergeCell ref="BZE98:BZF98"/>
    <mergeCell ref="BZG98:BZH98"/>
    <mergeCell ref="BZI98:BZJ98"/>
    <mergeCell ref="BZK98:BZL98"/>
    <mergeCell ref="BZM98:BZN98"/>
    <mergeCell ref="BZO98:BZP98"/>
    <mergeCell ref="CAO98:CAP98"/>
    <mergeCell ref="BTN98:BTO98"/>
    <mergeCell ref="BTP98:BTS98"/>
    <mergeCell ref="BTU98:BUH98"/>
    <mergeCell ref="BUI98:BUJ98"/>
    <mergeCell ref="BUK98:BUL98"/>
    <mergeCell ref="BUM98:BUN98"/>
    <mergeCell ref="BUO98:BUP98"/>
    <mergeCell ref="BUQ98:BUR98"/>
    <mergeCell ref="BUS98:BUT98"/>
    <mergeCell ref="BUU98:BUV98"/>
    <mergeCell ref="BUW98:BUX98"/>
    <mergeCell ref="BVW98:BVX98"/>
    <mergeCell ref="BVY98:BWB98"/>
    <mergeCell ref="BWD98:BWQ98"/>
    <mergeCell ref="BWR98:BWS98"/>
    <mergeCell ref="BWT98:BWU98"/>
    <mergeCell ref="BWV98:BWW98"/>
    <mergeCell ref="BPU98:BPV98"/>
    <mergeCell ref="BPW98:BPX98"/>
    <mergeCell ref="BPY98:BPZ98"/>
    <mergeCell ref="BQA98:BQB98"/>
    <mergeCell ref="BQC98:BQD98"/>
    <mergeCell ref="BQE98:BQF98"/>
    <mergeCell ref="BRE98:BRF98"/>
    <mergeCell ref="BRG98:BRJ98"/>
    <mergeCell ref="BRL98:BRY98"/>
    <mergeCell ref="BRZ98:BSA98"/>
    <mergeCell ref="BSB98:BSC98"/>
    <mergeCell ref="BSD98:BSE98"/>
    <mergeCell ref="BSF98:BSG98"/>
    <mergeCell ref="BSH98:BSI98"/>
    <mergeCell ref="BSJ98:BSK98"/>
    <mergeCell ref="BSL98:BSM98"/>
    <mergeCell ref="BSN98:BSO98"/>
    <mergeCell ref="BLM98:BLN98"/>
    <mergeCell ref="BMM98:BMN98"/>
    <mergeCell ref="BMO98:BMR98"/>
    <mergeCell ref="BMT98:BNG98"/>
    <mergeCell ref="BNH98:BNI98"/>
    <mergeCell ref="BNJ98:BNK98"/>
    <mergeCell ref="BNL98:BNM98"/>
    <mergeCell ref="BNN98:BNO98"/>
    <mergeCell ref="BNP98:BNQ98"/>
    <mergeCell ref="BNR98:BNS98"/>
    <mergeCell ref="BNT98:BNU98"/>
    <mergeCell ref="BNV98:BNW98"/>
    <mergeCell ref="BOV98:BOW98"/>
    <mergeCell ref="BOX98:BPA98"/>
    <mergeCell ref="BPC98:BPP98"/>
    <mergeCell ref="BPQ98:BPR98"/>
    <mergeCell ref="BPS98:BPT98"/>
    <mergeCell ref="BIR98:BIS98"/>
    <mergeCell ref="BIT98:BIU98"/>
    <mergeCell ref="BIV98:BIW98"/>
    <mergeCell ref="BIX98:BIY98"/>
    <mergeCell ref="BIZ98:BJA98"/>
    <mergeCell ref="BJB98:BJC98"/>
    <mergeCell ref="BJD98:BJE98"/>
    <mergeCell ref="BKD98:BKE98"/>
    <mergeCell ref="BKF98:BKI98"/>
    <mergeCell ref="BKK98:BKX98"/>
    <mergeCell ref="BKY98:BKZ98"/>
    <mergeCell ref="BLA98:BLB98"/>
    <mergeCell ref="BLC98:BLD98"/>
    <mergeCell ref="BLE98:BLF98"/>
    <mergeCell ref="BLG98:BLH98"/>
    <mergeCell ref="BLI98:BLJ98"/>
    <mergeCell ref="BLK98:BLL98"/>
    <mergeCell ref="BEJ98:BEK98"/>
    <mergeCell ref="BEL98:BEM98"/>
    <mergeCell ref="BFL98:BFM98"/>
    <mergeCell ref="BFN98:BFQ98"/>
    <mergeCell ref="BFS98:BGF98"/>
    <mergeCell ref="BGG98:BGH98"/>
    <mergeCell ref="BGI98:BGJ98"/>
    <mergeCell ref="BGK98:BGL98"/>
    <mergeCell ref="BGM98:BGN98"/>
    <mergeCell ref="BGO98:BGP98"/>
    <mergeCell ref="BGQ98:BGR98"/>
    <mergeCell ref="BGS98:BGT98"/>
    <mergeCell ref="BGU98:BGV98"/>
    <mergeCell ref="BHU98:BHV98"/>
    <mergeCell ref="BHW98:BHZ98"/>
    <mergeCell ref="BIB98:BIO98"/>
    <mergeCell ref="BIP98:BIQ98"/>
    <mergeCell ref="BBO98:BBP98"/>
    <mergeCell ref="BBQ98:BBR98"/>
    <mergeCell ref="BBS98:BBT98"/>
    <mergeCell ref="BBU98:BBV98"/>
    <mergeCell ref="BBW98:BBX98"/>
    <mergeCell ref="BBY98:BBZ98"/>
    <mergeCell ref="BCA98:BCB98"/>
    <mergeCell ref="BCC98:BCD98"/>
    <mergeCell ref="BDC98:BDD98"/>
    <mergeCell ref="BDE98:BDH98"/>
    <mergeCell ref="BDJ98:BDW98"/>
    <mergeCell ref="BDX98:BDY98"/>
    <mergeCell ref="BDZ98:BEA98"/>
    <mergeCell ref="BEB98:BEC98"/>
    <mergeCell ref="BED98:BEE98"/>
    <mergeCell ref="BEF98:BEG98"/>
    <mergeCell ref="BEH98:BEI98"/>
    <mergeCell ref="AXG98:AXH98"/>
    <mergeCell ref="AXI98:AXJ98"/>
    <mergeCell ref="AXK98:AXL98"/>
    <mergeCell ref="AYK98:AYL98"/>
    <mergeCell ref="AYM98:AYP98"/>
    <mergeCell ref="AYR98:AZE98"/>
    <mergeCell ref="AZF98:AZG98"/>
    <mergeCell ref="AZH98:AZI98"/>
    <mergeCell ref="AZJ98:AZK98"/>
    <mergeCell ref="AZL98:AZM98"/>
    <mergeCell ref="AZN98:AZO98"/>
    <mergeCell ref="AZP98:AZQ98"/>
    <mergeCell ref="AZR98:AZS98"/>
    <mergeCell ref="AZT98:AZU98"/>
    <mergeCell ref="BAT98:BAU98"/>
    <mergeCell ref="BAV98:BAY98"/>
    <mergeCell ref="BBA98:BBN98"/>
    <mergeCell ref="ATZ98:AUM98"/>
    <mergeCell ref="AUN98:AUO98"/>
    <mergeCell ref="AUP98:AUQ98"/>
    <mergeCell ref="AUR98:AUS98"/>
    <mergeCell ref="AUT98:AUU98"/>
    <mergeCell ref="AUV98:AUW98"/>
    <mergeCell ref="AUX98:AUY98"/>
    <mergeCell ref="AUZ98:AVA98"/>
    <mergeCell ref="AVB98:AVC98"/>
    <mergeCell ref="AWB98:AWC98"/>
    <mergeCell ref="AWD98:AWG98"/>
    <mergeCell ref="AWI98:AWV98"/>
    <mergeCell ref="AWW98:AWX98"/>
    <mergeCell ref="AWY98:AWZ98"/>
    <mergeCell ref="AXA98:AXB98"/>
    <mergeCell ref="AXC98:AXD98"/>
    <mergeCell ref="AXE98:AXF98"/>
    <mergeCell ref="AQD98:AQE98"/>
    <mergeCell ref="AQF98:AQG98"/>
    <mergeCell ref="AQH98:AQI98"/>
    <mergeCell ref="AQJ98:AQK98"/>
    <mergeCell ref="ARJ98:ARK98"/>
    <mergeCell ref="ARL98:ARO98"/>
    <mergeCell ref="ARQ98:ASD98"/>
    <mergeCell ref="ASE98:ASF98"/>
    <mergeCell ref="ASG98:ASH98"/>
    <mergeCell ref="ASI98:ASJ98"/>
    <mergeCell ref="ASK98:ASL98"/>
    <mergeCell ref="ASM98:ASN98"/>
    <mergeCell ref="ASO98:ASP98"/>
    <mergeCell ref="ASQ98:ASR98"/>
    <mergeCell ref="ASS98:AST98"/>
    <mergeCell ref="ATS98:ATT98"/>
    <mergeCell ref="ATU98:ATX98"/>
    <mergeCell ref="AMT98:AMW98"/>
    <mergeCell ref="AMY98:ANL98"/>
    <mergeCell ref="ANM98:ANN98"/>
    <mergeCell ref="ANO98:ANP98"/>
    <mergeCell ref="ANQ98:ANR98"/>
    <mergeCell ref="ANS98:ANT98"/>
    <mergeCell ref="ANU98:ANV98"/>
    <mergeCell ref="ANW98:ANX98"/>
    <mergeCell ref="ANY98:ANZ98"/>
    <mergeCell ref="AOA98:AOB98"/>
    <mergeCell ref="APA98:APB98"/>
    <mergeCell ref="APC98:APF98"/>
    <mergeCell ref="APH98:APU98"/>
    <mergeCell ref="APV98:APW98"/>
    <mergeCell ref="APX98:APY98"/>
    <mergeCell ref="APZ98:AQA98"/>
    <mergeCell ref="AQB98:AQC98"/>
    <mergeCell ref="AJA98:AJB98"/>
    <mergeCell ref="AJC98:AJD98"/>
    <mergeCell ref="AJE98:AJF98"/>
    <mergeCell ref="AJG98:AJH98"/>
    <mergeCell ref="AJI98:AJJ98"/>
    <mergeCell ref="AKI98:AKJ98"/>
    <mergeCell ref="AKK98:AKN98"/>
    <mergeCell ref="AKP98:ALC98"/>
    <mergeCell ref="ALD98:ALE98"/>
    <mergeCell ref="ALF98:ALG98"/>
    <mergeCell ref="ALH98:ALI98"/>
    <mergeCell ref="ALJ98:ALK98"/>
    <mergeCell ref="ALL98:ALM98"/>
    <mergeCell ref="ALN98:ALO98"/>
    <mergeCell ref="ALP98:ALQ98"/>
    <mergeCell ref="ALR98:ALS98"/>
    <mergeCell ref="AMR98:AMS98"/>
    <mergeCell ref="AFQ98:AFR98"/>
    <mergeCell ref="AFS98:AFV98"/>
    <mergeCell ref="AFX98:AGK98"/>
    <mergeCell ref="AGL98:AGM98"/>
    <mergeCell ref="AGN98:AGO98"/>
    <mergeCell ref="AGP98:AGQ98"/>
    <mergeCell ref="AGR98:AGS98"/>
    <mergeCell ref="AGT98:AGU98"/>
    <mergeCell ref="AGV98:AGW98"/>
    <mergeCell ref="AGX98:AGY98"/>
    <mergeCell ref="AGZ98:AHA98"/>
    <mergeCell ref="AHZ98:AIA98"/>
    <mergeCell ref="AIB98:AIE98"/>
    <mergeCell ref="AIG98:AIT98"/>
    <mergeCell ref="AIU98:AIV98"/>
    <mergeCell ref="AIW98:AIX98"/>
    <mergeCell ref="AIY98:AIZ98"/>
    <mergeCell ref="ABX98:ABY98"/>
    <mergeCell ref="ABZ98:ACA98"/>
    <mergeCell ref="ACB98:ACC98"/>
    <mergeCell ref="ACD98:ACE98"/>
    <mergeCell ref="ACF98:ACG98"/>
    <mergeCell ref="ACH98:ACI98"/>
    <mergeCell ref="ADH98:ADI98"/>
    <mergeCell ref="ADJ98:ADM98"/>
    <mergeCell ref="ADO98:AEB98"/>
    <mergeCell ref="AEC98:AED98"/>
    <mergeCell ref="AEE98:AEF98"/>
    <mergeCell ref="AEG98:AEH98"/>
    <mergeCell ref="AEI98:AEJ98"/>
    <mergeCell ref="AEK98:AEL98"/>
    <mergeCell ref="AEM98:AEN98"/>
    <mergeCell ref="AEO98:AEP98"/>
    <mergeCell ref="AEQ98:AER98"/>
    <mergeCell ref="XP98:XQ98"/>
    <mergeCell ref="YP98:YQ98"/>
    <mergeCell ref="YR98:YU98"/>
    <mergeCell ref="YW98:ZJ98"/>
    <mergeCell ref="ZK98:ZL98"/>
    <mergeCell ref="ZM98:ZN98"/>
    <mergeCell ref="ZO98:ZP98"/>
    <mergeCell ref="ZQ98:ZR98"/>
    <mergeCell ref="ZS98:ZT98"/>
    <mergeCell ref="ZU98:ZV98"/>
    <mergeCell ref="ZW98:ZX98"/>
    <mergeCell ref="ZY98:ZZ98"/>
    <mergeCell ref="AAY98:AAZ98"/>
    <mergeCell ref="ABA98:ABD98"/>
    <mergeCell ref="ABF98:ABS98"/>
    <mergeCell ref="ABT98:ABU98"/>
    <mergeCell ref="ABV98:ABW98"/>
    <mergeCell ref="UU98:UV98"/>
    <mergeCell ref="UW98:UX98"/>
    <mergeCell ref="UY98:UZ98"/>
    <mergeCell ref="VA98:VB98"/>
    <mergeCell ref="VC98:VD98"/>
    <mergeCell ref="VE98:VF98"/>
    <mergeCell ref="VG98:VH98"/>
    <mergeCell ref="WG98:WH98"/>
    <mergeCell ref="WI98:WL98"/>
    <mergeCell ref="WN98:XA98"/>
    <mergeCell ref="XB98:XC98"/>
    <mergeCell ref="XD98:XE98"/>
    <mergeCell ref="XF98:XG98"/>
    <mergeCell ref="XH98:XI98"/>
    <mergeCell ref="XJ98:XK98"/>
    <mergeCell ref="XL98:XM98"/>
    <mergeCell ref="XN98:XO98"/>
    <mergeCell ref="QM98:QN98"/>
    <mergeCell ref="QO98:QP98"/>
    <mergeCell ref="RO98:RP98"/>
    <mergeCell ref="RQ98:RT98"/>
    <mergeCell ref="RV98:SI98"/>
    <mergeCell ref="SJ98:SK98"/>
    <mergeCell ref="SL98:SM98"/>
    <mergeCell ref="SN98:SO98"/>
    <mergeCell ref="SP98:SQ98"/>
    <mergeCell ref="SR98:SS98"/>
    <mergeCell ref="ST98:SU98"/>
    <mergeCell ref="SV98:SW98"/>
    <mergeCell ref="SX98:SY98"/>
    <mergeCell ref="TX98:TY98"/>
    <mergeCell ref="TZ98:UC98"/>
    <mergeCell ref="UE98:UR98"/>
    <mergeCell ref="US98:UT98"/>
    <mergeCell ref="NR98:NS98"/>
    <mergeCell ref="NT98:NU98"/>
    <mergeCell ref="NV98:NW98"/>
    <mergeCell ref="NX98:NY98"/>
    <mergeCell ref="NZ98:OA98"/>
    <mergeCell ref="OB98:OC98"/>
    <mergeCell ref="OD98:OE98"/>
    <mergeCell ref="OF98:OG98"/>
    <mergeCell ref="PF98:PG98"/>
    <mergeCell ref="PH98:PK98"/>
    <mergeCell ref="PM98:PZ98"/>
    <mergeCell ref="QA98:QB98"/>
    <mergeCell ref="QC98:QD98"/>
    <mergeCell ref="QE98:QF98"/>
    <mergeCell ref="QG98:QH98"/>
    <mergeCell ref="QI98:QJ98"/>
    <mergeCell ref="QK98:QL98"/>
    <mergeCell ref="JJ98:JK98"/>
    <mergeCell ref="JL98:JM98"/>
    <mergeCell ref="JN98:JO98"/>
    <mergeCell ref="KN98:KO98"/>
    <mergeCell ref="KP98:KS98"/>
    <mergeCell ref="KU98:LH98"/>
    <mergeCell ref="LI98:LJ98"/>
    <mergeCell ref="LK98:LL98"/>
    <mergeCell ref="LM98:LN98"/>
    <mergeCell ref="LO98:LP98"/>
    <mergeCell ref="LQ98:LR98"/>
    <mergeCell ref="LS98:LT98"/>
    <mergeCell ref="LU98:LV98"/>
    <mergeCell ref="LW98:LX98"/>
    <mergeCell ref="MW98:MX98"/>
    <mergeCell ref="MY98:NB98"/>
    <mergeCell ref="ND98:NQ98"/>
    <mergeCell ref="GC98:GP98"/>
    <mergeCell ref="GQ98:GR98"/>
    <mergeCell ref="GS98:GT98"/>
    <mergeCell ref="GU98:GV98"/>
    <mergeCell ref="GW98:GX98"/>
    <mergeCell ref="GY98:GZ98"/>
    <mergeCell ref="HA98:HB98"/>
    <mergeCell ref="HC98:HD98"/>
    <mergeCell ref="HE98:HF98"/>
    <mergeCell ref="IE98:IF98"/>
    <mergeCell ref="IG98:IJ98"/>
    <mergeCell ref="IL98:IY98"/>
    <mergeCell ref="IZ98:JA98"/>
    <mergeCell ref="JB98:JC98"/>
    <mergeCell ref="JD98:JE98"/>
    <mergeCell ref="JF98:JG98"/>
    <mergeCell ref="JH98:JI98"/>
    <mergeCell ref="A128:S128"/>
    <mergeCell ref="EJ98:EK98"/>
    <mergeCell ref="EL98:EM98"/>
    <mergeCell ref="EN98:EO98"/>
    <mergeCell ref="EP98:EQ98"/>
    <mergeCell ref="ER98:ES98"/>
    <mergeCell ref="ET98:EU98"/>
    <mergeCell ref="EV98:EW98"/>
    <mergeCell ref="FV98:FW98"/>
    <mergeCell ref="FX98:GA98"/>
    <mergeCell ref="A165:D165"/>
    <mergeCell ref="E165:BE165"/>
    <mergeCell ref="BF165:BI165"/>
    <mergeCell ref="A166:D166"/>
    <mergeCell ref="E166:BE166"/>
    <mergeCell ref="A167:D167"/>
    <mergeCell ref="E167:BE167"/>
    <mergeCell ref="BF167:BI167"/>
    <mergeCell ref="DT98:EG98"/>
    <mergeCell ref="EH98:EI98"/>
    <mergeCell ref="BY98:BZ98"/>
    <mergeCell ref="CA98:CB98"/>
    <mergeCell ref="CC98:CD98"/>
    <mergeCell ref="CE98:CF98"/>
    <mergeCell ref="CG98:CH98"/>
    <mergeCell ref="CI98:CJ98"/>
    <mergeCell ref="CK98:CL98"/>
    <mergeCell ref="BF144:BI144"/>
    <mergeCell ref="A145:D145"/>
    <mergeCell ref="E145:BE145"/>
    <mergeCell ref="BF145:BI145"/>
    <mergeCell ref="A146:D146"/>
    <mergeCell ref="A168:D168"/>
    <mergeCell ref="E168:BE168"/>
    <mergeCell ref="AP151:AW151"/>
    <mergeCell ref="AI148:AQ148"/>
    <mergeCell ref="A149:X150"/>
    <mergeCell ref="A152:G152"/>
    <mergeCell ref="H152:J152"/>
    <mergeCell ref="AI152:AO152"/>
    <mergeCell ref="AP152:AR152"/>
    <mergeCell ref="BF158:BI158"/>
    <mergeCell ref="BF168:BI168"/>
    <mergeCell ref="A170:D170"/>
    <mergeCell ref="E170:BE170"/>
    <mergeCell ref="BF170:BI170"/>
    <mergeCell ref="A169:D169"/>
    <mergeCell ref="E169:BE169"/>
    <mergeCell ref="BF169:BI169"/>
    <mergeCell ref="E199:BE199"/>
    <mergeCell ref="BF199:BI199"/>
    <mergeCell ref="BF182:BI182"/>
    <mergeCell ref="BF178:BI178"/>
    <mergeCell ref="A189:D189"/>
    <mergeCell ref="E189:BE189"/>
    <mergeCell ref="BF189:BI189"/>
    <mergeCell ref="A190:D190"/>
    <mergeCell ref="E190:BE190"/>
    <mergeCell ref="E185:BE185"/>
    <mergeCell ref="BF185:BI185"/>
    <mergeCell ref="A186:D186"/>
    <mergeCell ref="E186:BE186"/>
    <mergeCell ref="BF186:BI186"/>
    <mergeCell ref="A187:D187"/>
    <mergeCell ref="E187:BE187"/>
    <mergeCell ref="BF187:BI187"/>
    <mergeCell ref="A188:D188"/>
    <mergeCell ref="BF195:BI195"/>
    <mergeCell ref="A196:D196"/>
    <mergeCell ref="E196:BE196"/>
    <mergeCell ref="BF196:BI196"/>
    <mergeCell ref="A197:D197"/>
    <mergeCell ref="E197:BE197"/>
    <mergeCell ref="BF197:BI197"/>
    <mergeCell ref="A198:D198"/>
    <mergeCell ref="E198:BE198"/>
    <mergeCell ref="BF198:BI198"/>
    <mergeCell ref="BF191:BI191"/>
    <mergeCell ref="A194:D194"/>
    <mergeCell ref="A184:D184"/>
    <mergeCell ref="CM98:CN98"/>
    <mergeCell ref="DM98:DN98"/>
    <mergeCell ref="DO98:DR98"/>
    <mergeCell ref="A162:D162"/>
    <mergeCell ref="E162:BE162"/>
    <mergeCell ref="BF162:BI162"/>
    <mergeCell ref="BF163:BI163"/>
    <mergeCell ref="A164:D164"/>
    <mergeCell ref="E164:BE164"/>
    <mergeCell ref="BF164:BI164"/>
    <mergeCell ref="E203:BE203"/>
    <mergeCell ref="BF203:BI203"/>
    <mergeCell ref="BK98:BX98"/>
    <mergeCell ref="BF190:BI190"/>
    <mergeCell ref="A179:D179"/>
    <mergeCell ref="E179:BE179"/>
    <mergeCell ref="BF179:BI179"/>
    <mergeCell ref="A180:D180"/>
    <mergeCell ref="E180:BE180"/>
    <mergeCell ref="BF180:BI180"/>
    <mergeCell ref="A181:D181"/>
    <mergeCell ref="E181:BE181"/>
    <mergeCell ref="BF181:BI181"/>
    <mergeCell ref="A183:D183"/>
    <mergeCell ref="E183:BE183"/>
    <mergeCell ref="BF183:BI183"/>
    <mergeCell ref="A182:D182"/>
    <mergeCell ref="E182:BE182"/>
    <mergeCell ref="A199:D199"/>
    <mergeCell ref="H151:Q151"/>
    <mergeCell ref="A129:S129"/>
    <mergeCell ref="E158:BE158"/>
    <mergeCell ref="A193:D193"/>
    <mergeCell ref="E193:BE193"/>
    <mergeCell ref="BF193:BI193"/>
    <mergeCell ref="A191:D191"/>
    <mergeCell ref="BF177:BI177"/>
    <mergeCell ref="A192:D192"/>
    <mergeCell ref="E192:BE192"/>
    <mergeCell ref="BF192:BI192"/>
    <mergeCell ref="BF184:BI184"/>
    <mergeCell ref="A185:D185"/>
    <mergeCell ref="E194:BE194"/>
    <mergeCell ref="BF194:BI194"/>
    <mergeCell ref="BF171:BI171"/>
    <mergeCell ref="A172:D172"/>
    <mergeCell ref="E172:BE172"/>
    <mergeCell ref="BF172:BI172"/>
    <mergeCell ref="A173:D173"/>
    <mergeCell ref="E173:BE173"/>
    <mergeCell ref="BF173:BI173"/>
    <mergeCell ref="A174:D174"/>
    <mergeCell ref="E174:BE174"/>
    <mergeCell ref="BF174:BI174"/>
    <mergeCell ref="A175:D175"/>
    <mergeCell ref="E175:BE175"/>
    <mergeCell ref="BF175:BI175"/>
    <mergeCell ref="A176:D176"/>
    <mergeCell ref="E176:BE176"/>
    <mergeCell ref="BF176:BI176"/>
    <mergeCell ref="E191:BE191"/>
    <mergeCell ref="AI127:AK127"/>
    <mergeCell ref="AO131:AQ131"/>
    <mergeCell ref="AX129:AZ129"/>
    <mergeCell ref="E184:BE184"/>
    <mergeCell ref="E188:BE188"/>
    <mergeCell ref="BF188:BI188"/>
    <mergeCell ref="A177:D177"/>
    <mergeCell ref="E177:BE177"/>
    <mergeCell ref="AC135:AE135"/>
    <mergeCell ref="T131:U131"/>
    <mergeCell ref="AO129:AQ129"/>
    <mergeCell ref="AX128:AZ128"/>
    <mergeCell ref="AU133:BI133"/>
    <mergeCell ref="AP134:AT134"/>
    <mergeCell ref="W134:Y134"/>
    <mergeCell ref="AI130:AK130"/>
    <mergeCell ref="AL128:AN128"/>
    <mergeCell ref="AD129:AE129"/>
    <mergeCell ref="A160:D160"/>
    <mergeCell ref="E160:BE160"/>
    <mergeCell ref="BF160:BI160"/>
    <mergeCell ref="A161:D161"/>
    <mergeCell ref="E161:BE161"/>
    <mergeCell ref="BF161:BI161"/>
    <mergeCell ref="Q135:V135"/>
    <mergeCell ref="W135:Y135"/>
    <mergeCell ref="AI129:AK129"/>
    <mergeCell ref="V128:W128"/>
    <mergeCell ref="N134:P134"/>
    <mergeCell ref="K134:M134"/>
    <mergeCell ref="AI149:BH150"/>
    <mergeCell ref="A151:G151"/>
    <mergeCell ref="H134:J134"/>
    <mergeCell ref="AC134:AE134"/>
    <mergeCell ref="P121:Q121"/>
    <mergeCell ref="Z136:AB136"/>
    <mergeCell ref="BF166:BI166"/>
    <mergeCell ref="B78:O78"/>
    <mergeCell ref="P78:Q78"/>
    <mergeCell ref="R78:S78"/>
    <mergeCell ref="T78:U78"/>
    <mergeCell ref="V78:W78"/>
    <mergeCell ref="X78:Y78"/>
    <mergeCell ref="B98:O98"/>
    <mergeCell ref="P98:Q98"/>
    <mergeCell ref="R98:S98"/>
    <mergeCell ref="T98:U98"/>
    <mergeCell ref="V98:W98"/>
    <mergeCell ref="X98:Y98"/>
    <mergeCell ref="BD120:BE120"/>
    <mergeCell ref="A133:P133"/>
    <mergeCell ref="Q133:AE133"/>
    <mergeCell ref="X130:Y130"/>
    <mergeCell ref="Z119:AA119"/>
    <mergeCell ref="BD110:BE110"/>
    <mergeCell ref="AL130:AN130"/>
    <mergeCell ref="T126:U126"/>
    <mergeCell ref="V127:W127"/>
    <mergeCell ref="R125:S125"/>
    <mergeCell ref="V125:W125"/>
    <mergeCell ref="T128:U128"/>
    <mergeCell ref="A158:D158"/>
    <mergeCell ref="AX127:AZ127"/>
    <mergeCell ref="AL129:AN129"/>
    <mergeCell ref="B122:O122"/>
    <mergeCell ref="R121:S121"/>
    <mergeCell ref="AD124:AE124"/>
    <mergeCell ref="AB124:AC124"/>
    <mergeCell ref="AB121:AC121"/>
    <mergeCell ref="T123:U123"/>
    <mergeCell ref="R117:S117"/>
    <mergeCell ref="X123:Y123"/>
    <mergeCell ref="T117:U117"/>
    <mergeCell ref="P108:Q108"/>
    <mergeCell ref="R108:S108"/>
    <mergeCell ref="P117:Q117"/>
    <mergeCell ref="P109:Q109"/>
    <mergeCell ref="R109:S109"/>
    <mergeCell ref="B120:O120"/>
    <mergeCell ref="X120:Y120"/>
    <mergeCell ref="Z120:AA120"/>
    <mergeCell ref="AB120:AC120"/>
    <mergeCell ref="AD120:AE120"/>
    <mergeCell ref="T108:U108"/>
    <mergeCell ref="AD127:AE127"/>
    <mergeCell ref="AF128:AH128"/>
    <mergeCell ref="Z125:AA125"/>
    <mergeCell ref="X109:Y109"/>
    <mergeCell ref="B57:O57"/>
    <mergeCell ref="X48:Y48"/>
    <mergeCell ref="Z46:AA46"/>
    <mergeCell ref="V47:W47"/>
    <mergeCell ref="J217:R217"/>
    <mergeCell ref="A217:I217"/>
    <mergeCell ref="AB105:AC105"/>
    <mergeCell ref="AD105:AE105"/>
    <mergeCell ref="B103:O103"/>
    <mergeCell ref="AD101:AE101"/>
    <mergeCell ref="E143:BE143"/>
    <mergeCell ref="A144:D144"/>
    <mergeCell ref="E144:BE144"/>
    <mergeCell ref="A163:D163"/>
    <mergeCell ref="E163:BE163"/>
    <mergeCell ref="A171:D171"/>
    <mergeCell ref="E171:BE171"/>
    <mergeCell ref="A178:D178"/>
    <mergeCell ref="E178:BE178"/>
    <mergeCell ref="A195:D195"/>
    <mergeCell ref="E195:BE195"/>
    <mergeCell ref="B94:O94"/>
    <mergeCell ref="P94:Q94"/>
    <mergeCell ref="R94:S94"/>
    <mergeCell ref="T94:U94"/>
    <mergeCell ref="V94:W94"/>
    <mergeCell ref="Z135:AB135"/>
    <mergeCell ref="T124:U124"/>
    <mergeCell ref="P118:Q118"/>
    <mergeCell ref="R118:S118"/>
    <mergeCell ref="R63:S63"/>
    <mergeCell ref="AB61:AC61"/>
    <mergeCell ref="J213:L213"/>
    <mergeCell ref="BD66:BE66"/>
    <mergeCell ref="BD70:BE70"/>
    <mergeCell ref="AD70:AE70"/>
    <mergeCell ref="AD67:AE67"/>
    <mergeCell ref="V67:W67"/>
    <mergeCell ref="AR91:AW91"/>
    <mergeCell ref="B108:O108"/>
    <mergeCell ref="BD77:BE77"/>
    <mergeCell ref="A220:AE221"/>
    <mergeCell ref="AI210:BI211"/>
    <mergeCell ref="AI215:BI216"/>
    <mergeCell ref="A218:I218"/>
    <mergeCell ref="AI217:AO217"/>
    <mergeCell ref="Z98:AA98"/>
    <mergeCell ref="AB98:AC98"/>
    <mergeCell ref="AD98:AE98"/>
    <mergeCell ref="J212:R212"/>
    <mergeCell ref="A212:I212"/>
    <mergeCell ref="A213:I213"/>
    <mergeCell ref="J218:L218"/>
    <mergeCell ref="AI209:AQ209"/>
    <mergeCell ref="AB104:AC104"/>
    <mergeCell ref="Z108:AA108"/>
    <mergeCell ref="AB108:AC108"/>
    <mergeCell ref="Z104:AA104"/>
    <mergeCell ref="AF134:AJ134"/>
    <mergeCell ref="T130:U130"/>
    <mergeCell ref="Z107:AA107"/>
    <mergeCell ref="V113:W115"/>
    <mergeCell ref="B105:O105"/>
    <mergeCell ref="P105:Q105"/>
    <mergeCell ref="R105:S105"/>
    <mergeCell ref="P116:Q116"/>
    <mergeCell ref="B65:O65"/>
    <mergeCell ref="P65:Q65"/>
    <mergeCell ref="R65:S65"/>
    <mergeCell ref="X65:Y65"/>
    <mergeCell ref="Z65:AA65"/>
    <mergeCell ref="B119:O119"/>
    <mergeCell ref="P119:Q119"/>
    <mergeCell ref="B104:O104"/>
    <mergeCell ref="AD96:AE96"/>
    <mergeCell ref="B116:O116"/>
    <mergeCell ref="B118:O118"/>
    <mergeCell ref="Z71:AA71"/>
    <mergeCell ref="R73:S73"/>
    <mergeCell ref="Z75:AA75"/>
    <mergeCell ref="AB92:AC93"/>
    <mergeCell ref="B66:O66"/>
    <mergeCell ref="Z77:AA77"/>
    <mergeCell ref="AD108:AE108"/>
    <mergeCell ref="T68:U68"/>
    <mergeCell ref="V68:W68"/>
    <mergeCell ref="X68:Y68"/>
    <mergeCell ref="Z68:AA68"/>
    <mergeCell ref="AB68:AC68"/>
    <mergeCell ref="AD68:AE68"/>
    <mergeCell ref="X94:Y94"/>
    <mergeCell ref="B97:O97"/>
    <mergeCell ref="BF116:BI116"/>
    <mergeCell ref="BD117:BE117"/>
    <mergeCell ref="BD107:BE107"/>
    <mergeCell ref="AD118:AE118"/>
    <mergeCell ref="BD119:BE119"/>
    <mergeCell ref="T119:U119"/>
    <mergeCell ref="V119:W119"/>
    <mergeCell ref="X119:Y119"/>
    <mergeCell ref="B96:O96"/>
    <mergeCell ref="B101:O101"/>
    <mergeCell ref="AB101:AC101"/>
    <mergeCell ref="R104:S104"/>
    <mergeCell ref="R97:S97"/>
    <mergeCell ref="V106:W106"/>
    <mergeCell ref="X106:Y106"/>
    <mergeCell ref="Z96:AA96"/>
    <mergeCell ref="AB96:AC96"/>
    <mergeCell ref="X102:Y102"/>
    <mergeCell ref="Z102:AA102"/>
    <mergeCell ref="B107:O107"/>
    <mergeCell ref="Z97:AA97"/>
    <mergeCell ref="BD104:BE104"/>
    <mergeCell ref="BD118:BE118"/>
    <mergeCell ref="BF104:BI104"/>
    <mergeCell ref="Z118:AA118"/>
    <mergeCell ref="T116:U116"/>
    <mergeCell ref="V116:W116"/>
    <mergeCell ref="X116:Y116"/>
    <mergeCell ref="Z105:AA105"/>
    <mergeCell ref="P110:Q110"/>
    <mergeCell ref="AD109:AE109"/>
    <mergeCell ref="T113:U115"/>
    <mergeCell ref="A228:AB228"/>
    <mergeCell ref="A215:AE216"/>
    <mergeCell ref="AP217:AU217"/>
    <mergeCell ref="AP223:AR223"/>
    <mergeCell ref="AP218:AR218"/>
    <mergeCell ref="AI218:AO218"/>
    <mergeCell ref="AP213:AR213"/>
    <mergeCell ref="AI213:AO213"/>
    <mergeCell ref="AP222:AU222"/>
    <mergeCell ref="AI220:BI221"/>
    <mergeCell ref="AP212:AY212"/>
    <mergeCell ref="AI212:AO212"/>
    <mergeCell ref="A225:AC226"/>
    <mergeCell ref="J223:L223"/>
    <mergeCell ref="Q134:V134"/>
    <mergeCell ref="J222:R222"/>
    <mergeCell ref="AI223:AO223"/>
    <mergeCell ref="AI222:AO222"/>
    <mergeCell ref="A222:I222"/>
    <mergeCell ref="A223:I223"/>
    <mergeCell ref="A210:AE211"/>
    <mergeCell ref="E146:BE146"/>
    <mergeCell ref="BF146:BI146"/>
    <mergeCell ref="A159:D159"/>
    <mergeCell ref="E159:BE159"/>
    <mergeCell ref="BF159:BI159"/>
    <mergeCell ref="BF143:BI143"/>
    <mergeCell ref="W136:Y136"/>
    <mergeCell ref="AF135:AJ136"/>
    <mergeCell ref="AK135:AO136"/>
    <mergeCell ref="A134:G134"/>
    <mergeCell ref="A143:D143"/>
    <mergeCell ref="A207:BI207"/>
    <mergeCell ref="A208:BI208"/>
    <mergeCell ref="B117:O117"/>
    <mergeCell ref="AU134:BI136"/>
    <mergeCell ref="V121:W121"/>
    <mergeCell ref="BF123:BI123"/>
    <mergeCell ref="B109:O109"/>
    <mergeCell ref="AU131:AW131"/>
    <mergeCell ref="AP135:AT136"/>
    <mergeCell ref="Q136:V136"/>
    <mergeCell ref="A142:D142"/>
    <mergeCell ref="E142:BE142"/>
    <mergeCell ref="BF120:BI120"/>
    <mergeCell ref="AB117:AC117"/>
    <mergeCell ref="AD117:AE117"/>
    <mergeCell ref="AB119:AC119"/>
    <mergeCell ref="AD128:AE128"/>
    <mergeCell ref="AD116:AE116"/>
    <mergeCell ref="BD116:BE116"/>
    <mergeCell ref="AU129:AW129"/>
    <mergeCell ref="X125:Y125"/>
    <mergeCell ref="A126:S126"/>
    <mergeCell ref="AO128:AQ128"/>
    <mergeCell ref="AR128:AT128"/>
    <mergeCell ref="AU128:AW128"/>
    <mergeCell ref="AO130:AQ130"/>
    <mergeCell ref="AB130:AC130"/>
    <mergeCell ref="P125:Q125"/>
    <mergeCell ref="A127:S127"/>
    <mergeCell ref="AC136:AE136"/>
    <mergeCell ref="AK134:AO134"/>
    <mergeCell ref="BF125:BI125"/>
    <mergeCell ref="BD127:BE127"/>
    <mergeCell ref="BA128:BC128"/>
    <mergeCell ref="AB125:AC125"/>
    <mergeCell ref="BD126:BE126"/>
    <mergeCell ref="BF127:BI127"/>
    <mergeCell ref="AB126:AC126"/>
    <mergeCell ref="AD126:AE126"/>
    <mergeCell ref="BF126:BI126"/>
    <mergeCell ref="AO127:AQ127"/>
    <mergeCell ref="AR127:AT127"/>
    <mergeCell ref="V126:W126"/>
    <mergeCell ref="AB127:AC127"/>
    <mergeCell ref="AU127:AW127"/>
    <mergeCell ref="X127:Y127"/>
    <mergeCell ref="AI131:AK131"/>
    <mergeCell ref="BA129:BC129"/>
    <mergeCell ref="AB131:AC131"/>
    <mergeCell ref="Z131:AA131"/>
    <mergeCell ref="AD131:AE131"/>
    <mergeCell ref="BF129:BI129"/>
    <mergeCell ref="AB129:AC129"/>
    <mergeCell ref="X131:Y131"/>
    <mergeCell ref="AX131:AZ131"/>
    <mergeCell ref="BD131:BE131"/>
    <mergeCell ref="V129:W129"/>
    <mergeCell ref="AD130:AE130"/>
    <mergeCell ref="X128:Y128"/>
    <mergeCell ref="AR131:AT131"/>
    <mergeCell ref="AL127:AN127"/>
    <mergeCell ref="AR129:AT129"/>
    <mergeCell ref="BA127:BC127"/>
    <mergeCell ref="Z127:AA127"/>
    <mergeCell ref="A140:D140"/>
    <mergeCell ref="E140:BE140"/>
    <mergeCell ref="BF140:BI140"/>
    <mergeCell ref="A141:D141"/>
    <mergeCell ref="E141:BE141"/>
    <mergeCell ref="BF141:BI141"/>
    <mergeCell ref="V130:W130"/>
    <mergeCell ref="Z130:AA130"/>
    <mergeCell ref="AU130:AW130"/>
    <mergeCell ref="BD129:BE129"/>
    <mergeCell ref="BD130:BE130"/>
    <mergeCell ref="BF142:BI142"/>
    <mergeCell ref="AF133:AT133"/>
    <mergeCell ref="Z134:AB134"/>
    <mergeCell ref="Z126:AA126"/>
    <mergeCell ref="BA130:BC130"/>
    <mergeCell ref="BA131:BC131"/>
    <mergeCell ref="BF128:BI128"/>
    <mergeCell ref="AF130:AH130"/>
    <mergeCell ref="AL131:AN131"/>
    <mergeCell ref="AB128:AC128"/>
    <mergeCell ref="BD128:BE128"/>
    <mergeCell ref="AI128:AK128"/>
    <mergeCell ref="Z128:AA128"/>
    <mergeCell ref="X129:Y129"/>
    <mergeCell ref="A131:S131"/>
    <mergeCell ref="T129:U129"/>
    <mergeCell ref="AF129:AH129"/>
    <mergeCell ref="V131:W131"/>
    <mergeCell ref="AX130:AZ130"/>
    <mergeCell ref="BF131:BI131"/>
    <mergeCell ref="BF130:BI130"/>
    <mergeCell ref="B56:O56"/>
    <mergeCell ref="BF58:BI58"/>
    <mergeCell ref="AB122:AC122"/>
    <mergeCell ref="BF121:BI121"/>
    <mergeCell ref="AD122:AE122"/>
    <mergeCell ref="AD119:AE119"/>
    <mergeCell ref="BF124:BI124"/>
    <mergeCell ref="BF117:BI117"/>
    <mergeCell ref="BF118:BI118"/>
    <mergeCell ref="Z117:AA117"/>
    <mergeCell ref="Z129:AA129"/>
    <mergeCell ref="AF131:AH131"/>
    <mergeCell ref="BD125:BE125"/>
    <mergeCell ref="B124:O124"/>
    <mergeCell ref="AF127:AH127"/>
    <mergeCell ref="T127:U127"/>
    <mergeCell ref="AR130:AT130"/>
    <mergeCell ref="A130:S130"/>
    <mergeCell ref="B121:O121"/>
    <mergeCell ref="B125:O125"/>
    <mergeCell ref="B123:O123"/>
    <mergeCell ref="P123:Q123"/>
    <mergeCell ref="P124:Q124"/>
    <mergeCell ref="R124:S124"/>
    <mergeCell ref="Z124:AA124"/>
    <mergeCell ref="P120:Q120"/>
    <mergeCell ref="Z121:AA121"/>
    <mergeCell ref="AB118:AC118"/>
    <mergeCell ref="BD123:BE123"/>
    <mergeCell ref="R123:S123"/>
    <mergeCell ref="A118:A119"/>
    <mergeCell ref="X126:Y126"/>
    <mergeCell ref="T41:U41"/>
    <mergeCell ref="V41:W41"/>
    <mergeCell ref="X41:Y41"/>
    <mergeCell ref="B55:O55"/>
    <mergeCell ref="X95:Y95"/>
    <mergeCell ref="Z95:AA95"/>
    <mergeCell ref="AF113:AK113"/>
    <mergeCell ref="AL113:AQ113"/>
    <mergeCell ref="AR113:AW113"/>
    <mergeCell ref="AX113:BC113"/>
    <mergeCell ref="X114:Y115"/>
    <mergeCell ref="Z114:AA115"/>
    <mergeCell ref="AB114:AC115"/>
    <mergeCell ref="BD105:BE105"/>
    <mergeCell ref="BD109:BE109"/>
    <mergeCell ref="BF109:BI109"/>
    <mergeCell ref="BF105:BI105"/>
    <mergeCell ref="BF106:BI106"/>
    <mergeCell ref="AD74:AE74"/>
    <mergeCell ref="BD71:BE71"/>
    <mergeCell ref="Z56:AA56"/>
    <mergeCell ref="BF78:BI78"/>
    <mergeCell ref="B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BD79:BE79"/>
    <mergeCell ref="T36:U36"/>
    <mergeCell ref="B39:O39"/>
    <mergeCell ref="T39:U39"/>
    <mergeCell ref="V36:W36"/>
    <mergeCell ref="B36:O36"/>
    <mergeCell ref="AB36:AC36"/>
    <mergeCell ref="B45:O45"/>
    <mergeCell ref="P45:Q45"/>
    <mergeCell ref="R45:S45"/>
    <mergeCell ref="T45:U45"/>
    <mergeCell ref="V45:W45"/>
    <mergeCell ref="X45:Y45"/>
    <mergeCell ref="Z45:AA45"/>
    <mergeCell ref="R44:S44"/>
    <mergeCell ref="X47:Y47"/>
    <mergeCell ref="V48:W48"/>
    <mergeCell ref="B40:O40"/>
    <mergeCell ref="P40:Q40"/>
    <mergeCell ref="R40:S40"/>
    <mergeCell ref="T40:U40"/>
    <mergeCell ref="V40:W40"/>
    <mergeCell ref="X40:Y40"/>
    <mergeCell ref="Z40:AA40"/>
    <mergeCell ref="B41:O41"/>
    <mergeCell ref="R48:S48"/>
    <mergeCell ref="Z47:AA47"/>
    <mergeCell ref="P42:Q42"/>
    <mergeCell ref="B43:O43"/>
    <mergeCell ref="B44:O44"/>
    <mergeCell ref="B48:O48"/>
    <mergeCell ref="X44:Y44"/>
    <mergeCell ref="B42:O42"/>
    <mergeCell ref="BD47:BE47"/>
    <mergeCell ref="BD78:BE78"/>
    <mergeCell ref="BD94:BE94"/>
    <mergeCell ref="BD102:BE102"/>
    <mergeCell ref="AD100:AE100"/>
    <mergeCell ref="AD102:AE102"/>
    <mergeCell ref="B37:O37"/>
    <mergeCell ref="AB39:AC39"/>
    <mergeCell ref="P39:Q39"/>
    <mergeCell ref="AD39:AE39"/>
    <mergeCell ref="Z39:AA39"/>
    <mergeCell ref="AD38:AE38"/>
    <mergeCell ref="P37:Q37"/>
    <mergeCell ref="R37:S37"/>
    <mergeCell ref="T38:U38"/>
    <mergeCell ref="R39:S39"/>
    <mergeCell ref="V33:W33"/>
    <mergeCell ref="X33:Y33"/>
    <mergeCell ref="Z33:AA33"/>
    <mergeCell ref="AB33:AC33"/>
    <mergeCell ref="B34:O34"/>
    <mergeCell ref="R34:S34"/>
    <mergeCell ref="P38:Q38"/>
    <mergeCell ref="R38:S38"/>
    <mergeCell ref="AD33:AE33"/>
    <mergeCell ref="B33:O33"/>
    <mergeCell ref="P33:Q33"/>
    <mergeCell ref="R33:S33"/>
    <mergeCell ref="AB35:AC35"/>
    <mergeCell ref="B38:O38"/>
    <mergeCell ref="P36:Q36"/>
    <mergeCell ref="R36:S36"/>
    <mergeCell ref="BD55:BE55"/>
    <mergeCell ref="Z92:AA93"/>
    <mergeCell ref="BD73:BE73"/>
    <mergeCell ref="BF97:BI97"/>
    <mergeCell ref="BF96:BI96"/>
    <mergeCell ref="AB75:AC75"/>
    <mergeCell ref="X61:Y61"/>
    <mergeCell ref="Z61:AA61"/>
    <mergeCell ref="Z57:AA57"/>
    <mergeCell ref="BF76:BI76"/>
    <mergeCell ref="AD103:AE103"/>
    <mergeCell ref="Z62:AA62"/>
    <mergeCell ref="AB62:AC62"/>
    <mergeCell ref="AD62:AE62"/>
    <mergeCell ref="BD96:BE96"/>
    <mergeCell ref="BD101:BE101"/>
    <mergeCell ref="BD99:BE99"/>
    <mergeCell ref="BD100:BE100"/>
    <mergeCell ref="BF73:BI73"/>
    <mergeCell ref="AD73:AE73"/>
    <mergeCell ref="Z66:AA66"/>
    <mergeCell ref="AB65:AC65"/>
    <mergeCell ref="AD65:AE65"/>
    <mergeCell ref="X75:Y75"/>
    <mergeCell ref="BD58:BE58"/>
    <mergeCell ref="BD60:BE60"/>
    <mergeCell ref="Z78:AA78"/>
    <mergeCell ref="BF71:BI71"/>
    <mergeCell ref="Z76:AA76"/>
    <mergeCell ref="BF70:BI70"/>
    <mergeCell ref="BD74:BE74"/>
    <mergeCell ref="BD37:BE37"/>
    <mergeCell ref="BD38:BE38"/>
    <mergeCell ref="AD97:AE97"/>
    <mergeCell ref="BD65:BE65"/>
    <mergeCell ref="BF65:BI65"/>
    <mergeCell ref="BD108:BE108"/>
    <mergeCell ref="BF66:BI66"/>
    <mergeCell ref="AR114:AT114"/>
    <mergeCell ref="AU114:AW114"/>
    <mergeCell ref="AX114:AZ114"/>
    <mergeCell ref="Z116:AA116"/>
    <mergeCell ref="Z41:AA41"/>
    <mergeCell ref="AB41:AC41"/>
    <mergeCell ref="AD41:AE41"/>
    <mergeCell ref="AD37:AE37"/>
    <mergeCell ref="BF98:BI98"/>
    <mergeCell ref="BF108:BI108"/>
    <mergeCell ref="BF107:BI107"/>
    <mergeCell ref="BF110:BI110"/>
    <mergeCell ref="AD77:AE77"/>
    <mergeCell ref="AF90:BC90"/>
    <mergeCell ref="BF99:BI99"/>
    <mergeCell ref="BF74:BI74"/>
    <mergeCell ref="BD67:BE67"/>
    <mergeCell ref="BF67:BI67"/>
    <mergeCell ref="BF41:BI41"/>
    <mergeCell ref="BD51:BE54"/>
    <mergeCell ref="AD47:AE47"/>
    <mergeCell ref="Z42:AA42"/>
    <mergeCell ref="BF56:BI56"/>
    <mergeCell ref="BD56:BE56"/>
    <mergeCell ref="BF47:BI47"/>
    <mergeCell ref="BC1:BI1"/>
    <mergeCell ref="AB73:AC73"/>
    <mergeCell ref="BF37:BI37"/>
    <mergeCell ref="BF38:BI38"/>
    <mergeCell ref="BD33:BE33"/>
    <mergeCell ref="BF79:BI79"/>
    <mergeCell ref="AB56:AC56"/>
    <mergeCell ref="Z67:AA67"/>
    <mergeCell ref="AB59:AC59"/>
    <mergeCell ref="AD59:AE59"/>
    <mergeCell ref="Z48:AA48"/>
    <mergeCell ref="BD42:BE42"/>
    <mergeCell ref="BD46:BE46"/>
    <mergeCell ref="BD97:BE97"/>
    <mergeCell ref="BF42:BI42"/>
    <mergeCell ref="AB42:AC42"/>
    <mergeCell ref="AB40:AC40"/>
    <mergeCell ref="AD40:AE40"/>
    <mergeCell ref="AD46:AE46"/>
    <mergeCell ref="BF59:BI59"/>
    <mergeCell ref="BF60:BI60"/>
    <mergeCell ref="BD13:BD14"/>
    <mergeCell ref="BE13:BE14"/>
    <mergeCell ref="AR29:AT29"/>
    <mergeCell ref="BD27:BE30"/>
    <mergeCell ref="AX28:BC28"/>
    <mergeCell ref="AU29:AW29"/>
    <mergeCell ref="BF36:BI36"/>
    <mergeCell ref="BD57:BE57"/>
    <mergeCell ref="BD59:BE59"/>
    <mergeCell ref="AD55:AE55"/>
    <mergeCell ref="AB47:AC47"/>
    <mergeCell ref="BF55:BI55"/>
    <mergeCell ref="V123:W123"/>
    <mergeCell ref="X124:Y124"/>
    <mergeCell ref="BD103:BE103"/>
    <mergeCell ref="BF90:BI93"/>
    <mergeCell ref="BD62:BE62"/>
    <mergeCell ref="BF62:BI62"/>
    <mergeCell ref="AD61:AE61"/>
    <mergeCell ref="AD71:AE71"/>
    <mergeCell ref="Z72:AA72"/>
    <mergeCell ref="AL92:AN92"/>
    <mergeCell ref="AO92:AQ92"/>
    <mergeCell ref="AR92:AT92"/>
    <mergeCell ref="AU92:AW92"/>
    <mergeCell ref="AX92:AZ92"/>
    <mergeCell ref="V124:W124"/>
    <mergeCell ref="V120:W120"/>
    <mergeCell ref="BF64:BI64"/>
    <mergeCell ref="BF75:BI75"/>
    <mergeCell ref="BF122:BI122"/>
    <mergeCell ref="AD123:AE123"/>
    <mergeCell ref="AD57:AE57"/>
    <mergeCell ref="AD104:AE104"/>
    <mergeCell ref="X104:Y104"/>
    <mergeCell ref="V108:W108"/>
    <mergeCell ref="BF101:BI101"/>
    <mergeCell ref="BF102:BI102"/>
    <mergeCell ref="V102:W102"/>
    <mergeCell ref="X67:Y67"/>
    <mergeCell ref="BD63:BE63"/>
    <mergeCell ref="V118:W118"/>
    <mergeCell ref="X118:Y118"/>
    <mergeCell ref="BD31:BE31"/>
    <mergeCell ref="BD36:BE36"/>
    <mergeCell ref="BF44:BI44"/>
    <mergeCell ref="BD64:BE64"/>
    <mergeCell ref="BF27:BI30"/>
    <mergeCell ref="AO13:AR13"/>
    <mergeCell ref="BF46:BI46"/>
    <mergeCell ref="BF48:BI48"/>
    <mergeCell ref="BF33:BI33"/>
    <mergeCell ref="BF13:BF14"/>
    <mergeCell ref="BG13:BG14"/>
    <mergeCell ref="BH13:BH14"/>
    <mergeCell ref="BF45:BI45"/>
    <mergeCell ref="BD40:BE40"/>
    <mergeCell ref="BF40:BI40"/>
    <mergeCell ref="AF51:BC51"/>
    <mergeCell ref="BD39:BE39"/>
    <mergeCell ref="BF61:BI61"/>
    <mergeCell ref="BF63:BI63"/>
    <mergeCell ref="BF39:BI39"/>
    <mergeCell ref="BF34:BI34"/>
    <mergeCell ref="BI13:BI14"/>
    <mergeCell ref="AL28:AQ28"/>
    <mergeCell ref="BF31:BI31"/>
    <mergeCell ref="BF32:BI32"/>
    <mergeCell ref="BF35:BI35"/>
    <mergeCell ref="AO29:AQ29"/>
    <mergeCell ref="AL29:AN29"/>
    <mergeCell ref="BC13:BC14"/>
    <mergeCell ref="AW13:AW14"/>
    <mergeCell ref="AT13:AV13"/>
    <mergeCell ref="BD34:BE34"/>
    <mergeCell ref="V43:W43"/>
    <mergeCell ref="R46:S46"/>
    <mergeCell ref="AB58:AC58"/>
    <mergeCell ref="AD58:AE58"/>
    <mergeCell ref="AB60:AC60"/>
    <mergeCell ref="AD60:AE60"/>
    <mergeCell ref="AB70:AC70"/>
    <mergeCell ref="V66:W66"/>
    <mergeCell ref="X66:Y66"/>
    <mergeCell ref="AD75:AE75"/>
    <mergeCell ref="AB67:AC67"/>
    <mergeCell ref="P103:Q103"/>
    <mergeCell ref="V55:W55"/>
    <mergeCell ref="X55:Y55"/>
    <mergeCell ref="Z55:AA55"/>
    <mergeCell ref="AB94:AC94"/>
    <mergeCell ref="P47:Q47"/>
    <mergeCell ref="R47:S47"/>
    <mergeCell ref="T47:U47"/>
    <mergeCell ref="P71:Q71"/>
    <mergeCell ref="V95:W95"/>
    <mergeCell ref="V44:W44"/>
    <mergeCell ref="V65:W65"/>
    <mergeCell ref="T55:U55"/>
    <mergeCell ref="X101:Y101"/>
    <mergeCell ref="R60:S60"/>
    <mergeCell ref="R76:S76"/>
    <mergeCell ref="R103:S103"/>
    <mergeCell ref="Z70:AA70"/>
    <mergeCell ref="Z73:AA73"/>
    <mergeCell ref="Z74:AA74"/>
    <mergeCell ref="AB74:AC74"/>
    <mergeCell ref="R42:S42"/>
    <mergeCell ref="R56:S56"/>
    <mergeCell ref="P55:Q55"/>
    <mergeCell ref="R66:S66"/>
    <mergeCell ref="T64:U64"/>
    <mergeCell ref="T65:U65"/>
    <mergeCell ref="V60:W60"/>
    <mergeCell ref="V58:W58"/>
    <mergeCell ref="X56:Y56"/>
    <mergeCell ref="X70:Y70"/>
    <mergeCell ref="X74:Y74"/>
    <mergeCell ref="T91:U93"/>
    <mergeCell ref="V91:W93"/>
    <mergeCell ref="V101:W101"/>
    <mergeCell ref="T44:U44"/>
    <mergeCell ref="P101:Q101"/>
    <mergeCell ref="R43:S43"/>
    <mergeCell ref="T57:U57"/>
    <mergeCell ref="P57:Q57"/>
    <mergeCell ref="X76:Y76"/>
    <mergeCell ref="P95:Q95"/>
    <mergeCell ref="R101:S101"/>
    <mergeCell ref="R77:S77"/>
    <mergeCell ref="R74:S74"/>
    <mergeCell ref="V74:W74"/>
    <mergeCell ref="P73:Q73"/>
    <mergeCell ref="T75:U75"/>
    <mergeCell ref="V75:W75"/>
    <mergeCell ref="V96:W96"/>
    <mergeCell ref="V63:W63"/>
    <mergeCell ref="V70:W70"/>
    <mergeCell ref="X72:Y72"/>
    <mergeCell ref="BF43:BI43"/>
    <mergeCell ref="V37:W37"/>
    <mergeCell ref="Z43:AA43"/>
    <mergeCell ref="T43:U43"/>
    <mergeCell ref="V64:W64"/>
    <mergeCell ref="AB44:AC44"/>
    <mergeCell ref="X43:Y43"/>
    <mergeCell ref="BD44:BE44"/>
    <mergeCell ref="BD48:BE48"/>
    <mergeCell ref="AD44:AE44"/>
    <mergeCell ref="BD43:BE43"/>
    <mergeCell ref="P43:Q43"/>
    <mergeCell ref="P66:Q66"/>
    <mergeCell ref="R57:S57"/>
    <mergeCell ref="T46:U46"/>
    <mergeCell ref="V46:W46"/>
    <mergeCell ref="X46:Y46"/>
    <mergeCell ref="V56:W56"/>
    <mergeCell ref="V38:W38"/>
    <mergeCell ref="X38:Y38"/>
    <mergeCell ref="Z38:AA38"/>
    <mergeCell ref="AB38:AC38"/>
    <mergeCell ref="AB45:AC45"/>
    <mergeCell ref="AD45:AE45"/>
    <mergeCell ref="AD63:AE63"/>
    <mergeCell ref="X64:Y64"/>
    <mergeCell ref="Z64:AA64"/>
    <mergeCell ref="T48:U48"/>
    <mergeCell ref="AB55:AC55"/>
    <mergeCell ref="V59:W59"/>
    <mergeCell ref="T60:U60"/>
    <mergeCell ref="T58:U58"/>
    <mergeCell ref="P34:Q34"/>
    <mergeCell ref="P35:Q35"/>
    <mergeCell ref="P56:Q56"/>
    <mergeCell ref="T61:U61"/>
    <mergeCell ref="P64:Q64"/>
    <mergeCell ref="T37:U37"/>
    <mergeCell ref="S13:S14"/>
    <mergeCell ref="X57:Y57"/>
    <mergeCell ref="P44:Q44"/>
    <mergeCell ref="T42:U42"/>
    <mergeCell ref="V42:W42"/>
    <mergeCell ref="V39:W39"/>
    <mergeCell ref="X39:Y39"/>
    <mergeCell ref="X36:Y36"/>
    <mergeCell ref="AD42:AE42"/>
    <mergeCell ref="BD45:BE45"/>
    <mergeCell ref="R55:S55"/>
    <mergeCell ref="AX29:AZ29"/>
    <mergeCell ref="AF28:AK28"/>
    <mergeCell ref="X28:AE28"/>
    <mergeCell ref="AD48:AE48"/>
    <mergeCell ref="AB46:AC46"/>
    <mergeCell ref="AK13:AN13"/>
    <mergeCell ref="Z37:AA37"/>
    <mergeCell ref="Z34:AA34"/>
    <mergeCell ref="AI29:AK29"/>
    <mergeCell ref="Z31:AA31"/>
    <mergeCell ref="T33:U33"/>
    <mergeCell ref="R31:S31"/>
    <mergeCell ref="AB31:AC31"/>
    <mergeCell ref="T31:U31"/>
    <mergeCell ref="X35:Y35"/>
    <mergeCell ref="B32:O32"/>
    <mergeCell ref="B35:O35"/>
    <mergeCell ref="V32:W32"/>
    <mergeCell ref="BD32:BE32"/>
    <mergeCell ref="AD35:AE35"/>
    <mergeCell ref="P32:Q32"/>
    <mergeCell ref="R32:S32"/>
    <mergeCell ref="R35:S35"/>
    <mergeCell ref="V31:W31"/>
    <mergeCell ref="X31:Y31"/>
    <mergeCell ref="X32:Y32"/>
    <mergeCell ref="P31:Q31"/>
    <mergeCell ref="V35:W35"/>
    <mergeCell ref="B31:O31"/>
    <mergeCell ref="T35:U35"/>
    <mergeCell ref="T32:U32"/>
    <mergeCell ref="R51:S54"/>
    <mergeCell ref="T51:AE51"/>
    <mergeCell ref="AD43:AE43"/>
    <mergeCell ref="AB43:AC43"/>
    <mergeCell ref="BD35:BE35"/>
    <mergeCell ref="AD34:AE34"/>
    <mergeCell ref="Z35:AA35"/>
    <mergeCell ref="AB34:AC34"/>
    <mergeCell ref="BD41:BE41"/>
    <mergeCell ref="X37:Y37"/>
    <mergeCell ref="AB37:AC37"/>
    <mergeCell ref="T34:U34"/>
    <mergeCell ref="V34:W34"/>
    <mergeCell ref="X34:Y34"/>
    <mergeCell ref="AD31:AE31"/>
    <mergeCell ref="Z32:AA32"/>
    <mergeCell ref="A13:A14"/>
    <mergeCell ref="AJ13:AJ14"/>
    <mergeCell ref="AF13:AF14"/>
    <mergeCell ref="AA13:AA14"/>
    <mergeCell ref="W13:W14"/>
    <mergeCell ref="AG13:AI13"/>
    <mergeCell ref="X13:Z13"/>
    <mergeCell ref="AB13:AE13"/>
    <mergeCell ref="AF27:BC27"/>
    <mergeCell ref="P27:Q30"/>
    <mergeCell ref="X29:Y30"/>
    <mergeCell ref="V28:W30"/>
    <mergeCell ref="T28:U30"/>
    <mergeCell ref="A27:A30"/>
    <mergeCell ref="Z29:AA30"/>
    <mergeCell ref="AB29:AC30"/>
    <mergeCell ref="BB13:BB14"/>
    <mergeCell ref="AX13:BA13"/>
    <mergeCell ref="BA29:BC29"/>
    <mergeCell ref="AD29:AE30"/>
    <mergeCell ref="B27:O30"/>
    <mergeCell ref="T27:AE27"/>
    <mergeCell ref="B13:E13"/>
    <mergeCell ref="G13:I13"/>
    <mergeCell ref="K13:N13"/>
    <mergeCell ref="O13:R13"/>
    <mergeCell ref="T13:V13"/>
    <mergeCell ref="R27:S30"/>
    <mergeCell ref="J13:J14"/>
    <mergeCell ref="F13:F14"/>
    <mergeCell ref="AR28:AW28"/>
    <mergeCell ref="AF29:AH29"/>
    <mergeCell ref="B46:O46"/>
    <mergeCell ref="P46:Q46"/>
    <mergeCell ref="B47:O47"/>
    <mergeCell ref="AB48:AC48"/>
    <mergeCell ref="BD124:BE124"/>
    <mergeCell ref="BD112:BE115"/>
    <mergeCell ref="BF112:BI115"/>
    <mergeCell ref="X113:AE113"/>
    <mergeCell ref="Z110:AA110"/>
    <mergeCell ref="X117:Y117"/>
    <mergeCell ref="X107:Y107"/>
    <mergeCell ref="Z106:AA106"/>
    <mergeCell ref="T122:U122"/>
    <mergeCell ref="AB116:AC116"/>
    <mergeCell ref="T107:U107"/>
    <mergeCell ref="T56:U56"/>
    <mergeCell ref="T71:U71"/>
    <mergeCell ref="T109:U109"/>
    <mergeCell ref="V109:W109"/>
    <mergeCell ref="AD66:AE66"/>
    <mergeCell ref="AD56:AE56"/>
    <mergeCell ref="AB63:AC63"/>
    <mergeCell ref="AB123:AC123"/>
    <mergeCell ref="Z123:AA123"/>
    <mergeCell ref="AD114:AE115"/>
    <mergeCell ref="AB66:AC66"/>
    <mergeCell ref="AB77:AC77"/>
    <mergeCell ref="AB97:AC97"/>
    <mergeCell ref="AI114:AK114"/>
    <mergeCell ref="AD121:AE121"/>
    <mergeCell ref="X105:Y105"/>
    <mergeCell ref="R95:S95"/>
    <mergeCell ref="B63:O63"/>
    <mergeCell ref="P63:Q63"/>
    <mergeCell ref="B70:O70"/>
    <mergeCell ref="R102:S102"/>
    <mergeCell ref="T102:U102"/>
    <mergeCell ref="V107:W107"/>
    <mergeCell ref="V103:W103"/>
    <mergeCell ref="R112:S115"/>
    <mergeCell ref="T112:AE112"/>
    <mergeCell ref="P74:Q74"/>
    <mergeCell ref="P96:Q96"/>
    <mergeCell ref="X58:Y58"/>
    <mergeCell ref="Z58:AA58"/>
    <mergeCell ref="P97:Q97"/>
    <mergeCell ref="T69:U69"/>
    <mergeCell ref="V69:W69"/>
    <mergeCell ref="X69:Y69"/>
    <mergeCell ref="Z69:AA69"/>
    <mergeCell ref="AB69:AC69"/>
    <mergeCell ref="AD69:AE69"/>
    <mergeCell ref="B99:O99"/>
    <mergeCell ref="P99:Q99"/>
    <mergeCell ref="R99:S99"/>
    <mergeCell ref="T99:U99"/>
    <mergeCell ref="V99:W99"/>
    <mergeCell ref="P104:Q104"/>
    <mergeCell ref="P77:Q77"/>
    <mergeCell ref="T101:U101"/>
    <mergeCell ref="B95:O95"/>
    <mergeCell ref="B106:O106"/>
    <mergeCell ref="X108:Y108"/>
    <mergeCell ref="T104:U104"/>
    <mergeCell ref="BD121:BE121"/>
    <mergeCell ref="BD98:BE98"/>
    <mergeCell ref="R120:S120"/>
    <mergeCell ref="AB78:AC78"/>
    <mergeCell ref="AD78:AE78"/>
    <mergeCell ref="BD95:BE95"/>
    <mergeCell ref="X103:Y103"/>
    <mergeCell ref="AF112:BC112"/>
    <mergeCell ref="V73:W73"/>
    <mergeCell ref="AF92:AH92"/>
    <mergeCell ref="AI92:AK92"/>
    <mergeCell ref="P75:Q75"/>
    <mergeCell ref="T105:U105"/>
    <mergeCell ref="BF119:BI119"/>
    <mergeCell ref="Z122:AA122"/>
    <mergeCell ref="R110:S110"/>
    <mergeCell ref="BF103:BI103"/>
    <mergeCell ref="R119:S119"/>
    <mergeCell ref="T110:U110"/>
    <mergeCell ref="AD110:AE110"/>
    <mergeCell ref="AD107:AE107"/>
    <mergeCell ref="AB109:AC109"/>
    <mergeCell ref="V117:W117"/>
    <mergeCell ref="R122:S122"/>
    <mergeCell ref="Z103:AA103"/>
    <mergeCell ref="T120:U120"/>
    <mergeCell ref="X121:Y121"/>
    <mergeCell ref="AF114:AH114"/>
    <mergeCell ref="BA114:BC114"/>
    <mergeCell ref="AB103:AC103"/>
    <mergeCell ref="R107:S107"/>
    <mergeCell ref="V104:W104"/>
    <mergeCell ref="BD122:BE122"/>
    <mergeCell ref="V105:W105"/>
    <mergeCell ref="V110:W110"/>
    <mergeCell ref="R116:S116"/>
    <mergeCell ref="X122:Y122"/>
    <mergeCell ref="R106:S106"/>
    <mergeCell ref="T106:U106"/>
    <mergeCell ref="Z109:AA109"/>
    <mergeCell ref="X110:Y110"/>
    <mergeCell ref="BF51:BI54"/>
    <mergeCell ref="T52:U54"/>
    <mergeCell ref="V52:W54"/>
    <mergeCell ref="AB72:AC72"/>
    <mergeCell ref="AD72:AE72"/>
    <mergeCell ref="BD72:BE72"/>
    <mergeCell ref="BF72:BI72"/>
    <mergeCell ref="AD64:AE64"/>
    <mergeCell ref="AI81:BH82"/>
    <mergeCell ref="BF68:BI68"/>
    <mergeCell ref="R90:S93"/>
    <mergeCell ref="T90:AE90"/>
    <mergeCell ref="V72:W72"/>
    <mergeCell ref="AD94:AE94"/>
    <mergeCell ref="AB95:AC95"/>
    <mergeCell ref="AD95:AE95"/>
    <mergeCell ref="Z94:AA94"/>
    <mergeCell ref="X77:Y77"/>
    <mergeCell ref="AX91:BC91"/>
    <mergeCell ref="X71:Y71"/>
    <mergeCell ref="T95:U95"/>
    <mergeCell ref="T70:U70"/>
    <mergeCell ref="V71:W71"/>
    <mergeCell ref="P58:Q58"/>
    <mergeCell ref="R58:S58"/>
    <mergeCell ref="A83:G83"/>
    <mergeCell ref="A84:G84"/>
    <mergeCell ref="A59:A60"/>
    <mergeCell ref="A65:A66"/>
    <mergeCell ref="BD61:BE61"/>
    <mergeCell ref="R70:S70"/>
    <mergeCell ref="X92:Y93"/>
    <mergeCell ref="B61:O61"/>
    <mergeCell ref="P48:Q48"/>
    <mergeCell ref="P70:Q70"/>
    <mergeCell ref="P59:Q59"/>
    <mergeCell ref="R59:S59"/>
    <mergeCell ref="B60:O60"/>
    <mergeCell ref="P60:Q60"/>
    <mergeCell ref="B62:O62"/>
    <mergeCell ref="Z63:AA63"/>
    <mergeCell ref="B59:O59"/>
    <mergeCell ref="T66:U66"/>
    <mergeCell ref="R64:S64"/>
    <mergeCell ref="B69:O69"/>
    <mergeCell ref="P69:Q69"/>
    <mergeCell ref="AI80:AQ80"/>
    <mergeCell ref="A81:X82"/>
    <mergeCell ref="BD68:BE68"/>
    <mergeCell ref="T63:U63"/>
    <mergeCell ref="V61:W61"/>
    <mergeCell ref="AB64:AC64"/>
    <mergeCell ref="BA92:BC92"/>
    <mergeCell ref="AB57:AC57"/>
    <mergeCell ref="A51:A54"/>
    <mergeCell ref="AB5:AO5"/>
    <mergeCell ref="X52:AE52"/>
    <mergeCell ref="AF52:AK52"/>
    <mergeCell ref="AL52:AQ52"/>
    <mergeCell ref="AR52:AW52"/>
    <mergeCell ref="AX52:BC52"/>
    <mergeCell ref="X53:Y54"/>
    <mergeCell ref="Z53:AA54"/>
    <mergeCell ref="AB53:AC54"/>
    <mergeCell ref="AD53:AE54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AB32:AC32"/>
    <mergeCell ref="AD32:AE32"/>
    <mergeCell ref="X42:Y42"/>
    <mergeCell ref="AS13:AS14"/>
    <mergeCell ref="Z36:AA36"/>
    <mergeCell ref="AD36:AE36"/>
    <mergeCell ref="Z44:AA44"/>
    <mergeCell ref="B51:O54"/>
    <mergeCell ref="P51:Q54"/>
    <mergeCell ref="B102:O102"/>
    <mergeCell ref="R69:S69"/>
    <mergeCell ref="P41:Q41"/>
    <mergeCell ref="R41:S41"/>
    <mergeCell ref="V57:W57"/>
    <mergeCell ref="A112:A115"/>
    <mergeCell ref="B112:O115"/>
    <mergeCell ref="P112:Q115"/>
    <mergeCell ref="P62:Q62"/>
    <mergeCell ref="R62:S62"/>
    <mergeCell ref="B58:O58"/>
    <mergeCell ref="X60:Y60"/>
    <mergeCell ref="Z60:AA60"/>
    <mergeCell ref="B67:O67"/>
    <mergeCell ref="B64:O64"/>
    <mergeCell ref="P67:Q67"/>
    <mergeCell ref="R67:S67"/>
    <mergeCell ref="T67:U67"/>
    <mergeCell ref="X59:Y59"/>
    <mergeCell ref="Z59:AA59"/>
    <mergeCell ref="T59:U59"/>
    <mergeCell ref="T62:U62"/>
    <mergeCell ref="V62:W62"/>
    <mergeCell ref="X62:Y62"/>
    <mergeCell ref="P61:Q61"/>
    <mergeCell ref="R61:S61"/>
    <mergeCell ref="X63:Y63"/>
    <mergeCell ref="B68:O68"/>
    <mergeCell ref="P68:Q68"/>
    <mergeCell ref="R68:S68"/>
    <mergeCell ref="BD69:BE69"/>
    <mergeCell ref="BF69:BI69"/>
    <mergeCell ref="B74:O74"/>
    <mergeCell ref="B75:O75"/>
    <mergeCell ref="T74:U74"/>
    <mergeCell ref="BF95:BI95"/>
    <mergeCell ref="AF91:AK91"/>
    <mergeCell ref="AL91:AQ91"/>
    <mergeCell ref="AD92:AE93"/>
    <mergeCell ref="B72:O72"/>
    <mergeCell ref="P72:Q72"/>
    <mergeCell ref="R72:S72"/>
    <mergeCell ref="T72:U72"/>
    <mergeCell ref="H83:Q83"/>
    <mergeCell ref="AP83:AW83"/>
    <mergeCell ref="H84:J84"/>
    <mergeCell ref="AI84:AO84"/>
    <mergeCell ref="AP84:AR84"/>
    <mergeCell ref="X73:Y73"/>
    <mergeCell ref="T77:U77"/>
    <mergeCell ref="V77:W77"/>
    <mergeCell ref="R71:S71"/>
    <mergeCell ref="R75:S75"/>
    <mergeCell ref="BD75:BE75"/>
    <mergeCell ref="A90:A93"/>
    <mergeCell ref="B90:O93"/>
    <mergeCell ref="AD125:AE125"/>
    <mergeCell ref="T125:U125"/>
    <mergeCell ref="BD90:BE93"/>
    <mergeCell ref="P90:Q93"/>
    <mergeCell ref="R96:S96"/>
    <mergeCell ref="AB71:AC71"/>
    <mergeCell ref="T103:U103"/>
    <mergeCell ref="Z101:AA101"/>
    <mergeCell ref="AB102:AC102"/>
    <mergeCell ref="T96:U96"/>
    <mergeCell ref="X96:Y96"/>
    <mergeCell ref="X97:Y97"/>
    <mergeCell ref="T97:U97"/>
    <mergeCell ref="V97:W97"/>
    <mergeCell ref="T73:U73"/>
    <mergeCell ref="AL114:AN114"/>
    <mergeCell ref="AO114:AQ114"/>
    <mergeCell ref="T121:U121"/>
    <mergeCell ref="AB110:AC110"/>
    <mergeCell ref="AB106:AC106"/>
    <mergeCell ref="AD106:AE106"/>
    <mergeCell ref="AB107:AC107"/>
    <mergeCell ref="BD106:BE106"/>
    <mergeCell ref="T118:U118"/>
    <mergeCell ref="V122:W122"/>
    <mergeCell ref="P122:Q122"/>
    <mergeCell ref="B110:O110"/>
    <mergeCell ref="P107:Q107"/>
    <mergeCell ref="P102:Q102"/>
    <mergeCell ref="P106:Q106"/>
    <mergeCell ref="A61:A62"/>
    <mergeCell ref="BF57:BI57"/>
    <mergeCell ref="A135:G136"/>
    <mergeCell ref="H135:J136"/>
    <mergeCell ref="K135:M136"/>
    <mergeCell ref="N135:P136"/>
    <mergeCell ref="X99:Y99"/>
    <mergeCell ref="Z99:AA99"/>
    <mergeCell ref="AB99:AC99"/>
    <mergeCell ref="AD99:AE99"/>
    <mergeCell ref="B100:O100"/>
    <mergeCell ref="P100:Q100"/>
    <mergeCell ref="R100:S100"/>
    <mergeCell ref="T100:U100"/>
    <mergeCell ref="V100:W100"/>
    <mergeCell ref="X100:Y100"/>
    <mergeCell ref="Z100:AA100"/>
    <mergeCell ref="AB100:AC100"/>
    <mergeCell ref="BF100:BI100"/>
    <mergeCell ref="B71:O71"/>
    <mergeCell ref="B77:O77"/>
    <mergeCell ref="B73:O73"/>
    <mergeCell ref="AB76:AC76"/>
    <mergeCell ref="AD76:AE76"/>
    <mergeCell ref="BD76:BE76"/>
    <mergeCell ref="BF94:BI94"/>
    <mergeCell ref="BF77:BI77"/>
    <mergeCell ref="B76:O76"/>
    <mergeCell ref="P76:Q76"/>
    <mergeCell ref="T76:U76"/>
    <mergeCell ref="V76:W76"/>
    <mergeCell ref="X91:AE91"/>
  </mergeCells>
  <printOptions horizontalCentered="1"/>
  <pageMargins left="0" right="0" top="0" bottom="0" header="0" footer="0"/>
  <pageSetup paperSize="8" scale="37" fitToWidth="0" fitToHeight="0" orientation="landscape" r:id="rId1"/>
  <rowBreaks count="1" manualBreakCount="1">
    <brk id="110" max="16383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Примерный учебный план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Фецкович Д.А.</cp:lastModifiedBy>
  <cp:lastPrinted>2021-02-23T08:21:00Z</cp:lastPrinted>
  <dcterms:created xsi:type="dcterms:W3CDTF">1999-02-26T09:40:51Z</dcterms:created>
  <dcterms:modified xsi:type="dcterms:W3CDTF">2021-03-22T11:34:01Z</dcterms:modified>
</cp:coreProperties>
</file>