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утверждены 08.04.2021)\"/>
    </mc:Choice>
  </mc:AlternateContent>
  <bookViews>
    <workbookView xWindow="-108" yWindow="-36" windowWidth="19308" windowHeight="6360" tabRatio="656"/>
  </bookViews>
  <sheets>
    <sheet name="ТУП" sheetId="26" r:id="rId1"/>
    <sheet name="УП" sheetId="27" r:id="rId2"/>
  </sheets>
  <calcPr calcId="152511"/>
</workbook>
</file>

<file path=xl/calcChain.xml><?xml version="1.0" encoding="utf-8"?>
<calcChain xmlns="http://schemas.openxmlformats.org/spreadsheetml/2006/main">
  <c r="T106" i="27" l="1"/>
  <c r="X112" i="27" l="1"/>
  <c r="Z112" i="27"/>
  <c r="AB112" i="27"/>
  <c r="AD112" i="27"/>
  <c r="BJ113" i="27"/>
  <c r="BD113" i="27"/>
  <c r="V113" i="27"/>
  <c r="T113" i="27"/>
  <c r="BJ112" i="27" l="1"/>
  <c r="X80" i="27" l="1"/>
  <c r="Z80" i="27"/>
  <c r="AB80" i="27"/>
  <c r="AD80" i="27"/>
  <c r="BJ81" i="27"/>
  <c r="BD81" i="27"/>
  <c r="V81" i="27"/>
  <c r="T81" i="27"/>
  <c r="BJ82" i="27"/>
  <c r="BD82" i="27"/>
  <c r="V82" i="27"/>
  <c r="T82" i="27"/>
  <c r="X76" i="27"/>
  <c r="Z76" i="27"/>
  <c r="AB76" i="27"/>
  <c r="AD76" i="27"/>
  <c r="BJ77" i="27"/>
  <c r="BD77" i="27"/>
  <c r="V77" i="27"/>
  <c r="T77" i="27"/>
  <c r="X99" i="27"/>
  <c r="X84" i="27" s="1"/>
  <c r="Z99" i="27"/>
  <c r="Z84" i="27" s="1"/>
  <c r="AB99" i="27"/>
  <c r="AB84" i="27" s="1"/>
  <c r="AD99" i="27"/>
  <c r="AD84" i="27" s="1"/>
  <c r="BJ100" i="27"/>
  <c r="BD100" i="27"/>
  <c r="V100" i="27"/>
  <c r="T100" i="27"/>
  <c r="BJ101" i="27"/>
  <c r="BD101" i="27"/>
  <c r="V101" i="27"/>
  <c r="T101" i="27"/>
  <c r="X66" i="27"/>
  <c r="Z66" i="27"/>
  <c r="AB66" i="27"/>
  <c r="AD66" i="27"/>
  <c r="BJ67" i="27"/>
  <c r="BD67" i="27"/>
  <c r="V67" i="27"/>
  <c r="T67" i="27"/>
  <c r="BJ68" i="27"/>
  <c r="BD68" i="27"/>
  <c r="BD66" i="27" s="1"/>
  <c r="V68" i="27"/>
  <c r="T68" i="27"/>
  <c r="X63" i="27"/>
  <c r="Z63" i="27"/>
  <c r="AB63" i="27"/>
  <c r="AD63" i="27"/>
  <c r="BJ64" i="27"/>
  <c r="BD64" i="27"/>
  <c r="V64" i="27"/>
  <c r="T64" i="27"/>
  <c r="BJ65" i="27"/>
  <c r="BD65" i="27"/>
  <c r="V65" i="27"/>
  <c r="T65" i="27"/>
  <c r="X59" i="27"/>
  <c r="Z59" i="27"/>
  <c r="AB59" i="27"/>
  <c r="AD59" i="27"/>
  <c r="BJ60" i="27"/>
  <c r="BD60" i="27"/>
  <c r="V60" i="27"/>
  <c r="T60" i="27"/>
  <c r="T59" i="27" s="1"/>
  <c r="BJ61" i="27"/>
  <c r="BD61" i="27"/>
  <c r="V61" i="27"/>
  <c r="T61" i="27"/>
  <c r="BD59" i="27" l="1"/>
  <c r="V63" i="27"/>
  <c r="V99" i="27"/>
  <c r="V59" i="27"/>
  <c r="BD63" i="27"/>
  <c r="T80" i="27"/>
  <c r="V80" i="27"/>
  <c r="T63" i="27"/>
  <c r="BJ76" i="27"/>
  <c r="BD80" i="27"/>
  <c r="T99" i="27"/>
  <c r="BD99" i="27"/>
  <c r="V66" i="27"/>
  <c r="T66" i="27"/>
  <c r="X47" i="27" l="1"/>
  <c r="Z47" i="27"/>
  <c r="AB47" i="27"/>
  <c r="AD47" i="27"/>
  <c r="BJ48" i="27"/>
  <c r="BD48" i="27"/>
  <c r="V48" i="27"/>
  <c r="T48" i="27"/>
  <c r="BJ49" i="27"/>
  <c r="BD49" i="27"/>
  <c r="V49" i="27"/>
  <c r="T49" i="27"/>
  <c r="X42" i="27"/>
  <c r="X34" i="27" s="1"/>
  <c r="Z42" i="27"/>
  <c r="Z34" i="27" s="1"/>
  <c r="AB42" i="27"/>
  <c r="AB34" i="27" s="1"/>
  <c r="AD42" i="27"/>
  <c r="BJ43" i="27"/>
  <c r="BD43" i="27"/>
  <c r="BD42" i="27" s="1"/>
  <c r="V43" i="27"/>
  <c r="T43" i="27"/>
  <c r="BJ44" i="27"/>
  <c r="BD44" i="27"/>
  <c r="V44" i="27"/>
  <c r="T44" i="27"/>
  <c r="T42" i="27" l="1"/>
  <c r="V42" i="27"/>
  <c r="BD47" i="27"/>
  <c r="AD34" i="27"/>
  <c r="T47" i="27"/>
  <c r="V47" i="27"/>
  <c r="AP148" i="27"/>
  <c r="AC148" i="27"/>
  <c r="N148" i="27"/>
  <c r="T144" i="27"/>
  <c r="BP143" i="27"/>
  <c r="BO143" i="27"/>
  <c r="BN143" i="27"/>
  <c r="BM143" i="27"/>
  <c r="BL143" i="27"/>
  <c r="BK143" i="27"/>
  <c r="BJ143" i="27"/>
  <c r="T143" i="27"/>
  <c r="BP142" i="27"/>
  <c r="BO142" i="27"/>
  <c r="BN142" i="27"/>
  <c r="BM142" i="27"/>
  <c r="BL142" i="27"/>
  <c r="BK142" i="27"/>
  <c r="BJ142" i="27"/>
  <c r="T142" i="27"/>
  <c r="T141" i="27"/>
  <c r="BJ138" i="27"/>
  <c r="BD138" i="27"/>
  <c r="BJ137" i="27"/>
  <c r="BD137" i="27"/>
  <c r="BJ136" i="27"/>
  <c r="BJ135" i="27"/>
  <c r="BD135" i="27"/>
  <c r="BJ134" i="27"/>
  <c r="BJ133" i="27"/>
  <c r="V133" i="27"/>
  <c r="T133" i="27"/>
  <c r="BJ132" i="27"/>
  <c r="BD132" i="27"/>
  <c r="V132" i="27"/>
  <c r="T132" i="27"/>
  <c r="BJ131" i="27"/>
  <c r="BJ130" i="27"/>
  <c r="BD130" i="27"/>
  <c r="V130" i="27"/>
  <c r="T130" i="27"/>
  <c r="BJ129" i="27"/>
  <c r="BD129" i="27"/>
  <c r="V129" i="27"/>
  <c r="T129" i="27"/>
  <c r="BJ128" i="27"/>
  <c r="BJ127" i="27"/>
  <c r="BJ126" i="27"/>
  <c r="BD126" i="27"/>
  <c r="V126" i="27"/>
  <c r="T126" i="27"/>
  <c r="BJ125" i="27"/>
  <c r="BD125" i="27"/>
  <c r="V125" i="27"/>
  <c r="T125" i="27"/>
  <c r="BJ124" i="27"/>
  <c r="BJ123" i="27"/>
  <c r="BD123" i="27"/>
  <c r="V123" i="27"/>
  <c r="T123" i="27"/>
  <c r="BJ122" i="27"/>
  <c r="BD122" i="27"/>
  <c r="V122" i="27"/>
  <c r="T122" i="27"/>
  <c r="BJ121" i="27"/>
  <c r="BJ120" i="27"/>
  <c r="BJ119" i="27"/>
  <c r="BD119" i="27"/>
  <c r="V119" i="27"/>
  <c r="T119" i="27"/>
  <c r="BJ118" i="27"/>
  <c r="BD118" i="27"/>
  <c r="V118" i="27"/>
  <c r="T118" i="27"/>
  <c r="BJ117" i="27"/>
  <c r="BD117" i="27"/>
  <c r="V117" i="27"/>
  <c r="T117" i="27"/>
  <c r="BJ116" i="27"/>
  <c r="BJ115" i="27"/>
  <c r="BD115" i="27"/>
  <c r="V115" i="27"/>
  <c r="T115" i="27"/>
  <c r="BJ114" i="27"/>
  <c r="BD114" i="27"/>
  <c r="BD112" i="27" s="1"/>
  <c r="V114" i="27"/>
  <c r="V112" i="27" s="1"/>
  <c r="T114" i="27"/>
  <c r="T112" i="27" s="1"/>
  <c r="BJ111" i="27"/>
  <c r="BD111" i="27"/>
  <c r="V111" i="27"/>
  <c r="T111" i="27"/>
  <c r="BJ110" i="27"/>
  <c r="BJ109" i="27"/>
  <c r="BD109" i="27"/>
  <c r="V109" i="27"/>
  <c r="T109" i="27"/>
  <c r="BJ108" i="27"/>
  <c r="BD108" i="27"/>
  <c r="V108" i="27"/>
  <c r="T108" i="27"/>
  <c r="BJ107" i="27"/>
  <c r="BJ106" i="27"/>
  <c r="BD106" i="27"/>
  <c r="V106" i="27"/>
  <c r="BJ105" i="27"/>
  <c r="BD105" i="27"/>
  <c r="V105" i="27"/>
  <c r="T105" i="27"/>
  <c r="BJ104" i="27"/>
  <c r="BD104" i="27"/>
  <c r="V104" i="27"/>
  <c r="T104" i="27"/>
  <c r="BJ103" i="27"/>
  <c r="BJ102" i="27"/>
  <c r="BD102" i="27"/>
  <c r="V102" i="27"/>
  <c r="T102" i="27"/>
  <c r="BJ99" i="27"/>
  <c r="BJ98" i="27"/>
  <c r="BD98" i="27"/>
  <c r="V98" i="27"/>
  <c r="T98" i="27"/>
  <c r="BJ97" i="27"/>
  <c r="BJ96" i="27"/>
  <c r="BD96" i="27"/>
  <c r="V96" i="27"/>
  <c r="T96" i="27"/>
  <c r="BJ95" i="27"/>
  <c r="BD95" i="27"/>
  <c r="V95" i="27"/>
  <c r="T95" i="27"/>
  <c r="BJ94" i="27"/>
  <c r="BJ93" i="27"/>
  <c r="BD93" i="27"/>
  <c r="V93" i="27"/>
  <c r="T93" i="27"/>
  <c r="BJ92" i="27"/>
  <c r="BD92" i="27"/>
  <c r="T92" i="27"/>
  <c r="BJ91" i="27"/>
  <c r="BD91" i="27"/>
  <c r="V91" i="27"/>
  <c r="T91" i="27"/>
  <c r="BJ90" i="27"/>
  <c r="BD90" i="27"/>
  <c r="V90" i="27"/>
  <c r="T90" i="27"/>
  <c r="BJ89" i="27"/>
  <c r="BJ88" i="27"/>
  <c r="BD88" i="27"/>
  <c r="V88" i="27"/>
  <c r="T88" i="27"/>
  <c r="BJ87" i="27"/>
  <c r="BD87" i="27"/>
  <c r="V87" i="27"/>
  <c r="T87" i="27"/>
  <c r="BJ86" i="27"/>
  <c r="BD86" i="27"/>
  <c r="V86" i="27"/>
  <c r="T86" i="27"/>
  <c r="T84" i="27" s="1"/>
  <c r="BJ85" i="27"/>
  <c r="BC84" i="27"/>
  <c r="BB84" i="27"/>
  <c r="BA84" i="27"/>
  <c r="AZ84" i="27"/>
  <c r="AY84" i="27"/>
  <c r="AX84" i="27"/>
  <c r="AW84" i="27"/>
  <c r="AV84" i="27"/>
  <c r="AU84" i="27"/>
  <c r="AT84" i="27"/>
  <c r="AS84" i="27"/>
  <c r="AR84" i="27"/>
  <c r="AQ84" i="27"/>
  <c r="AP84" i="27"/>
  <c r="AO84" i="27"/>
  <c r="AN84" i="27"/>
  <c r="AM84" i="27"/>
  <c r="AL84" i="27"/>
  <c r="AK84" i="27"/>
  <c r="AJ84" i="27"/>
  <c r="AI84" i="27"/>
  <c r="AH84" i="27"/>
  <c r="AG84" i="27"/>
  <c r="AF84" i="27"/>
  <c r="BJ83" i="27"/>
  <c r="BD83" i="27"/>
  <c r="V83" i="27"/>
  <c r="T83" i="27"/>
  <c r="BJ80" i="27"/>
  <c r="BJ79" i="27"/>
  <c r="BD79" i="27"/>
  <c r="V79" i="27"/>
  <c r="T79" i="27"/>
  <c r="BJ78" i="27"/>
  <c r="BD78" i="27"/>
  <c r="BD76" i="27" s="1"/>
  <c r="V78" i="27"/>
  <c r="V76" i="27" s="1"/>
  <c r="T78" i="27"/>
  <c r="T76" i="27" s="1"/>
  <c r="BJ75" i="27"/>
  <c r="AZ75" i="27"/>
  <c r="AY75" i="27"/>
  <c r="AX75" i="27"/>
  <c r="BJ74" i="27"/>
  <c r="BD74" i="27"/>
  <c r="V74" i="27"/>
  <c r="T74" i="27"/>
  <c r="BJ73" i="27"/>
  <c r="BD73" i="27"/>
  <c r="V73" i="27"/>
  <c r="T73" i="27"/>
  <c r="BJ72" i="27"/>
  <c r="BD72" i="27"/>
  <c r="V72" i="27"/>
  <c r="T72" i="27"/>
  <c r="BJ71" i="27"/>
  <c r="BD71" i="27"/>
  <c r="V71" i="27"/>
  <c r="T71" i="27"/>
  <c r="BJ70" i="27"/>
  <c r="AZ70" i="27"/>
  <c r="AY70" i="27"/>
  <c r="AX70" i="27"/>
  <c r="AW70" i="27"/>
  <c r="AV70" i="27"/>
  <c r="BJ69" i="27"/>
  <c r="BD69" i="27"/>
  <c r="V69" i="27"/>
  <c r="T69" i="27"/>
  <c r="BJ66" i="27"/>
  <c r="BJ63" i="27"/>
  <c r="BJ62" i="27"/>
  <c r="BD62" i="27"/>
  <c r="V62" i="27"/>
  <c r="T62" i="27"/>
  <c r="BJ59" i="27"/>
  <c r="BJ58" i="27"/>
  <c r="BD58" i="27"/>
  <c r="V58" i="27"/>
  <c r="T58" i="27"/>
  <c r="BJ57" i="27"/>
  <c r="AZ57" i="27"/>
  <c r="AY57" i="27"/>
  <c r="AX57" i="27"/>
  <c r="AW57" i="27"/>
  <c r="AW34" i="27" s="1"/>
  <c r="AV57" i="27"/>
  <c r="AU57" i="27"/>
  <c r="AU34" i="27" s="1"/>
  <c r="AT57" i="27"/>
  <c r="AT34" i="27" s="1"/>
  <c r="AS57" i="27"/>
  <c r="AS34" i="27" s="1"/>
  <c r="AR57" i="27"/>
  <c r="AR34" i="27" s="1"/>
  <c r="AQ57" i="27"/>
  <c r="AQ34" i="27" s="1"/>
  <c r="AP57" i="27"/>
  <c r="AP34" i="27" s="1"/>
  <c r="AO57" i="27"/>
  <c r="AO34" i="27" s="1"/>
  <c r="BJ56" i="27"/>
  <c r="BD56" i="27"/>
  <c r="V56" i="27"/>
  <c r="T56" i="27"/>
  <c r="BJ55" i="27"/>
  <c r="BD55" i="27"/>
  <c r="V55" i="27"/>
  <c r="T55" i="27"/>
  <c r="BJ54" i="27"/>
  <c r="BD54" i="27"/>
  <c r="T54" i="27"/>
  <c r="BJ53" i="27"/>
  <c r="BD53" i="27"/>
  <c r="V53" i="27"/>
  <c r="T53" i="27"/>
  <c r="BJ52" i="27"/>
  <c r="BD52" i="27"/>
  <c r="V52" i="27"/>
  <c r="T52" i="27"/>
  <c r="BJ51" i="27"/>
  <c r="BD51" i="27"/>
  <c r="V51" i="27"/>
  <c r="T51" i="27"/>
  <c r="BJ50" i="27"/>
  <c r="XFD50" i="27" s="1"/>
  <c r="BJ47" i="27"/>
  <c r="BJ46" i="27"/>
  <c r="BD46" i="27"/>
  <c r="V46" i="27"/>
  <c r="T46" i="27"/>
  <c r="BJ45" i="27"/>
  <c r="BJ42" i="27"/>
  <c r="BJ41" i="27"/>
  <c r="BD41" i="27"/>
  <c r="V41" i="27"/>
  <c r="T41" i="27"/>
  <c r="BJ40" i="27"/>
  <c r="BJ39" i="27"/>
  <c r="BD39" i="27"/>
  <c r="V39" i="27"/>
  <c r="T39" i="27"/>
  <c r="BJ38" i="27"/>
  <c r="BD38" i="27"/>
  <c r="V38" i="27"/>
  <c r="T38" i="27"/>
  <c r="BJ37" i="27"/>
  <c r="BD37" i="27"/>
  <c r="V37" i="27"/>
  <c r="T37" i="27"/>
  <c r="BJ36" i="27"/>
  <c r="BD36" i="27"/>
  <c r="V36" i="27"/>
  <c r="T36" i="27"/>
  <c r="BJ35" i="27"/>
  <c r="BC34" i="27"/>
  <c r="BB34" i="27"/>
  <c r="BA34" i="27"/>
  <c r="AN34" i="27"/>
  <c r="AM34" i="27"/>
  <c r="AL34" i="27"/>
  <c r="AK34" i="27"/>
  <c r="AJ34" i="27"/>
  <c r="AI34" i="27"/>
  <c r="AH34" i="27"/>
  <c r="AG34" i="27"/>
  <c r="AF34" i="27"/>
  <c r="BH22" i="27"/>
  <c r="BG22" i="27"/>
  <c r="BF22" i="27"/>
  <c r="BE22" i="27"/>
  <c r="BD22" i="27"/>
  <c r="BC22" i="27"/>
  <c r="BB21" i="27"/>
  <c r="BI21" i="27" s="1"/>
  <c r="BB20" i="27"/>
  <c r="BI20" i="27" s="1"/>
  <c r="BB19" i="27"/>
  <c r="BI19" i="27" s="1"/>
  <c r="BB18" i="27"/>
  <c r="BI18" i="27" s="1"/>
  <c r="T34" i="27" l="1"/>
  <c r="V34" i="27"/>
  <c r="BD34" i="27"/>
  <c r="BD84" i="27"/>
  <c r="V84" i="27"/>
  <c r="AD139" i="27"/>
  <c r="AI139" i="27"/>
  <c r="AQ139" i="27"/>
  <c r="AU139" i="27"/>
  <c r="AX34" i="27"/>
  <c r="BK34" i="27" s="1"/>
  <c r="AZ34" i="27"/>
  <c r="AZ139" i="27" s="1"/>
  <c r="AH139" i="27"/>
  <c r="AL139" i="27"/>
  <c r="BB139" i="27"/>
  <c r="AM139" i="27"/>
  <c r="AL140" i="27" s="1"/>
  <c r="BC139" i="27"/>
  <c r="Z139" i="27"/>
  <c r="AY34" i="27"/>
  <c r="AY139" i="27" s="1"/>
  <c r="AX140" i="27" s="1"/>
  <c r="AV34" i="27"/>
  <c r="AV139" i="27" s="1"/>
  <c r="AU140" i="27" s="1"/>
  <c r="BJ34" i="27"/>
  <c r="BJ84" i="27"/>
  <c r="AF139" i="27"/>
  <c r="BL84" i="27"/>
  <c r="AN139" i="27"/>
  <c r="AR139" i="27"/>
  <c r="AB139" i="27"/>
  <c r="AG139" i="27"/>
  <c r="AF140" i="27" s="1"/>
  <c r="AK139" i="27"/>
  <c r="AO139" i="27"/>
  <c r="AS139" i="27"/>
  <c r="AR140" i="27" s="1"/>
  <c r="AW139" i="27"/>
  <c r="BA139" i="27"/>
  <c r="BI22" i="27"/>
  <c r="AP139" i="27"/>
  <c r="AO140" i="27" s="1"/>
  <c r="AT139" i="27"/>
  <c r="X139" i="27"/>
  <c r="AJ139" i="27"/>
  <c r="AI140" i="27" s="1"/>
  <c r="BK84" i="27"/>
  <c r="BB22" i="27"/>
  <c r="BM84" i="27"/>
  <c r="AX139" i="27" l="1"/>
  <c r="BK139" i="27" s="1"/>
  <c r="BO34" i="27" s="1"/>
  <c r="BD139" i="27"/>
  <c r="BM34" i="27"/>
  <c r="T139" i="27"/>
  <c r="BF84" i="27" s="1"/>
  <c r="BL34" i="27"/>
  <c r="BM139" i="27"/>
  <c r="BJ139" i="27"/>
  <c r="V139" i="27"/>
  <c r="BL139" i="27"/>
  <c r="BD145" i="26"/>
  <c r="BD144" i="26"/>
  <c r="BD142" i="26"/>
  <c r="BF34" i="27" l="1"/>
  <c r="BK23" i="27" s="1"/>
  <c r="BO84" i="27"/>
  <c r="BO139" i="27" s="1"/>
  <c r="AP155" i="26" l="1"/>
  <c r="AC155" i="26"/>
  <c r="N155" i="26"/>
  <c r="T151" i="26"/>
  <c r="T150" i="26"/>
  <c r="T149" i="26"/>
  <c r="T148" i="26"/>
  <c r="BJ145" i="26"/>
  <c r="BJ144" i="26"/>
  <c r="BJ143" i="26"/>
  <c r="BJ142" i="26"/>
  <c r="BJ141" i="26"/>
  <c r="V134" i="26"/>
  <c r="T134" i="26"/>
  <c r="BD133" i="26"/>
  <c r="V133" i="26"/>
  <c r="T133" i="26"/>
  <c r="BD131" i="26"/>
  <c r="V131" i="26"/>
  <c r="T131" i="26"/>
  <c r="BD130" i="26"/>
  <c r="V130" i="26"/>
  <c r="T130" i="26"/>
  <c r="BD127" i="26"/>
  <c r="V127" i="26"/>
  <c r="T127" i="26"/>
  <c r="BD126" i="26"/>
  <c r="V126" i="26"/>
  <c r="T126" i="26"/>
  <c r="BD124" i="26"/>
  <c r="V124" i="26"/>
  <c r="T124" i="26"/>
  <c r="BD123" i="26"/>
  <c r="V123" i="26"/>
  <c r="T123" i="26"/>
  <c r="BD120" i="26"/>
  <c r="V120" i="26"/>
  <c r="T120" i="26"/>
  <c r="BD119" i="26"/>
  <c r="V119" i="26"/>
  <c r="T119" i="26"/>
  <c r="BD118" i="26"/>
  <c r="V118" i="26"/>
  <c r="T118" i="26"/>
  <c r="BD116" i="26"/>
  <c r="V116" i="26"/>
  <c r="T116" i="26"/>
  <c r="BD115" i="26"/>
  <c r="V115" i="26"/>
  <c r="T115" i="26"/>
  <c r="BD114" i="26"/>
  <c r="V114" i="26"/>
  <c r="T114" i="26"/>
  <c r="BD112" i="26"/>
  <c r="V112" i="26"/>
  <c r="T112" i="26"/>
  <c r="BD111" i="26"/>
  <c r="V111" i="26"/>
  <c r="T111" i="26"/>
  <c r="BD109" i="26"/>
  <c r="V109" i="26"/>
  <c r="T109" i="26"/>
  <c r="BD108" i="26"/>
  <c r="V108" i="26"/>
  <c r="T108" i="26"/>
  <c r="BD107" i="26"/>
  <c r="V107" i="26"/>
  <c r="T107" i="26"/>
  <c r="BD105" i="26"/>
  <c r="V105" i="26"/>
  <c r="T105" i="26"/>
  <c r="BD104" i="26"/>
  <c r="V104" i="26"/>
  <c r="T104" i="26"/>
  <c r="BD103" i="26"/>
  <c r="V103" i="26"/>
  <c r="T103" i="26"/>
  <c r="BD101" i="26"/>
  <c r="V101" i="26"/>
  <c r="T101" i="26"/>
  <c r="BD100" i="26"/>
  <c r="V100" i="26"/>
  <c r="T100" i="26"/>
  <c r="BD98" i="26"/>
  <c r="V98" i="26"/>
  <c r="T98" i="26"/>
  <c r="BD83" i="26"/>
  <c r="T83" i="26"/>
  <c r="BD82" i="26"/>
  <c r="V82" i="26"/>
  <c r="T82" i="26"/>
  <c r="BD81" i="26"/>
  <c r="V81" i="26"/>
  <c r="T81" i="26"/>
  <c r="BD79" i="26"/>
  <c r="V79" i="26"/>
  <c r="T79" i="26"/>
  <c r="BD78" i="26"/>
  <c r="V78" i="26"/>
  <c r="T78" i="26"/>
  <c r="BD77" i="26"/>
  <c r="V77" i="26"/>
  <c r="T77" i="26"/>
  <c r="BC75" i="26"/>
  <c r="BB75" i="26"/>
  <c r="BA75" i="26"/>
  <c r="AZ75" i="26"/>
  <c r="AY75" i="26"/>
  <c r="AX75" i="26"/>
  <c r="AW75" i="26"/>
  <c r="AV75" i="26"/>
  <c r="AU75" i="26"/>
  <c r="AT75" i="26"/>
  <c r="AS75" i="26"/>
  <c r="AR75" i="26"/>
  <c r="AQ75" i="26"/>
  <c r="AP75" i="26"/>
  <c r="AO75" i="26"/>
  <c r="AN75" i="26"/>
  <c r="AM75" i="26"/>
  <c r="AL75" i="26"/>
  <c r="AK75" i="26"/>
  <c r="AJ75" i="26"/>
  <c r="AI75" i="26"/>
  <c r="AH75" i="26"/>
  <c r="AG75" i="26"/>
  <c r="AF75" i="26"/>
  <c r="AD75" i="26"/>
  <c r="AB75" i="26"/>
  <c r="Z75" i="26"/>
  <c r="X75" i="26"/>
  <c r="BD74" i="26"/>
  <c r="V74" i="26"/>
  <c r="T74" i="26"/>
  <c r="BD73" i="26"/>
  <c r="V73" i="26"/>
  <c r="T73" i="26"/>
  <c r="BD72" i="26"/>
  <c r="V72" i="26"/>
  <c r="T72" i="26"/>
  <c r="BD71" i="26"/>
  <c r="V71" i="26"/>
  <c r="T71" i="26"/>
  <c r="AZ70" i="26"/>
  <c r="AY70" i="26"/>
  <c r="AX70" i="26"/>
  <c r="BD69" i="26"/>
  <c r="V69" i="26"/>
  <c r="T69" i="26"/>
  <c r="BD68" i="26"/>
  <c r="V68" i="26"/>
  <c r="T68" i="26"/>
  <c r="BJ67" i="26"/>
  <c r="BD67" i="26"/>
  <c r="V67" i="26"/>
  <c r="T67" i="26"/>
  <c r="BD66" i="26"/>
  <c r="V66" i="26"/>
  <c r="T66" i="26"/>
  <c r="AZ65" i="26"/>
  <c r="AY65" i="26"/>
  <c r="AX65" i="26"/>
  <c r="AW65" i="26"/>
  <c r="AV65" i="26"/>
  <c r="BD64" i="26"/>
  <c r="V64" i="26"/>
  <c r="T64" i="26"/>
  <c r="BD63" i="26"/>
  <c r="V63" i="26"/>
  <c r="T63" i="26"/>
  <c r="BD62" i="26"/>
  <c r="V62" i="26"/>
  <c r="T62" i="26"/>
  <c r="BD61" i="26"/>
  <c r="V61" i="26"/>
  <c r="T61" i="26"/>
  <c r="BD60" i="26"/>
  <c r="V60" i="26"/>
  <c r="T60" i="26"/>
  <c r="AZ59" i="26"/>
  <c r="AY59" i="26"/>
  <c r="AX59" i="26"/>
  <c r="AW59" i="26"/>
  <c r="AV59" i="26"/>
  <c r="AU59" i="26"/>
  <c r="AU34" i="26" s="1"/>
  <c r="AT59" i="26"/>
  <c r="AT34" i="26" s="1"/>
  <c r="AS59" i="26"/>
  <c r="AS34" i="26" s="1"/>
  <c r="AR59" i="26"/>
  <c r="AR34" i="26" s="1"/>
  <c r="AQ59" i="26"/>
  <c r="AQ34" i="26" s="1"/>
  <c r="AP59" i="26"/>
  <c r="AP34" i="26" s="1"/>
  <c r="AO59" i="26"/>
  <c r="AO34" i="26" s="1"/>
  <c r="AO146" i="26" s="1"/>
  <c r="BD58" i="26"/>
  <c r="V58" i="26"/>
  <c r="T58" i="26"/>
  <c r="BD57" i="26"/>
  <c r="V57" i="26"/>
  <c r="T57" i="26"/>
  <c r="BD56" i="26"/>
  <c r="T56" i="26"/>
  <c r="BD55" i="26"/>
  <c r="V55" i="26"/>
  <c r="T55" i="26"/>
  <c r="BD54" i="26"/>
  <c r="V54" i="26"/>
  <c r="T54" i="26"/>
  <c r="BD47" i="26"/>
  <c r="V47" i="26"/>
  <c r="T47" i="26"/>
  <c r="XFD46" i="26"/>
  <c r="BD45" i="26"/>
  <c r="V45" i="26"/>
  <c r="T45" i="26"/>
  <c r="BD44" i="26"/>
  <c r="V44" i="26"/>
  <c r="T44" i="26"/>
  <c r="BD42" i="26"/>
  <c r="V42" i="26"/>
  <c r="T42" i="26"/>
  <c r="BD41" i="26"/>
  <c r="V41" i="26"/>
  <c r="T41" i="26"/>
  <c r="BD39" i="26"/>
  <c r="V39" i="26"/>
  <c r="T39" i="26"/>
  <c r="BD38" i="26"/>
  <c r="V38" i="26"/>
  <c r="T38" i="26"/>
  <c r="BD37" i="26"/>
  <c r="V37" i="26"/>
  <c r="T37" i="26"/>
  <c r="BD36" i="26"/>
  <c r="V36" i="26"/>
  <c r="T36" i="26"/>
  <c r="BC34" i="26"/>
  <c r="BB34" i="26"/>
  <c r="BA34" i="26"/>
  <c r="AN34" i="26"/>
  <c r="AM34" i="26"/>
  <c r="AL34" i="26"/>
  <c r="AK34" i="26"/>
  <c r="AJ34" i="26"/>
  <c r="AI34" i="26"/>
  <c r="AH34" i="26"/>
  <c r="AG34" i="26"/>
  <c r="AF34" i="26"/>
  <c r="AD34" i="26"/>
  <c r="AB34" i="26"/>
  <c r="Z34" i="26"/>
  <c r="X34" i="26"/>
  <c r="BH22" i="26"/>
  <c r="BG22" i="26"/>
  <c r="BF22" i="26"/>
  <c r="BE22" i="26"/>
  <c r="BD22" i="26"/>
  <c r="BC22" i="26"/>
  <c r="BB21" i="26"/>
  <c r="BI21" i="26" s="1"/>
  <c r="BB20" i="26"/>
  <c r="BI20" i="26" s="1"/>
  <c r="BB19" i="26"/>
  <c r="BI19" i="26" s="1"/>
  <c r="BB18" i="26"/>
  <c r="BI18" i="26" s="1"/>
  <c r="X146" i="26" l="1"/>
  <c r="AY34" i="26"/>
  <c r="AV34" i="26"/>
  <c r="AZ34" i="26"/>
  <c r="AZ146" i="26" s="1"/>
  <c r="BB22" i="26"/>
  <c r="BD34" i="26"/>
  <c r="AF146" i="26"/>
  <c r="AJ146" i="26"/>
  <c r="AI147" i="26" s="1"/>
  <c r="AN146" i="26"/>
  <c r="AR146" i="26"/>
  <c r="AW34" i="26"/>
  <c r="AW146" i="26" s="1"/>
  <c r="Z146" i="26"/>
  <c r="AG146" i="26"/>
  <c r="AF147" i="26" s="1"/>
  <c r="AK146" i="26"/>
  <c r="BA146" i="26"/>
  <c r="T75" i="26"/>
  <c r="BD75" i="26"/>
  <c r="AD146" i="26"/>
  <c r="AX34" i="26"/>
  <c r="AS146" i="26"/>
  <c r="AR147" i="26" s="1"/>
  <c r="AV146" i="26"/>
  <c r="AU147" i="26" s="1"/>
  <c r="AH146" i="26"/>
  <c r="AL146" i="26"/>
  <c r="BB146" i="26"/>
  <c r="BI22" i="26"/>
  <c r="AI146" i="26"/>
  <c r="AM146" i="26"/>
  <c r="AL147" i="26" s="1"/>
  <c r="AQ146" i="26"/>
  <c r="AU146" i="26"/>
  <c r="AY146" i="26"/>
  <c r="AX147" i="26" s="1"/>
  <c r="BC146" i="26"/>
  <c r="AB146" i="26"/>
  <c r="T34" i="26"/>
  <c r="V75" i="26"/>
  <c r="V34" i="26"/>
  <c r="AP146" i="26"/>
  <c r="AO147" i="26" s="1"/>
  <c r="AT146" i="26"/>
  <c r="AX146" i="26"/>
  <c r="T146" i="26" l="1"/>
  <c r="BD146" i="26"/>
  <c r="V146" i="26"/>
  <c r="BK23" i="26" l="1"/>
</calcChain>
</file>

<file path=xl/sharedStrings.xml><?xml version="1.0" encoding="utf-8"?>
<sst xmlns="http://schemas.openxmlformats.org/spreadsheetml/2006/main" count="1863" uniqueCount="586">
  <si>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</si>
  <si>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</si>
  <si>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</si>
  <si>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</si>
  <si>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</si>
  <si>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</si>
  <si>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</si>
  <si>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</si>
  <si>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</si>
  <si>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</si>
  <si>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</si>
  <si>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</si>
  <si>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</si>
  <si>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</si>
  <si>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</si>
  <si>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</si>
  <si>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</si>
  <si>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</si>
  <si>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</si>
  <si>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</si>
  <si>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</si>
  <si>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</si>
  <si>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</si>
  <si>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</si>
  <si>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</si>
  <si>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</si>
  <si>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</si>
  <si>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</si>
  <si>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</si>
  <si>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</si>
  <si>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</si>
  <si>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</si>
  <si>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</si>
  <si>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</si>
  <si>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</si>
  <si>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</si>
  <si>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</si>
  <si>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</si>
  <si>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</si>
  <si>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</si>
  <si>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</si>
  <si>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</si>
  <si>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</si>
  <si>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</si>
  <si>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</si>
  <si>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</si>
  <si>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</si>
  <si>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</si>
  <si>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</si>
  <si>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</si>
  <si>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</si>
  <si>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</si>
  <si>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</si>
  <si>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</si>
  <si>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</si>
  <si>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</si>
  <si>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</si>
  <si>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</si>
  <si>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</si>
  <si>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</si>
  <si>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</si>
  <si>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</si>
  <si>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</si>
  <si>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</si>
  <si>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</si>
  <si>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</si>
  <si>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</si>
  <si>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</si>
  <si>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</si>
  <si>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</si>
  <si>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</si>
  <si>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</si>
  <si>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</si>
  <si>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</si>
  <si>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</si>
  <si>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</si>
  <si>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</si>
  <si>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</si>
  <si>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</si>
  <si>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</si>
  <si>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</si>
  <si>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</si>
  <si>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</si>
  <si>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</si>
  <si>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</si>
  <si>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</si>
  <si>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</si>
  <si>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</si>
  <si>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</si>
  <si>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</si>
  <si>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</si>
  <si>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</si>
  <si>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</si>
  <si>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</si>
  <si>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</si>
  <si>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</si>
  <si>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</si>
  <si>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</si>
  <si>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</si>
  <si>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</si>
  <si>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</si>
  <si>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</si>
  <si>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</si>
  <si>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</si>
  <si>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</si>
  <si>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</si>
  <si>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</si>
  <si>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</si>
  <si>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</si>
  <si>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</si>
  <si>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</si>
  <si>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</si>
  <si>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</si>
  <si>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</si>
  <si>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</si>
  <si>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</si>
  <si>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</si>
  <si>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</si>
  <si>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</si>
  <si>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</si>
  <si>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</si>
  <si>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</si>
  <si>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</si>
  <si>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</si>
  <si>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</si>
  <si>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</si>
  <si>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</si>
  <si>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</si>
  <si>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</si>
  <si>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</si>
  <si>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</si>
  <si>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</si>
  <si>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</si>
  <si>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1.4.2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</si>
  <si>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</si>
  <si>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</si>
  <si>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</si>
  <si>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</si>
  <si>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</si>
  <si>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</si>
  <si>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</si>
  <si>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</si>
  <si>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</si>
  <si>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</si>
  <si>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</si>
  <si>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</si>
  <si>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</si>
  <si>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</si>
  <si>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</si>
  <si>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Дискретная математика</t>
  </si>
  <si>
    <t>1.4.3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</si>
  <si>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</si>
  <si>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</si>
  <si>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</si>
  <si>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</si>
  <si>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>Модуль «Общеинженерная подготовка»</t>
  </si>
  <si>
    <t>Основы компьютерной графики</t>
  </si>
  <si>
    <t>IV курс</t>
  </si>
  <si>
    <t>Физическая культура</t>
  </si>
  <si>
    <t>/68</t>
  </si>
  <si>
    <t>/64</t>
  </si>
  <si>
    <t>IV</t>
  </si>
  <si>
    <t>ТИПОВОЙ УЧЕБНЫЙ  ПЛАН</t>
  </si>
  <si>
    <t>Срок обучения: 4 года</t>
  </si>
  <si>
    <t>МИНИСТЕРСТВО ОБРАЗОВАНИЯ РЕСПУБЛИКИ БЕЛАРУСЬ</t>
  </si>
  <si>
    <t>Первый заместитель Министра промышленности Республики Беларусь</t>
  </si>
  <si>
    <t>Начальник Главного управления профессионального образования Министерства образования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</si>
  <si>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</si>
  <si>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</si>
  <si>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</si>
  <si>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</si>
  <si>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</si>
  <si>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</si>
  <si>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</si>
  <si>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</si>
  <si>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</si>
  <si>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</si>
  <si>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Основы бизнеса и права в сфере инфокоммуникационных технологий</t>
  </si>
  <si>
    <t>1.6</t>
  </si>
  <si>
    <t>Физика</t>
  </si>
  <si>
    <t>1.7</t>
  </si>
  <si>
    <t>3 семестр,
17 недель</t>
  </si>
  <si>
    <t>4 семестр,
17 недель</t>
  </si>
  <si>
    <t>2 семестр,
16 недель</t>
  </si>
  <si>
    <t>2.2.2</t>
  </si>
  <si>
    <t>2.2.1</t>
  </si>
  <si>
    <t>2.2.3</t>
  </si>
  <si>
    <t>2.2.4</t>
  </si>
  <si>
    <t>Технологическая</t>
  </si>
  <si>
    <t>Преддипломная</t>
  </si>
  <si>
    <t>/32</t>
  </si>
  <si>
    <t>/332</t>
  </si>
  <si>
    <t>7 семестр,
17 недель</t>
  </si>
  <si>
    <t>1.1.4</t>
  </si>
  <si>
    <t>Протокол № ____ от _________ 2021</t>
  </si>
  <si>
    <t>Квалификация:</t>
  </si>
  <si>
    <t>Маркетинг программного продукта и услуг / Политические  институты и процессы в информационном обществе</t>
  </si>
  <si>
    <t>Основы информационной безопасности</t>
  </si>
  <si>
    <t>Логика</t>
  </si>
  <si>
    <t>Модуль «Математика»</t>
  </si>
  <si>
    <t>1.3.1</t>
  </si>
  <si>
    <t>Линейная алгебра и аналитическая геометрия</t>
  </si>
  <si>
    <t>1.3.2</t>
  </si>
  <si>
    <t>Математический анализ</t>
  </si>
  <si>
    <t>Белорусский язык (профессиональная лексика)</t>
  </si>
  <si>
    <t>Модуль «Социально-гуманитарные дисциплины 1»</t>
  </si>
  <si>
    <t>Модуль «Социально-гуманитарные дисциплины 2»</t>
  </si>
  <si>
    <t>3.2</t>
  </si>
  <si>
    <t>УК-7</t>
  </si>
  <si>
    <t>УК-8</t>
  </si>
  <si>
    <t>УК-9</t>
  </si>
  <si>
    <t>УК-10</t>
  </si>
  <si>
    <t>УК-11</t>
  </si>
  <si>
    <t>Философия</t>
  </si>
  <si>
    <t>Экономика</t>
  </si>
  <si>
    <t>История</t>
  </si>
  <si>
    <t>Великая Отечественная война советского народа (в контексте Второй мировой войны)</t>
  </si>
  <si>
    <t xml:space="preserve">Логика </t>
  </si>
  <si>
    <t>Политические  институты и процессы в информационном обществе</t>
  </si>
  <si>
    <t>Безопасность жизнедеятельности человека</t>
  </si>
  <si>
    <t>Маркетинг программного продукта и услуг</t>
  </si>
  <si>
    <t>Метрология, стандартизация и сертификация (в информационных технологиях)</t>
  </si>
  <si>
    <t xml:space="preserve">            </t>
  </si>
  <si>
    <t xml:space="preserve">8 семестр
</t>
  </si>
  <si>
    <t>2.1.3</t>
  </si>
  <si>
    <t>УК-12</t>
  </si>
  <si>
    <t>УК-13</t>
  </si>
  <si>
    <t>Модуль «Дополнительные главы математики»</t>
  </si>
  <si>
    <t>Основы управления интеллектуальной собственностью</t>
  </si>
  <si>
    <t>УК-14</t>
  </si>
  <si>
    <t>Коррупция и ее общественная опасность</t>
  </si>
  <si>
    <t>/1-6</t>
  </si>
  <si>
    <t>Работать в команде, толерантно воспринимать социальные, этнические, конфессиональные, культурные и иные различия</t>
  </si>
  <si>
    <t>Политология, Политические  институты и процессы в информационном обществе</t>
  </si>
  <si>
    <t>Выявлять факторы и механизмы исторического развития, определять общественное значение исторических событий</t>
  </si>
  <si>
    <t>История, Великая Отечественная война советского народа (в контексте Второй мировой войны)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</si>
  <si>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</si>
  <si>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Владеть основами исследовательской деятельности, осуществлять поиск, анализ и синтез информации</t>
  </si>
  <si>
    <t>Все курсачи</t>
  </si>
  <si>
    <t>Обладать навыками саморазвития и совершенствования в профессиональной деятельности</t>
  </si>
  <si>
    <t>Проявлять инициативу и адаптироваться к изменениям в профессиональной деятельности</t>
  </si>
  <si>
    <t>Обеспечивать безопасность информации с учетом способов ее представления и модели нарушителя</t>
  </si>
  <si>
    <t>/2</t>
  </si>
  <si>
    <t>М.«Проф.лекс.» (Ин.яз+Бел.яз)</t>
  </si>
  <si>
    <t>Оформлять объекты интеллектуальной собственности, вводить их в гражданский оборот</t>
  </si>
  <si>
    <t>Осуществлять коммуникации, в том числе на иностранном языке, для решения задач межличностного, профессионального и межкультурного взаимодействия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</si>
  <si>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</si>
  <si>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Компонент учреждения высшего образования</t>
  </si>
  <si>
    <t>Ознакомительная</t>
  </si>
  <si>
    <t>Владеть навыками здоровьесбережения, поддерживать необходимый и достаточный уровень физической подготовки, обеспечивающий полноценную профессиональную деятельность</t>
  </si>
  <si>
    <t>1.8</t>
  </si>
  <si>
    <t>Философские аспекты развития науки и техники / Великая Отечественная война советского народа (в контексте Второй мировой войны)</t>
  </si>
  <si>
    <t>БПК-3</t>
  </si>
  <si>
    <t>БПК-4</t>
  </si>
  <si>
    <t>Анализировать события, факты и явления Второй мировой войны и Великой Отечественной войны на основе понимания закономерностей и особенностей исторических процессов</t>
  </si>
  <si>
    <t>Использовать формы, приемы, методы и законы интеллектуальной познавательной деятельности в профессиональной сфере</t>
  </si>
  <si>
    <t>УК-15</t>
  </si>
  <si>
    <t>УК-16</t>
  </si>
  <si>
    <t>М.Математика, М.Доп главы мат</t>
  </si>
  <si>
    <t>УК-4,8</t>
  </si>
  <si>
    <t>УК-4,7</t>
  </si>
  <si>
    <t>УК-4,14 / УК-4,9,15</t>
  </si>
  <si>
    <t>Политология</t>
  </si>
  <si>
    <t>БПК-5</t>
  </si>
  <si>
    <t>БПК-9</t>
  </si>
  <si>
    <t>БПК-8</t>
  </si>
  <si>
    <t>БПК-7</t>
  </si>
  <si>
    <t>БПК-6</t>
  </si>
  <si>
    <t>Философские аспекты развития науки и техники</t>
  </si>
  <si>
    <t>УК-4,9,10</t>
  </si>
  <si>
    <t>УК-4,11</t>
  </si>
  <si>
    <t>1-40 01 01 Программное обеспечение информационных технологий</t>
  </si>
  <si>
    <t>инженер-программист</t>
  </si>
  <si>
    <t>Стандартизация программного обеспечения</t>
  </si>
  <si>
    <t>СК-7</t>
  </si>
  <si>
    <t>Основы программной инженерии</t>
  </si>
  <si>
    <t>Алгоритмы и структуры данных</t>
  </si>
  <si>
    <t>Конструирование программного обеспечения</t>
  </si>
  <si>
    <t>1.10</t>
  </si>
  <si>
    <t>1.10.1</t>
  </si>
  <si>
    <t>Объектно-ориентированные технологии программирования и стандарты проектирования</t>
  </si>
  <si>
    <t>1.10.2</t>
  </si>
  <si>
    <t>Базы данных</t>
  </si>
  <si>
    <t>Компьютерные системы и сети</t>
  </si>
  <si>
    <t xml:space="preserve">Системное программирование </t>
  </si>
  <si>
    <t>2.4</t>
  </si>
  <si>
    <t>2.4.1</t>
  </si>
  <si>
    <t>Компиляторные технологии</t>
  </si>
  <si>
    <t>2.4.2</t>
  </si>
  <si>
    <t>Архитектура компьютерной техники и операционных систем</t>
  </si>
  <si>
    <t>2.5</t>
  </si>
  <si>
    <t>2.5.1</t>
  </si>
  <si>
    <t>Разработка пользовательских интерфейсов</t>
  </si>
  <si>
    <t>2.5.2</t>
  </si>
  <si>
    <t>Веб-технологии</t>
  </si>
  <si>
    <t>Тестирование веб-ориентированных приложений</t>
  </si>
  <si>
    <t>2.6</t>
  </si>
  <si>
    <t>2.6.1</t>
  </si>
  <si>
    <t xml:space="preserve">Математическое программирование </t>
  </si>
  <si>
    <t>2.6.2</t>
  </si>
  <si>
    <t>Методы и алгоритмы принятия решений</t>
  </si>
  <si>
    <t>2.7</t>
  </si>
  <si>
    <t>Теория информации</t>
  </si>
  <si>
    <t>Распределенные  вычисления</t>
  </si>
  <si>
    <t>СК-9</t>
  </si>
  <si>
    <t>2.8</t>
  </si>
  <si>
    <t>2.9</t>
  </si>
  <si>
    <t>2.9.1</t>
  </si>
  <si>
    <t>Современные платформы программирования</t>
  </si>
  <si>
    <t>2.9.2</t>
  </si>
  <si>
    <t>Разработка программного обеспечения для мобильных платформ</t>
  </si>
  <si>
    <t>2.10.1</t>
  </si>
  <si>
    <t>2.10.1.1</t>
  </si>
  <si>
    <t>Системный анализ и машинное моделирование</t>
  </si>
  <si>
    <t>СК-8</t>
  </si>
  <si>
    <t>2.10.1.2</t>
  </si>
  <si>
    <t>Статистические методы анализа  данных</t>
  </si>
  <si>
    <t>Алгоритмы компьютерной графики</t>
  </si>
  <si>
    <t>Цифровая обработка сигналов</t>
  </si>
  <si>
    <t>2.10.2</t>
  </si>
  <si>
    <t>2.10.2.1</t>
  </si>
  <si>
    <t>2.10.2.2</t>
  </si>
  <si>
    <t>Экономика программной инженерии</t>
  </si>
  <si>
    <t>ERP-системы</t>
  </si>
  <si>
    <t>СК-11</t>
  </si>
  <si>
    <t>Проектирование информационных систем</t>
  </si>
  <si>
    <t>СК-10</t>
  </si>
  <si>
    <t>Программное обеспечение цифрового проектирования</t>
  </si>
  <si>
    <t>Программное обеспечение встроенных систем</t>
  </si>
  <si>
    <t>СК-17</t>
  </si>
  <si>
    <t>В.А.Прытков</t>
  </si>
  <si>
    <t>2.10</t>
  </si>
  <si>
    <t>Модули по выбору 1</t>
  </si>
  <si>
    <t>Модули по выбору 2</t>
  </si>
  <si>
    <t>БПК-10</t>
  </si>
  <si>
    <t>БПК-11</t>
  </si>
  <si>
    <t>БПК-12</t>
  </si>
  <si>
    <t>БПК-13</t>
  </si>
  <si>
    <t>БПК-14</t>
  </si>
  <si>
    <t>БПК-15</t>
  </si>
  <si>
    <t>БПК-16</t>
  </si>
  <si>
    <t>БПК-17</t>
  </si>
  <si>
    <t>1.9.2</t>
  </si>
  <si>
    <t>2.3</t>
  </si>
  <si>
    <t>2.3.1</t>
  </si>
  <si>
    <t>2.3.2</t>
  </si>
  <si>
    <t>2.4.3</t>
  </si>
  <si>
    <t>СК-12</t>
  </si>
  <si>
    <t>СК-13</t>
  </si>
  <si>
    <t>СК-14</t>
  </si>
  <si>
    <t>СК-15</t>
  </si>
  <si>
    <t>СК-16</t>
  </si>
  <si>
    <t>СК-18</t>
  </si>
  <si>
    <t>2.8.1</t>
  </si>
  <si>
    <t>2.8.2</t>
  </si>
  <si>
    <t>СК-19</t>
  </si>
  <si>
    <t>СК-20</t>
  </si>
  <si>
    <t>СК-21</t>
  </si>
  <si>
    <t>СК-22</t>
  </si>
  <si>
    <t>СК-23</t>
  </si>
  <si>
    <t>СК-24</t>
  </si>
  <si>
    <t>СК-25</t>
  </si>
  <si>
    <t>СК-26</t>
  </si>
  <si>
    <t>СК-27</t>
  </si>
  <si>
    <t>СК-28</t>
  </si>
  <si>
    <t>Применять алгоритмические и программные решения в области системного  программного обеспечения, включая программные реализации систем с параллельной обработкой данных и высокопроизводительных систем</t>
  </si>
  <si>
    <t>Осуществлять  оценку трудоемкости и стоимостную оценку разработки программного обеспечения на основе различных моделей монетизации программных продуктов</t>
  </si>
  <si>
    <t>СК-6 / СК-7</t>
  </si>
  <si>
    <t>Применять  современные технологии программирования  с учетом ресурсов и возможностей вычислительной системы, требований стандартов, ограничений проекта</t>
  </si>
  <si>
    <t>Разработка и анализ требований</t>
  </si>
  <si>
    <t>Групповая динамика  и коммуникация в программной инженерии</t>
  </si>
  <si>
    <t>Сетевые технологии и администрирование операционных систем</t>
  </si>
  <si>
    <t>Применять  принципы системного анализа и методы моделирования сложных систем в профессиональной деятельности</t>
  </si>
  <si>
    <t>1.8.3</t>
  </si>
  <si>
    <t>1.8.1</t>
  </si>
  <si>
    <t>1.8.2</t>
  </si>
  <si>
    <t>Численные методы</t>
  </si>
  <si>
    <t>1.8.4</t>
  </si>
  <si>
    <t>1.9</t>
  </si>
  <si>
    <t>1.9.1</t>
  </si>
  <si>
    <t>1.10.3</t>
  </si>
  <si>
    <t>2.5.3</t>
  </si>
  <si>
    <t>БПК-18</t>
  </si>
  <si>
    <t>БПК-19</t>
  </si>
  <si>
    <t>Создавать программные приложения на основе современных мобильных платформ</t>
  </si>
  <si>
    <t>2.7.1</t>
  </si>
  <si>
    <t>2.7.2</t>
  </si>
  <si>
    <t>2.8.3</t>
  </si>
  <si>
    <t>2.9.1.1</t>
  </si>
  <si>
    <t>2.9.1.2</t>
  </si>
  <si>
    <t>2.9.2.1</t>
  </si>
  <si>
    <t>2.9.2.2</t>
  </si>
  <si>
    <t>1-й</t>
  </si>
  <si>
    <t>2-й</t>
  </si>
  <si>
    <t>3-й</t>
  </si>
  <si>
    <t>4-й</t>
  </si>
  <si>
    <t>5-й</t>
  </si>
  <si>
    <t>6-й</t>
  </si>
  <si>
    <t>7-й</t>
  </si>
  <si>
    <t>Математическое программирование</t>
  </si>
  <si>
    <t>Распределенные вычисления</t>
  </si>
  <si>
    <t>Статистические методы анализа данных</t>
  </si>
  <si>
    <t>Методы машинного обучения</t>
  </si>
  <si>
    <t>Групповая динамика и коммуникация в программной инженерии</t>
  </si>
  <si>
    <t>Использовать методы разработки и анализа требований для создания программного обеспечения  с  повышенными  требованиями  к  критичности</t>
  </si>
  <si>
    <t xml:space="preserve">Использовать объектно-ориентированный подход в технологии разработки программных систем  </t>
  </si>
  <si>
    <t>Применять алгоритмы компьютерной графики при  разработке программного обеспечения в создании трехмерных изображений</t>
  </si>
  <si>
    <t>1.1.1, 2.1.3</t>
  </si>
  <si>
    <t>1.1.2, 2.1.2</t>
  </si>
  <si>
    <t>Курсовая работа по учебной  дисциплине «Основы алгоритмизации и программирования»</t>
  </si>
  <si>
    <t>Курсовой проект по учебной дисциплине «Конструирование программного обеспечения»</t>
  </si>
  <si>
    <t>Модуль «Системные технологии»</t>
  </si>
  <si>
    <t>Курсовой проект по учебной дисциплине «Компьютерные системы и сети»</t>
  </si>
  <si>
    <t>Модуль «Моделирование  программного обеспечения»</t>
  </si>
  <si>
    <t>УК-1,5,6</t>
  </si>
  <si>
    <t>Модуль «Компьютерные технологии»</t>
  </si>
  <si>
    <t>Модуль «Компьютерная математика»</t>
  </si>
  <si>
    <t>Модуль «Распределенные системы и технологии»</t>
  </si>
  <si>
    <t>Модуль «Разработка прикладного программного обеспечения»</t>
  </si>
  <si>
    <t>Модуль «Встроенные системы»</t>
  </si>
  <si>
    <t>Модуль «Корпоративные информационные системы»</t>
  </si>
  <si>
    <t>Модуль «Управление разработкой программного обеспечения»</t>
  </si>
  <si>
    <t>Модуль «Обработка звуковых и видео сигналов»</t>
  </si>
  <si>
    <t>Модуль «Технологии анализа данных»</t>
  </si>
  <si>
    <t>Курсовая работа по учебной  дисциплине «Современные платформы программирования»</t>
  </si>
  <si>
    <t>1.2.1, 1.2.2</t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</si>
  <si>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</si>
  <si>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использовать основы философских знаний в профессиональной деятельности</t>
  </si>
  <si>
    <t>Дискретная математика (кафедральная часть)</t>
  </si>
  <si>
    <t>Основы алгоритмизации и программирования (кафедральная часть)</t>
  </si>
  <si>
    <t>УК-12, БПК-1</t>
  </si>
  <si>
    <t>УК-12, БПК-2</t>
  </si>
  <si>
    <t>УК-12, БПК-5</t>
  </si>
  <si>
    <t>УК-12, БПК-6</t>
  </si>
  <si>
    <t>1.3.1, 1.3.2, 1.4.1, 1.4.2, 1.4.3</t>
  </si>
  <si>
    <t xml:space="preserve">Применять основные методы алгоритмизации, способы и средства получения, хранения, обработки информации при решении профессиональных задач </t>
  </si>
  <si>
    <t>М.Разработка веб-приложений</t>
  </si>
  <si>
    <t>2.4.1, 2.4.2, 2.4.3</t>
  </si>
  <si>
    <t>Проектирование информационных сисетм</t>
  </si>
  <si>
    <t>Курсовая работа по учебной дисциплине «Базы данных»</t>
  </si>
  <si>
    <t>Использовать теоретические основы реляционной алгебры в  обеспечении систем управления базами данных различного типа и назначения, а также современные технологии информационного моделирования  предметной области, проектирования, создания и администрирования баз данных</t>
  </si>
  <si>
    <t>БПК-20</t>
  </si>
  <si>
    <t>Курсовой проект по учебной дисциплине «Системное программирование»</t>
  </si>
  <si>
    <t>Модуль «Разработка веб-приложений»</t>
  </si>
  <si>
    <t>Модуль «Фундаментальные основы разработки программного обеспечения»</t>
  </si>
  <si>
    <t xml:space="preserve">Использовать модели и алгоритмические методы их реализации в создании систем поддержки принятия решений </t>
  </si>
  <si>
    <t>УК-2, БПК-11,12</t>
  </si>
  <si>
    <t>БПК-19,20</t>
  </si>
  <si>
    <t>Метрология, стандартизация и сертификация (в информационных технологиях) / Стандартизация программного обеспечения</t>
  </si>
  <si>
    <t>Разработан в качестве примера реализации образовательного стандарта по специальности 1-40 01 01 «Программное обеспечение информационных технологий».</t>
  </si>
  <si>
    <t>Председатель НМС по разработке программного обеспечения и информационно-коммуникационным технологиям</t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</si>
  <si>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09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10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</si>
  <si>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10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11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</si>
  <si>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12
</t>
    </r>
    <r>
      <rPr>
        <u/>
        <sz val="24"/>
        <rFont val="Times New Roman"/>
        <family val="1"/>
        <charset val="204"/>
      </rPr>
      <t>04</t>
    </r>
    <r>
      <rPr>
        <sz val="24"/>
        <rFont val="Times New Roman"/>
        <family val="1"/>
        <charset val="204"/>
      </rPr>
      <t xml:space="preserve">
01</t>
    </r>
  </si>
  <si>
    <r>
      <rPr>
        <u/>
        <sz val="24"/>
        <rFont val="Times New Roman"/>
        <family val="1"/>
        <charset val="204"/>
      </rPr>
      <t>26</t>
    </r>
    <r>
      <rPr>
        <sz val="24"/>
        <rFont val="Times New Roman"/>
        <family val="1"/>
        <charset val="204"/>
      </rPr>
      <t xml:space="preserve">
01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02</t>
    </r>
  </si>
  <si>
    <r>
      <rPr>
        <u/>
        <sz val="24"/>
        <rFont val="Times New Roman"/>
        <family val="1"/>
        <charset val="204"/>
      </rPr>
      <t>23</t>
    </r>
    <r>
      <rPr>
        <sz val="24"/>
        <rFont val="Times New Roman"/>
        <family val="1"/>
        <charset val="204"/>
      </rPr>
      <t xml:space="preserve">
02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03</t>
    </r>
  </si>
  <si>
    <r>
      <rPr>
        <u/>
        <sz val="24"/>
        <rFont val="Times New Roman"/>
        <family val="1"/>
        <charset val="204"/>
      </rPr>
      <t>30</t>
    </r>
    <r>
      <rPr>
        <sz val="24"/>
        <rFont val="Times New Roman"/>
        <family val="1"/>
        <charset val="204"/>
      </rPr>
      <t xml:space="preserve">
03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04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</si>
  <si>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04
</t>
    </r>
    <r>
      <rPr>
        <u/>
        <sz val="24"/>
        <rFont val="Times New Roman"/>
        <family val="1"/>
        <charset val="204"/>
      </rPr>
      <t>03</t>
    </r>
    <r>
      <rPr>
        <sz val="24"/>
        <rFont val="Times New Roman"/>
        <family val="1"/>
        <charset val="204"/>
      </rPr>
      <t xml:space="preserve">
05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</si>
  <si>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06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07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</si>
  <si>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07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08</t>
    </r>
  </si>
  <si>
    <r>
      <t>Основы управления интеллектуальной собственностью</t>
    </r>
    <r>
      <rPr>
        <vertAlign val="superscript"/>
        <sz val="24"/>
        <rFont val="Tempus Sans ITC"/>
        <family val="5"/>
      </rPr>
      <t>1</t>
    </r>
  </si>
  <si>
    <t>2021</t>
  </si>
  <si>
    <t>Продолжение типового учебного плана по специальности 1-40 01 01 «Программное обеспечение информационных технологий».</t>
  </si>
  <si>
    <t>УК-12, БПК-3,4</t>
  </si>
  <si>
    <t>УК-4,СК-1 / УК-4,7,17</t>
  </si>
  <si>
    <t>/118</t>
  </si>
  <si>
    <t>/90</t>
  </si>
  <si>
    <t>/26</t>
  </si>
  <si>
    <t>/54</t>
  </si>
  <si>
    <t>/1</t>
  </si>
  <si>
    <t>УК-17</t>
  </si>
  <si>
    <t>Обладать навыками творческого аналитического мышления</t>
  </si>
  <si>
    <t>Анализировать влияние развития философской мысли на современную науку и технику</t>
  </si>
  <si>
    <t>Анализировать современные политические процессы, определять  уровень и степень интеграции политических институтов в жизнь информационного общества</t>
  </si>
  <si>
    <t>Выбирать эффективные алгоритмы вычислительной математики для решения поставленной профессиональной задачи, интерпретировать и анализировать результаты ее решения</t>
  </si>
  <si>
    <t>Применять основные понятия и законы физики для изучения физических явлений и процессов</t>
  </si>
  <si>
    <t>Защита дипломного проекта (дипломной работы) в ГЭК</t>
  </si>
  <si>
    <t>Название модуля,
учебной дисциплины,
курсового проекта
(курсовой работы)</t>
  </si>
  <si>
    <t>Использовать фундаментальные положения информатики, математической логики и теории алгоритмов для эффективной разработки программного обеспечения</t>
  </si>
  <si>
    <t xml:space="preserve">Применять базовые аспекты различных парадигм программирования и практические навыки их использования на всех этапах разработки в современных интегрированных инструментальных средах  </t>
  </si>
  <si>
    <t xml:space="preserve">Использовать в разработке программных продуктов  формальные методы конструирования программного обеспечения, оценки сложности алгоритмов и их практической реализации   </t>
  </si>
  <si>
    <t>Использовать общепринятые  подходы в  построении, конфигурировании и администрировании компьютерных систем и сетей</t>
  </si>
  <si>
    <t>Проектировать компиляторы языков программирования</t>
  </si>
  <si>
    <t xml:space="preserve">Использовать методы и модели математического программирования для решении оптимизационных задач </t>
  </si>
  <si>
    <t xml:space="preserve">Применять технологии администрирования сетевых операционных систем для  обеспечения требуемой производительности </t>
  </si>
  <si>
    <t>Использовать модели,  методы и инструментальные среды для  статистического анализа на всех этапах обработки данных</t>
  </si>
  <si>
    <t xml:space="preserve">Применять методы  и программные средства машинного обучения для решения отраслевых задач </t>
  </si>
  <si>
    <t>Использовать методы цифровой фильтрации, спектрально-корреляционного анализа, многоскоростной обработки, переноса и преобразования спектров для  проектирования систем аппаратно-программной реализации цифровой обработки сигналов</t>
  </si>
  <si>
    <t>Использовать кросс-культурные методы и инструментальные среды для  формирования и организации проектной команды</t>
  </si>
  <si>
    <t xml:space="preserve">Применять современные комплексы автоматизированного  проектирования, моделирования и верификации аппаратно-программных проектов для разработки и эксплуатации встроенных систем </t>
  </si>
  <si>
    <t>Использовать теоретические знания и практические навыки в области проектирования и реализации веб-ориентированных приложений на всех стадиях разработки, применяя сопутствующие технологии для обеспечения функционирования веб-приложений</t>
  </si>
  <si>
    <t xml:space="preserve">Применять основные положения   теории информации, лежащие в основе современных криптографических преобразований информации, стеганографии и обфускации, для анализа и защиты данных </t>
  </si>
  <si>
    <t>Использовать инструментальные среды для проектирования и  синтеза цифровых устройств, применяя принципы анализа и расчета схемотехнических решений</t>
  </si>
  <si>
    <t>Применять технологии создания корпоративных информационных систем</t>
  </si>
  <si>
    <t>Применять современные методы и инструментальные среды проектирования, разработки, сопровождения информационных систем различного масштаба и предметной области</t>
  </si>
  <si>
    <t>Использовать принципы проектирования и анализа алгоритмов и структур данных, навыки обоснования корректности алгоритмов для их практической реализации, а также теоретической и экспериментальной оценки их временной сложности</t>
  </si>
  <si>
    <t>Получать, хранить и обрабатывать графическую информацию с помощью программных средств компьютерной графики, ориентированных на современные информационные технологии</t>
  </si>
  <si>
    <t>Применять методы и способы контроля параметров, стандартизации и сертификации программных средств и компьютерных систем</t>
  </si>
  <si>
    <t>Использовать нормативную правовую базу технического нормирования, стандартизации и сертификации программных средств  для обеспечения их качества</t>
  </si>
  <si>
    <t>Строить и конфигурировать архитектуры  вычислительных средств, основываясь на принципах функционирования операционных систем</t>
  </si>
  <si>
    <t>1.1.1, 1.1.2, 1.1.3, 1.1.4, 2.1.2, 2.1.3</t>
  </si>
  <si>
    <t>1.8.4, 1.9.1, 1.9.2, 1.10.3, 2.7.2</t>
  </si>
  <si>
    <t>дисц.М.«СГД 1,2» кроме Логики</t>
  </si>
  <si>
    <t>Специализация:</t>
  </si>
  <si>
    <t>1-40 01 01 01 Веб-технологии и программное обеспечение мобильных систем</t>
  </si>
  <si>
    <t>УЧЕБНЫЙ  ПЛАН</t>
  </si>
  <si>
    <r>
      <rPr>
        <u/>
        <sz val="20"/>
        <rFont val="Times New Roman"/>
        <family val="1"/>
        <charset val="204"/>
      </rPr>
      <t>29</t>
    </r>
    <r>
      <rPr>
        <sz val="20"/>
        <rFont val="Times New Roman"/>
        <family val="1"/>
        <charset val="204"/>
      </rPr>
      <t xml:space="preserve">
09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10</t>
    </r>
  </si>
  <si>
    <r>
      <rPr>
        <u/>
        <sz val="20"/>
        <rFont val="Times New Roman"/>
        <family val="1"/>
        <charset val="204"/>
      </rPr>
      <t>27</t>
    </r>
    <r>
      <rPr>
        <sz val="20"/>
        <rFont val="Times New Roman"/>
        <family val="1"/>
        <charset val="204"/>
      </rPr>
      <t xml:space="preserve">
10
</t>
    </r>
    <r>
      <rPr>
        <u/>
        <sz val="20"/>
        <rFont val="Times New Roman"/>
        <family val="1"/>
        <charset val="204"/>
      </rPr>
      <t>02</t>
    </r>
    <r>
      <rPr>
        <sz val="20"/>
        <rFont val="Times New Roman"/>
        <family val="1"/>
        <charset val="204"/>
      </rPr>
      <t xml:space="preserve">
11</t>
    </r>
  </si>
  <si>
    <r>
      <rPr>
        <u/>
        <sz val="20"/>
        <rFont val="Times New Roman"/>
        <family val="1"/>
        <charset val="204"/>
      </rPr>
      <t>29</t>
    </r>
    <r>
      <rPr>
        <sz val="20"/>
        <rFont val="Times New Roman"/>
        <family val="1"/>
        <charset val="204"/>
      </rPr>
      <t xml:space="preserve">
12
</t>
    </r>
    <r>
      <rPr>
        <u/>
        <sz val="20"/>
        <rFont val="Times New Roman"/>
        <family val="1"/>
        <charset val="204"/>
      </rPr>
      <t>04</t>
    </r>
    <r>
      <rPr>
        <sz val="20"/>
        <rFont val="Times New Roman"/>
        <family val="1"/>
        <charset val="204"/>
      </rPr>
      <t xml:space="preserve">
01</t>
    </r>
  </si>
  <si>
    <r>
      <rPr>
        <u/>
        <sz val="20"/>
        <rFont val="Times New Roman"/>
        <family val="1"/>
        <charset val="204"/>
      </rPr>
      <t>26</t>
    </r>
    <r>
      <rPr>
        <sz val="20"/>
        <rFont val="Times New Roman"/>
        <family val="1"/>
        <charset val="204"/>
      </rPr>
      <t xml:space="preserve">
01
</t>
    </r>
    <r>
      <rPr>
        <u/>
        <sz val="20"/>
        <rFont val="Times New Roman"/>
        <family val="1"/>
        <charset val="204"/>
      </rPr>
      <t>01</t>
    </r>
    <r>
      <rPr>
        <sz val="20"/>
        <rFont val="Times New Roman"/>
        <family val="1"/>
        <charset val="204"/>
      </rPr>
      <t xml:space="preserve">
02</t>
    </r>
  </si>
  <si>
    <r>
      <rPr>
        <u/>
        <sz val="20"/>
        <rFont val="Times New Roman"/>
        <family val="1"/>
        <charset val="204"/>
      </rPr>
      <t>23</t>
    </r>
    <r>
      <rPr>
        <sz val="20"/>
        <rFont val="Times New Roman"/>
        <family val="1"/>
        <charset val="204"/>
      </rPr>
      <t xml:space="preserve">
02
</t>
    </r>
    <r>
      <rPr>
        <u/>
        <sz val="20"/>
        <rFont val="Times New Roman"/>
        <family val="1"/>
        <charset val="204"/>
      </rPr>
      <t>01</t>
    </r>
    <r>
      <rPr>
        <sz val="20"/>
        <rFont val="Times New Roman"/>
        <family val="1"/>
        <charset val="204"/>
      </rPr>
      <t xml:space="preserve">
03</t>
    </r>
  </si>
  <si>
    <r>
      <rPr>
        <u/>
        <sz val="20"/>
        <rFont val="Times New Roman"/>
        <family val="1"/>
        <charset val="204"/>
      </rPr>
      <t>30</t>
    </r>
    <r>
      <rPr>
        <sz val="20"/>
        <rFont val="Times New Roman"/>
        <family val="1"/>
        <charset val="204"/>
      </rPr>
      <t xml:space="preserve">
03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04</t>
    </r>
  </si>
  <si>
    <r>
      <rPr>
        <u/>
        <sz val="20"/>
        <rFont val="Times New Roman"/>
        <family val="1"/>
        <charset val="204"/>
      </rPr>
      <t>27</t>
    </r>
    <r>
      <rPr>
        <sz val="20"/>
        <rFont val="Times New Roman"/>
        <family val="1"/>
        <charset val="204"/>
      </rPr>
      <t xml:space="preserve">
04
</t>
    </r>
    <r>
      <rPr>
        <u/>
        <sz val="20"/>
        <rFont val="Times New Roman"/>
        <family val="1"/>
        <charset val="204"/>
      </rPr>
      <t>03</t>
    </r>
    <r>
      <rPr>
        <sz val="20"/>
        <rFont val="Times New Roman"/>
        <family val="1"/>
        <charset val="204"/>
      </rPr>
      <t xml:space="preserve">
05</t>
    </r>
  </si>
  <si>
    <r>
      <rPr>
        <u/>
        <sz val="20"/>
        <rFont val="Times New Roman"/>
        <family val="1"/>
        <charset val="204"/>
      </rPr>
      <t>29</t>
    </r>
    <r>
      <rPr>
        <sz val="20"/>
        <rFont val="Times New Roman"/>
        <family val="1"/>
        <charset val="204"/>
      </rPr>
      <t xml:space="preserve">
06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07</t>
    </r>
  </si>
  <si>
    <r>
      <rPr>
        <u/>
        <sz val="20"/>
        <rFont val="Times New Roman"/>
        <family val="1"/>
        <charset val="204"/>
      </rPr>
      <t>27</t>
    </r>
    <r>
      <rPr>
        <sz val="20"/>
        <rFont val="Times New Roman"/>
        <family val="1"/>
        <charset val="204"/>
      </rPr>
      <t xml:space="preserve">
07
</t>
    </r>
    <r>
      <rPr>
        <u/>
        <sz val="20"/>
        <rFont val="Times New Roman"/>
        <family val="1"/>
        <charset val="204"/>
      </rPr>
      <t>02</t>
    </r>
    <r>
      <rPr>
        <sz val="20"/>
        <rFont val="Times New Roman"/>
        <family val="1"/>
        <charset val="204"/>
      </rPr>
      <t xml:space="preserve">
08</t>
    </r>
  </si>
  <si>
    <t>Учреждение образования «Белорусский государственный
университет информатики и радиоэлектроники»</t>
  </si>
  <si>
    <t>Ректор учреждения образования
«Белорусский государственный университет 
информатики и радиоэлектроники»</t>
  </si>
  <si>
    <t>Регистрационный № ___________________</t>
  </si>
  <si>
    <r>
      <t>Дополнительные виды обучения</t>
    </r>
    <r>
      <rPr>
        <b/>
        <vertAlign val="superscript"/>
        <sz val="20"/>
        <rFont val="Times New Roman"/>
        <family val="1"/>
        <charset val="204"/>
      </rPr>
      <t>1</t>
    </r>
  </si>
  <si>
    <t xml:space="preserve">Разработан на основе типового учебного плана. Регистрационный №__________________  от </t>
  </si>
  <si>
    <r>
      <rPr>
        <vertAlign val="superscript"/>
        <sz val="24"/>
        <rFont val="Times New Roman"/>
        <family val="1"/>
        <charset val="204"/>
      </rPr>
      <t>1</t>
    </r>
    <r>
      <rPr>
        <sz val="24"/>
        <rFont val="Times New Roman"/>
        <family val="1"/>
        <charset val="204"/>
      </rPr>
      <t>Обучение студентов, зачисленных на военный факультет для изучения военной подготовки, осуществляется в соответствии с учебными планами военного факультета по военно-учетным специальностям согласно Приложениям А, Б.</t>
    </r>
  </si>
  <si>
    <t>Начальник  учебно-методического управления               _________________ В.Л.Смирнов</t>
  </si>
  <si>
    <t>Эксперт-нормоконтролер                                                 _________________ Н.В.Кулишкина</t>
  </si>
  <si>
    <t xml:space="preserve">Рекомендован к утверждению
Советом учреждения образования «Белорусский государственный
университет информатики и радиоэлектроники», протокол № </t>
  </si>
  <si>
    <t>Эксперт-нормоконтролер                         _________________ Н.В.Кулишкина</t>
  </si>
  <si>
    <t>Декан факультета компьютерных систем и сетей                         _________________ Н.Л.Боброва</t>
  </si>
  <si>
    <t>Заведующий профилирующей кафедрой программного 
обеспечения информационных технологий                                 _________________ Н.В.Лапицкая</t>
  </si>
  <si>
    <t>Типовые расчеты</t>
  </si>
  <si>
    <t>Кафедра</t>
  </si>
  <si>
    <t>МПК</t>
  </si>
  <si>
    <t>ГД</t>
  </si>
  <si>
    <t>Филос</t>
  </si>
  <si>
    <t>Эконом</t>
  </si>
  <si>
    <t>ООД</t>
  </si>
  <si>
    <t>ВМ</t>
  </si>
  <si>
    <t>Физики</t>
  </si>
  <si>
    <t>ПОИТ</t>
  </si>
  <si>
    <t>ИПиЭ</t>
  </si>
  <si>
    <t>Менедж</t>
  </si>
  <si>
    <t>Филос / ГД</t>
  </si>
  <si>
    <t>Эконом / ГД</t>
  </si>
  <si>
    <t>ИКГ</t>
  </si>
  <si>
    <t>ЗИ</t>
  </si>
  <si>
    <t>ПОИТ / ПОИТ</t>
  </si>
  <si>
    <t>ФВ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</si>
  <si>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</si>
  <si>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</si>
  <si>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(специализации) учебная дисциплина «Основы управления интеллектуальной собственностью» планируется в качестве дисциплины компонента учреждения высшего образования или дисциплины по выбору.
</t>
    </r>
  </si>
  <si>
    <t>Проректор по учебной работе                                                      _________________ В.А.Рыбак</t>
  </si>
  <si>
    <t>Для студентов набора 2021 года</t>
  </si>
  <si>
    <t>Форма получения высшего образования - дневная</t>
  </si>
  <si>
    <t>Применять методы защиты производственного персонала и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</si>
  <si>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Начальник Главного управления профессионального образования 
Министерства образования Республики Беларусь</t>
  </si>
  <si>
    <t>Проректор по научно-методической работе Государственного учреждения образования 
«Республиканский институт высшей школы»</t>
  </si>
  <si>
    <t>Продолжение учебного плана по специальности 1-40 01 01 «Программное обеспечение информационных технологий» специализации 1-40 01 01 01 «Веб-технологии и программное обеспечение мобильных систем».</t>
  </si>
  <si>
    <t xml:space="preserve">Анализировать государственные и общественные институты белорусского этноса в контексте развития европейской цивилизации </t>
  </si>
  <si>
    <t>Анализировать социально-экономические явления и процессы, происходящие в обществе и в мире, применять экономические и социологические знания в  профессиональной деятельности</t>
  </si>
  <si>
    <t>Формализовать и решать прикладные задачи в сфере инфокоммуникационных технологий с помощью методов дискретной математики</t>
  </si>
  <si>
    <t>Применять маркетинговые понятия и категории, основные инструменты маркетинга для коммерциализации программных продуктов и ИТ-услуг</t>
  </si>
  <si>
    <t>Проводить основные экономические и финансовые расчеты, определять цели и пути развития бизнеса и организаций сферы инфокоммуникационных технологий в соответствии с нормативными правовыми актами Республики Беларусь, регулирующими экономическую и хозяйственную деятельность</t>
  </si>
  <si>
    <t>Базы данных (общая часть Комличенко)</t>
  </si>
  <si>
    <t>Проектировать, создавать и администрировать информационные базы данных для информационного обеспечения программных комплексов и систем</t>
  </si>
  <si>
    <t xml:space="preserve">Применять знания основных нормативных правовых актов в сфере противодействия коррупции, вырабатывать и реализовывать комплекс мер по ее  предупреждению </t>
  </si>
  <si>
    <t>С.М.Гунько</t>
  </si>
  <si>
    <t>Анализировать социально-экономические явления и процессы, происходящие в обществе и в мире, применять экономические и социологические знания в профессиональной деятельности</t>
  </si>
  <si>
    <t xml:space="preserve">Применять методы анализа потоков данных в системах распределенных вычислений различной архитектуры и технологии разработки соответствующего программного обеспечения </t>
  </si>
  <si>
    <t xml:space="preserve">Применять основные положения теории информации, лежащие в основе современных криптографических преобразований информации, стеганографии и обфускации, для анализа и защиты данных </t>
  </si>
  <si>
    <t>Использовать методы разработки и анализа требований для создания программного обеспечения с повышенными требованиями к критичности</t>
  </si>
  <si>
    <t xml:space="preserve">Анализировать подходы и стандарты, используемые в регламентированных процессах создания сложных, тиражируемых программных продуктов, соответствующих формальным требованиям заказчика </t>
  </si>
  <si>
    <t>О.А.Величкович</t>
  </si>
  <si>
    <t>УК-4,14 / 
УК-4,9,15</t>
  </si>
  <si>
    <t>УК-2, 
БПК-11,12</t>
  </si>
  <si>
    <t>УК-12, 
БПК-3,4</t>
  </si>
  <si>
    <t>Модуль «Социально-гуманитарные 
дисциплины 1»</t>
  </si>
  <si>
    <t>Модуль «Социально-гуманитарные 
дисциплины 2»</t>
  </si>
  <si>
    <t>Использовать инструментальные среды для проектирования и синтеза цифровых устройств, применяя принципы анализа и расчета схемотехнических решений</t>
  </si>
  <si>
    <t xml:space="preserve">Применять современные комплексы автоматизированного проектирования, моделирования и верификации аппаратно-программных проектов для разработки и эксплуатации встроенных систем </t>
  </si>
  <si>
    <t>Осуществлять оценку трудоемкости и стоимостную оценку разработки программного обеспечения на основе различных моделей монетизации программных продуктов</t>
  </si>
  <si>
    <t xml:space="preserve">Применять методы и программные средства машинного обучения для решения отраслевых задач </t>
  </si>
  <si>
    <t>Использовать общепринятые подходы в  построении, конфигурировании и администрировании компьютерных систем и сетей</t>
  </si>
  <si>
    <t>УТВЕРЖДЕНО</t>
  </si>
  <si>
    <t>Первым заместителем</t>
  </si>
  <si>
    <t>И.А.Старовойтовой</t>
  </si>
  <si>
    <t xml:space="preserve">              </t>
  </si>
  <si>
    <r>
      <t xml:space="preserve">Регистрационный № </t>
    </r>
    <r>
      <rPr>
        <b/>
        <sz val="28"/>
        <rFont val="Times New Roman"/>
        <family val="1"/>
        <charset val="204"/>
      </rPr>
      <t>I 40-1-003/пр-тип.</t>
    </r>
  </si>
  <si>
    <r>
      <t>Регистрационный №</t>
    </r>
    <r>
      <rPr>
        <b/>
        <sz val="28"/>
        <rFont val="Times New Roman"/>
        <family val="1"/>
        <charset val="204"/>
      </rPr>
      <t xml:space="preserve"> I 40-1-003/пр-тип.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</si>
</sst>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50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rgb="FF0000FF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sz val="24"/>
      <color theme="0"/>
      <name val="Times New Roman"/>
      <family val="1"/>
      <charset val="204"/>
    </font>
    <font>
      <sz val="24"/>
      <color theme="0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u/>
      <sz val="10"/>
      <color theme="10"/>
      <name val="Arial Cyr"/>
      <charset val="204"/>
    </font>
    <font>
      <sz val="10"/>
      <name val="Arial Cyr"/>
      <charset val="204"/>
    </font>
    <font>
      <sz val="22"/>
      <name val="Times New Roman"/>
      <family val="1"/>
      <charset val="204"/>
    </font>
    <font>
      <vertAlign val="superscript"/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4"/>
      <color rgb="FF0000FF"/>
      <name val="Times New Roman"/>
      <family val="1"/>
      <charset val="204"/>
    </font>
    <font>
      <sz val="24"/>
      <color rgb="FF0000FF"/>
      <name val="Times New Roman"/>
      <family val="1"/>
      <charset val="204"/>
    </font>
    <font>
      <sz val="20"/>
      <color rgb="FF00A7E2"/>
      <name val="Times New Roman"/>
      <family val="1"/>
      <charset val="204"/>
    </font>
    <font>
      <sz val="20"/>
      <color rgb="FF0000FF"/>
      <name val="Times New Roman"/>
      <family val="1"/>
      <charset val="204"/>
    </font>
    <font>
      <sz val="20"/>
      <color rgb="FF009BD2"/>
      <name val="Times New Roman"/>
      <family val="1"/>
      <charset val="204"/>
    </font>
    <font>
      <b/>
      <sz val="28"/>
      <name val="Times New Roman"/>
      <family val="1"/>
      <charset val="204"/>
    </font>
    <font>
      <u/>
      <sz val="24"/>
      <name val="Arial Cyr"/>
      <charset val="204"/>
    </font>
    <font>
      <u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vertAlign val="superscript"/>
      <sz val="24"/>
      <name val="Tempus Sans ITC"/>
      <family val="5"/>
    </font>
    <font>
      <u/>
      <sz val="28"/>
      <name val="Arial Cyr"/>
      <charset val="204"/>
    </font>
    <font>
      <vertAlign val="superscript"/>
      <sz val="28"/>
      <name val="Times New Roman"/>
      <family val="1"/>
      <charset val="204"/>
    </font>
    <font>
      <b/>
      <sz val="28"/>
      <name val="Arial Cyr"/>
      <charset val="204"/>
    </font>
    <font>
      <sz val="28"/>
      <color theme="0"/>
      <name val="Arial Cyr"/>
      <charset val="204"/>
    </font>
    <font>
      <sz val="24"/>
      <color rgb="FF00A7E2"/>
      <name val="Times New Roman"/>
      <family val="1"/>
      <charset val="204"/>
    </font>
    <font>
      <sz val="24"/>
      <color rgb="FF009BD2"/>
      <name val="Times New Roman"/>
      <family val="1"/>
      <charset val="204"/>
    </font>
    <font>
      <b/>
      <sz val="24"/>
      <color rgb="FF006600"/>
      <name val="Times New Roman"/>
      <family val="1"/>
      <charset val="204"/>
    </font>
    <font>
      <u/>
      <sz val="20"/>
      <name val="Arial Cyr"/>
      <charset val="204"/>
    </font>
    <font>
      <u/>
      <sz val="20"/>
      <name val="Times New Roman"/>
      <family val="1"/>
      <charset val="204"/>
    </font>
    <font>
      <sz val="20"/>
      <name val="Arial Cyr"/>
      <charset val="204"/>
    </font>
    <font>
      <i/>
      <sz val="20"/>
      <name val="Times New Roman"/>
      <family val="1"/>
      <charset val="204"/>
    </font>
    <font>
      <i/>
      <sz val="20"/>
      <color rgb="FF0000FF"/>
      <name val="Times New Roman"/>
      <family val="1"/>
      <charset val="204"/>
    </font>
    <font>
      <b/>
      <sz val="20"/>
      <color rgb="FF006600"/>
      <name val="Times New Roman"/>
      <family val="1"/>
      <charset val="204"/>
    </font>
    <font>
      <b/>
      <vertAlign val="superscript"/>
      <sz val="20"/>
      <name val="Times New Roman"/>
      <family val="1"/>
      <charset val="204"/>
    </font>
    <font>
      <b/>
      <sz val="24"/>
      <color rgb="FF0000FF"/>
      <name val="Arial Cyr"/>
      <charset val="204"/>
    </font>
    <font>
      <sz val="24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0" fontId="18" fillId="0" borderId="0" applyNumberFormat="0" applyFill="0" applyBorder="0" applyAlignment="0" applyProtection="0"/>
    <xf numFmtId="164" fontId="19" fillId="0" borderId="0" applyFont="0" applyFill="0" applyBorder="0" applyAlignment="0" applyProtection="0"/>
  </cellStyleXfs>
  <cellXfs count="1125">
    <xf numFmtId="0" fontId="0" fillId="0" borderId="0" xfId="0"/>
    <xf numFmtId="0" fontId="5" fillId="0" borderId="0" xfId="0" applyFont="1" applyFill="1"/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0" fontId="7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/>
    <xf numFmtId="0" fontId="5" fillId="0" borderId="0" xfId="0" applyFont="1" applyFill="1" applyBorder="1"/>
    <xf numFmtId="0" fontId="11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10" fillId="0" borderId="0" xfId="0" applyFont="1" applyFill="1"/>
    <xf numFmtId="0" fontId="11" fillId="0" borderId="0" xfId="0" applyFont="1" applyFill="1" applyBorder="1"/>
    <xf numFmtId="0" fontId="11" fillId="0" borderId="0" xfId="0" applyFont="1" applyFill="1" applyBorder="1" applyAlignment="1"/>
    <xf numFmtId="0" fontId="9" fillId="0" borderId="0" xfId="0" applyFont="1" applyFill="1" applyBorder="1" applyAlignment="1"/>
    <xf numFmtId="0" fontId="15" fillId="0" borderId="0" xfId="0" applyFont="1" applyFill="1" applyBorder="1"/>
    <xf numFmtId="0" fontId="13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29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0" fontId="12" fillId="0" borderId="0" xfId="1" applyFont="1" applyFill="1" applyBorder="1"/>
    <xf numFmtId="0" fontId="12" fillId="0" borderId="0" xfId="0" applyFont="1" applyFill="1"/>
    <xf numFmtId="0" fontId="9" fillId="0" borderId="0" xfId="0" applyFont="1" applyFill="1"/>
    <xf numFmtId="0" fontId="30" fillId="0" borderId="0" xfId="2" applyFont="1" applyFill="1"/>
    <xf numFmtId="0" fontId="1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3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horizontal="center" vertical="center"/>
    </xf>
    <xf numFmtId="0" fontId="12" fillId="0" borderId="7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31" xfId="0" applyFont="1" applyFill="1" applyBorder="1" applyAlignment="1">
      <alignment horizontal="center" vertical="center" textRotation="90"/>
    </xf>
    <xf numFmtId="0" fontId="2" fillId="0" borderId="30" xfId="0" applyFont="1" applyFill="1" applyBorder="1" applyAlignment="1">
      <alignment horizontal="center" vertical="center" textRotation="90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12" fillId="0" borderId="31" xfId="0" applyFont="1" applyFill="1" applyBorder="1" applyAlignment="1">
      <alignment horizontal="left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2" fillId="0" borderId="22" xfId="0" applyNumberFormat="1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49" fontId="12" fillId="0" borderId="31" xfId="0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49" fontId="12" fillId="0" borderId="3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2" xfId="0" applyFont="1" applyFill="1" applyBorder="1"/>
    <xf numFmtId="49" fontId="1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164" fontId="12" fillId="0" borderId="0" xfId="3" applyFont="1" applyFill="1" applyAlignment="1">
      <alignment horizontal="left" vertical="center"/>
    </xf>
    <xf numFmtId="164" fontId="12" fillId="0" borderId="0" xfId="3" applyFont="1" applyFill="1" applyAlignment="1">
      <alignment vertical="center"/>
    </xf>
    <xf numFmtId="0" fontId="34" fillId="0" borderId="0" xfId="2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/>
    <xf numFmtId="0" fontId="9" fillId="0" borderId="0" xfId="0" applyFont="1" applyFill="1" applyAlignment="1"/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vertical="center"/>
    </xf>
    <xf numFmtId="0" fontId="29" fillId="0" borderId="0" xfId="0" applyFont="1" applyFill="1" applyAlignment="1">
      <alignment vertical="top"/>
    </xf>
    <xf numFmtId="0" fontId="9" fillId="0" borderId="0" xfId="0" applyFont="1" applyFill="1" applyAlignment="1">
      <alignment horizontal="left" vertical="top"/>
    </xf>
    <xf numFmtId="0" fontId="29" fillId="0" borderId="0" xfId="0" applyFont="1" applyFill="1" applyAlignment="1"/>
    <xf numFmtId="0" fontId="29" fillId="0" borderId="0" xfId="0" applyFont="1" applyFill="1" applyAlignment="1">
      <alignment horizontal="right"/>
    </xf>
    <xf numFmtId="49" fontId="9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Alignment="1">
      <alignment horizontal="left" vertical="center" wrapText="1"/>
    </xf>
    <xf numFmtId="0" fontId="36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0" fontId="9" fillId="0" borderId="25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49" fontId="2" fillId="0" borderId="14" xfId="0" applyNumberFormat="1" applyFont="1" applyFill="1" applyBorder="1" applyAlignment="1">
      <alignment vertical="center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12" fillId="0" borderId="0" xfId="0" applyFont="1" applyFill="1" applyBorder="1" applyAlignment="1">
      <alignment horizontal="center" vertical="center" textRotation="90"/>
    </xf>
    <xf numFmtId="0" fontId="12" fillId="0" borderId="0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49" fontId="2" fillId="0" borderId="19" xfId="0" applyNumberFormat="1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29" fillId="0" borderId="0" xfId="0" applyFont="1" applyFill="1"/>
    <xf numFmtId="0" fontId="37" fillId="0" borderId="0" xfId="0" applyFont="1" applyFill="1"/>
    <xf numFmtId="49" fontId="9" fillId="0" borderId="0" xfId="0" applyNumberFormat="1" applyFont="1" applyFill="1" applyAlignment="1"/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ont="1" applyFill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top"/>
    </xf>
    <xf numFmtId="0" fontId="20" fillId="0" borderId="0" xfId="0" applyFont="1" applyFill="1" applyAlignment="1">
      <alignment horizontal="left" vertical="top"/>
    </xf>
    <xf numFmtId="49" fontId="2" fillId="0" borderId="37" xfId="0" applyNumberFormat="1" applyFont="1" applyFill="1" applyBorder="1" applyAlignment="1">
      <alignment vertical="center"/>
    </xf>
    <xf numFmtId="49" fontId="2" fillId="0" borderId="64" xfId="0" applyNumberFormat="1" applyFont="1" applyFill="1" applyBorder="1" applyAlignment="1">
      <alignment vertical="center"/>
    </xf>
    <xf numFmtId="49" fontId="2" fillId="0" borderId="44" xfId="0" applyNumberFormat="1" applyFont="1" applyFill="1" applyBorder="1" applyAlignment="1">
      <alignment horizontal="center" vertical="center"/>
    </xf>
    <xf numFmtId="49" fontId="2" fillId="0" borderId="58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vertical="top"/>
    </xf>
    <xf numFmtId="49" fontId="2" fillId="0" borderId="14" xfId="0" applyNumberFormat="1" applyFont="1" applyFill="1" applyBorder="1" applyAlignment="1">
      <alignment vertical="top"/>
    </xf>
    <xf numFmtId="49" fontId="12" fillId="0" borderId="44" xfId="0" applyNumberFormat="1" applyFont="1" applyFill="1" applyBorder="1" applyAlignment="1">
      <alignment vertical="center"/>
    </xf>
    <xf numFmtId="49" fontId="12" fillId="0" borderId="14" xfId="0" applyNumberFormat="1" applyFont="1" applyFill="1" applyBorder="1" applyAlignment="1">
      <alignment vertical="center"/>
    </xf>
    <xf numFmtId="49" fontId="12" fillId="0" borderId="22" xfId="0" applyNumberFormat="1" applyFont="1" applyFill="1" applyBorder="1" applyAlignment="1">
      <alignment vertical="top"/>
    </xf>
    <xf numFmtId="49" fontId="12" fillId="0" borderId="14" xfId="0" applyNumberFormat="1" applyFont="1" applyFill="1" applyBorder="1" applyAlignment="1">
      <alignment vertical="top"/>
    </xf>
    <xf numFmtId="49" fontId="24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49" fontId="38" fillId="0" borderId="0" xfId="0" applyNumberFormat="1" applyFont="1" applyFill="1" applyBorder="1" applyAlignment="1">
      <alignment vertical="center"/>
    </xf>
    <xf numFmtId="49" fontId="39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left" vertical="center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12" fillId="0" borderId="31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vertical="top"/>
    </xf>
    <xf numFmtId="0" fontId="2" fillId="0" borderId="1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2" fillId="0" borderId="58" xfId="0" applyNumberFormat="1" applyFont="1" applyFill="1" applyBorder="1" applyAlignment="1">
      <alignment vertical="center"/>
    </xf>
    <xf numFmtId="49" fontId="40" fillId="0" borderId="0" xfId="0" applyNumberFormat="1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23" fillId="0" borderId="14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0" xfId="0" applyFont="1" applyFill="1"/>
    <xf numFmtId="0" fontId="41" fillId="0" borderId="0" xfId="2" applyFont="1" applyFill="1"/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left"/>
    </xf>
    <xf numFmtId="0" fontId="23" fillId="0" borderId="0" xfId="0" applyFont="1" applyFill="1" applyBorder="1"/>
    <xf numFmtId="0" fontId="22" fillId="0" borderId="0" xfId="1" applyFont="1" applyFill="1" applyBorder="1"/>
    <xf numFmtId="0" fontId="22" fillId="0" borderId="0" xfId="0" applyFont="1" applyFill="1"/>
    <xf numFmtId="0" fontId="23" fillId="0" borderId="0" xfId="0" applyFont="1" applyFill="1" applyBorder="1" applyAlignment="1">
      <alignment horizontal="center" vertical="center" textRotation="90"/>
    </xf>
    <xf numFmtId="0" fontId="23" fillId="0" borderId="39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/>
    </xf>
    <xf numFmtId="0" fontId="23" fillId="0" borderId="1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center" vertical="center"/>
    </xf>
    <xf numFmtId="49" fontId="23" fillId="0" borderId="19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23" fillId="0" borderId="6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67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1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49" fontId="23" fillId="0" borderId="11" xfId="0" applyNumberFormat="1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49" fontId="22" fillId="0" borderId="0" xfId="0" applyNumberFormat="1" applyFont="1" applyFill="1" applyAlignment="1">
      <alignment vertical="center"/>
    </xf>
    <xf numFmtId="49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70" xfId="0" applyFont="1" applyFill="1" applyBorder="1" applyAlignment="1">
      <alignment horizontal="center" vertical="center"/>
    </xf>
    <xf numFmtId="0" fontId="22" fillId="0" borderId="71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49" fontId="23" fillId="0" borderId="0" xfId="0" applyNumberFormat="1" applyFont="1" applyFill="1" applyAlignment="1">
      <alignment vertical="center"/>
    </xf>
    <xf numFmtId="49" fontId="23" fillId="0" borderId="0" xfId="0" applyNumberFormat="1" applyFont="1" applyFill="1" applyAlignment="1">
      <alignment horizontal="center" vertical="center"/>
    </xf>
    <xf numFmtId="49" fontId="23" fillId="0" borderId="1" xfId="0" applyNumberFormat="1" applyFont="1" applyFill="1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textRotation="90"/>
    </xf>
    <xf numFmtId="0" fontId="23" fillId="0" borderId="3" xfId="0" applyFont="1" applyFill="1" applyBorder="1" applyAlignment="1">
      <alignment horizontal="center" vertical="center" textRotation="90"/>
    </xf>
    <xf numFmtId="0" fontId="23" fillId="0" borderId="4" xfId="0" applyFont="1" applyFill="1" applyBorder="1" applyAlignment="1">
      <alignment horizontal="center" vertical="center" textRotation="90"/>
    </xf>
    <xf numFmtId="0" fontId="23" fillId="0" borderId="5" xfId="0" applyFont="1" applyFill="1" applyBorder="1" applyAlignment="1">
      <alignment horizontal="center" vertical="center" textRotation="90"/>
    </xf>
    <xf numFmtId="0" fontId="23" fillId="0" borderId="31" xfId="0" applyFont="1" applyFill="1" applyBorder="1" applyAlignment="1">
      <alignment horizontal="center" vertical="center" textRotation="90"/>
    </xf>
    <xf numFmtId="0" fontId="23" fillId="0" borderId="30" xfId="0" applyFont="1" applyFill="1" applyBorder="1" applyAlignment="1">
      <alignment horizontal="center" vertical="center" textRotation="90"/>
    </xf>
    <xf numFmtId="0" fontId="23" fillId="0" borderId="58" xfId="0" applyFont="1" applyFill="1" applyBorder="1" applyAlignment="1">
      <alignment horizontal="center" vertical="center" textRotation="90"/>
    </xf>
    <xf numFmtId="0" fontId="23" fillId="0" borderId="36" xfId="0" applyFont="1" applyFill="1" applyBorder="1" applyAlignment="1">
      <alignment horizontal="center" vertical="center" textRotation="90"/>
    </xf>
    <xf numFmtId="0" fontId="22" fillId="0" borderId="31" xfId="0" applyFont="1" applyFill="1" applyBorder="1" applyAlignment="1">
      <alignment horizontal="left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3" fillId="0" borderId="44" xfId="0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/>
    </xf>
    <xf numFmtId="49" fontId="22" fillId="0" borderId="22" xfId="0" applyNumberFormat="1" applyFont="1" applyFill="1" applyBorder="1" applyAlignment="1">
      <alignment vertical="top"/>
    </xf>
    <xf numFmtId="0" fontId="43" fillId="0" borderId="0" xfId="0" applyFont="1" applyFill="1" applyAlignment="1">
      <alignment vertical="center"/>
    </xf>
    <xf numFmtId="49" fontId="22" fillId="0" borderId="14" xfId="0" applyNumberFormat="1" applyFont="1" applyFill="1" applyBorder="1" applyAlignment="1">
      <alignment vertical="top"/>
    </xf>
    <xf numFmtId="0" fontId="44" fillId="0" borderId="0" xfId="0" applyFont="1" applyFill="1" applyAlignment="1">
      <alignment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5" fillId="0" borderId="0" xfId="0" applyFont="1" applyFill="1" applyBorder="1" applyAlignment="1">
      <alignment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49" fontId="22" fillId="0" borderId="31" xfId="0" applyNumberFormat="1" applyFont="1" applyFill="1" applyBorder="1" applyAlignment="1">
      <alignment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/>
    </xf>
    <xf numFmtId="0" fontId="23" fillId="0" borderId="21" xfId="0" applyFont="1" applyFill="1" applyBorder="1" applyAlignment="1">
      <alignment horizontal="center" vertical="center"/>
    </xf>
    <xf numFmtId="49" fontId="23" fillId="0" borderId="22" xfId="0" applyNumberFormat="1" applyFont="1" applyFill="1" applyBorder="1" applyAlignment="1">
      <alignment vertical="top"/>
    </xf>
    <xf numFmtId="0" fontId="23" fillId="0" borderId="0" xfId="0" applyFont="1" applyFill="1" applyBorder="1" applyAlignment="1">
      <alignment horizontal="left"/>
    </xf>
    <xf numFmtId="49" fontId="22" fillId="0" borderId="31" xfId="0" applyNumberFormat="1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71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3" fillId="0" borderId="72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12" xfId="0" applyFont="1" applyFill="1" applyBorder="1"/>
    <xf numFmtId="49" fontId="46" fillId="0" borderId="0" xfId="0" applyNumberFormat="1" applyFont="1" applyFill="1" applyBorder="1" applyAlignment="1">
      <alignment horizontal="left" vertical="center"/>
    </xf>
    <xf numFmtId="49" fontId="46" fillId="2" borderId="0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horizontal="left" vertical="center"/>
    </xf>
    <xf numFmtId="49" fontId="8" fillId="4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49" fontId="8" fillId="4" borderId="0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vertical="center"/>
    </xf>
    <xf numFmtId="49" fontId="23" fillId="0" borderId="0" xfId="0" applyNumberFormat="1" applyFont="1" applyFill="1" applyBorder="1" applyAlignment="1">
      <alignment vertical="center"/>
    </xf>
    <xf numFmtId="49" fontId="23" fillId="0" borderId="0" xfId="0" applyNumberFormat="1" applyFont="1" applyFill="1" applyBorder="1" applyAlignment="1">
      <alignment horizontal="left" vertical="center"/>
    </xf>
    <xf numFmtId="49" fontId="22" fillId="0" borderId="0" xfId="0" applyNumberFormat="1" applyFont="1" applyFill="1" applyBorder="1" applyAlignment="1">
      <alignment vertical="center" wrapText="1"/>
    </xf>
    <xf numFmtId="49" fontId="28" fillId="0" borderId="0" xfId="0" applyNumberFormat="1" applyFont="1" applyFill="1" applyBorder="1" applyAlignment="1">
      <alignment vertical="center"/>
    </xf>
    <xf numFmtId="49" fontId="23" fillId="0" borderId="0" xfId="0" applyNumberFormat="1" applyFont="1" applyFill="1" applyBorder="1" applyAlignment="1">
      <alignment vertical="center" wrapText="1"/>
    </xf>
    <xf numFmtId="49" fontId="8" fillId="3" borderId="0" xfId="0" applyNumberFormat="1" applyFont="1" applyFill="1" applyBorder="1" applyAlignment="1">
      <alignment horizontal="left" vertical="center"/>
    </xf>
    <xf numFmtId="49" fontId="8" fillId="5" borderId="0" xfId="0" applyNumberFormat="1" applyFont="1" applyFill="1" applyBorder="1" applyAlignment="1">
      <alignment horizontal="left" vertical="center"/>
    </xf>
    <xf numFmtId="164" fontId="22" fillId="0" borderId="0" xfId="3" applyFont="1" applyFill="1" applyAlignment="1">
      <alignment horizontal="left" vertical="center"/>
    </xf>
    <xf numFmtId="164" fontId="22" fillId="0" borderId="0" xfId="3" applyFont="1" applyFill="1" applyAlignment="1">
      <alignment vertical="center"/>
    </xf>
    <xf numFmtId="49" fontId="27" fillId="0" borderId="0" xfId="0" applyNumberFormat="1" applyFont="1" applyFill="1" applyBorder="1" applyAlignment="1">
      <alignment horizontal="left" vertical="center"/>
    </xf>
    <xf numFmtId="0" fontId="25" fillId="0" borderId="0" xfId="0" applyFont="1" applyFill="1" applyAlignment="1">
      <alignment horizontal="left"/>
    </xf>
    <xf numFmtId="0" fontId="2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/>
    <xf numFmtId="0" fontId="13" fillId="0" borderId="25" xfId="0" applyFont="1" applyFill="1" applyBorder="1" applyAlignment="1">
      <alignment vertical="top"/>
    </xf>
    <xf numFmtId="0" fontId="2" fillId="0" borderId="25" xfId="0" applyFont="1" applyFill="1" applyBorder="1"/>
    <xf numFmtId="0" fontId="1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7" fillId="0" borderId="0" xfId="0" applyFont="1" applyFill="1" applyBorder="1"/>
    <xf numFmtId="0" fontId="23" fillId="0" borderId="2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49" fontId="25" fillId="0" borderId="0" xfId="0" applyNumberFormat="1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48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top"/>
    </xf>
    <xf numFmtId="0" fontId="23" fillId="0" borderId="25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23" fillId="0" borderId="14" xfId="0" applyNumberFormat="1" applyFont="1" applyFill="1" applyBorder="1" applyAlignment="1">
      <alignment vertical="top"/>
    </xf>
    <xf numFmtId="0" fontId="23" fillId="0" borderId="47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49" fontId="22" fillId="0" borderId="44" xfId="0" applyNumberFormat="1" applyFont="1" applyFill="1" applyBorder="1" applyAlignment="1">
      <alignment vertical="top"/>
    </xf>
    <xf numFmtId="49" fontId="23" fillId="0" borderId="66" xfId="0" applyNumberFormat="1" applyFont="1" applyFill="1" applyBorder="1" applyAlignment="1">
      <alignment vertical="top"/>
    </xf>
    <xf numFmtId="49" fontId="23" fillId="0" borderId="58" xfId="0" applyNumberFormat="1" applyFont="1" applyFill="1" applyBorder="1" applyAlignment="1">
      <alignment vertical="top"/>
    </xf>
    <xf numFmtId="49" fontId="23" fillId="0" borderId="44" xfId="0" applyNumberFormat="1" applyFont="1" applyFill="1" applyBorder="1" applyAlignment="1">
      <alignment horizontal="center" vertical="top"/>
    </xf>
    <xf numFmtId="49" fontId="23" fillId="0" borderId="58" xfId="0" applyNumberFormat="1" applyFont="1" applyFill="1" applyBorder="1" applyAlignment="1">
      <alignment horizontal="center" vertical="top"/>
    </xf>
    <xf numFmtId="49" fontId="23" fillId="0" borderId="42" xfId="0" applyNumberFormat="1" applyFont="1" applyFill="1" applyBorder="1" applyAlignment="1">
      <alignment horizontal="center" vertical="top"/>
    </xf>
    <xf numFmtId="0" fontId="23" fillId="0" borderId="55" xfId="0" applyFont="1" applyFill="1" applyBorder="1" applyAlignment="1">
      <alignment horizontal="center" vertical="center"/>
    </xf>
    <xf numFmtId="16" fontId="23" fillId="0" borderId="75" xfId="0" applyNumberFormat="1" applyFont="1" applyFill="1" applyBorder="1" applyAlignment="1">
      <alignment horizontal="center" vertical="center" wrapText="1"/>
    </xf>
    <xf numFmtId="16" fontId="23" fillId="0" borderId="4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12" fillId="0" borderId="0" xfId="0" applyFont="1" applyFill="1" applyAlignment="1">
      <alignment vertical="top"/>
    </xf>
    <xf numFmtId="0" fontId="9" fillId="0" borderId="0" xfId="0" applyFont="1" applyFill="1" applyAlignment="1">
      <alignment horizontal="left" vertical="top"/>
    </xf>
    <xf numFmtId="0" fontId="2" fillId="0" borderId="45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vertical="top" wrapText="1"/>
    </xf>
    <xf numFmtId="0" fontId="29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top" wrapText="1"/>
    </xf>
    <xf numFmtId="49" fontId="2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textRotation="90"/>
    </xf>
    <xf numFmtId="0" fontId="2" fillId="0" borderId="54" xfId="0" applyFont="1" applyFill="1" applyBorder="1" applyAlignment="1">
      <alignment horizontal="center" vertical="center" textRotation="90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56" xfId="0" applyFont="1" applyFill="1" applyBorder="1" applyAlignment="1">
      <alignment horizontal="center" vertical="center" textRotation="90"/>
    </xf>
    <xf numFmtId="0" fontId="2" fillId="0" borderId="68" xfId="0" applyFont="1" applyFill="1" applyBorder="1" applyAlignment="1">
      <alignment horizontal="center" vertical="center" textRotation="90"/>
    </xf>
    <xf numFmtId="0" fontId="2" fillId="0" borderId="53" xfId="0" applyFont="1" applyFill="1" applyBorder="1" applyAlignment="1">
      <alignment horizontal="center" vertical="center" textRotation="90"/>
    </xf>
    <xf numFmtId="0" fontId="2" fillId="0" borderId="49" xfId="0" applyFont="1" applyFill="1" applyBorder="1" applyAlignment="1">
      <alignment horizontal="center" vertical="center" textRotation="90"/>
    </xf>
    <xf numFmtId="0" fontId="2" fillId="0" borderId="50" xfId="0" applyFont="1" applyFill="1" applyBorder="1" applyAlignment="1">
      <alignment horizontal="center" vertical="center" textRotation="9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wrapText="1"/>
    </xf>
    <xf numFmtId="0" fontId="12" fillId="0" borderId="62" xfId="0" applyFont="1" applyFill="1" applyBorder="1" applyAlignment="1">
      <alignment horizontal="center" vertical="center" wrapText="1"/>
    </xf>
    <xf numFmtId="0" fontId="12" fillId="0" borderId="63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12" fillId="0" borderId="58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55" xfId="0" applyFont="1" applyFill="1" applyBorder="1" applyAlignment="1">
      <alignment horizontal="center" vertical="center" textRotation="90"/>
    </xf>
    <xf numFmtId="0" fontId="2" fillId="0" borderId="51" xfId="0" applyFont="1" applyFill="1" applyBorder="1" applyAlignment="1">
      <alignment horizontal="center" vertical="center" textRotation="90"/>
    </xf>
    <xf numFmtId="0" fontId="2" fillId="0" borderId="52" xfId="0" applyFont="1" applyFill="1" applyBorder="1" applyAlignment="1">
      <alignment horizontal="center" vertical="center" textRotation="90"/>
    </xf>
    <xf numFmtId="0" fontId="12" fillId="0" borderId="31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 textRotation="90"/>
    </xf>
    <xf numFmtId="0" fontId="2" fillId="0" borderId="3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 textRotation="90"/>
    </xf>
    <xf numFmtId="0" fontId="12" fillId="0" borderId="21" xfId="0" applyFont="1" applyFill="1" applyBorder="1" applyAlignment="1">
      <alignment horizontal="center" vertical="center" textRotation="90"/>
    </xf>
    <xf numFmtId="0" fontId="12" fillId="0" borderId="7" xfId="0" applyFont="1" applyFill="1" applyBorder="1" applyAlignment="1">
      <alignment horizontal="center" vertical="center" textRotation="90"/>
    </xf>
    <xf numFmtId="0" fontId="12" fillId="0" borderId="8" xfId="0" applyFont="1" applyFill="1" applyBorder="1" applyAlignment="1">
      <alignment horizontal="center" vertical="center" textRotation="90"/>
    </xf>
    <xf numFmtId="0" fontId="12" fillId="0" borderId="9" xfId="0" applyFont="1" applyFill="1" applyBorder="1" applyAlignment="1">
      <alignment horizontal="center" vertical="center" textRotation="90"/>
    </xf>
    <xf numFmtId="0" fontId="12" fillId="0" borderId="10" xfId="0" applyFont="1" applyFill="1" applyBorder="1" applyAlignment="1">
      <alignment horizontal="center" vertical="center" textRotation="90"/>
    </xf>
    <xf numFmtId="0" fontId="2" fillId="0" borderId="5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 textRotation="90"/>
    </xf>
    <xf numFmtId="0" fontId="12" fillId="0" borderId="50" xfId="0" applyFont="1" applyFill="1" applyBorder="1" applyAlignment="1">
      <alignment horizontal="center" vertical="center" textRotation="90"/>
    </xf>
    <xf numFmtId="0" fontId="12" fillId="0" borderId="0" xfId="0" applyFont="1" applyFill="1" applyBorder="1" applyAlignment="1">
      <alignment horizontal="center" vertical="center" textRotation="90"/>
    </xf>
    <xf numFmtId="0" fontId="12" fillId="0" borderId="43" xfId="0" applyFont="1" applyFill="1" applyBorder="1" applyAlignment="1">
      <alignment horizontal="center" vertical="center" textRotation="90"/>
    </xf>
    <xf numFmtId="0" fontId="12" fillId="0" borderId="12" xfId="0" applyFont="1" applyFill="1" applyBorder="1" applyAlignment="1">
      <alignment horizontal="center" vertical="center" textRotation="90"/>
    </xf>
    <xf numFmtId="0" fontId="12" fillId="0" borderId="36" xfId="0" applyFont="1" applyFill="1" applyBorder="1" applyAlignment="1">
      <alignment horizontal="center" vertical="center" textRotation="90"/>
    </xf>
    <xf numFmtId="0" fontId="11" fillId="0" borderId="24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24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0" fontId="9" fillId="0" borderId="25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vertical="top"/>
    </xf>
    <xf numFmtId="0" fontId="3" fillId="0" borderId="24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9" fillId="0" borderId="25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29" fillId="0" borderId="0" xfId="0" applyFont="1" applyFill="1" applyAlignment="1">
      <alignment horizontal="left"/>
    </xf>
    <xf numFmtId="164" fontId="2" fillId="0" borderId="22" xfId="3" applyFont="1" applyFill="1" applyBorder="1" applyAlignment="1">
      <alignment horizontal="center" vertical="center"/>
    </xf>
    <xf numFmtId="164" fontId="2" fillId="0" borderId="24" xfId="3" applyFont="1" applyFill="1" applyBorder="1" applyAlignment="1">
      <alignment horizontal="center" vertical="center"/>
    </xf>
    <xf numFmtId="164" fontId="2" fillId="0" borderId="23" xfId="3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164" fontId="2" fillId="0" borderId="37" xfId="3" applyFont="1" applyFill="1" applyBorder="1" applyAlignment="1">
      <alignment horizontal="center" vertical="center"/>
    </xf>
    <xf numFmtId="164" fontId="2" fillId="0" borderId="38" xfId="3" applyFont="1" applyFill="1" applyBorder="1" applyAlignment="1">
      <alignment horizontal="center" vertical="center"/>
    </xf>
    <xf numFmtId="164" fontId="2" fillId="0" borderId="41" xfId="3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left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164" fontId="2" fillId="0" borderId="44" xfId="3" applyFont="1" applyFill="1" applyBorder="1" applyAlignment="1">
      <alignment horizontal="center" vertical="center"/>
    </xf>
    <xf numFmtId="164" fontId="2" fillId="0" borderId="32" xfId="3" applyFont="1" applyFill="1" applyBorder="1" applyAlignment="1">
      <alignment horizontal="center" vertical="center"/>
    </xf>
    <xf numFmtId="164" fontId="2" fillId="0" borderId="33" xfId="3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left" vertical="center" wrapText="1"/>
    </xf>
    <xf numFmtId="49" fontId="2" fillId="0" borderId="57" xfId="0" applyNumberFormat="1" applyFont="1" applyFill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49" fontId="2" fillId="0" borderId="4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43" xfId="0" applyNumberFormat="1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49" fontId="2" fillId="0" borderId="58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68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1" fontId="2" fillId="0" borderId="46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35" xfId="0" applyNumberFormat="1" applyFont="1" applyFill="1" applyBorder="1" applyAlignment="1">
      <alignment horizontal="center" vertical="center"/>
    </xf>
    <xf numFmtId="1" fontId="2" fillId="0" borderId="53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36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16" fontId="2" fillId="0" borderId="48" xfId="0" applyNumberFormat="1" applyFont="1" applyFill="1" applyBorder="1" applyAlignment="1">
      <alignment horizontal="center" vertical="center" wrapText="1"/>
    </xf>
    <xf numFmtId="16" fontId="2" fillId="0" borderId="33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49" fontId="2" fillId="0" borderId="40" xfId="0" applyNumberFormat="1" applyFont="1" applyFill="1" applyBorder="1" applyAlignment="1">
      <alignment vertical="top"/>
    </xf>
    <xf numFmtId="49" fontId="2" fillId="0" borderId="14" xfId="0" applyNumberFormat="1" applyFont="1" applyFill="1" applyBorder="1" applyAlignment="1">
      <alignment vertical="top"/>
    </xf>
    <xf numFmtId="0" fontId="2" fillId="0" borderId="16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68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24" fillId="0" borderId="31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left" vertical="center"/>
    </xf>
    <xf numFmtId="0" fontId="12" fillId="0" borderId="30" xfId="0" applyFont="1" applyFill="1" applyBorder="1" applyAlignment="1">
      <alignment horizontal="left" vertical="center"/>
    </xf>
    <xf numFmtId="0" fontId="2" fillId="0" borderId="6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6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16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left" vertical="top"/>
    </xf>
    <xf numFmtId="0" fontId="2" fillId="0" borderId="69" xfId="0" applyFont="1" applyFill="1" applyBorder="1" applyAlignment="1">
      <alignment horizontal="center" vertical="center" textRotation="90"/>
    </xf>
    <xf numFmtId="0" fontId="2" fillId="0" borderId="67" xfId="0" applyFont="1" applyFill="1" applyBorder="1" applyAlignment="1">
      <alignment horizontal="center" vertical="center" textRotation="90"/>
    </xf>
    <xf numFmtId="0" fontId="49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164" fontId="23" fillId="0" borderId="22" xfId="3" applyFont="1" applyFill="1" applyBorder="1" applyAlignment="1">
      <alignment horizontal="center" vertical="center"/>
    </xf>
    <xf numFmtId="164" fontId="23" fillId="0" borderId="24" xfId="3" applyFont="1" applyFill="1" applyBorder="1" applyAlignment="1">
      <alignment horizontal="center" vertical="center"/>
    </xf>
    <xf numFmtId="164" fontId="23" fillId="0" borderId="23" xfId="3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left" vertical="center" wrapText="1"/>
    </xf>
    <xf numFmtId="49" fontId="23" fillId="0" borderId="40" xfId="0" applyNumberFormat="1" applyFont="1" applyFill="1" applyBorder="1" applyAlignment="1">
      <alignment horizontal="center" vertical="center" wrapText="1"/>
    </xf>
    <xf numFmtId="49" fontId="23" fillId="0" borderId="13" xfId="0" applyNumberFormat="1" applyFont="1" applyFill="1" applyBorder="1" applyAlignment="1">
      <alignment horizontal="center" vertical="center" wrapText="1"/>
    </xf>
    <xf numFmtId="49" fontId="23" fillId="0" borderId="35" xfId="0" applyNumberFormat="1" applyFont="1" applyFill="1" applyBorder="1" applyAlignment="1">
      <alignment horizontal="center" vertical="center" wrapText="1"/>
    </xf>
    <xf numFmtId="164" fontId="23" fillId="0" borderId="37" xfId="3" applyFont="1" applyFill="1" applyBorder="1" applyAlignment="1">
      <alignment horizontal="center" vertical="center"/>
    </xf>
    <xf numFmtId="164" fontId="23" fillId="0" borderId="38" xfId="3" applyFont="1" applyFill="1" applyBorder="1" applyAlignment="1">
      <alignment horizontal="center" vertical="center"/>
    </xf>
    <xf numFmtId="164" fontId="23" fillId="0" borderId="41" xfId="3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left" vertical="center" wrapText="1"/>
    </xf>
    <xf numFmtId="49" fontId="23" fillId="0" borderId="37" xfId="0" applyNumberFormat="1" applyFont="1" applyFill="1" applyBorder="1" applyAlignment="1">
      <alignment horizontal="center" vertical="center" wrapText="1"/>
    </xf>
    <xf numFmtId="49" fontId="23" fillId="0" borderId="38" xfId="0" applyNumberFormat="1" applyFont="1" applyFill="1" applyBorder="1" applyAlignment="1">
      <alignment horizontal="center" vertical="center" wrapText="1"/>
    </xf>
    <xf numFmtId="49" fontId="23" fillId="0" borderId="41" xfId="0" applyNumberFormat="1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49" fontId="2" fillId="0" borderId="49" xfId="0" applyNumberFormat="1" applyFont="1" applyFill="1" applyBorder="1" applyAlignment="1">
      <alignment horizontal="left" vertical="center" wrapText="1"/>
    </xf>
    <xf numFmtId="164" fontId="23" fillId="0" borderId="14" xfId="3" applyFont="1" applyFill="1" applyBorder="1" applyAlignment="1">
      <alignment horizontal="center" vertical="center"/>
    </xf>
    <xf numFmtId="164" fontId="23" fillId="0" borderId="25" xfId="3" applyFont="1" applyFill="1" applyBorder="1" applyAlignment="1">
      <alignment horizontal="center" vertical="center"/>
    </xf>
    <xf numFmtId="164" fontId="23" fillId="0" borderId="26" xfId="3" applyFont="1" applyFill="1" applyBorder="1" applyAlignment="1">
      <alignment horizontal="center" vertical="center"/>
    </xf>
    <xf numFmtId="49" fontId="23" fillId="0" borderId="42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49" fontId="23" fillId="0" borderId="43" xfId="0" applyNumberFormat="1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left" vertical="center" wrapText="1"/>
    </xf>
    <xf numFmtId="49" fontId="23" fillId="0" borderId="22" xfId="0" applyNumberFormat="1" applyFont="1" applyFill="1" applyBorder="1" applyAlignment="1">
      <alignment horizontal="center" vertical="center" wrapText="1"/>
    </xf>
    <xf numFmtId="49" fontId="23" fillId="0" borderId="24" xfId="0" applyNumberFormat="1" applyFont="1" applyFill="1" applyBorder="1" applyAlignment="1">
      <alignment horizontal="center" vertical="center" wrapText="1"/>
    </xf>
    <xf numFmtId="49" fontId="23" fillId="0" borderId="23" xfId="0" applyNumberFormat="1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7" borderId="24" xfId="0" applyFont="1" applyFill="1" applyBorder="1" applyAlignment="1">
      <alignment horizontal="left" vertical="center" wrapText="1"/>
    </xf>
    <xf numFmtId="0" fontId="23" fillId="7" borderId="23" xfId="0" applyFont="1" applyFill="1" applyBorder="1" applyAlignment="1">
      <alignment horizontal="left" vertical="center" wrapText="1"/>
    </xf>
    <xf numFmtId="0" fontId="23" fillId="0" borderId="58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3" fillId="10" borderId="22" xfId="0" applyFont="1" applyFill="1" applyBorder="1" applyAlignment="1">
      <alignment horizontal="left" vertical="center" wrapText="1"/>
    </xf>
    <xf numFmtId="0" fontId="23" fillId="10" borderId="24" xfId="0" applyFont="1" applyFill="1" applyBorder="1" applyAlignment="1">
      <alignment horizontal="left" vertical="center" wrapText="1"/>
    </xf>
    <xf numFmtId="0" fontId="23" fillId="10" borderId="23" xfId="0" applyFont="1" applyFill="1" applyBorder="1" applyAlignment="1">
      <alignment horizontal="left" vertical="center" wrapText="1"/>
    </xf>
    <xf numFmtId="49" fontId="23" fillId="0" borderId="58" xfId="0" applyNumberFormat="1" applyFont="1" applyFill="1" applyBorder="1" applyAlignment="1">
      <alignment horizontal="center" vertical="center" wrapText="1"/>
    </xf>
    <xf numFmtId="49" fontId="23" fillId="0" borderId="12" xfId="0" applyNumberFormat="1" applyFont="1" applyFill="1" applyBorder="1" applyAlignment="1">
      <alignment horizontal="center" vertical="center" wrapText="1"/>
    </xf>
    <xf numFmtId="49" fontId="23" fillId="0" borderId="36" xfId="0" applyNumberFormat="1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left" vertical="center" wrapText="1"/>
    </xf>
    <xf numFmtId="49" fontId="23" fillId="0" borderId="57" xfId="0" applyNumberFormat="1" applyFont="1" applyFill="1" applyBorder="1" applyAlignment="1">
      <alignment horizontal="center" vertical="center" wrapText="1"/>
    </xf>
    <xf numFmtId="49" fontId="23" fillId="0" borderId="49" xfId="0" applyNumberFormat="1" applyFont="1" applyFill="1" applyBorder="1" applyAlignment="1">
      <alignment horizontal="center" vertical="center" wrapText="1"/>
    </xf>
    <xf numFmtId="49" fontId="23" fillId="0" borderId="50" xfId="0" applyNumberFormat="1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left" vertical="center" wrapText="1"/>
    </xf>
    <xf numFmtId="0" fontId="23" fillId="0" borderId="22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11" borderId="25" xfId="0" applyFont="1" applyFill="1" applyBorder="1" applyAlignment="1">
      <alignment horizontal="left" vertical="center" wrapText="1"/>
    </xf>
    <xf numFmtId="0" fontId="23" fillId="11" borderId="26" xfId="0" applyFont="1" applyFill="1" applyBorder="1" applyAlignment="1">
      <alignment horizontal="left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23" fillId="7" borderId="14" xfId="0" applyFont="1" applyFill="1" applyBorder="1" applyAlignment="1">
      <alignment horizontal="left" vertical="center" wrapText="1"/>
    </xf>
    <xf numFmtId="0" fontId="23" fillId="7" borderId="25" xfId="0" applyFont="1" applyFill="1" applyBorder="1" applyAlignment="1">
      <alignment horizontal="left" vertical="center" wrapText="1"/>
    </xf>
    <xf numFmtId="0" fontId="23" fillId="7" borderId="26" xfId="0" applyFont="1" applyFill="1" applyBorder="1" applyAlignment="1">
      <alignment horizontal="left" vertical="center" wrapText="1"/>
    </xf>
    <xf numFmtId="0" fontId="23" fillId="8" borderId="17" xfId="0" applyFont="1" applyFill="1" applyBorder="1" applyAlignment="1">
      <alignment horizontal="left" vertical="center" wrapText="1"/>
    </xf>
    <xf numFmtId="0" fontId="23" fillId="8" borderId="1" xfId="0" applyFont="1" applyFill="1" applyBorder="1" applyAlignment="1">
      <alignment horizontal="left" vertical="center" wrapText="1"/>
    </xf>
    <xf numFmtId="0" fontId="23" fillId="8" borderId="2" xfId="0" applyFont="1" applyFill="1" applyBorder="1" applyAlignment="1">
      <alignment horizontal="left" vertical="center" wrapText="1"/>
    </xf>
    <xf numFmtId="49" fontId="23" fillId="0" borderId="14" xfId="0" applyNumberFormat="1" applyFont="1" applyFill="1" applyBorder="1" applyAlignment="1">
      <alignment horizontal="center" vertical="center" wrapText="1"/>
    </xf>
    <xf numFmtId="49" fontId="23" fillId="0" borderId="25" xfId="0" applyNumberFormat="1" applyFont="1" applyFill="1" applyBorder="1" applyAlignment="1">
      <alignment horizontal="center" vertical="center" wrapText="1"/>
    </xf>
    <xf numFmtId="49" fontId="23" fillId="0" borderId="26" xfId="0" applyNumberFormat="1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9" borderId="22" xfId="0" applyFont="1" applyFill="1" applyBorder="1" applyAlignment="1">
      <alignment horizontal="left" vertical="center" wrapText="1"/>
    </xf>
    <xf numFmtId="0" fontId="23" fillId="9" borderId="24" xfId="0" applyFont="1" applyFill="1" applyBorder="1" applyAlignment="1">
      <alignment horizontal="left" vertical="center" wrapText="1"/>
    </xf>
    <xf numFmtId="0" fontId="23" fillId="9" borderId="23" xfId="0" applyFont="1" applyFill="1" applyBorder="1" applyAlignment="1">
      <alignment horizontal="left" vertical="center" wrapText="1"/>
    </xf>
    <xf numFmtId="0" fontId="23" fillId="0" borderId="44" xfId="0" applyFont="1" applyFill="1" applyBorder="1" applyAlignment="1">
      <alignment horizontal="left" vertical="center" wrapText="1"/>
    </xf>
    <xf numFmtId="0" fontId="23" fillId="0" borderId="32" xfId="0" applyFont="1" applyFill="1" applyBorder="1" applyAlignment="1">
      <alignment horizontal="left" vertical="center" wrapText="1"/>
    </xf>
    <xf numFmtId="0" fontId="23" fillId="0" borderId="33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22" fillId="0" borderId="31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left" vertical="center" wrapText="1"/>
    </xf>
    <xf numFmtId="0" fontId="23" fillId="0" borderId="68" xfId="0" applyFont="1" applyFill="1" applyBorder="1" applyAlignment="1">
      <alignment horizontal="left" vertical="center" wrapText="1"/>
    </xf>
    <xf numFmtId="0" fontId="23" fillId="0" borderId="48" xfId="0" applyFont="1" applyFill="1" applyBorder="1" applyAlignment="1">
      <alignment horizontal="left" vertical="center" wrapText="1"/>
    </xf>
    <xf numFmtId="1" fontId="23" fillId="0" borderId="46" xfId="0" applyNumberFormat="1" applyFont="1" applyFill="1" applyBorder="1" applyAlignment="1">
      <alignment horizontal="center" vertical="center"/>
    </xf>
    <xf numFmtId="1" fontId="23" fillId="0" borderId="13" xfId="0" applyNumberFormat="1" applyFont="1" applyFill="1" applyBorder="1" applyAlignment="1">
      <alignment horizontal="center" vertical="center"/>
    </xf>
    <xf numFmtId="1" fontId="23" fillId="0" borderId="35" xfId="0" applyNumberFormat="1" applyFont="1" applyFill="1" applyBorder="1" applyAlignment="1">
      <alignment horizontal="center" vertical="center"/>
    </xf>
    <xf numFmtId="1" fontId="23" fillId="0" borderId="53" xfId="0" applyNumberFormat="1" applyFont="1" applyFill="1" applyBorder="1" applyAlignment="1">
      <alignment horizontal="center" vertical="center"/>
    </xf>
    <xf numFmtId="1" fontId="23" fillId="0" borderId="12" xfId="0" applyNumberFormat="1" applyFont="1" applyFill="1" applyBorder="1" applyAlignment="1">
      <alignment horizontal="center" vertical="center"/>
    </xf>
    <xf numFmtId="1" fontId="23" fillId="0" borderId="36" xfId="0" applyNumberFormat="1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/>
    </xf>
    <xf numFmtId="0" fontId="22" fillId="0" borderId="39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3" fillId="0" borderId="57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vertical="center" wrapText="1"/>
    </xf>
    <xf numFmtId="0" fontId="23" fillId="0" borderId="49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58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1" fontId="23" fillId="0" borderId="2" xfId="0" applyNumberFormat="1" applyFont="1" applyFill="1" applyBorder="1" applyAlignment="1">
      <alignment horizontal="center" vertical="center"/>
    </xf>
    <xf numFmtId="1" fontId="23" fillId="0" borderId="24" xfId="0" applyNumberFormat="1" applyFont="1" applyFill="1" applyBorder="1" applyAlignment="1">
      <alignment horizontal="center" vertical="center"/>
    </xf>
    <xf numFmtId="1" fontId="23" fillId="0" borderId="23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left" vertical="center"/>
    </xf>
    <xf numFmtId="0" fontId="22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vertical="top" wrapText="1"/>
    </xf>
    <xf numFmtId="0" fontId="23" fillId="0" borderId="25" xfId="0" applyFont="1" applyFill="1" applyBorder="1" applyAlignment="1">
      <alignment vertical="top" wrapText="1"/>
    </xf>
    <xf numFmtId="0" fontId="23" fillId="0" borderId="26" xfId="0" applyFont="1" applyFill="1" applyBorder="1" applyAlignment="1">
      <alignment vertical="top" wrapText="1"/>
    </xf>
    <xf numFmtId="0" fontId="23" fillId="0" borderId="40" xfId="0" applyFont="1" applyFill="1" applyBorder="1" applyAlignment="1">
      <alignment vertical="top" wrapText="1"/>
    </xf>
    <xf numFmtId="0" fontId="23" fillId="0" borderId="13" xfId="0" applyFont="1" applyFill="1" applyBorder="1" applyAlignment="1">
      <alignment vertical="top" wrapText="1"/>
    </xf>
    <xf numFmtId="0" fontId="23" fillId="0" borderId="35" xfId="0" applyFont="1" applyFill="1" applyBorder="1" applyAlignment="1">
      <alignment vertical="top" wrapText="1"/>
    </xf>
    <xf numFmtId="0" fontId="23" fillId="0" borderId="29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vertical="center" wrapText="1"/>
    </xf>
    <xf numFmtId="0" fontId="22" fillId="0" borderId="27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top" wrapText="1"/>
    </xf>
    <xf numFmtId="0" fontId="23" fillId="0" borderId="5" xfId="0" applyFont="1" applyFill="1" applyBorder="1" applyAlignment="1">
      <alignment horizontal="center" vertical="top" wrapText="1"/>
    </xf>
    <xf numFmtId="0" fontId="23" fillId="0" borderId="73" xfId="0" applyFont="1" applyFill="1" applyBorder="1" applyAlignment="1">
      <alignment horizontal="center" vertical="top" wrapText="1"/>
    </xf>
    <xf numFmtId="0" fontId="23" fillId="0" borderId="74" xfId="0" applyFont="1" applyFill="1" applyBorder="1" applyAlignment="1">
      <alignment horizontal="center" vertical="top" wrapText="1"/>
    </xf>
    <xf numFmtId="0" fontId="23" fillId="0" borderId="42" xfId="0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top" wrapText="1"/>
    </xf>
    <xf numFmtId="0" fontId="23" fillId="0" borderId="43" xfId="0" applyFont="1" applyFill="1" applyBorder="1" applyAlignment="1">
      <alignment vertical="top" wrapText="1"/>
    </xf>
    <xf numFmtId="0" fontId="23" fillId="0" borderId="37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top" wrapText="1"/>
    </xf>
    <xf numFmtId="0" fontId="23" fillId="0" borderId="16" xfId="0" applyFont="1" applyFill="1" applyBorder="1" applyAlignment="1">
      <alignment horizontal="center" vertical="top" wrapText="1"/>
    </xf>
    <xf numFmtId="0" fontId="23" fillId="0" borderId="59" xfId="0" applyFont="1" applyFill="1" applyBorder="1" applyAlignment="1">
      <alignment horizontal="center" vertical="top" wrapText="1"/>
    </xf>
    <xf numFmtId="0" fontId="23" fillId="0" borderId="61" xfId="0" applyFont="1" applyFill="1" applyBorder="1" applyAlignment="1">
      <alignment horizontal="center" vertical="top" wrapText="1"/>
    </xf>
    <xf numFmtId="0" fontId="23" fillId="0" borderId="22" xfId="0" applyFont="1" applyFill="1" applyBorder="1" applyAlignment="1">
      <alignment vertical="top" wrapText="1"/>
    </xf>
    <xf numFmtId="0" fontId="23" fillId="0" borderId="24" xfId="0" applyFont="1" applyFill="1" applyBorder="1" applyAlignment="1">
      <alignment vertical="top" wrapText="1"/>
    </xf>
    <xf numFmtId="0" fontId="23" fillId="0" borderId="23" xfId="0" applyFont="1" applyFill="1" applyBorder="1" applyAlignment="1">
      <alignment vertical="top" wrapText="1"/>
    </xf>
    <xf numFmtId="0" fontId="23" fillId="0" borderId="7" xfId="0" applyFont="1" applyFill="1" applyBorder="1" applyAlignment="1">
      <alignment horizontal="center" vertical="top" wrapText="1"/>
    </xf>
    <xf numFmtId="0" fontId="23" fillId="0" borderId="8" xfId="0" applyFont="1" applyFill="1" applyBorder="1" applyAlignment="1">
      <alignment horizontal="center" vertical="top" wrapText="1"/>
    </xf>
    <xf numFmtId="0" fontId="22" fillId="0" borderId="22" xfId="0" applyFont="1" applyFill="1" applyBorder="1" applyAlignment="1">
      <alignment vertical="top" wrapText="1"/>
    </xf>
    <xf numFmtId="0" fontId="22" fillId="0" borderId="24" xfId="0" applyFont="1" applyFill="1" applyBorder="1" applyAlignment="1">
      <alignment vertical="top" wrapText="1"/>
    </xf>
    <xf numFmtId="0" fontId="22" fillId="0" borderId="23" xfId="0" applyFont="1" applyFill="1" applyBorder="1" applyAlignment="1">
      <alignment vertical="top" wrapText="1"/>
    </xf>
    <xf numFmtId="0" fontId="23" fillId="0" borderId="35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top" wrapText="1"/>
    </xf>
    <xf numFmtId="0" fontId="23" fillId="0" borderId="23" xfId="0" applyFont="1" applyFill="1" applyBorder="1" applyAlignment="1">
      <alignment horizontal="center" vertical="top" wrapText="1"/>
    </xf>
    <xf numFmtId="0" fontId="23" fillId="6" borderId="22" xfId="0" applyFont="1" applyFill="1" applyBorder="1" applyAlignment="1">
      <alignment horizontal="center" vertical="center"/>
    </xf>
    <xf numFmtId="0" fontId="23" fillId="6" borderId="23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49" fontId="23" fillId="0" borderId="40" xfId="0" applyNumberFormat="1" applyFont="1" applyFill="1" applyBorder="1" applyAlignment="1">
      <alignment vertical="top"/>
    </xf>
    <xf numFmtId="49" fontId="23" fillId="0" borderId="42" xfId="0" applyNumberFormat="1" applyFont="1" applyFill="1" applyBorder="1" applyAlignment="1">
      <alignment vertical="top"/>
    </xf>
    <xf numFmtId="49" fontId="23" fillId="0" borderId="14" xfId="0" applyNumberFormat="1" applyFont="1" applyFill="1" applyBorder="1" applyAlignment="1">
      <alignment vertical="top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top" wrapText="1"/>
    </xf>
    <xf numFmtId="0" fontId="23" fillId="0" borderId="35" xfId="0" applyFont="1" applyFill="1" applyBorder="1" applyAlignment="1">
      <alignment horizontal="center" vertical="top" wrapText="1"/>
    </xf>
    <xf numFmtId="0" fontId="23" fillId="0" borderId="42" xfId="0" applyFont="1" applyFill="1" applyBorder="1" applyAlignment="1">
      <alignment horizontal="center" vertical="top" wrapText="1"/>
    </xf>
    <xf numFmtId="0" fontId="23" fillId="0" borderId="43" xfId="0" applyFont="1" applyFill="1" applyBorder="1" applyAlignment="1">
      <alignment horizontal="center" vertical="top" wrapText="1"/>
    </xf>
    <xf numFmtId="0" fontId="23" fillId="0" borderId="14" xfId="0" applyFont="1" applyFill="1" applyBorder="1" applyAlignment="1">
      <alignment horizontal="center" vertical="top" wrapText="1"/>
    </xf>
    <xf numFmtId="0" fontId="23" fillId="0" borderId="26" xfId="0" applyFont="1" applyFill="1" applyBorder="1" applyAlignment="1">
      <alignment horizontal="center" vertical="top" wrapText="1"/>
    </xf>
    <xf numFmtId="0" fontId="23" fillId="0" borderId="22" xfId="0" applyFont="1" applyFill="1" applyBorder="1" applyAlignment="1">
      <alignment horizontal="left" vertical="top" wrapText="1"/>
    </xf>
    <xf numFmtId="0" fontId="23" fillId="0" borderId="24" xfId="0" applyFont="1" applyFill="1" applyBorder="1" applyAlignment="1">
      <alignment horizontal="left" vertical="top" wrapText="1"/>
    </xf>
    <xf numFmtId="0" fontId="23" fillId="0" borderId="23" xfId="0" applyFont="1" applyFill="1" applyBorder="1" applyAlignment="1">
      <alignment horizontal="left" vertical="top" wrapText="1"/>
    </xf>
    <xf numFmtId="0" fontId="23" fillId="0" borderId="68" xfId="0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0" fontId="2" fillId="0" borderId="24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/>
    </xf>
    <xf numFmtId="0" fontId="22" fillId="0" borderId="57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left" vertical="center" wrapText="1"/>
    </xf>
    <xf numFmtId="0" fontId="22" fillId="0" borderId="44" xfId="0" applyFont="1" applyFill="1" applyBorder="1" applyAlignment="1">
      <alignment horizontal="left" vertical="top" wrapText="1"/>
    </xf>
    <xf numFmtId="0" fontId="22" fillId="0" borderId="32" xfId="0" applyFont="1" applyFill="1" applyBorder="1" applyAlignment="1">
      <alignment horizontal="left" vertical="top" wrapText="1"/>
    </xf>
    <xf numFmtId="0" fontId="22" fillId="0" borderId="33" xfId="0" applyFont="1" applyFill="1" applyBorder="1" applyAlignment="1">
      <alignment horizontal="left" vertical="top" wrapText="1"/>
    </xf>
    <xf numFmtId="0" fontId="22" fillId="0" borderId="20" xfId="0" applyFont="1" applyFill="1" applyBorder="1" applyAlignment="1">
      <alignment horizontal="center" vertical="center" textRotation="90"/>
    </xf>
    <xf numFmtId="0" fontId="22" fillId="0" borderId="21" xfId="0" applyFont="1" applyFill="1" applyBorder="1" applyAlignment="1">
      <alignment horizontal="center" vertical="center" textRotation="90"/>
    </xf>
    <xf numFmtId="0" fontId="22" fillId="0" borderId="7" xfId="0" applyFont="1" applyFill="1" applyBorder="1" applyAlignment="1">
      <alignment horizontal="center" vertical="center" textRotation="90"/>
    </xf>
    <xf numFmtId="0" fontId="22" fillId="0" borderId="8" xfId="0" applyFont="1" applyFill="1" applyBorder="1" applyAlignment="1">
      <alignment horizontal="center" vertical="center" textRotation="90"/>
    </xf>
    <xf numFmtId="0" fontId="22" fillId="0" borderId="9" xfId="0" applyFont="1" applyFill="1" applyBorder="1" applyAlignment="1">
      <alignment horizontal="center" vertical="center" textRotation="90"/>
    </xf>
    <xf numFmtId="0" fontId="22" fillId="0" borderId="10" xfId="0" applyFont="1" applyFill="1" applyBorder="1" applyAlignment="1">
      <alignment horizontal="center" vertical="center" textRotation="90"/>
    </xf>
    <xf numFmtId="0" fontId="22" fillId="0" borderId="49" xfId="0" applyFont="1" applyFill="1" applyBorder="1" applyAlignment="1">
      <alignment horizontal="center" vertical="center" textRotation="90"/>
    </xf>
    <xf numFmtId="0" fontId="22" fillId="0" borderId="50" xfId="0" applyFont="1" applyFill="1" applyBorder="1" applyAlignment="1">
      <alignment horizontal="center" vertical="center" textRotation="90"/>
    </xf>
    <xf numFmtId="0" fontId="22" fillId="0" borderId="0" xfId="0" applyFont="1" applyFill="1" applyBorder="1" applyAlignment="1">
      <alignment horizontal="center" vertical="center" textRotation="90"/>
    </xf>
    <xf numFmtId="0" fontId="22" fillId="0" borderId="43" xfId="0" applyFont="1" applyFill="1" applyBorder="1" applyAlignment="1">
      <alignment horizontal="center" vertical="center" textRotation="90"/>
    </xf>
    <xf numFmtId="0" fontId="22" fillId="0" borderId="12" xfId="0" applyFont="1" applyFill="1" applyBorder="1" applyAlignment="1">
      <alignment horizontal="center" vertical="center" textRotation="90"/>
    </xf>
    <xf numFmtId="0" fontId="22" fillId="0" borderId="36" xfId="0" applyFont="1" applyFill="1" applyBorder="1" applyAlignment="1">
      <alignment horizontal="center" vertical="center" textRotation="90"/>
    </xf>
    <xf numFmtId="0" fontId="23" fillId="0" borderId="42" xfId="0" applyFont="1" applyFill="1" applyBorder="1" applyAlignment="1">
      <alignment horizontal="center" vertical="center" textRotation="90"/>
    </xf>
    <xf numFmtId="0" fontId="23" fillId="0" borderId="0" xfId="0" applyFont="1" applyFill="1" applyBorder="1" applyAlignment="1">
      <alignment horizontal="center" vertical="center" textRotation="90"/>
    </xf>
    <xf numFmtId="0" fontId="23" fillId="0" borderId="58" xfId="0" applyFont="1" applyFill="1" applyBorder="1" applyAlignment="1">
      <alignment horizontal="center" vertical="center" textRotation="90"/>
    </xf>
    <xf numFmtId="0" fontId="23" fillId="0" borderId="12" xfId="0" applyFont="1" applyFill="1" applyBorder="1" applyAlignment="1">
      <alignment horizontal="center" vertical="center" textRotation="90"/>
    </xf>
    <xf numFmtId="0" fontId="23" fillId="0" borderId="51" xfId="0" applyFont="1" applyFill="1" applyBorder="1" applyAlignment="1">
      <alignment horizontal="center" vertical="center" textRotation="90"/>
    </xf>
    <xf numFmtId="0" fontId="23" fillId="0" borderId="50" xfId="0" applyFont="1" applyFill="1" applyBorder="1" applyAlignment="1">
      <alignment horizontal="center" vertical="center" textRotation="90"/>
    </xf>
    <xf numFmtId="0" fontId="23" fillId="0" borderId="52" xfId="0" applyFont="1" applyFill="1" applyBorder="1" applyAlignment="1">
      <alignment horizontal="center" vertical="center" textRotation="90"/>
    </xf>
    <xf numFmtId="0" fontId="23" fillId="0" borderId="53" xfId="0" applyFont="1" applyFill="1" applyBorder="1" applyAlignment="1">
      <alignment horizontal="center" vertical="center" textRotation="90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textRotation="90"/>
    </xf>
    <xf numFmtId="0" fontId="23" fillId="0" borderId="9" xfId="0" applyFont="1" applyFill="1" applyBorder="1" applyAlignment="1">
      <alignment horizontal="center" vertical="center" textRotation="90"/>
    </xf>
    <xf numFmtId="0" fontId="23" fillId="0" borderId="68" xfId="0" applyFont="1" applyFill="1" applyBorder="1" applyAlignment="1">
      <alignment horizontal="center" vertical="center" textRotation="90"/>
    </xf>
    <xf numFmtId="0" fontId="23" fillId="0" borderId="11" xfId="0" applyFont="1" applyFill="1" applyBorder="1" applyAlignment="1">
      <alignment horizontal="center" vertical="center" textRotation="90"/>
    </xf>
    <xf numFmtId="0" fontId="23" fillId="0" borderId="54" xfId="0" applyFont="1" applyFill="1" applyBorder="1" applyAlignment="1">
      <alignment horizontal="center" vertical="center" textRotation="90"/>
    </xf>
    <xf numFmtId="0" fontId="23" fillId="0" borderId="56" xfId="0" applyFont="1" applyFill="1" applyBorder="1" applyAlignment="1">
      <alignment horizontal="center" vertical="center" textRotation="90"/>
    </xf>
    <xf numFmtId="0" fontId="23" fillId="0" borderId="3" xfId="0" applyFont="1" applyFill="1" applyBorder="1" applyAlignment="1">
      <alignment horizontal="center" vertical="center" wrapText="1"/>
    </xf>
    <xf numFmtId="0" fontId="23" fillId="0" borderId="49" xfId="0" applyFont="1" applyFill="1" applyBorder="1" applyAlignment="1">
      <alignment horizontal="center" vertical="center" textRotation="90"/>
    </xf>
    <xf numFmtId="0" fontId="23" fillId="0" borderId="36" xfId="0" applyFont="1" applyFill="1" applyBorder="1" applyAlignment="1">
      <alignment horizontal="center" vertical="center" textRotation="90"/>
    </xf>
    <xf numFmtId="0" fontId="22" fillId="0" borderId="22" xfId="0" applyFont="1" applyFill="1" applyBorder="1" applyAlignment="1">
      <alignment horizontal="left" vertical="top" wrapText="1"/>
    </xf>
    <xf numFmtId="0" fontId="22" fillId="0" borderId="24" xfId="0" applyFont="1" applyFill="1" applyBorder="1" applyAlignment="1">
      <alignment horizontal="left" vertical="top" wrapText="1"/>
    </xf>
    <xf numFmtId="0" fontId="22" fillId="0" borderId="23" xfId="0" applyFont="1" applyFill="1" applyBorder="1" applyAlignment="1">
      <alignment horizontal="left" vertical="top" wrapText="1"/>
    </xf>
    <xf numFmtId="0" fontId="27" fillId="0" borderId="22" xfId="0" applyFont="1" applyFill="1" applyBorder="1" applyAlignment="1">
      <alignment horizontal="left" vertical="top" wrapText="1"/>
    </xf>
    <xf numFmtId="0" fontId="27" fillId="0" borderId="24" xfId="0" applyFont="1" applyFill="1" applyBorder="1" applyAlignment="1">
      <alignment horizontal="left" vertical="top" wrapText="1"/>
    </xf>
    <xf numFmtId="0" fontId="27" fillId="0" borderId="23" xfId="0" applyFont="1" applyFill="1" applyBorder="1" applyAlignment="1">
      <alignment horizontal="left" vertical="top" wrapText="1"/>
    </xf>
    <xf numFmtId="0" fontId="22" fillId="0" borderId="20" xfId="0" applyFont="1" applyFill="1" applyBorder="1" applyAlignment="1">
      <alignment horizontal="center" vertical="center" textRotation="90" wrapText="1"/>
    </xf>
    <xf numFmtId="0" fontId="22" fillId="0" borderId="21" xfId="0" applyFont="1" applyFill="1" applyBorder="1" applyAlignment="1">
      <alignment horizontal="center" vertical="center" textRotation="90" wrapText="1"/>
    </xf>
    <xf numFmtId="0" fontId="22" fillId="0" borderId="7" xfId="0" applyFont="1" applyFill="1" applyBorder="1" applyAlignment="1">
      <alignment horizontal="center" vertical="center" textRotation="90" wrapText="1"/>
    </xf>
    <xf numFmtId="0" fontId="22" fillId="0" borderId="8" xfId="0" applyFont="1" applyFill="1" applyBorder="1" applyAlignment="1">
      <alignment horizontal="center" vertical="center" textRotation="90" wrapText="1"/>
    </xf>
    <xf numFmtId="0" fontId="22" fillId="0" borderId="9" xfId="0" applyFont="1" applyFill="1" applyBorder="1" applyAlignment="1">
      <alignment horizontal="center" vertical="center" textRotation="90" wrapText="1"/>
    </xf>
    <xf numFmtId="0" fontId="22" fillId="0" borderId="10" xfId="0" applyFont="1" applyFill="1" applyBorder="1" applyAlignment="1">
      <alignment horizontal="center" vertical="center" textRotation="90" wrapText="1"/>
    </xf>
    <xf numFmtId="0" fontId="23" fillId="0" borderId="3" xfId="0" applyFont="1" applyFill="1" applyBorder="1" applyAlignment="1">
      <alignment horizontal="center" vertical="top"/>
    </xf>
    <xf numFmtId="0" fontId="23" fillId="0" borderId="5" xfId="0" applyFont="1" applyFill="1" applyBorder="1" applyAlignment="1">
      <alignment horizontal="center" vertical="top"/>
    </xf>
    <xf numFmtId="0" fontId="23" fillId="0" borderId="45" xfId="0" applyFont="1" applyFill="1" applyBorder="1" applyAlignment="1">
      <alignment horizontal="center" vertical="center" textRotation="90"/>
    </xf>
    <xf numFmtId="0" fontId="23" fillId="0" borderId="17" xfId="0" applyFont="1" applyFill="1" applyBorder="1" applyAlignment="1">
      <alignment horizontal="center" vertical="center" textRotation="90"/>
    </xf>
    <xf numFmtId="0" fontId="23" fillId="0" borderId="39" xfId="0" applyFont="1" applyFill="1" applyBorder="1" applyAlignment="1">
      <alignment horizontal="center" vertical="center" textRotation="90"/>
    </xf>
    <xf numFmtId="0" fontId="23" fillId="0" borderId="1" xfId="0" applyFont="1" applyFill="1" applyBorder="1" applyAlignment="1">
      <alignment horizontal="center" vertical="center" textRotation="90"/>
    </xf>
    <xf numFmtId="0" fontId="23" fillId="0" borderId="43" xfId="0" applyFont="1" applyFill="1" applyBorder="1" applyAlignment="1">
      <alignment horizontal="center" vertical="center" textRotation="90"/>
    </xf>
    <xf numFmtId="0" fontId="22" fillId="0" borderId="57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 wrapText="1"/>
    </xf>
    <xf numFmtId="0" fontId="22" fillId="0" borderId="4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3" fillId="0" borderId="69" xfId="0" applyFont="1" applyFill="1" applyBorder="1" applyAlignment="1">
      <alignment horizontal="center" vertical="center" textRotation="90"/>
    </xf>
    <xf numFmtId="0" fontId="23" fillId="0" borderId="67" xfId="0" applyFont="1" applyFill="1" applyBorder="1" applyAlignment="1">
      <alignment horizontal="center" vertical="center" textRotation="90"/>
    </xf>
    <xf numFmtId="0" fontId="23" fillId="0" borderId="21" xfId="0" applyFont="1" applyFill="1" applyBorder="1" applyAlignment="1">
      <alignment horizontal="center" vertical="center" textRotation="90"/>
    </xf>
    <xf numFmtId="0" fontId="23" fillId="0" borderId="10" xfId="0" applyFont="1" applyFill="1" applyBorder="1" applyAlignment="1">
      <alignment horizontal="center" vertical="center" textRotation="90"/>
    </xf>
    <xf numFmtId="0" fontId="22" fillId="0" borderId="62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left" vertical="top" wrapText="1"/>
    </xf>
    <xf numFmtId="0" fontId="23" fillId="0" borderId="13" xfId="0" applyFont="1" applyFill="1" applyBorder="1" applyAlignment="1">
      <alignment horizontal="left" vertical="top" wrapText="1"/>
    </xf>
    <xf numFmtId="0" fontId="23" fillId="0" borderId="35" xfId="0" applyFont="1" applyFill="1" applyBorder="1" applyAlignment="1">
      <alignment horizontal="left" vertical="top" wrapText="1"/>
    </xf>
    <xf numFmtId="0" fontId="22" fillId="0" borderId="14" xfId="0" applyFont="1" applyFill="1" applyBorder="1" applyAlignment="1">
      <alignment vertical="top" wrapText="1"/>
    </xf>
    <xf numFmtId="0" fontId="22" fillId="0" borderId="25" xfId="0" applyFont="1" applyFill="1" applyBorder="1" applyAlignment="1">
      <alignment vertical="top" wrapText="1"/>
    </xf>
    <xf numFmtId="0" fontId="22" fillId="0" borderId="26" xfId="0" applyFont="1" applyFill="1" applyBorder="1" applyAlignment="1">
      <alignment vertical="top" wrapText="1"/>
    </xf>
    <xf numFmtId="0" fontId="23" fillId="0" borderId="42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43" xfId="0" applyFont="1" applyFill="1" applyBorder="1" applyAlignment="1">
      <alignment horizontal="left" vertical="top" wrapText="1"/>
    </xf>
    <xf numFmtId="0" fontId="23" fillId="0" borderId="14" xfId="0" applyFont="1" applyFill="1" applyBorder="1" applyAlignment="1">
      <alignment horizontal="left" vertical="top" wrapText="1"/>
    </xf>
    <xf numFmtId="0" fontId="23" fillId="0" borderId="25" xfId="0" applyFont="1" applyFill="1" applyBorder="1" applyAlignment="1">
      <alignment horizontal="left" vertical="top" wrapText="1"/>
    </xf>
    <xf numFmtId="0" fontId="23" fillId="0" borderId="26" xfId="0" applyFont="1" applyFill="1" applyBorder="1" applyAlignment="1">
      <alignment horizontal="left" vertical="top" wrapText="1"/>
    </xf>
    <xf numFmtId="0" fontId="23" fillId="0" borderId="58" xfId="0" applyFont="1" applyFill="1" applyBorder="1" applyAlignment="1">
      <alignment horizontal="center" vertical="top" wrapText="1"/>
    </xf>
    <xf numFmtId="0" fontId="23" fillId="0" borderId="36" xfId="0" applyFont="1" applyFill="1" applyBorder="1" applyAlignment="1">
      <alignment horizontal="center" vertical="top" wrapText="1"/>
    </xf>
    <xf numFmtId="49" fontId="23" fillId="0" borderId="61" xfId="0" applyNumberFormat="1" applyFont="1" applyFill="1" applyBorder="1" applyAlignment="1">
      <alignment horizontal="left" vertical="top"/>
    </xf>
    <xf numFmtId="49" fontId="23" fillId="0" borderId="74" xfId="0" applyNumberFormat="1" applyFont="1" applyFill="1" applyBorder="1" applyAlignment="1">
      <alignment horizontal="left" vertical="top"/>
    </xf>
    <xf numFmtId="49" fontId="23" fillId="0" borderId="16" xfId="0" applyNumberFormat="1" applyFont="1" applyFill="1" applyBorder="1" applyAlignment="1">
      <alignment horizontal="left" vertical="top"/>
    </xf>
    <xf numFmtId="49" fontId="23" fillId="0" borderId="76" xfId="0" applyNumberFormat="1" applyFont="1" applyFill="1" applyBorder="1" applyAlignment="1">
      <alignment horizontal="left" vertical="top"/>
    </xf>
    <xf numFmtId="49" fontId="23" fillId="0" borderId="63" xfId="0" applyNumberFormat="1" applyFont="1" applyFill="1" applyBorder="1" applyAlignment="1">
      <alignment horizontal="left" vertical="top"/>
    </xf>
    <xf numFmtId="49" fontId="23" fillId="0" borderId="65" xfId="0" applyNumberFormat="1" applyFont="1" applyFill="1" applyBorder="1" applyAlignment="1">
      <alignment horizontal="left" vertical="top"/>
    </xf>
    <xf numFmtId="14" fontId="29" fillId="0" borderId="0" xfId="0" applyNumberFormat="1" applyFont="1" applyFill="1" applyAlignment="1">
      <alignment horizontal="left"/>
    </xf>
  </cellXfs>
  <cellStyles count="4">
    <cellStyle name="Гиперссылка" xfId="2" builtinId="8"/>
    <cellStyle name="мой стиль" xfId="1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mruColors>
      <color rgb="FF0000FF"/>
      <color rgb="FF006600"/>
      <color rgb="FF009BD2"/>
      <color rgb="FF00A7E2"/>
      <color rgb="FF0097CC"/>
      <color rgb="FF004C00"/>
      <color rgb="FF005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61"/>
  <sheetViews>
    <sheetView showZeros="0" tabSelected="1" view="pageBreakPreview" topLeftCell="A235" zoomScale="20" zoomScaleNormal="32" zoomScaleSheetLayoutView="20" zoomScalePageLayoutView="43" workbookViewId="0">
      <selection activeCell="E184" sqref="E184:BE184"/>
    </sheetView>
  </sheetViews>
  <sheetFormatPr defaultColWidth="0" defaultRowHeight="30.6" x14ac:dyDescent="0.55000000000000004"/>
  <cols>
    <col min="1" max="1" width="16.88671875" style="7" customWidth="1"/>
    <col min="2" max="17" width="7.109375" style="7" customWidth="1"/>
    <col min="18" max="19" width="7.109375" style="32" customWidth="1"/>
    <col min="20" max="31" width="7.109375" style="7" customWidth="1"/>
    <col min="32" max="32" width="10.6640625" style="7" customWidth="1"/>
    <col min="33" max="33" width="9.33203125" style="7" customWidth="1"/>
    <col min="34" max="34" width="8.6640625" style="7" customWidth="1"/>
    <col min="35" max="35" width="10.6640625" style="7" customWidth="1"/>
    <col min="36" max="36" width="9.33203125" style="7" customWidth="1"/>
    <col min="37" max="37" width="8.6640625" style="7" customWidth="1"/>
    <col min="38" max="38" width="10.6640625" style="7" customWidth="1"/>
    <col min="39" max="39" width="9.33203125" style="7" customWidth="1"/>
    <col min="40" max="40" width="8.6640625" style="7" customWidth="1"/>
    <col min="41" max="41" width="10.6640625" style="7" customWidth="1"/>
    <col min="42" max="42" width="9.33203125" style="7" customWidth="1"/>
    <col min="43" max="43" width="8.6640625" style="7" customWidth="1"/>
    <col min="44" max="44" width="10.6640625" style="7" customWidth="1"/>
    <col min="45" max="45" width="9.33203125" style="7" customWidth="1"/>
    <col min="46" max="46" width="8.6640625" style="7" customWidth="1"/>
    <col min="47" max="47" width="10.6640625" style="7" customWidth="1"/>
    <col min="48" max="48" width="9.33203125" style="7" customWidth="1"/>
    <col min="49" max="49" width="8.6640625" style="7" customWidth="1"/>
    <col min="50" max="50" width="10.6640625" style="7" customWidth="1"/>
    <col min="51" max="51" width="9.33203125" style="7" customWidth="1"/>
    <col min="52" max="52" width="8.6640625" style="7" customWidth="1"/>
    <col min="53" max="53" width="6.6640625" style="7" customWidth="1"/>
    <col min="54" max="54" width="8.6640625" style="7" customWidth="1"/>
    <col min="55" max="57" width="6.6640625" style="7" customWidth="1"/>
    <col min="58" max="60" width="6.6640625" style="31" customWidth="1"/>
    <col min="61" max="61" width="8.6640625" style="31" customWidth="1"/>
    <col min="62" max="65" width="12.88671875" style="31" customWidth="1"/>
    <col min="66" max="67" width="12.88671875" style="7" customWidth="1"/>
    <col min="68" max="68" width="5.6640625" style="33" customWidth="1"/>
    <col min="69" max="70" width="7.5546875" style="33" customWidth="1"/>
    <col min="71" max="10416" width="7.5546875" style="7" customWidth="1"/>
    <col min="10417" max="16384" width="0" style="7" hidden="1"/>
  </cols>
  <sheetData>
    <row r="1" spans="1:70" s="39" customFormat="1" ht="28.35" customHeight="1" x14ac:dyDescent="0.6">
      <c r="C1" s="126"/>
      <c r="R1" s="127"/>
      <c r="S1" s="127"/>
      <c r="BF1" s="128"/>
      <c r="BG1" s="128"/>
      <c r="BH1" s="128"/>
      <c r="BI1" s="128"/>
      <c r="BJ1" s="128"/>
      <c r="BK1" s="128"/>
      <c r="BL1" s="128"/>
      <c r="BM1" s="128"/>
      <c r="BP1" s="129"/>
      <c r="BQ1" s="129"/>
      <c r="BR1" s="129"/>
    </row>
    <row r="2" spans="1:70" s="39" customFormat="1" ht="36.75" customHeight="1" x14ac:dyDescent="0.6">
      <c r="B2" s="39" t="s">
        <v>580</v>
      </c>
      <c r="R2" s="127"/>
      <c r="S2" s="127"/>
      <c r="X2" s="130" t="s">
        <v>164</v>
      </c>
      <c r="BC2" s="774"/>
      <c r="BD2" s="774"/>
      <c r="BE2" s="774"/>
      <c r="BF2" s="774"/>
      <c r="BG2" s="774"/>
      <c r="BH2" s="774"/>
      <c r="BI2" s="774"/>
      <c r="BJ2" s="131"/>
      <c r="BK2" s="128"/>
      <c r="BL2" s="128"/>
      <c r="BM2" s="128"/>
      <c r="BP2" s="129"/>
      <c r="BQ2" s="129"/>
      <c r="BR2" s="129"/>
    </row>
    <row r="3" spans="1:70" s="39" customFormat="1" ht="36.75" customHeight="1" x14ac:dyDescent="0.6">
      <c r="B3" s="39" t="s">
        <v>581</v>
      </c>
      <c r="R3" s="127"/>
      <c r="S3" s="127"/>
      <c r="BF3" s="128"/>
      <c r="BG3" s="128"/>
      <c r="BH3" s="128"/>
      <c r="BI3" s="128"/>
      <c r="BJ3" s="128"/>
      <c r="BK3" s="128"/>
      <c r="BL3" s="128"/>
      <c r="BM3" s="128"/>
      <c r="BP3" s="129"/>
      <c r="BQ3" s="129"/>
      <c r="BR3" s="129"/>
    </row>
    <row r="4" spans="1:70" s="39" customFormat="1" ht="36.75" customHeight="1" x14ac:dyDescent="0.6">
      <c r="B4" s="39" t="s">
        <v>97</v>
      </c>
      <c r="R4" s="127"/>
      <c r="S4" s="127"/>
      <c r="AC4" s="34" t="s">
        <v>162</v>
      </c>
      <c r="BF4" s="128"/>
      <c r="BG4" s="128"/>
      <c r="BH4" s="128"/>
      <c r="BI4" s="128"/>
      <c r="BJ4" s="128"/>
      <c r="BK4" s="128"/>
      <c r="BL4" s="128"/>
      <c r="BM4" s="128"/>
      <c r="BP4" s="129"/>
      <c r="BQ4" s="129"/>
      <c r="BR4" s="129"/>
    </row>
    <row r="5" spans="1:70" s="39" customFormat="1" ht="36.75" customHeight="1" x14ac:dyDescent="0.6">
      <c r="B5" s="39" t="s">
        <v>98</v>
      </c>
      <c r="R5" s="127"/>
      <c r="S5" s="127"/>
      <c r="T5" s="130"/>
      <c r="U5" s="130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Y5" s="39" t="s">
        <v>195</v>
      </c>
      <c r="AZ5" s="128"/>
      <c r="BK5" s="128"/>
      <c r="BL5" s="128"/>
      <c r="BM5" s="128"/>
      <c r="BP5" s="129"/>
      <c r="BQ5" s="129"/>
      <c r="BR5" s="129"/>
    </row>
    <row r="6" spans="1:70" s="39" customFormat="1" ht="36.75" customHeight="1" x14ac:dyDescent="0.6">
      <c r="B6" s="39" t="s">
        <v>582</v>
      </c>
      <c r="Q6" s="132"/>
      <c r="R6" s="130"/>
      <c r="T6" s="132" t="s">
        <v>174</v>
      </c>
      <c r="U6" s="130"/>
      <c r="V6" s="130"/>
      <c r="W6" s="130"/>
      <c r="X6" s="130"/>
      <c r="Y6" s="130"/>
      <c r="Z6" s="775" t="s">
        <v>271</v>
      </c>
      <c r="AA6" s="775"/>
      <c r="AB6" s="775"/>
      <c r="AC6" s="775"/>
      <c r="AD6" s="775"/>
      <c r="AE6" s="775"/>
      <c r="AF6" s="775"/>
      <c r="AG6" s="775"/>
      <c r="AH6" s="775"/>
      <c r="AI6" s="775"/>
      <c r="AJ6" s="775"/>
      <c r="AK6" s="775"/>
      <c r="AL6" s="775"/>
      <c r="AM6" s="775"/>
      <c r="AN6" s="775"/>
      <c r="AO6" s="775"/>
      <c r="AP6" s="775"/>
      <c r="AQ6" s="775"/>
      <c r="AR6" s="775"/>
      <c r="AS6" s="775"/>
      <c r="AT6" s="775"/>
      <c r="AU6" s="775"/>
      <c r="AV6" s="775"/>
      <c r="AW6" s="775"/>
      <c r="AX6" s="132"/>
      <c r="BH6" s="128"/>
      <c r="BI6" s="128"/>
      <c r="BJ6" s="128"/>
      <c r="BK6" s="128"/>
      <c r="BL6" s="128"/>
      <c r="BM6" s="128"/>
      <c r="BP6" s="129"/>
      <c r="BQ6" s="129"/>
      <c r="BR6" s="129"/>
    </row>
    <row r="7" spans="1:70" s="39" customFormat="1" ht="36.75" customHeight="1" x14ac:dyDescent="0.6">
      <c r="B7" s="35" t="s">
        <v>583</v>
      </c>
      <c r="C7" s="132"/>
      <c r="D7" s="132"/>
      <c r="E7" s="132"/>
      <c r="F7" s="132"/>
      <c r="G7" s="132"/>
      <c r="H7" s="132"/>
      <c r="S7" s="133"/>
      <c r="T7" s="133"/>
      <c r="U7" s="133"/>
      <c r="Y7" s="134"/>
      <c r="Z7" s="775"/>
      <c r="AA7" s="775"/>
      <c r="AB7" s="775"/>
      <c r="AC7" s="775"/>
      <c r="AD7" s="775"/>
      <c r="AE7" s="775"/>
      <c r="AF7" s="775"/>
      <c r="AG7" s="775"/>
      <c r="AH7" s="775"/>
      <c r="AI7" s="775"/>
      <c r="AJ7" s="775"/>
      <c r="AK7" s="775"/>
      <c r="AL7" s="775"/>
      <c r="AM7" s="775"/>
      <c r="AN7" s="775"/>
      <c r="AO7" s="775"/>
      <c r="AP7" s="775"/>
      <c r="AQ7" s="775"/>
      <c r="AR7" s="775"/>
      <c r="AS7" s="775"/>
      <c r="AT7" s="775"/>
      <c r="AU7" s="775"/>
      <c r="AV7" s="775"/>
      <c r="AW7" s="775"/>
      <c r="AX7" s="132"/>
      <c r="AY7" s="562" t="s">
        <v>272</v>
      </c>
      <c r="AZ7" s="562"/>
      <c r="BA7" s="562"/>
      <c r="BB7" s="562"/>
      <c r="BC7" s="562"/>
      <c r="BD7" s="562"/>
      <c r="BE7" s="562"/>
      <c r="BF7" s="562"/>
      <c r="BG7" s="562"/>
      <c r="BH7" s="562"/>
      <c r="BI7" s="128"/>
      <c r="BJ7" s="128"/>
      <c r="BK7" s="135"/>
      <c r="BL7" s="135"/>
      <c r="BM7" s="128"/>
      <c r="BP7" s="129"/>
      <c r="BQ7" s="129"/>
      <c r="BR7" s="129"/>
    </row>
    <row r="8" spans="1:70" s="39" customFormat="1" ht="36.75" customHeight="1" x14ac:dyDescent="0.6">
      <c r="B8" s="1124">
        <v>44294</v>
      </c>
      <c r="C8" s="579"/>
      <c r="D8" s="579"/>
      <c r="E8" s="579"/>
      <c r="F8" s="579"/>
      <c r="G8" s="579"/>
      <c r="H8" s="579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128"/>
      <c r="BJ8" s="128"/>
      <c r="BK8" s="135"/>
      <c r="BL8" s="135"/>
      <c r="BM8" s="128"/>
      <c r="BP8" s="129"/>
      <c r="BQ8" s="129"/>
      <c r="BR8" s="129"/>
    </row>
    <row r="9" spans="1:70" s="39" customFormat="1" ht="28.35" customHeight="1" x14ac:dyDescent="0.6">
      <c r="B9" s="39" t="s">
        <v>222</v>
      </c>
      <c r="Q9" s="128"/>
      <c r="R9" s="127"/>
      <c r="S9" s="127"/>
      <c r="Y9" s="137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BF9" s="128"/>
      <c r="BG9" s="128"/>
      <c r="BH9" s="128"/>
      <c r="BI9" s="128"/>
      <c r="BJ9" s="128"/>
      <c r="BK9" s="128"/>
      <c r="BL9" s="128"/>
      <c r="BM9" s="128"/>
      <c r="BP9" s="129"/>
      <c r="BQ9" s="129"/>
      <c r="BR9" s="129"/>
    </row>
    <row r="10" spans="1:70" s="39" customFormat="1" ht="36.75" customHeight="1" x14ac:dyDescent="0.6">
      <c r="R10" s="127"/>
      <c r="S10" s="127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Y10" s="39" t="s">
        <v>163</v>
      </c>
      <c r="BK10" s="128"/>
      <c r="BL10" s="128"/>
      <c r="BM10" s="128"/>
      <c r="BP10" s="129"/>
      <c r="BQ10" s="129"/>
      <c r="BR10" s="129"/>
    </row>
    <row r="11" spans="1:70" s="39" customFormat="1" ht="36.75" customHeight="1" x14ac:dyDescent="0.6">
      <c r="B11" s="39" t="s">
        <v>584</v>
      </c>
      <c r="R11" s="127"/>
      <c r="S11" s="127"/>
      <c r="BF11" s="128"/>
      <c r="BG11" s="128"/>
      <c r="BH11" s="128"/>
      <c r="BI11" s="128"/>
      <c r="BJ11" s="128"/>
      <c r="BK11" s="128"/>
      <c r="BL11" s="128"/>
      <c r="BM11" s="128"/>
      <c r="BP11" s="129"/>
      <c r="BQ11" s="129"/>
      <c r="BR11" s="129"/>
    </row>
    <row r="12" spans="1:70" ht="25.5" customHeight="1" x14ac:dyDescent="0.55000000000000004"/>
    <row r="13" spans="1:70" ht="25.5" customHeight="1" x14ac:dyDescent="0.55000000000000004">
      <c r="C13" s="40"/>
    </row>
    <row r="14" spans="1:70" ht="31.35" customHeight="1" x14ac:dyDescent="0.55000000000000004">
      <c r="B14" s="37" t="s">
        <v>139</v>
      </c>
      <c r="AM14" s="38"/>
      <c r="AO14" s="38" t="s">
        <v>6</v>
      </c>
    </row>
    <row r="15" spans="1:70" ht="28.35" customHeight="1" thickBot="1" x14ac:dyDescent="0.6"/>
    <row r="16" spans="1:70" ht="31.35" customHeight="1" x14ac:dyDescent="0.55000000000000004">
      <c r="A16" s="776" t="s">
        <v>79</v>
      </c>
      <c r="B16" s="681" t="s">
        <v>91</v>
      </c>
      <c r="C16" s="769"/>
      <c r="D16" s="769"/>
      <c r="E16" s="769"/>
      <c r="F16" s="765" t="s">
        <v>451</v>
      </c>
      <c r="G16" s="769" t="s">
        <v>90</v>
      </c>
      <c r="H16" s="769"/>
      <c r="I16" s="769"/>
      <c r="J16" s="765" t="s">
        <v>452</v>
      </c>
      <c r="K16" s="769" t="s">
        <v>89</v>
      </c>
      <c r="L16" s="769"/>
      <c r="M16" s="769"/>
      <c r="N16" s="769"/>
      <c r="O16" s="769" t="s">
        <v>88</v>
      </c>
      <c r="P16" s="769"/>
      <c r="Q16" s="769"/>
      <c r="R16" s="769"/>
      <c r="S16" s="765" t="s">
        <v>453</v>
      </c>
      <c r="T16" s="769" t="s">
        <v>87</v>
      </c>
      <c r="U16" s="769"/>
      <c r="V16" s="769"/>
      <c r="W16" s="765" t="s">
        <v>454</v>
      </c>
      <c r="X16" s="769" t="s">
        <v>86</v>
      </c>
      <c r="Y16" s="769"/>
      <c r="Z16" s="769"/>
      <c r="AA16" s="765" t="s">
        <v>455</v>
      </c>
      <c r="AB16" s="769" t="s">
        <v>85</v>
      </c>
      <c r="AC16" s="769"/>
      <c r="AD16" s="769"/>
      <c r="AE16" s="769"/>
      <c r="AF16" s="765" t="s">
        <v>456</v>
      </c>
      <c r="AG16" s="769" t="s">
        <v>84</v>
      </c>
      <c r="AH16" s="769"/>
      <c r="AI16" s="769"/>
      <c r="AJ16" s="765" t="s">
        <v>457</v>
      </c>
      <c r="AK16" s="769" t="s">
        <v>83</v>
      </c>
      <c r="AL16" s="769"/>
      <c r="AM16" s="769"/>
      <c r="AN16" s="769"/>
      <c r="AO16" s="769" t="s">
        <v>82</v>
      </c>
      <c r="AP16" s="769"/>
      <c r="AQ16" s="769"/>
      <c r="AR16" s="769"/>
      <c r="AS16" s="765" t="s">
        <v>458</v>
      </c>
      <c r="AT16" s="769" t="s">
        <v>81</v>
      </c>
      <c r="AU16" s="769"/>
      <c r="AV16" s="769"/>
      <c r="AW16" s="765" t="s">
        <v>459</v>
      </c>
      <c r="AX16" s="769" t="s">
        <v>80</v>
      </c>
      <c r="AY16" s="769"/>
      <c r="AZ16" s="769"/>
      <c r="BA16" s="680"/>
      <c r="BB16" s="492" t="s">
        <v>33</v>
      </c>
      <c r="BC16" s="496" t="s">
        <v>28</v>
      </c>
      <c r="BD16" s="496" t="s">
        <v>29</v>
      </c>
      <c r="BE16" s="496" t="s">
        <v>76</v>
      </c>
      <c r="BF16" s="496" t="s">
        <v>75</v>
      </c>
      <c r="BG16" s="496" t="s">
        <v>77</v>
      </c>
      <c r="BH16" s="496" t="s">
        <v>78</v>
      </c>
      <c r="BI16" s="767" t="s">
        <v>5</v>
      </c>
      <c r="BJ16" s="42"/>
    </row>
    <row r="17" spans="1:70" ht="311.85000000000002" customHeight="1" thickBot="1" x14ac:dyDescent="0.6">
      <c r="A17" s="777"/>
      <c r="B17" s="43" t="s">
        <v>92</v>
      </c>
      <c r="C17" s="44" t="s">
        <v>39</v>
      </c>
      <c r="D17" s="44" t="s">
        <v>40</v>
      </c>
      <c r="E17" s="44" t="s">
        <v>41</v>
      </c>
      <c r="F17" s="766"/>
      <c r="G17" s="44" t="s">
        <v>42</v>
      </c>
      <c r="H17" s="44" t="s">
        <v>43</v>
      </c>
      <c r="I17" s="44" t="s">
        <v>44</v>
      </c>
      <c r="J17" s="766"/>
      <c r="K17" s="44" t="s">
        <v>45</v>
      </c>
      <c r="L17" s="44" t="s">
        <v>46</v>
      </c>
      <c r="M17" s="44" t="s">
        <v>47</v>
      </c>
      <c r="N17" s="44" t="s">
        <v>48</v>
      </c>
      <c r="O17" s="44" t="s">
        <v>38</v>
      </c>
      <c r="P17" s="44" t="s">
        <v>39</v>
      </c>
      <c r="Q17" s="44" t="s">
        <v>40</v>
      </c>
      <c r="R17" s="44" t="s">
        <v>41</v>
      </c>
      <c r="S17" s="766"/>
      <c r="T17" s="44" t="s">
        <v>49</v>
      </c>
      <c r="U17" s="44" t="s">
        <v>50</v>
      </c>
      <c r="V17" s="44" t="s">
        <v>51</v>
      </c>
      <c r="W17" s="766"/>
      <c r="X17" s="44" t="s">
        <v>52</v>
      </c>
      <c r="Y17" s="44" t="s">
        <v>53</v>
      </c>
      <c r="Z17" s="44" t="s">
        <v>54</v>
      </c>
      <c r="AA17" s="766"/>
      <c r="AB17" s="44" t="s">
        <v>52</v>
      </c>
      <c r="AC17" s="44" t="s">
        <v>53</v>
      </c>
      <c r="AD17" s="44" t="s">
        <v>54</v>
      </c>
      <c r="AE17" s="44" t="s">
        <v>55</v>
      </c>
      <c r="AF17" s="766"/>
      <c r="AG17" s="44" t="s">
        <v>42</v>
      </c>
      <c r="AH17" s="44" t="s">
        <v>43</v>
      </c>
      <c r="AI17" s="44" t="s">
        <v>44</v>
      </c>
      <c r="AJ17" s="766"/>
      <c r="AK17" s="44" t="s">
        <v>56</v>
      </c>
      <c r="AL17" s="44" t="s">
        <v>57</v>
      </c>
      <c r="AM17" s="44" t="s">
        <v>58</v>
      </c>
      <c r="AN17" s="44" t="s">
        <v>59</v>
      </c>
      <c r="AO17" s="44" t="s">
        <v>38</v>
      </c>
      <c r="AP17" s="44" t="s">
        <v>39</v>
      </c>
      <c r="AQ17" s="44" t="s">
        <v>40</v>
      </c>
      <c r="AR17" s="44" t="s">
        <v>41</v>
      </c>
      <c r="AS17" s="766"/>
      <c r="AT17" s="44" t="s">
        <v>42</v>
      </c>
      <c r="AU17" s="44" t="s">
        <v>43</v>
      </c>
      <c r="AV17" s="44" t="s">
        <v>44</v>
      </c>
      <c r="AW17" s="766"/>
      <c r="AX17" s="44" t="s">
        <v>45</v>
      </c>
      <c r="AY17" s="44" t="s">
        <v>46</v>
      </c>
      <c r="AZ17" s="44" t="s">
        <v>47</v>
      </c>
      <c r="BA17" s="45" t="s">
        <v>60</v>
      </c>
      <c r="BB17" s="758"/>
      <c r="BC17" s="759"/>
      <c r="BD17" s="759"/>
      <c r="BE17" s="759"/>
      <c r="BF17" s="759"/>
      <c r="BG17" s="759"/>
      <c r="BH17" s="759"/>
      <c r="BI17" s="768"/>
      <c r="BJ17" s="42"/>
    </row>
    <row r="18" spans="1:70" s="36" customFormat="1" ht="31.35" customHeight="1" x14ac:dyDescent="0.25">
      <c r="A18" s="167" t="s">
        <v>25</v>
      </c>
      <c r="B18" s="168"/>
      <c r="C18" s="169"/>
      <c r="D18" s="169"/>
      <c r="E18" s="169"/>
      <c r="F18" s="169"/>
      <c r="G18" s="169"/>
      <c r="H18" s="169"/>
      <c r="I18" s="169"/>
      <c r="J18" s="113">
        <v>17</v>
      </c>
      <c r="K18" s="169"/>
      <c r="L18" s="169"/>
      <c r="M18" s="169"/>
      <c r="N18" s="169"/>
      <c r="O18" s="113"/>
      <c r="P18" s="113"/>
      <c r="Q18" s="113"/>
      <c r="R18" s="113"/>
      <c r="S18" s="47" t="s">
        <v>0</v>
      </c>
      <c r="T18" s="47" t="s">
        <v>0</v>
      </c>
      <c r="U18" s="47" t="s">
        <v>0</v>
      </c>
      <c r="V18" s="48" t="s">
        <v>0</v>
      </c>
      <c r="W18" s="49" t="s">
        <v>62</v>
      </c>
      <c r="X18" s="49" t="s">
        <v>62</v>
      </c>
      <c r="Y18" s="113"/>
      <c r="Z18" s="113"/>
      <c r="AA18" s="113"/>
      <c r="AB18" s="113"/>
      <c r="AC18" s="113"/>
      <c r="AD18" s="113">
        <v>16</v>
      </c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47" t="s">
        <v>0</v>
      </c>
      <c r="AP18" s="47" t="s">
        <v>0</v>
      </c>
      <c r="AQ18" s="47" t="s">
        <v>0</v>
      </c>
      <c r="AR18" s="49" t="s">
        <v>1</v>
      </c>
      <c r="AS18" s="49" t="s">
        <v>1</v>
      </c>
      <c r="AT18" s="49" t="s">
        <v>62</v>
      </c>
      <c r="AU18" s="49" t="s">
        <v>62</v>
      </c>
      <c r="AV18" s="49" t="s">
        <v>62</v>
      </c>
      <c r="AW18" s="49" t="s">
        <v>62</v>
      </c>
      <c r="AX18" s="49" t="s">
        <v>62</v>
      </c>
      <c r="AY18" s="49" t="s">
        <v>62</v>
      </c>
      <c r="AZ18" s="49" t="s">
        <v>62</v>
      </c>
      <c r="BA18" s="170" t="s">
        <v>62</v>
      </c>
      <c r="BB18" s="50">
        <f>SUM(J18,AD18)</f>
        <v>33</v>
      </c>
      <c r="BC18" s="113">
        <v>7</v>
      </c>
      <c r="BD18" s="113">
        <v>2</v>
      </c>
      <c r="BE18" s="113"/>
      <c r="BF18" s="113"/>
      <c r="BG18" s="113"/>
      <c r="BH18" s="113">
        <v>10</v>
      </c>
      <c r="BI18" s="114">
        <f>SUM(BB18:BH18)</f>
        <v>52</v>
      </c>
      <c r="BJ18" s="52"/>
      <c r="BK18" s="88"/>
      <c r="BL18" s="88"/>
      <c r="BM18" s="88"/>
      <c r="BP18" s="27"/>
      <c r="BQ18" s="27"/>
      <c r="BR18" s="27"/>
    </row>
    <row r="19" spans="1:70" s="36" customFormat="1" ht="31.35" customHeight="1" x14ac:dyDescent="0.25">
      <c r="A19" s="171" t="s">
        <v>26</v>
      </c>
      <c r="B19" s="172"/>
      <c r="C19" s="173"/>
      <c r="D19" s="173"/>
      <c r="E19" s="173"/>
      <c r="F19" s="173"/>
      <c r="G19" s="173"/>
      <c r="H19" s="173"/>
      <c r="I19" s="173"/>
      <c r="J19" s="100">
        <v>17</v>
      </c>
      <c r="K19" s="173"/>
      <c r="L19" s="173"/>
      <c r="M19" s="173"/>
      <c r="N19" s="173"/>
      <c r="O19" s="100"/>
      <c r="P19" s="100"/>
      <c r="Q19" s="100"/>
      <c r="R19" s="100"/>
      <c r="S19" s="54" t="s">
        <v>0</v>
      </c>
      <c r="T19" s="54" t="s">
        <v>0</v>
      </c>
      <c r="U19" s="54" t="s">
        <v>0</v>
      </c>
      <c r="V19" s="54" t="s">
        <v>0</v>
      </c>
      <c r="W19" s="69" t="s">
        <v>62</v>
      </c>
      <c r="X19" s="69" t="s">
        <v>62</v>
      </c>
      <c r="Y19" s="100"/>
      <c r="Z19" s="100"/>
      <c r="AA19" s="100"/>
      <c r="AB19" s="100"/>
      <c r="AC19" s="100"/>
      <c r="AD19" s="100">
        <v>17</v>
      </c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54"/>
      <c r="AP19" s="54" t="s">
        <v>0</v>
      </c>
      <c r="AQ19" s="54" t="s">
        <v>0</v>
      </c>
      <c r="AR19" s="54" t="s">
        <v>0</v>
      </c>
      <c r="AS19" s="54" t="s">
        <v>0</v>
      </c>
      <c r="AT19" s="69" t="s">
        <v>62</v>
      </c>
      <c r="AU19" s="69" t="s">
        <v>62</v>
      </c>
      <c r="AV19" s="69" t="s">
        <v>62</v>
      </c>
      <c r="AW19" s="69" t="s">
        <v>62</v>
      </c>
      <c r="AX19" s="69" t="s">
        <v>62</v>
      </c>
      <c r="AY19" s="69" t="s">
        <v>62</v>
      </c>
      <c r="AZ19" s="69" t="s">
        <v>62</v>
      </c>
      <c r="BA19" s="174" t="s">
        <v>62</v>
      </c>
      <c r="BB19" s="55">
        <f>SUM(J19,AD19)</f>
        <v>34</v>
      </c>
      <c r="BC19" s="100">
        <v>8</v>
      </c>
      <c r="BD19" s="100"/>
      <c r="BE19" s="100"/>
      <c r="BF19" s="100"/>
      <c r="BG19" s="100"/>
      <c r="BH19" s="100">
        <v>10</v>
      </c>
      <c r="BI19" s="56">
        <f t="shared" ref="BI19:BI21" si="0">SUM(BB19:BH19)</f>
        <v>52</v>
      </c>
      <c r="BJ19" s="52"/>
      <c r="BK19" s="88"/>
      <c r="BL19" s="88"/>
      <c r="BM19" s="88"/>
      <c r="BP19" s="27"/>
      <c r="BQ19" s="27"/>
      <c r="BR19" s="27"/>
    </row>
    <row r="20" spans="1:70" s="36" customFormat="1" ht="31.35" customHeight="1" x14ac:dyDescent="0.25">
      <c r="A20" s="171" t="s">
        <v>27</v>
      </c>
      <c r="B20" s="172"/>
      <c r="C20" s="173"/>
      <c r="D20" s="173"/>
      <c r="E20" s="173"/>
      <c r="F20" s="173"/>
      <c r="G20" s="173"/>
      <c r="H20" s="173"/>
      <c r="I20" s="173"/>
      <c r="J20" s="100">
        <v>16</v>
      </c>
      <c r="K20" s="173"/>
      <c r="L20" s="173"/>
      <c r="M20" s="173"/>
      <c r="N20" s="173"/>
      <c r="O20" s="100"/>
      <c r="P20" s="100"/>
      <c r="Q20" s="100"/>
      <c r="R20" s="54" t="s">
        <v>0</v>
      </c>
      <c r="S20" s="54" t="s">
        <v>0</v>
      </c>
      <c r="T20" s="54" t="s">
        <v>0</v>
      </c>
      <c r="U20" s="69" t="s">
        <v>62</v>
      </c>
      <c r="V20" s="69" t="s">
        <v>62</v>
      </c>
      <c r="W20" s="100"/>
      <c r="X20" s="100"/>
      <c r="Y20" s="100"/>
      <c r="Z20" s="100"/>
      <c r="AA20" s="100"/>
      <c r="AB20" s="100"/>
      <c r="AC20" s="100"/>
      <c r="AD20" s="100">
        <v>16</v>
      </c>
      <c r="AE20" s="100"/>
      <c r="AF20" s="100"/>
      <c r="AG20" s="100"/>
      <c r="AH20" s="100"/>
      <c r="AI20" s="100"/>
      <c r="AJ20" s="100"/>
      <c r="AK20" s="100"/>
      <c r="AL20" s="100"/>
      <c r="AM20" s="54" t="s">
        <v>0</v>
      </c>
      <c r="AN20" s="54" t="s">
        <v>0</v>
      </c>
      <c r="AO20" s="54" t="s">
        <v>0</v>
      </c>
      <c r="AP20" s="100" t="s">
        <v>64</v>
      </c>
      <c r="AQ20" s="100" t="s">
        <v>64</v>
      </c>
      <c r="AR20" s="100" t="s">
        <v>64</v>
      </c>
      <c r="AS20" s="100" t="s">
        <v>64</v>
      </c>
      <c r="AT20" s="69" t="s">
        <v>62</v>
      </c>
      <c r="AU20" s="69" t="s">
        <v>62</v>
      </c>
      <c r="AV20" s="69" t="s">
        <v>62</v>
      </c>
      <c r="AW20" s="69" t="s">
        <v>62</v>
      </c>
      <c r="AX20" s="69" t="s">
        <v>62</v>
      </c>
      <c r="AY20" s="69" t="s">
        <v>62</v>
      </c>
      <c r="AZ20" s="69" t="s">
        <v>62</v>
      </c>
      <c r="BA20" s="174" t="s">
        <v>62</v>
      </c>
      <c r="BB20" s="55">
        <f>SUM(J20,AD20)</f>
        <v>32</v>
      </c>
      <c r="BC20" s="100">
        <v>6</v>
      </c>
      <c r="BD20" s="100"/>
      <c r="BE20" s="100">
        <v>4</v>
      </c>
      <c r="BF20" s="100"/>
      <c r="BG20" s="100"/>
      <c r="BH20" s="100">
        <v>10</v>
      </c>
      <c r="BI20" s="56">
        <f t="shared" si="0"/>
        <v>52</v>
      </c>
      <c r="BJ20" s="52"/>
      <c r="BK20" s="88"/>
      <c r="BL20" s="88"/>
      <c r="BM20" s="88"/>
      <c r="BP20" s="27"/>
      <c r="BQ20" s="27"/>
      <c r="BR20" s="27"/>
    </row>
    <row r="21" spans="1:70" s="36" customFormat="1" ht="31.35" customHeight="1" thickBot="1" x14ac:dyDescent="0.3">
      <c r="A21" s="175" t="s">
        <v>161</v>
      </c>
      <c r="B21" s="176"/>
      <c r="C21" s="177"/>
      <c r="D21" s="177"/>
      <c r="E21" s="177"/>
      <c r="F21" s="177"/>
      <c r="G21" s="177"/>
      <c r="H21" s="177"/>
      <c r="I21" s="177"/>
      <c r="J21" s="57">
        <v>17</v>
      </c>
      <c r="K21" s="177"/>
      <c r="L21" s="177"/>
      <c r="M21" s="177"/>
      <c r="N21" s="177"/>
      <c r="O21" s="57"/>
      <c r="P21" s="57"/>
      <c r="Q21" s="57"/>
      <c r="R21" s="57"/>
      <c r="S21" s="58" t="s">
        <v>0</v>
      </c>
      <c r="T21" s="58" t="s">
        <v>0</v>
      </c>
      <c r="U21" s="58" t="s">
        <v>0</v>
      </c>
      <c r="V21" s="58" t="s">
        <v>0</v>
      </c>
      <c r="W21" s="178" t="s">
        <v>62</v>
      </c>
      <c r="X21" s="178" t="s">
        <v>62</v>
      </c>
      <c r="Y21" s="57" t="s">
        <v>64</v>
      </c>
      <c r="Z21" s="57" t="s">
        <v>64</v>
      </c>
      <c r="AA21" s="57" t="s">
        <v>64</v>
      </c>
      <c r="AB21" s="57" t="s">
        <v>64</v>
      </c>
      <c r="AC21" s="57" t="s">
        <v>64</v>
      </c>
      <c r="AD21" s="57" t="s">
        <v>64</v>
      </c>
      <c r="AE21" s="58" t="s">
        <v>94</v>
      </c>
      <c r="AF21" s="58" t="s">
        <v>94</v>
      </c>
      <c r="AG21" s="58" t="s">
        <v>94</v>
      </c>
      <c r="AH21" s="58" t="s">
        <v>94</v>
      </c>
      <c r="AI21" s="58" t="s">
        <v>94</v>
      </c>
      <c r="AJ21" s="58" t="s">
        <v>94</v>
      </c>
      <c r="AK21" s="58" t="s">
        <v>94</v>
      </c>
      <c r="AL21" s="58" t="s">
        <v>94</v>
      </c>
      <c r="AM21" s="58" t="s">
        <v>94</v>
      </c>
      <c r="AN21" s="58" t="s">
        <v>94</v>
      </c>
      <c r="AO21" s="58" t="s">
        <v>94</v>
      </c>
      <c r="AP21" s="58" t="s">
        <v>94</v>
      </c>
      <c r="AQ21" s="58" t="s">
        <v>66</v>
      </c>
      <c r="AR21" s="58" t="s">
        <v>66</v>
      </c>
      <c r="AS21" s="57"/>
      <c r="AT21" s="57"/>
      <c r="AU21" s="57"/>
      <c r="AV21" s="57"/>
      <c r="AW21" s="57"/>
      <c r="AX21" s="57"/>
      <c r="AY21" s="57"/>
      <c r="AZ21" s="57"/>
      <c r="BA21" s="45"/>
      <c r="BB21" s="59">
        <f>SUM(J21,AD21)</f>
        <v>17</v>
      </c>
      <c r="BC21" s="57">
        <v>4</v>
      </c>
      <c r="BD21" s="57"/>
      <c r="BE21" s="57">
        <v>6</v>
      </c>
      <c r="BF21" s="57">
        <v>12</v>
      </c>
      <c r="BG21" s="57">
        <v>2</v>
      </c>
      <c r="BH21" s="57">
        <v>2</v>
      </c>
      <c r="BI21" s="60">
        <f t="shared" si="0"/>
        <v>43</v>
      </c>
      <c r="BJ21" s="52"/>
      <c r="BK21" s="88"/>
      <c r="BL21" s="88"/>
      <c r="BM21" s="88"/>
      <c r="BP21" s="27"/>
      <c r="BQ21" s="27"/>
      <c r="BR21" s="27"/>
    </row>
    <row r="22" spans="1:70" s="41" customFormat="1" ht="28.35" customHeight="1" thickBot="1" x14ac:dyDescent="0.3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3">
        <f>SUM(BB18:BB21)</f>
        <v>116</v>
      </c>
      <c r="BC22" s="64">
        <f t="shared" ref="BC22:BI22" si="1">SUM(BC18:BC21)</f>
        <v>25</v>
      </c>
      <c r="BD22" s="64">
        <f t="shared" si="1"/>
        <v>2</v>
      </c>
      <c r="BE22" s="64">
        <f t="shared" si="1"/>
        <v>10</v>
      </c>
      <c r="BF22" s="64">
        <f t="shared" si="1"/>
        <v>12</v>
      </c>
      <c r="BG22" s="64">
        <f t="shared" si="1"/>
        <v>2</v>
      </c>
      <c r="BH22" s="64">
        <f t="shared" si="1"/>
        <v>32</v>
      </c>
      <c r="BI22" s="65">
        <f t="shared" si="1"/>
        <v>199</v>
      </c>
      <c r="BJ22" s="66"/>
      <c r="BK22" s="108"/>
      <c r="BL22" s="108"/>
      <c r="BM22" s="108"/>
      <c r="BP22" s="109"/>
      <c r="BQ22" s="109"/>
      <c r="BR22" s="109"/>
    </row>
    <row r="23" spans="1:70" s="36" customFormat="1" ht="28.35" customHeight="1" x14ac:dyDescent="0.25">
      <c r="A23" s="180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1"/>
      <c r="S23" s="181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BF23" s="88"/>
      <c r="BG23" s="88"/>
      <c r="BH23" s="88"/>
      <c r="BI23" s="88"/>
      <c r="BJ23" s="88"/>
      <c r="BK23" s="108">
        <f>SUM(BF34,BF75)</f>
        <v>0</v>
      </c>
      <c r="BL23" s="88"/>
      <c r="BM23" s="88"/>
      <c r="BP23" s="27"/>
      <c r="BQ23" s="27"/>
      <c r="BR23" s="27"/>
    </row>
    <row r="24" spans="1:70" s="36" customFormat="1" ht="31.35" customHeight="1" x14ac:dyDescent="0.25">
      <c r="A24" s="180"/>
      <c r="B24" s="180"/>
      <c r="C24" s="180" t="s">
        <v>7</v>
      </c>
      <c r="D24" s="180"/>
      <c r="E24" s="180"/>
      <c r="F24" s="180"/>
      <c r="H24" s="67"/>
      <c r="I24" s="68" t="s">
        <v>95</v>
      </c>
      <c r="J24" s="180" t="s">
        <v>4</v>
      </c>
      <c r="N24" s="180"/>
      <c r="O24" s="180"/>
      <c r="P24" s="180"/>
      <c r="Q24" s="180"/>
      <c r="R24" s="181"/>
      <c r="S24" s="69" t="s">
        <v>1</v>
      </c>
      <c r="T24" s="68" t="s">
        <v>95</v>
      </c>
      <c r="U24" s="180" t="s">
        <v>61</v>
      </c>
      <c r="W24" s="180"/>
      <c r="X24" s="180"/>
      <c r="Y24" s="180"/>
      <c r="Z24" s="180"/>
      <c r="AA24" s="180"/>
      <c r="AB24" s="180"/>
      <c r="AC24" s="180"/>
      <c r="AE24" s="69" t="s">
        <v>94</v>
      </c>
      <c r="AF24" s="68" t="s">
        <v>95</v>
      </c>
      <c r="AG24" s="180" t="s">
        <v>93</v>
      </c>
      <c r="AH24" s="180"/>
      <c r="AI24" s="180"/>
      <c r="AN24" s="69" t="s">
        <v>62</v>
      </c>
      <c r="AO24" s="68" t="s">
        <v>95</v>
      </c>
      <c r="AP24" s="180" t="s">
        <v>63</v>
      </c>
      <c r="BF24" s="88"/>
      <c r="BG24" s="88"/>
      <c r="BH24" s="88"/>
      <c r="BI24" s="88"/>
      <c r="BJ24" s="88"/>
      <c r="BK24" s="88"/>
      <c r="BL24" s="88"/>
      <c r="BM24" s="88"/>
      <c r="BP24" s="27"/>
      <c r="BQ24" s="27"/>
      <c r="BR24" s="27"/>
    </row>
    <row r="25" spans="1:70" s="36" customFormat="1" ht="28.35" customHeight="1" x14ac:dyDescent="0.25">
      <c r="A25" s="18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1"/>
      <c r="S25" s="181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BF25" s="88"/>
      <c r="BG25" s="88"/>
      <c r="BH25" s="88"/>
      <c r="BI25" s="88"/>
      <c r="BJ25" s="88"/>
      <c r="BK25" s="88"/>
      <c r="BL25" s="88"/>
      <c r="BM25" s="88"/>
      <c r="BP25" s="27"/>
      <c r="BQ25" s="27"/>
      <c r="BR25" s="27"/>
    </row>
    <row r="26" spans="1:70" s="36" customFormat="1" ht="31.35" customHeight="1" x14ac:dyDescent="0.25">
      <c r="A26" s="180"/>
      <c r="B26" s="180"/>
      <c r="C26" s="180"/>
      <c r="D26" s="180"/>
      <c r="E26" s="180"/>
      <c r="F26" s="180"/>
      <c r="G26" s="180"/>
      <c r="H26" s="70" t="s">
        <v>0</v>
      </c>
      <c r="I26" s="68" t="s">
        <v>95</v>
      </c>
      <c r="J26" s="180" t="s">
        <v>67</v>
      </c>
      <c r="N26" s="180"/>
      <c r="O26" s="180"/>
      <c r="P26" s="180"/>
      <c r="Q26" s="180"/>
      <c r="R26" s="181"/>
      <c r="S26" s="69" t="s">
        <v>64</v>
      </c>
      <c r="T26" s="68" t="s">
        <v>95</v>
      </c>
      <c r="U26" s="180" t="s">
        <v>68</v>
      </c>
      <c r="W26" s="180"/>
      <c r="X26" s="180"/>
      <c r="Y26" s="180"/>
      <c r="Z26" s="180"/>
      <c r="AA26" s="180"/>
      <c r="AB26" s="180"/>
      <c r="AC26" s="180"/>
      <c r="AE26" s="69" t="s">
        <v>66</v>
      </c>
      <c r="AF26" s="68" t="s">
        <v>95</v>
      </c>
      <c r="AG26" s="180" t="s">
        <v>65</v>
      </c>
      <c r="AH26" s="180"/>
      <c r="AI26" s="180"/>
      <c r="BF26" s="88"/>
      <c r="BG26" s="88"/>
      <c r="BH26" s="88"/>
      <c r="BI26" s="88"/>
      <c r="BJ26" s="88"/>
      <c r="BK26" s="88"/>
      <c r="BL26" s="88"/>
      <c r="BM26" s="88"/>
      <c r="BP26" s="27"/>
      <c r="BQ26" s="27"/>
      <c r="BR26" s="27"/>
    </row>
    <row r="27" spans="1:70" s="36" customFormat="1" ht="28.35" customHeight="1" x14ac:dyDescent="0.25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1"/>
      <c r="S27" s="181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BF27" s="88"/>
      <c r="BG27" s="88"/>
      <c r="BH27" s="88"/>
      <c r="BI27" s="88"/>
      <c r="BJ27" s="88"/>
      <c r="BK27" s="88"/>
      <c r="BL27" s="88"/>
      <c r="BM27" s="88"/>
      <c r="BP27" s="27"/>
      <c r="BQ27" s="27"/>
      <c r="BR27" s="27"/>
    </row>
    <row r="28" spans="1:70" s="36" customFormat="1" ht="30.75" customHeight="1" x14ac:dyDescent="0.25">
      <c r="A28" s="180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1"/>
      <c r="S28" s="181"/>
      <c r="T28" s="180"/>
      <c r="U28" s="180"/>
      <c r="V28" s="180"/>
      <c r="W28" s="180"/>
      <c r="X28" s="180"/>
      <c r="Y28" s="180"/>
      <c r="Z28" s="180"/>
      <c r="AA28" s="182" t="s">
        <v>37</v>
      </c>
      <c r="AB28" s="180"/>
      <c r="AC28" s="180"/>
      <c r="AD28" s="180"/>
      <c r="AE28" s="180"/>
      <c r="AF28" s="180"/>
      <c r="AG28" s="180"/>
      <c r="AH28" s="180"/>
      <c r="AI28" s="180"/>
      <c r="BF28" s="88"/>
      <c r="BG28" s="88"/>
      <c r="BH28" s="88"/>
      <c r="BI28" s="62"/>
      <c r="BJ28" s="62"/>
      <c r="BK28" s="108"/>
      <c r="BL28" s="88"/>
      <c r="BM28" s="88"/>
      <c r="BP28" s="27"/>
      <c r="BQ28" s="27"/>
      <c r="BR28" s="27"/>
    </row>
    <row r="29" spans="1:70" s="36" customFormat="1" ht="28.35" customHeight="1" thickBot="1" x14ac:dyDescent="0.3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1"/>
      <c r="S29" s="181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BF29" s="88"/>
      <c r="BG29" s="88"/>
      <c r="BH29" s="88"/>
      <c r="BI29" s="88"/>
      <c r="BJ29" s="88"/>
      <c r="BK29" s="88"/>
      <c r="BL29" s="88"/>
      <c r="BM29" s="88"/>
      <c r="BP29" s="27"/>
      <c r="BQ29" s="27"/>
      <c r="BR29" s="27"/>
    </row>
    <row r="30" spans="1:70" ht="36.75" customHeight="1" thickBot="1" x14ac:dyDescent="0.6">
      <c r="A30" s="503" t="s">
        <v>99</v>
      </c>
      <c r="B30" s="506" t="s">
        <v>477</v>
      </c>
      <c r="C30" s="507"/>
      <c r="D30" s="507"/>
      <c r="E30" s="507"/>
      <c r="F30" s="507"/>
      <c r="G30" s="507"/>
      <c r="H30" s="507"/>
      <c r="I30" s="507"/>
      <c r="J30" s="507"/>
      <c r="K30" s="507"/>
      <c r="L30" s="507"/>
      <c r="M30" s="507"/>
      <c r="N30" s="507"/>
      <c r="O30" s="508"/>
      <c r="P30" s="498" t="s">
        <v>8</v>
      </c>
      <c r="Q30" s="493"/>
      <c r="R30" s="517" t="s">
        <v>9</v>
      </c>
      <c r="S30" s="498"/>
      <c r="T30" s="519" t="s">
        <v>10</v>
      </c>
      <c r="U30" s="520"/>
      <c r="V30" s="520"/>
      <c r="W30" s="520"/>
      <c r="X30" s="520"/>
      <c r="Y30" s="520"/>
      <c r="Z30" s="520"/>
      <c r="AA30" s="520"/>
      <c r="AB30" s="520"/>
      <c r="AC30" s="520"/>
      <c r="AD30" s="520"/>
      <c r="AE30" s="521"/>
      <c r="AF30" s="522" t="s">
        <v>36</v>
      </c>
      <c r="AG30" s="523"/>
      <c r="AH30" s="523"/>
      <c r="AI30" s="523"/>
      <c r="AJ30" s="523"/>
      <c r="AK30" s="523"/>
      <c r="AL30" s="523"/>
      <c r="AM30" s="523"/>
      <c r="AN30" s="523"/>
      <c r="AO30" s="523"/>
      <c r="AP30" s="523"/>
      <c r="AQ30" s="523"/>
      <c r="AR30" s="523"/>
      <c r="AS30" s="523"/>
      <c r="AT30" s="523"/>
      <c r="AU30" s="523"/>
      <c r="AV30" s="523"/>
      <c r="AW30" s="523"/>
      <c r="AX30" s="523"/>
      <c r="AY30" s="523"/>
      <c r="AZ30" s="523"/>
      <c r="BA30" s="523"/>
      <c r="BB30" s="523"/>
      <c r="BC30" s="524"/>
      <c r="BD30" s="537" t="s">
        <v>24</v>
      </c>
      <c r="BE30" s="538"/>
      <c r="BF30" s="551" t="s">
        <v>100</v>
      </c>
      <c r="BG30" s="551"/>
      <c r="BH30" s="551"/>
      <c r="BI30" s="552"/>
      <c r="BJ30" s="71"/>
    </row>
    <row r="31" spans="1:70" ht="36.75" customHeight="1" thickBot="1" x14ac:dyDescent="0.6">
      <c r="A31" s="504"/>
      <c r="B31" s="509"/>
      <c r="C31" s="510"/>
      <c r="D31" s="510"/>
      <c r="E31" s="510"/>
      <c r="F31" s="510"/>
      <c r="G31" s="510"/>
      <c r="H31" s="510"/>
      <c r="I31" s="510"/>
      <c r="J31" s="510"/>
      <c r="K31" s="510"/>
      <c r="L31" s="510"/>
      <c r="M31" s="510"/>
      <c r="N31" s="510"/>
      <c r="O31" s="511"/>
      <c r="P31" s="515"/>
      <c r="Q31" s="516"/>
      <c r="R31" s="518"/>
      <c r="S31" s="515"/>
      <c r="T31" s="525" t="s">
        <v>5</v>
      </c>
      <c r="U31" s="515"/>
      <c r="V31" s="517" t="s">
        <v>11</v>
      </c>
      <c r="W31" s="499"/>
      <c r="X31" s="526" t="s">
        <v>12</v>
      </c>
      <c r="Y31" s="527"/>
      <c r="Z31" s="527"/>
      <c r="AA31" s="527"/>
      <c r="AB31" s="527"/>
      <c r="AC31" s="527"/>
      <c r="AD31" s="527"/>
      <c r="AE31" s="528"/>
      <c r="AF31" s="489" t="s">
        <v>14</v>
      </c>
      <c r="AG31" s="490"/>
      <c r="AH31" s="490"/>
      <c r="AI31" s="490"/>
      <c r="AJ31" s="490"/>
      <c r="AK31" s="491"/>
      <c r="AL31" s="489" t="s">
        <v>15</v>
      </c>
      <c r="AM31" s="490"/>
      <c r="AN31" s="490"/>
      <c r="AO31" s="490"/>
      <c r="AP31" s="490"/>
      <c r="AQ31" s="491"/>
      <c r="AR31" s="489" t="s">
        <v>16</v>
      </c>
      <c r="AS31" s="490"/>
      <c r="AT31" s="490"/>
      <c r="AU31" s="490"/>
      <c r="AV31" s="490"/>
      <c r="AW31" s="491"/>
      <c r="AX31" s="489" t="s">
        <v>157</v>
      </c>
      <c r="AY31" s="490"/>
      <c r="AZ31" s="490"/>
      <c r="BA31" s="490"/>
      <c r="BB31" s="490"/>
      <c r="BC31" s="491"/>
      <c r="BD31" s="539"/>
      <c r="BE31" s="540"/>
      <c r="BF31" s="553"/>
      <c r="BG31" s="553"/>
      <c r="BH31" s="553"/>
      <c r="BI31" s="554"/>
      <c r="BJ31" s="71"/>
    </row>
    <row r="32" spans="1:70" ht="62.25" customHeight="1" thickBot="1" x14ac:dyDescent="0.6">
      <c r="A32" s="504"/>
      <c r="B32" s="509"/>
      <c r="C32" s="510"/>
      <c r="D32" s="510"/>
      <c r="E32" s="510"/>
      <c r="F32" s="510"/>
      <c r="G32" s="510"/>
      <c r="H32" s="510"/>
      <c r="I32" s="510"/>
      <c r="J32" s="510"/>
      <c r="K32" s="510"/>
      <c r="L32" s="510"/>
      <c r="M32" s="510"/>
      <c r="N32" s="510"/>
      <c r="O32" s="511"/>
      <c r="P32" s="515"/>
      <c r="Q32" s="516"/>
      <c r="R32" s="518"/>
      <c r="S32" s="515"/>
      <c r="T32" s="525"/>
      <c r="U32" s="515"/>
      <c r="V32" s="518"/>
      <c r="W32" s="515"/>
      <c r="X32" s="492" t="s">
        <v>13</v>
      </c>
      <c r="Y32" s="493"/>
      <c r="Z32" s="496" t="s">
        <v>101</v>
      </c>
      <c r="AA32" s="493"/>
      <c r="AB32" s="496" t="s">
        <v>102</v>
      </c>
      <c r="AC32" s="493"/>
      <c r="AD32" s="498" t="s">
        <v>74</v>
      </c>
      <c r="AE32" s="499"/>
      <c r="AF32" s="502" t="s">
        <v>152</v>
      </c>
      <c r="AG32" s="490"/>
      <c r="AH32" s="491"/>
      <c r="AI32" s="502" t="s">
        <v>183</v>
      </c>
      <c r="AJ32" s="490"/>
      <c r="AK32" s="491"/>
      <c r="AL32" s="502" t="s">
        <v>181</v>
      </c>
      <c r="AM32" s="490"/>
      <c r="AN32" s="491"/>
      <c r="AO32" s="502" t="s">
        <v>182</v>
      </c>
      <c r="AP32" s="490"/>
      <c r="AQ32" s="491"/>
      <c r="AR32" s="502" t="s">
        <v>153</v>
      </c>
      <c r="AS32" s="490"/>
      <c r="AT32" s="491"/>
      <c r="AU32" s="502" t="s">
        <v>154</v>
      </c>
      <c r="AV32" s="490"/>
      <c r="AW32" s="491"/>
      <c r="AX32" s="502" t="s">
        <v>192</v>
      </c>
      <c r="AY32" s="490"/>
      <c r="AZ32" s="491"/>
      <c r="BA32" s="502" t="s">
        <v>223</v>
      </c>
      <c r="BB32" s="490"/>
      <c r="BC32" s="491"/>
      <c r="BD32" s="539"/>
      <c r="BE32" s="540"/>
      <c r="BF32" s="553"/>
      <c r="BG32" s="553"/>
      <c r="BH32" s="553"/>
      <c r="BI32" s="554"/>
      <c r="BJ32" s="71"/>
    </row>
    <row r="33" spans="1:70 16384:16384" ht="141.6" customHeight="1" thickBot="1" x14ac:dyDescent="0.6">
      <c r="A33" s="505"/>
      <c r="B33" s="512"/>
      <c r="C33" s="513"/>
      <c r="D33" s="513"/>
      <c r="E33" s="513"/>
      <c r="F33" s="513"/>
      <c r="G33" s="513"/>
      <c r="H33" s="513"/>
      <c r="I33" s="513"/>
      <c r="J33" s="513"/>
      <c r="K33" s="513"/>
      <c r="L33" s="513"/>
      <c r="M33" s="513"/>
      <c r="N33" s="513"/>
      <c r="O33" s="514"/>
      <c r="P33" s="500"/>
      <c r="Q33" s="495"/>
      <c r="R33" s="497"/>
      <c r="S33" s="500"/>
      <c r="T33" s="494"/>
      <c r="U33" s="500"/>
      <c r="V33" s="497"/>
      <c r="W33" s="500"/>
      <c r="X33" s="494"/>
      <c r="Y33" s="495"/>
      <c r="Z33" s="497"/>
      <c r="AA33" s="495"/>
      <c r="AB33" s="497"/>
      <c r="AC33" s="495"/>
      <c r="AD33" s="500"/>
      <c r="AE33" s="501"/>
      <c r="AF33" s="72" t="s">
        <v>3</v>
      </c>
      <c r="AG33" s="73" t="s">
        <v>17</v>
      </c>
      <c r="AH33" s="74" t="s">
        <v>18</v>
      </c>
      <c r="AI33" s="72" t="s">
        <v>3</v>
      </c>
      <c r="AJ33" s="73" t="s">
        <v>17</v>
      </c>
      <c r="AK33" s="74" t="s">
        <v>18</v>
      </c>
      <c r="AL33" s="72" t="s">
        <v>3</v>
      </c>
      <c r="AM33" s="73" t="s">
        <v>17</v>
      </c>
      <c r="AN33" s="74" t="s">
        <v>18</v>
      </c>
      <c r="AO33" s="72" t="s">
        <v>3</v>
      </c>
      <c r="AP33" s="73" t="s">
        <v>17</v>
      </c>
      <c r="AQ33" s="74" t="s">
        <v>18</v>
      </c>
      <c r="AR33" s="75" t="s">
        <v>3</v>
      </c>
      <c r="AS33" s="73" t="s">
        <v>17</v>
      </c>
      <c r="AT33" s="76" t="s">
        <v>18</v>
      </c>
      <c r="AU33" s="77" t="s">
        <v>3</v>
      </c>
      <c r="AV33" s="73" t="s">
        <v>17</v>
      </c>
      <c r="AW33" s="78" t="s">
        <v>18</v>
      </c>
      <c r="AX33" s="75" t="s">
        <v>3</v>
      </c>
      <c r="AY33" s="73" t="s">
        <v>17</v>
      </c>
      <c r="AZ33" s="76" t="s">
        <v>18</v>
      </c>
      <c r="BA33" s="75" t="s">
        <v>3</v>
      </c>
      <c r="BB33" s="73" t="s">
        <v>17</v>
      </c>
      <c r="BC33" s="76" t="s">
        <v>18</v>
      </c>
      <c r="BD33" s="541"/>
      <c r="BE33" s="542"/>
      <c r="BF33" s="555"/>
      <c r="BG33" s="555"/>
      <c r="BH33" s="555"/>
      <c r="BI33" s="556"/>
      <c r="BJ33" s="71"/>
    </row>
    <row r="34" spans="1:70 16384:16384" s="36" customFormat="1" ht="36.75" customHeight="1" thickBot="1" x14ac:dyDescent="0.3">
      <c r="A34" s="79" t="s">
        <v>19</v>
      </c>
      <c r="B34" s="720" t="s">
        <v>113</v>
      </c>
      <c r="C34" s="763"/>
      <c r="D34" s="763"/>
      <c r="E34" s="763"/>
      <c r="F34" s="763"/>
      <c r="G34" s="763"/>
      <c r="H34" s="763"/>
      <c r="I34" s="763"/>
      <c r="J34" s="763"/>
      <c r="K34" s="763"/>
      <c r="L34" s="763"/>
      <c r="M34" s="763"/>
      <c r="N34" s="763"/>
      <c r="O34" s="764"/>
      <c r="P34" s="527"/>
      <c r="Q34" s="711"/>
      <c r="R34" s="699"/>
      <c r="S34" s="527"/>
      <c r="T34" s="519">
        <f>SUM(T35:U74)</f>
        <v>4096</v>
      </c>
      <c r="U34" s="520"/>
      <c r="V34" s="532">
        <f>SUM(V35:W74)</f>
        <v>1888</v>
      </c>
      <c r="W34" s="521"/>
      <c r="X34" s="519">
        <f>SUM(X35:Y74)</f>
        <v>878</v>
      </c>
      <c r="Y34" s="520"/>
      <c r="Z34" s="532">
        <f>SUM(Z35:AA74)</f>
        <v>424</v>
      </c>
      <c r="AA34" s="520"/>
      <c r="AB34" s="532">
        <f>SUM(AB35:AC74)</f>
        <v>552</v>
      </c>
      <c r="AC34" s="520"/>
      <c r="AD34" s="532">
        <f>SUM(AD35:AE74)</f>
        <v>34</v>
      </c>
      <c r="AE34" s="521"/>
      <c r="AF34" s="80">
        <f t="shared" ref="AF34:BC34" si="2">SUM(AF35:AF74)</f>
        <v>852</v>
      </c>
      <c r="AG34" s="81">
        <f t="shared" si="2"/>
        <v>444</v>
      </c>
      <c r="AH34" s="82">
        <f t="shared" si="2"/>
        <v>23</v>
      </c>
      <c r="AI34" s="80">
        <f t="shared" si="2"/>
        <v>1022</v>
      </c>
      <c r="AJ34" s="81">
        <f t="shared" si="2"/>
        <v>500</v>
      </c>
      <c r="AK34" s="82">
        <f t="shared" si="2"/>
        <v>29</v>
      </c>
      <c r="AL34" s="80">
        <f t="shared" si="2"/>
        <v>680</v>
      </c>
      <c r="AM34" s="83">
        <f t="shared" si="2"/>
        <v>316</v>
      </c>
      <c r="AN34" s="82">
        <f t="shared" si="2"/>
        <v>18</v>
      </c>
      <c r="AO34" s="80">
        <f t="shared" si="2"/>
        <v>500</v>
      </c>
      <c r="AP34" s="81">
        <f t="shared" si="2"/>
        <v>212</v>
      </c>
      <c r="AQ34" s="82">
        <f t="shared" si="2"/>
        <v>13</v>
      </c>
      <c r="AR34" s="80">
        <f t="shared" si="2"/>
        <v>616</v>
      </c>
      <c r="AS34" s="81">
        <f t="shared" si="2"/>
        <v>258</v>
      </c>
      <c r="AT34" s="82">
        <f t="shared" si="2"/>
        <v>16</v>
      </c>
      <c r="AU34" s="80">
        <f t="shared" si="2"/>
        <v>426</v>
      </c>
      <c r="AV34" s="81">
        <f t="shared" si="2"/>
        <v>158</v>
      </c>
      <c r="AW34" s="82">
        <f t="shared" si="2"/>
        <v>12</v>
      </c>
      <c r="AX34" s="80">
        <f t="shared" si="2"/>
        <v>0</v>
      </c>
      <c r="AY34" s="81">
        <f t="shared" si="2"/>
        <v>0</v>
      </c>
      <c r="AZ34" s="82">
        <f t="shared" si="2"/>
        <v>0</v>
      </c>
      <c r="BA34" s="80">
        <f t="shared" si="2"/>
        <v>0</v>
      </c>
      <c r="BB34" s="81">
        <f t="shared" si="2"/>
        <v>0</v>
      </c>
      <c r="BC34" s="82">
        <f t="shared" si="2"/>
        <v>0</v>
      </c>
      <c r="BD34" s="519">
        <f>SUM(BD35:BE74)</f>
        <v>111</v>
      </c>
      <c r="BE34" s="521"/>
      <c r="BF34" s="760"/>
      <c r="BG34" s="761"/>
      <c r="BH34" s="761"/>
      <c r="BI34" s="762"/>
      <c r="BJ34" s="66"/>
      <c r="BK34" s="488"/>
      <c r="BL34" s="488"/>
      <c r="BM34" s="488"/>
      <c r="BN34" s="27"/>
      <c r="BO34" s="27"/>
      <c r="BP34" s="27"/>
      <c r="BQ34" s="27"/>
      <c r="BR34" s="27"/>
    </row>
    <row r="35" spans="1:70 16384:16384" s="36" customFormat="1" ht="56.85" customHeight="1" x14ac:dyDescent="0.25">
      <c r="A35" s="201" t="s">
        <v>103</v>
      </c>
      <c r="B35" s="751" t="s">
        <v>573</v>
      </c>
      <c r="C35" s="752"/>
      <c r="D35" s="752"/>
      <c r="E35" s="752"/>
      <c r="F35" s="752"/>
      <c r="G35" s="752"/>
      <c r="H35" s="752"/>
      <c r="I35" s="752"/>
      <c r="J35" s="752"/>
      <c r="K35" s="752"/>
      <c r="L35" s="752"/>
      <c r="M35" s="752"/>
      <c r="N35" s="752"/>
      <c r="O35" s="753"/>
      <c r="P35" s="607"/>
      <c r="Q35" s="681"/>
      <c r="R35" s="680"/>
      <c r="S35" s="607"/>
      <c r="T35" s="606"/>
      <c r="U35" s="607"/>
      <c r="V35" s="680"/>
      <c r="W35" s="608"/>
      <c r="X35" s="607"/>
      <c r="Y35" s="607"/>
      <c r="Z35" s="680"/>
      <c r="AA35" s="681"/>
      <c r="AB35" s="680"/>
      <c r="AC35" s="681"/>
      <c r="AD35" s="607"/>
      <c r="AE35" s="608"/>
      <c r="AF35" s="470"/>
      <c r="AG35" s="466"/>
      <c r="AH35" s="465"/>
      <c r="AI35" s="470"/>
      <c r="AJ35" s="466"/>
      <c r="AK35" s="465"/>
      <c r="AL35" s="470"/>
      <c r="AM35" s="466"/>
      <c r="AN35" s="465"/>
      <c r="AO35" s="470"/>
      <c r="AP35" s="466"/>
      <c r="AQ35" s="469"/>
      <c r="AR35" s="468"/>
      <c r="AS35" s="466"/>
      <c r="AT35" s="465"/>
      <c r="AU35" s="470"/>
      <c r="AV35" s="466"/>
      <c r="AW35" s="465"/>
      <c r="AX35" s="470"/>
      <c r="AY35" s="466"/>
      <c r="AZ35" s="465"/>
      <c r="BA35" s="470"/>
      <c r="BB35" s="466"/>
      <c r="BC35" s="465"/>
      <c r="BD35" s="606"/>
      <c r="BE35" s="608"/>
      <c r="BF35" s="700"/>
      <c r="BG35" s="701"/>
      <c r="BH35" s="701"/>
      <c r="BI35" s="702"/>
      <c r="BJ35" s="52"/>
      <c r="BK35" s="487"/>
      <c r="BL35" s="487"/>
      <c r="BM35" s="487"/>
      <c r="BN35" s="27"/>
      <c r="BO35" s="27"/>
      <c r="BP35" s="27"/>
      <c r="BQ35" s="27"/>
      <c r="BR35" s="27"/>
    </row>
    <row r="36" spans="1:70 16384:16384" s="36" customFormat="1" ht="31.35" customHeight="1" x14ac:dyDescent="0.25">
      <c r="A36" s="89" t="s">
        <v>117</v>
      </c>
      <c r="B36" s="639" t="s">
        <v>262</v>
      </c>
      <c r="C36" s="622"/>
      <c r="D36" s="622"/>
      <c r="E36" s="622"/>
      <c r="F36" s="622"/>
      <c r="G36" s="622"/>
      <c r="H36" s="622"/>
      <c r="I36" s="622"/>
      <c r="J36" s="622"/>
      <c r="K36" s="622"/>
      <c r="L36" s="622"/>
      <c r="M36" s="622"/>
      <c r="N36" s="622"/>
      <c r="O36" s="640"/>
      <c r="P36" s="536"/>
      <c r="Q36" s="535"/>
      <c r="R36" s="534">
        <v>1</v>
      </c>
      <c r="S36" s="536"/>
      <c r="T36" s="547">
        <f>SUM(AF36,AI36,AL36,AO36,AR36,AU36,AX36,BA36)</f>
        <v>72</v>
      </c>
      <c r="U36" s="536"/>
      <c r="V36" s="534">
        <f>SUM(AG36,AJ36,AM36,AP36,AS36,AV36,AY36,BB36)</f>
        <v>34</v>
      </c>
      <c r="W36" s="548"/>
      <c r="X36" s="536">
        <v>18</v>
      </c>
      <c r="Y36" s="536"/>
      <c r="Z36" s="534"/>
      <c r="AA36" s="535"/>
      <c r="AB36" s="534">
        <v>16</v>
      </c>
      <c r="AC36" s="535"/>
      <c r="AD36" s="536"/>
      <c r="AE36" s="548"/>
      <c r="AF36" s="474">
        <v>72</v>
      </c>
      <c r="AG36" s="479">
        <v>34</v>
      </c>
      <c r="AH36" s="473">
        <v>2</v>
      </c>
      <c r="AI36" s="474"/>
      <c r="AJ36" s="479"/>
      <c r="AK36" s="473"/>
      <c r="AL36" s="474"/>
      <c r="AM36" s="479"/>
      <c r="AN36" s="471"/>
      <c r="AO36" s="474"/>
      <c r="AP36" s="479"/>
      <c r="AQ36" s="473"/>
      <c r="AR36" s="471"/>
      <c r="AS36" s="479"/>
      <c r="AT36" s="473"/>
      <c r="AU36" s="474"/>
      <c r="AV36" s="479"/>
      <c r="AW36" s="473"/>
      <c r="AX36" s="474"/>
      <c r="AY36" s="479"/>
      <c r="AZ36" s="473"/>
      <c r="BA36" s="474"/>
      <c r="BB36" s="479"/>
      <c r="BC36" s="473"/>
      <c r="BD36" s="547">
        <f>SUM(AH36,AK36,AN36,AQ36,AT36,AW36,AZ36,BC36)</f>
        <v>2</v>
      </c>
      <c r="BE36" s="548"/>
      <c r="BF36" s="755" t="s">
        <v>260</v>
      </c>
      <c r="BG36" s="631"/>
      <c r="BH36" s="631"/>
      <c r="BI36" s="632"/>
      <c r="BJ36" s="52"/>
      <c r="BK36" s="487"/>
      <c r="BL36" s="487"/>
      <c r="BM36" s="487"/>
      <c r="BN36" s="27"/>
      <c r="BO36" s="27"/>
      <c r="BP36" s="27"/>
      <c r="BQ36" s="27"/>
      <c r="BR36" s="27"/>
    </row>
    <row r="37" spans="1:70 16384:16384" s="36" customFormat="1" ht="31.35" customHeight="1" x14ac:dyDescent="0.25">
      <c r="A37" s="89" t="s">
        <v>118</v>
      </c>
      <c r="B37" s="639" t="s">
        <v>215</v>
      </c>
      <c r="C37" s="622"/>
      <c r="D37" s="622"/>
      <c r="E37" s="622"/>
      <c r="F37" s="622"/>
      <c r="G37" s="622"/>
      <c r="H37" s="622"/>
      <c r="I37" s="622"/>
      <c r="J37" s="622"/>
      <c r="K37" s="622"/>
      <c r="L37" s="622"/>
      <c r="M37" s="622"/>
      <c r="N37" s="622"/>
      <c r="O37" s="640"/>
      <c r="P37" s="536"/>
      <c r="Q37" s="535"/>
      <c r="R37" s="534">
        <v>2</v>
      </c>
      <c r="S37" s="536"/>
      <c r="T37" s="547">
        <f t="shared" ref="T37:T39" si="3">SUM(AF37,AI37,AL37,AO37,AR37,AU37,AX37,BA37)</f>
        <v>72</v>
      </c>
      <c r="U37" s="536"/>
      <c r="V37" s="534">
        <f t="shared" ref="V37:V39" si="4">SUM(AG37,AJ37,AM37,AP37,AS37,AV37,AY37,BB37)</f>
        <v>34</v>
      </c>
      <c r="W37" s="548"/>
      <c r="X37" s="536">
        <v>18</v>
      </c>
      <c r="Y37" s="536"/>
      <c r="Z37" s="534"/>
      <c r="AA37" s="535"/>
      <c r="AB37" s="534">
        <v>16</v>
      </c>
      <c r="AC37" s="535"/>
      <c r="AD37" s="536"/>
      <c r="AE37" s="548"/>
      <c r="AF37" s="474"/>
      <c r="AG37" s="479"/>
      <c r="AH37" s="473"/>
      <c r="AI37" s="474">
        <v>72</v>
      </c>
      <c r="AJ37" s="479">
        <v>34</v>
      </c>
      <c r="AK37" s="473">
        <v>2</v>
      </c>
      <c r="AL37" s="474"/>
      <c r="AM37" s="479"/>
      <c r="AN37" s="471"/>
      <c r="AO37" s="474"/>
      <c r="AP37" s="479"/>
      <c r="AQ37" s="473"/>
      <c r="AR37" s="471"/>
      <c r="AS37" s="479"/>
      <c r="AT37" s="473"/>
      <c r="AU37" s="474"/>
      <c r="AV37" s="479"/>
      <c r="AW37" s="473"/>
      <c r="AX37" s="474"/>
      <c r="AY37" s="479"/>
      <c r="AZ37" s="473"/>
      <c r="BA37" s="474"/>
      <c r="BB37" s="479"/>
      <c r="BC37" s="473"/>
      <c r="BD37" s="547">
        <f>SUM(AH37,AK37,AN37,AQ37,AT37,AW37,AZ37,BC37)</f>
        <v>2</v>
      </c>
      <c r="BE37" s="548"/>
      <c r="BF37" s="755" t="s">
        <v>269</v>
      </c>
      <c r="BG37" s="631"/>
      <c r="BH37" s="631"/>
      <c r="BI37" s="632"/>
      <c r="BJ37" s="52"/>
      <c r="BK37" s="487"/>
      <c r="BL37" s="487"/>
      <c r="BM37" s="487"/>
      <c r="BN37" s="27"/>
      <c r="BO37" s="27"/>
      <c r="BP37" s="27"/>
      <c r="BQ37" s="27"/>
      <c r="BR37" s="27"/>
    </row>
    <row r="38" spans="1:70 16384:16384" s="36" customFormat="1" ht="31.35" customHeight="1" x14ac:dyDescent="0.25">
      <c r="A38" s="89" t="s">
        <v>146</v>
      </c>
      <c r="B38" s="639" t="s">
        <v>213</v>
      </c>
      <c r="C38" s="622"/>
      <c r="D38" s="622"/>
      <c r="E38" s="622"/>
      <c r="F38" s="622"/>
      <c r="G38" s="622"/>
      <c r="H38" s="622"/>
      <c r="I38" s="622"/>
      <c r="J38" s="622"/>
      <c r="K38" s="622"/>
      <c r="L38" s="622"/>
      <c r="M38" s="622"/>
      <c r="N38" s="622"/>
      <c r="O38" s="640"/>
      <c r="P38" s="536">
        <v>3</v>
      </c>
      <c r="Q38" s="535"/>
      <c r="R38" s="534"/>
      <c r="S38" s="536"/>
      <c r="T38" s="547">
        <f t="shared" si="3"/>
        <v>144</v>
      </c>
      <c r="U38" s="536"/>
      <c r="V38" s="534">
        <f t="shared" si="4"/>
        <v>76</v>
      </c>
      <c r="W38" s="548"/>
      <c r="X38" s="536">
        <v>42</v>
      </c>
      <c r="Y38" s="536"/>
      <c r="Z38" s="534"/>
      <c r="AA38" s="535"/>
      <c r="AB38" s="534"/>
      <c r="AC38" s="535"/>
      <c r="AD38" s="536">
        <v>34</v>
      </c>
      <c r="AE38" s="548"/>
      <c r="AF38" s="474"/>
      <c r="AG38" s="479"/>
      <c r="AH38" s="473"/>
      <c r="AI38" s="474"/>
      <c r="AJ38" s="479"/>
      <c r="AK38" s="473"/>
      <c r="AL38" s="474">
        <v>144</v>
      </c>
      <c r="AM38" s="479">
        <v>76</v>
      </c>
      <c r="AN38" s="471">
        <v>4</v>
      </c>
      <c r="AO38" s="474"/>
      <c r="AP38" s="479"/>
      <c r="AQ38" s="473"/>
      <c r="AR38" s="471"/>
      <c r="AS38" s="479"/>
      <c r="AT38" s="473"/>
      <c r="AU38" s="474"/>
      <c r="AV38" s="479"/>
      <c r="AW38" s="473"/>
      <c r="AX38" s="474"/>
      <c r="AY38" s="479"/>
      <c r="AZ38" s="473"/>
      <c r="BA38" s="474"/>
      <c r="BB38" s="479"/>
      <c r="BC38" s="473"/>
      <c r="BD38" s="547">
        <f>SUM(AH38,AK38,AN38,AQ38,AT38,AW38,AZ38,BC38)</f>
        <v>4</v>
      </c>
      <c r="BE38" s="548"/>
      <c r="BF38" s="755" t="s">
        <v>259</v>
      </c>
      <c r="BG38" s="631"/>
      <c r="BH38" s="631"/>
      <c r="BI38" s="632"/>
      <c r="BJ38" s="52"/>
      <c r="BK38" s="487"/>
      <c r="BL38" s="487"/>
      <c r="BM38" s="487"/>
      <c r="BN38" s="27"/>
      <c r="BO38" s="27"/>
      <c r="BP38" s="27"/>
      <c r="BQ38" s="27"/>
      <c r="BR38" s="27"/>
    </row>
    <row r="39" spans="1:70 16384:16384" s="36" customFormat="1" ht="31.35" customHeight="1" x14ac:dyDescent="0.25">
      <c r="A39" s="89" t="s">
        <v>193</v>
      </c>
      <c r="B39" s="639" t="s">
        <v>214</v>
      </c>
      <c r="C39" s="622"/>
      <c r="D39" s="622"/>
      <c r="E39" s="622"/>
      <c r="F39" s="622"/>
      <c r="G39" s="622"/>
      <c r="H39" s="622"/>
      <c r="I39" s="622"/>
      <c r="J39" s="622"/>
      <c r="K39" s="622"/>
      <c r="L39" s="622"/>
      <c r="M39" s="622"/>
      <c r="N39" s="622"/>
      <c r="O39" s="640"/>
      <c r="P39" s="536">
        <v>4</v>
      </c>
      <c r="Q39" s="535"/>
      <c r="R39" s="534"/>
      <c r="S39" s="536"/>
      <c r="T39" s="547">
        <f t="shared" si="3"/>
        <v>144</v>
      </c>
      <c r="U39" s="536"/>
      <c r="V39" s="534">
        <f t="shared" si="4"/>
        <v>60</v>
      </c>
      <c r="W39" s="548"/>
      <c r="X39" s="536">
        <v>34</v>
      </c>
      <c r="Y39" s="536"/>
      <c r="Z39" s="534"/>
      <c r="AA39" s="535"/>
      <c r="AB39" s="534">
        <v>26</v>
      </c>
      <c r="AC39" s="535"/>
      <c r="AD39" s="536"/>
      <c r="AE39" s="548"/>
      <c r="AF39" s="474"/>
      <c r="AG39" s="479"/>
      <c r="AH39" s="473"/>
      <c r="AI39" s="474"/>
      <c r="AJ39" s="479"/>
      <c r="AK39" s="473"/>
      <c r="AL39" s="474"/>
      <c r="AM39" s="479"/>
      <c r="AN39" s="471"/>
      <c r="AO39" s="474">
        <v>144</v>
      </c>
      <c r="AP39" s="479">
        <v>60</v>
      </c>
      <c r="AQ39" s="473">
        <v>4</v>
      </c>
      <c r="AR39" s="471"/>
      <c r="AS39" s="479"/>
      <c r="AT39" s="473"/>
      <c r="AU39" s="474"/>
      <c r="AV39" s="479"/>
      <c r="AW39" s="473"/>
      <c r="AX39" s="474"/>
      <c r="AY39" s="479"/>
      <c r="AZ39" s="473"/>
      <c r="BA39" s="474"/>
      <c r="BB39" s="479"/>
      <c r="BC39" s="473"/>
      <c r="BD39" s="547">
        <f t="shared" ref="BD39" si="5">SUM(AH39,AK39,AN39,AQ39,AT39,AW39,AZ39,BC39)</f>
        <v>4</v>
      </c>
      <c r="BE39" s="548"/>
      <c r="BF39" s="755" t="s">
        <v>270</v>
      </c>
      <c r="BG39" s="631"/>
      <c r="BH39" s="631"/>
      <c r="BI39" s="632"/>
      <c r="BJ39" s="52"/>
      <c r="BK39" s="487"/>
      <c r="BL39" s="487"/>
      <c r="BM39" s="487"/>
      <c r="BN39" s="27"/>
      <c r="BO39" s="27"/>
      <c r="BP39" s="27"/>
      <c r="BQ39" s="27"/>
      <c r="BR39" s="27"/>
    </row>
    <row r="40" spans="1:70 16384:16384" s="36" customFormat="1" ht="31.35" customHeight="1" x14ac:dyDescent="0.25">
      <c r="A40" s="202" t="s">
        <v>114</v>
      </c>
      <c r="B40" s="746" t="s">
        <v>148</v>
      </c>
      <c r="C40" s="747"/>
      <c r="D40" s="747"/>
      <c r="E40" s="747"/>
      <c r="F40" s="747"/>
      <c r="G40" s="747"/>
      <c r="H40" s="747"/>
      <c r="I40" s="747"/>
      <c r="J40" s="747"/>
      <c r="K40" s="747"/>
      <c r="L40" s="747"/>
      <c r="M40" s="747"/>
      <c r="N40" s="747"/>
      <c r="O40" s="748"/>
      <c r="P40" s="536"/>
      <c r="Q40" s="535"/>
      <c r="R40" s="534"/>
      <c r="S40" s="536"/>
      <c r="T40" s="547"/>
      <c r="U40" s="536"/>
      <c r="V40" s="534"/>
      <c r="W40" s="548"/>
      <c r="X40" s="536"/>
      <c r="Y40" s="536"/>
      <c r="Z40" s="534"/>
      <c r="AA40" s="535"/>
      <c r="AB40" s="534"/>
      <c r="AC40" s="535"/>
      <c r="AD40" s="536"/>
      <c r="AE40" s="548"/>
      <c r="AF40" s="474"/>
      <c r="AG40" s="479"/>
      <c r="AH40" s="472"/>
      <c r="AI40" s="474"/>
      <c r="AJ40" s="479"/>
      <c r="AK40" s="472"/>
      <c r="AL40" s="474"/>
      <c r="AM40" s="479"/>
      <c r="AN40" s="472"/>
      <c r="AO40" s="474"/>
      <c r="AP40" s="479"/>
      <c r="AQ40" s="473"/>
      <c r="AR40" s="471"/>
      <c r="AS40" s="479"/>
      <c r="AT40" s="472"/>
      <c r="AU40" s="474"/>
      <c r="AV40" s="479"/>
      <c r="AW40" s="472"/>
      <c r="AX40" s="474"/>
      <c r="AY40" s="479"/>
      <c r="AZ40" s="472"/>
      <c r="BA40" s="474"/>
      <c r="BB40" s="479"/>
      <c r="BC40" s="472"/>
      <c r="BD40" s="547"/>
      <c r="BE40" s="548"/>
      <c r="BF40" s="757"/>
      <c r="BG40" s="744"/>
      <c r="BH40" s="744"/>
      <c r="BI40" s="745"/>
      <c r="BJ40" s="52"/>
      <c r="BK40" s="487"/>
      <c r="BL40" s="487"/>
      <c r="BM40" s="487"/>
      <c r="BN40" s="27"/>
      <c r="BO40" s="27"/>
      <c r="BP40" s="27"/>
      <c r="BQ40" s="27"/>
      <c r="BR40" s="27"/>
    </row>
    <row r="41" spans="1:70 16384:16384" s="36" customFormat="1" ht="31.35" customHeight="1" x14ac:dyDescent="0.25">
      <c r="A41" s="89" t="s">
        <v>115</v>
      </c>
      <c r="B41" s="639" t="s">
        <v>204</v>
      </c>
      <c r="C41" s="622"/>
      <c r="D41" s="622"/>
      <c r="E41" s="622"/>
      <c r="F41" s="622"/>
      <c r="G41" s="622"/>
      <c r="H41" s="622"/>
      <c r="I41" s="622"/>
      <c r="J41" s="622"/>
      <c r="K41" s="622"/>
      <c r="L41" s="622"/>
      <c r="M41" s="622"/>
      <c r="N41" s="622"/>
      <c r="O41" s="640"/>
      <c r="P41" s="536"/>
      <c r="Q41" s="535"/>
      <c r="R41" s="534">
        <v>1</v>
      </c>
      <c r="S41" s="536"/>
      <c r="T41" s="547">
        <f>SUM(AF41,AI41,AL41,AO41,AR41,AU41,AX41,BA41)</f>
        <v>108</v>
      </c>
      <c r="U41" s="536"/>
      <c r="V41" s="534">
        <f>SUM(AG41,AJ41,AM41,AP41,AS41,AV41,AY41,BB41)</f>
        <v>40</v>
      </c>
      <c r="W41" s="548"/>
      <c r="X41" s="536"/>
      <c r="Y41" s="536"/>
      <c r="Z41" s="534"/>
      <c r="AA41" s="535"/>
      <c r="AB41" s="534">
        <v>40</v>
      </c>
      <c r="AC41" s="535"/>
      <c r="AD41" s="536"/>
      <c r="AE41" s="548"/>
      <c r="AF41" s="474">
        <v>108</v>
      </c>
      <c r="AG41" s="479">
        <v>40</v>
      </c>
      <c r="AH41" s="473">
        <v>3</v>
      </c>
      <c r="AI41" s="474"/>
      <c r="AJ41" s="479"/>
      <c r="AK41" s="473"/>
      <c r="AL41" s="474"/>
      <c r="AM41" s="479"/>
      <c r="AN41" s="471"/>
      <c r="AO41" s="474"/>
      <c r="AP41" s="479"/>
      <c r="AQ41" s="473"/>
      <c r="AR41" s="471"/>
      <c r="AS41" s="479"/>
      <c r="AT41" s="473"/>
      <c r="AU41" s="474"/>
      <c r="AV41" s="479"/>
      <c r="AW41" s="473"/>
      <c r="AX41" s="474"/>
      <c r="AY41" s="479"/>
      <c r="AZ41" s="473"/>
      <c r="BA41" s="474"/>
      <c r="BB41" s="479"/>
      <c r="BC41" s="473"/>
      <c r="BD41" s="547">
        <f t="shared" ref="BD41" si="6">SUM(AH41,AK41,AN41,AQ41,AT41,AW41,AZ41,BC41)</f>
        <v>3</v>
      </c>
      <c r="BE41" s="548"/>
      <c r="BF41" s="757" t="s">
        <v>130</v>
      </c>
      <c r="BG41" s="744"/>
      <c r="BH41" s="744"/>
      <c r="BI41" s="745"/>
      <c r="BJ41" s="52"/>
      <c r="BK41" s="487"/>
      <c r="BL41" s="487"/>
      <c r="BM41" s="487"/>
      <c r="BN41" s="27"/>
      <c r="BO41" s="27"/>
      <c r="BP41" s="27"/>
      <c r="BQ41" s="27"/>
      <c r="BR41" s="27"/>
    </row>
    <row r="42" spans="1:70 16384:16384" s="36" customFormat="1" ht="31.35" customHeight="1" x14ac:dyDescent="0.25">
      <c r="A42" s="89" t="s">
        <v>132</v>
      </c>
      <c r="B42" s="639" t="s">
        <v>147</v>
      </c>
      <c r="C42" s="622"/>
      <c r="D42" s="622"/>
      <c r="E42" s="622"/>
      <c r="F42" s="622"/>
      <c r="G42" s="622"/>
      <c r="H42" s="622"/>
      <c r="I42" s="622"/>
      <c r="J42" s="622"/>
      <c r="K42" s="622"/>
      <c r="L42" s="622"/>
      <c r="M42" s="622"/>
      <c r="N42" s="622"/>
      <c r="O42" s="640"/>
      <c r="P42" s="536">
        <v>2</v>
      </c>
      <c r="Q42" s="535"/>
      <c r="R42" s="534">
        <v>1</v>
      </c>
      <c r="S42" s="536"/>
      <c r="T42" s="547">
        <f>SUM(AF42,AI42,AL42,AO42,AR42,AU42,AX42,BA42)</f>
        <v>216</v>
      </c>
      <c r="U42" s="536"/>
      <c r="V42" s="534">
        <f>SUM(AG42,AJ42,AM42,AP42,AS42,AV42,AY42,BB42)</f>
        <v>120</v>
      </c>
      <c r="W42" s="548"/>
      <c r="X42" s="536"/>
      <c r="Y42" s="536"/>
      <c r="Z42" s="534"/>
      <c r="AA42" s="535"/>
      <c r="AB42" s="534">
        <v>120</v>
      </c>
      <c r="AC42" s="535"/>
      <c r="AD42" s="536"/>
      <c r="AE42" s="548"/>
      <c r="AF42" s="474">
        <v>108</v>
      </c>
      <c r="AG42" s="479">
        <v>60</v>
      </c>
      <c r="AH42" s="473">
        <v>3</v>
      </c>
      <c r="AI42" s="474">
        <v>108</v>
      </c>
      <c r="AJ42" s="479">
        <v>60</v>
      </c>
      <c r="AK42" s="473">
        <v>3</v>
      </c>
      <c r="AL42" s="474"/>
      <c r="AM42" s="479"/>
      <c r="AN42" s="471"/>
      <c r="AO42" s="474"/>
      <c r="AP42" s="479"/>
      <c r="AQ42" s="473"/>
      <c r="AR42" s="471"/>
      <c r="AS42" s="479"/>
      <c r="AT42" s="473"/>
      <c r="AU42" s="474"/>
      <c r="AV42" s="479"/>
      <c r="AW42" s="473"/>
      <c r="AX42" s="474"/>
      <c r="AY42" s="479"/>
      <c r="AZ42" s="473"/>
      <c r="BA42" s="474"/>
      <c r="BB42" s="479"/>
      <c r="BC42" s="473"/>
      <c r="BD42" s="547">
        <f>SUM(AH42,AK42,AN42,AQ42,AT42,AW42,AZ42,BC42)</f>
        <v>6</v>
      </c>
      <c r="BE42" s="548"/>
      <c r="BF42" s="757" t="s">
        <v>130</v>
      </c>
      <c r="BG42" s="744"/>
      <c r="BH42" s="744"/>
      <c r="BI42" s="745"/>
      <c r="BJ42" s="52"/>
      <c r="BK42" s="487"/>
      <c r="BL42" s="487"/>
      <c r="BM42" s="487"/>
      <c r="BN42" s="27"/>
      <c r="BO42" s="27"/>
      <c r="BP42" s="27"/>
      <c r="BQ42" s="27"/>
      <c r="BR42" s="27"/>
    </row>
    <row r="43" spans="1:70 16384:16384" s="36" customFormat="1" ht="31.35" customHeight="1" x14ac:dyDescent="0.25">
      <c r="A43" s="202" t="s">
        <v>116</v>
      </c>
      <c r="B43" s="746" t="s">
        <v>199</v>
      </c>
      <c r="C43" s="747"/>
      <c r="D43" s="747"/>
      <c r="E43" s="747"/>
      <c r="F43" s="747"/>
      <c r="G43" s="747"/>
      <c r="H43" s="747"/>
      <c r="I43" s="747"/>
      <c r="J43" s="747"/>
      <c r="K43" s="747"/>
      <c r="L43" s="747"/>
      <c r="M43" s="747"/>
      <c r="N43" s="747"/>
      <c r="O43" s="748"/>
      <c r="P43" s="536"/>
      <c r="Q43" s="535"/>
      <c r="R43" s="534"/>
      <c r="S43" s="536"/>
      <c r="T43" s="547"/>
      <c r="U43" s="536"/>
      <c r="V43" s="534"/>
      <c r="W43" s="548"/>
      <c r="X43" s="536"/>
      <c r="Y43" s="536"/>
      <c r="Z43" s="534"/>
      <c r="AA43" s="535"/>
      <c r="AB43" s="534"/>
      <c r="AC43" s="535"/>
      <c r="AD43" s="536"/>
      <c r="AE43" s="548"/>
      <c r="AF43" s="474"/>
      <c r="AG43" s="479"/>
      <c r="AH43" s="472"/>
      <c r="AI43" s="474"/>
      <c r="AJ43" s="479"/>
      <c r="AK43" s="472"/>
      <c r="AL43" s="474"/>
      <c r="AM43" s="479"/>
      <c r="AN43" s="472"/>
      <c r="AO43" s="474"/>
      <c r="AP43" s="479"/>
      <c r="AQ43" s="471"/>
      <c r="AR43" s="474"/>
      <c r="AS43" s="479"/>
      <c r="AT43" s="473"/>
      <c r="AU43" s="474"/>
      <c r="AV43" s="479"/>
      <c r="AW43" s="472"/>
      <c r="AX43" s="474"/>
      <c r="AY43" s="479"/>
      <c r="AZ43" s="472"/>
      <c r="BA43" s="474"/>
      <c r="BB43" s="479"/>
      <c r="BC43" s="472"/>
      <c r="BD43" s="547"/>
      <c r="BE43" s="548"/>
      <c r="BF43" s="755"/>
      <c r="BG43" s="631"/>
      <c r="BH43" s="631"/>
      <c r="BI43" s="632"/>
      <c r="BJ43" s="52"/>
      <c r="BK43" s="487"/>
      <c r="BL43" s="487"/>
      <c r="BM43" s="487"/>
      <c r="BN43" s="27"/>
      <c r="BO43" s="27"/>
      <c r="BP43" s="27"/>
      <c r="BQ43" s="27"/>
      <c r="BR43" s="27"/>
    </row>
    <row r="44" spans="1:70 16384:16384" s="36" customFormat="1" ht="31.35" customHeight="1" x14ac:dyDescent="0.25">
      <c r="A44" s="89" t="s">
        <v>200</v>
      </c>
      <c r="B44" s="639" t="s">
        <v>201</v>
      </c>
      <c r="C44" s="622"/>
      <c r="D44" s="622"/>
      <c r="E44" s="622"/>
      <c r="F44" s="622"/>
      <c r="G44" s="622"/>
      <c r="H44" s="622"/>
      <c r="I44" s="622"/>
      <c r="J44" s="622"/>
      <c r="K44" s="622"/>
      <c r="L44" s="622"/>
      <c r="M44" s="622"/>
      <c r="N44" s="622"/>
      <c r="O44" s="640"/>
      <c r="P44" s="536">
        <v>1</v>
      </c>
      <c r="Q44" s="535"/>
      <c r="R44" s="534"/>
      <c r="S44" s="536"/>
      <c r="T44" s="547">
        <f>SUM(AF44,AI44,AL44,AO44,AR44,AU44,AX44,BA44)</f>
        <v>120</v>
      </c>
      <c r="U44" s="536"/>
      <c r="V44" s="534">
        <f>SUM(AG44,AJ44,AM44,AP44,AS44,AV44,AY44,BB44)</f>
        <v>68</v>
      </c>
      <c r="W44" s="548"/>
      <c r="X44" s="536">
        <v>34</v>
      </c>
      <c r="Y44" s="536"/>
      <c r="Z44" s="534"/>
      <c r="AA44" s="535"/>
      <c r="AB44" s="534">
        <v>34</v>
      </c>
      <c r="AC44" s="535"/>
      <c r="AD44" s="536"/>
      <c r="AE44" s="548"/>
      <c r="AF44" s="474">
        <v>120</v>
      </c>
      <c r="AG44" s="479">
        <v>68</v>
      </c>
      <c r="AH44" s="473">
        <v>3</v>
      </c>
      <c r="AI44" s="474"/>
      <c r="AJ44" s="479"/>
      <c r="AK44" s="473"/>
      <c r="AL44" s="474"/>
      <c r="AM44" s="479"/>
      <c r="AN44" s="471"/>
      <c r="AO44" s="474"/>
      <c r="AP44" s="479"/>
      <c r="AQ44" s="471"/>
      <c r="AR44" s="474"/>
      <c r="AS44" s="479"/>
      <c r="AT44" s="473"/>
      <c r="AU44" s="474"/>
      <c r="AV44" s="479"/>
      <c r="AW44" s="473"/>
      <c r="AX44" s="474"/>
      <c r="AY44" s="479"/>
      <c r="AZ44" s="473"/>
      <c r="BA44" s="474"/>
      <c r="BB44" s="479"/>
      <c r="BC44" s="473"/>
      <c r="BD44" s="547">
        <f t="shared" ref="BD44:BD45" si="7">SUM(AH44,AK44,AN44,AQ44,AT44,AW44,AZ44,BC44)</f>
        <v>3</v>
      </c>
      <c r="BE44" s="548"/>
      <c r="BF44" s="757" t="s">
        <v>430</v>
      </c>
      <c r="BG44" s="744"/>
      <c r="BH44" s="744"/>
      <c r="BI44" s="745"/>
      <c r="BJ44" s="52"/>
      <c r="BK44" s="487"/>
      <c r="BL44" s="487"/>
      <c r="BM44" s="487"/>
      <c r="BN44" s="27"/>
      <c r="BO44" s="27"/>
      <c r="BP44" s="27"/>
      <c r="BQ44" s="27"/>
      <c r="BR44" s="27"/>
    </row>
    <row r="45" spans="1:70 16384:16384" s="36" customFormat="1" ht="31.35" customHeight="1" x14ac:dyDescent="0.25">
      <c r="A45" s="89" t="s">
        <v>202</v>
      </c>
      <c r="B45" s="639" t="s">
        <v>203</v>
      </c>
      <c r="C45" s="622"/>
      <c r="D45" s="622"/>
      <c r="E45" s="622"/>
      <c r="F45" s="622"/>
      <c r="G45" s="622"/>
      <c r="H45" s="622"/>
      <c r="I45" s="622"/>
      <c r="J45" s="622"/>
      <c r="K45" s="622"/>
      <c r="L45" s="622"/>
      <c r="M45" s="622"/>
      <c r="N45" s="622"/>
      <c r="O45" s="640"/>
      <c r="P45" s="536">
        <v>2</v>
      </c>
      <c r="Q45" s="535"/>
      <c r="R45" s="534">
        <v>1</v>
      </c>
      <c r="S45" s="536"/>
      <c r="T45" s="547">
        <f>SUM(AF45,AI45,AL45,AO45,AR45,AU45,AX45,BA45)</f>
        <v>330</v>
      </c>
      <c r="U45" s="536"/>
      <c r="V45" s="534">
        <f>SUM(AG45,AJ45,AM45,AP45,AS45,AV45,AY45,BB45)</f>
        <v>176</v>
      </c>
      <c r="W45" s="548"/>
      <c r="X45" s="536">
        <v>82</v>
      </c>
      <c r="Y45" s="536"/>
      <c r="Z45" s="534"/>
      <c r="AA45" s="535"/>
      <c r="AB45" s="534">
        <v>94</v>
      </c>
      <c r="AC45" s="535"/>
      <c r="AD45" s="536"/>
      <c r="AE45" s="548"/>
      <c r="AF45" s="474">
        <v>120</v>
      </c>
      <c r="AG45" s="479">
        <v>68</v>
      </c>
      <c r="AH45" s="473">
        <v>3</v>
      </c>
      <c r="AI45" s="474">
        <v>210</v>
      </c>
      <c r="AJ45" s="479">
        <v>108</v>
      </c>
      <c r="AK45" s="473">
        <v>6</v>
      </c>
      <c r="AL45" s="474"/>
      <c r="AM45" s="479"/>
      <c r="AN45" s="471"/>
      <c r="AO45" s="474"/>
      <c r="AP45" s="479"/>
      <c r="AQ45" s="471"/>
      <c r="AR45" s="474"/>
      <c r="AS45" s="479"/>
      <c r="AT45" s="473"/>
      <c r="AU45" s="474"/>
      <c r="AV45" s="479"/>
      <c r="AW45" s="473"/>
      <c r="AX45" s="474"/>
      <c r="AY45" s="479"/>
      <c r="AZ45" s="473"/>
      <c r="BA45" s="474"/>
      <c r="BB45" s="479"/>
      <c r="BC45" s="473"/>
      <c r="BD45" s="547">
        <f t="shared" si="7"/>
        <v>9</v>
      </c>
      <c r="BE45" s="548"/>
      <c r="BF45" s="757" t="s">
        <v>431</v>
      </c>
      <c r="BG45" s="744"/>
      <c r="BH45" s="744"/>
      <c r="BI45" s="745"/>
      <c r="BJ45" s="52"/>
      <c r="BK45" s="487"/>
      <c r="BL45" s="487"/>
      <c r="BM45" s="487"/>
      <c r="BN45" s="27"/>
      <c r="BO45" s="27"/>
      <c r="BP45" s="27"/>
      <c r="BQ45" s="27"/>
      <c r="BR45" s="27"/>
    </row>
    <row r="46" spans="1:70 16384:16384" s="36" customFormat="1" ht="31.35" customHeight="1" x14ac:dyDescent="0.25">
      <c r="A46" s="202" t="s">
        <v>128</v>
      </c>
      <c r="B46" s="727" t="s">
        <v>227</v>
      </c>
      <c r="C46" s="728"/>
      <c r="D46" s="728"/>
      <c r="E46" s="728"/>
      <c r="F46" s="728"/>
      <c r="G46" s="728"/>
      <c r="H46" s="728"/>
      <c r="I46" s="728"/>
      <c r="J46" s="728"/>
      <c r="K46" s="728"/>
      <c r="L46" s="728"/>
      <c r="M46" s="728"/>
      <c r="N46" s="728"/>
      <c r="O46" s="729"/>
      <c r="P46" s="536"/>
      <c r="Q46" s="535"/>
      <c r="R46" s="534"/>
      <c r="S46" s="536"/>
      <c r="T46" s="547"/>
      <c r="U46" s="536"/>
      <c r="V46" s="534"/>
      <c r="W46" s="548"/>
      <c r="X46" s="536"/>
      <c r="Y46" s="536"/>
      <c r="Z46" s="534"/>
      <c r="AA46" s="535"/>
      <c r="AB46" s="534"/>
      <c r="AC46" s="535"/>
      <c r="AD46" s="536"/>
      <c r="AE46" s="548"/>
      <c r="AF46" s="474"/>
      <c r="AG46" s="479"/>
      <c r="AH46" s="472"/>
      <c r="AI46" s="474"/>
      <c r="AJ46" s="479"/>
      <c r="AK46" s="472"/>
      <c r="AL46" s="474"/>
      <c r="AM46" s="479"/>
      <c r="AN46" s="472"/>
      <c r="AO46" s="474"/>
      <c r="AP46" s="479"/>
      <c r="AQ46" s="473"/>
      <c r="AR46" s="471"/>
      <c r="AS46" s="479"/>
      <c r="AT46" s="472"/>
      <c r="AU46" s="474"/>
      <c r="AV46" s="479"/>
      <c r="AW46" s="472"/>
      <c r="AX46" s="474"/>
      <c r="AY46" s="479"/>
      <c r="AZ46" s="472"/>
      <c r="BA46" s="474"/>
      <c r="BB46" s="479"/>
      <c r="BC46" s="472"/>
      <c r="BD46" s="547"/>
      <c r="BE46" s="548"/>
      <c r="BF46" s="757"/>
      <c r="BG46" s="744"/>
      <c r="BH46" s="744"/>
      <c r="BI46" s="745"/>
      <c r="BJ46" s="52"/>
      <c r="BK46" s="487"/>
      <c r="BL46" s="487"/>
      <c r="BM46" s="487"/>
      <c r="BN46" s="27"/>
      <c r="BO46" s="27"/>
      <c r="BP46" s="27"/>
      <c r="BQ46" s="27"/>
      <c r="BR46" s="27"/>
      <c r="XFD46" s="36">
        <f>SUM(X46:XFC46)</f>
        <v>0</v>
      </c>
    </row>
    <row r="47" spans="1:70 16384:16384" s="36" customFormat="1" ht="62.25" customHeight="1" thickBot="1" x14ac:dyDescent="0.3">
      <c r="A47" s="196" t="s">
        <v>129</v>
      </c>
      <c r="B47" s="635" t="s">
        <v>149</v>
      </c>
      <c r="C47" s="636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637"/>
      <c r="P47" s="634">
        <v>1</v>
      </c>
      <c r="Q47" s="530"/>
      <c r="R47" s="529"/>
      <c r="S47" s="634"/>
      <c r="T47" s="633">
        <f>SUM(AF47,AI47,AL47,AO47,AR47,AU47,AX47)</f>
        <v>108</v>
      </c>
      <c r="U47" s="634"/>
      <c r="V47" s="529">
        <f>SUM(AG47,AJ47,AM47,AP47,AS47,AV47,AY47,BB47)</f>
        <v>50</v>
      </c>
      <c r="W47" s="531"/>
      <c r="X47" s="634">
        <v>26</v>
      </c>
      <c r="Y47" s="634"/>
      <c r="Z47" s="529"/>
      <c r="AA47" s="530"/>
      <c r="AB47" s="634">
        <v>24</v>
      </c>
      <c r="AC47" s="530"/>
      <c r="AD47" s="529"/>
      <c r="AE47" s="531"/>
      <c r="AF47" s="478">
        <v>108</v>
      </c>
      <c r="AG47" s="467">
        <v>50</v>
      </c>
      <c r="AH47" s="477">
        <v>3</v>
      </c>
      <c r="AI47" s="478"/>
      <c r="AJ47" s="467"/>
      <c r="AK47" s="477"/>
      <c r="AL47" s="59"/>
      <c r="AM47" s="467"/>
      <c r="AN47" s="476"/>
      <c r="AO47" s="59"/>
      <c r="AP47" s="467"/>
      <c r="AQ47" s="60"/>
      <c r="AR47" s="475"/>
      <c r="AS47" s="467"/>
      <c r="AT47" s="477"/>
      <c r="AU47" s="59"/>
      <c r="AV47" s="467"/>
      <c r="AW47" s="60"/>
      <c r="AX47" s="478"/>
      <c r="AY47" s="467"/>
      <c r="AZ47" s="477"/>
      <c r="BA47" s="478"/>
      <c r="BB47" s="467"/>
      <c r="BC47" s="477"/>
      <c r="BD47" s="633">
        <f>SUM(AH47,AK47,AN47,AQ47,AT47,AW47,AZ47,BC47)</f>
        <v>3</v>
      </c>
      <c r="BE47" s="531"/>
      <c r="BF47" s="756" t="s">
        <v>572</v>
      </c>
      <c r="BG47" s="741"/>
      <c r="BH47" s="741"/>
      <c r="BI47" s="742"/>
      <c r="BJ47" s="52"/>
      <c r="BK47" s="487"/>
      <c r="BL47" s="487"/>
      <c r="BM47" s="487"/>
      <c r="BN47" s="27"/>
      <c r="BO47" s="27"/>
      <c r="BP47" s="27"/>
      <c r="BQ47" s="27"/>
      <c r="BR47" s="27"/>
    </row>
    <row r="48" spans="1:70 16384:16384" s="36" customFormat="1" ht="25.5" customHeight="1" x14ac:dyDescent="0.25">
      <c r="A48" s="180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1"/>
      <c r="S48" s="181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BF48" s="88"/>
      <c r="BG48" s="88"/>
      <c r="BH48" s="88"/>
      <c r="BI48" s="88"/>
      <c r="BJ48" s="88"/>
      <c r="BK48" s="88"/>
      <c r="BL48" s="88"/>
      <c r="BM48" s="88"/>
      <c r="BP48" s="27"/>
      <c r="BQ48" s="27"/>
      <c r="BR48" s="27"/>
    </row>
    <row r="49" spans="1:119" s="36" customFormat="1" ht="42.6" customHeight="1" thickBot="1" x14ac:dyDescent="0.3">
      <c r="A49" s="180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1"/>
      <c r="S49" s="181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BF49" s="88"/>
      <c r="BG49" s="88"/>
      <c r="BH49" s="88"/>
      <c r="BI49" s="88"/>
      <c r="BJ49" s="88"/>
      <c r="BK49" s="88"/>
      <c r="BL49" s="88"/>
      <c r="BM49" s="88"/>
      <c r="BP49" s="27"/>
      <c r="BQ49" s="27"/>
      <c r="BR49" s="27"/>
    </row>
    <row r="50" spans="1:119" ht="36.75" customHeight="1" thickBot="1" x14ac:dyDescent="0.6">
      <c r="A50" s="503" t="s">
        <v>99</v>
      </c>
      <c r="B50" s="506" t="s">
        <v>477</v>
      </c>
      <c r="C50" s="507"/>
      <c r="D50" s="507"/>
      <c r="E50" s="507"/>
      <c r="F50" s="507"/>
      <c r="G50" s="507"/>
      <c r="H50" s="507"/>
      <c r="I50" s="507"/>
      <c r="J50" s="507"/>
      <c r="K50" s="507"/>
      <c r="L50" s="507"/>
      <c r="M50" s="507"/>
      <c r="N50" s="507"/>
      <c r="O50" s="508"/>
      <c r="P50" s="498" t="s">
        <v>8</v>
      </c>
      <c r="Q50" s="493"/>
      <c r="R50" s="517" t="s">
        <v>9</v>
      </c>
      <c r="S50" s="498"/>
      <c r="T50" s="519" t="s">
        <v>10</v>
      </c>
      <c r="U50" s="520"/>
      <c r="V50" s="520"/>
      <c r="W50" s="520"/>
      <c r="X50" s="520"/>
      <c r="Y50" s="520"/>
      <c r="Z50" s="520"/>
      <c r="AA50" s="520"/>
      <c r="AB50" s="520"/>
      <c r="AC50" s="520"/>
      <c r="AD50" s="520"/>
      <c r="AE50" s="521"/>
      <c r="AF50" s="522" t="s">
        <v>36</v>
      </c>
      <c r="AG50" s="523"/>
      <c r="AH50" s="523"/>
      <c r="AI50" s="523"/>
      <c r="AJ50" s="523"/>
      <c r="AK50" s="523"/>
      <c r="AL50" s="523"/>
      <c r="AM50" s="523"/>
      <c r="AN50" s="523"/>
      <c r="AO50" s="523"/>
      <c r="AP50" s="523"/>
      <c r="AQ50" s="523"/>
      <c r="AR50" s="523"/>
      <c r="AS50" s="523"/>
      <c r="AT50" s="523"/>
      <c r="AU50" s="523"/>
      <c r="AV50" s="523"/>
      <c r="AW50" s="523"/>
      <c r="AX50" s="523"/>
      <c r="AY50" s="523"/>
      <c r="AZ50" s="523"/>
      <c r="BA50" s="523"/>
      <c r="BB50" s="523"/>
      <c r="BC50" s="524"/>
      <c r="BD50" s="537" t="s">
        <v>24</v>
      </c>
      <c r="BE50" s="538"/>
      <c r="BF50" s="551" t="s">
        <v>100</v>
      </c>
      <c r="BG50" s="551"/>
      <c r="BH50" s="551"/>
      <c r="BI50" s="552"/>
      <c r="BJ50" s="165"/>
      <c r="BK50" s="153"/>
      <c r="BL50" s="153"/>
      <c r="BM50" s="153"/>
    </row>
    <row r="51" spans="1:119" ht="36.75" customHeight="1" thickBot="1" x14ac:dyDescent="0.6">
      <c r="A51" s="504"/>
      <c r="B51" s="509"/>
      <c r="C51" s="510"/>
      <c r="D51" s="510"/>
      <c r="E51" s="510"/>
      <c r="F51" s="510"/>
      <c r="G51" s="510"/>
      <c r="H51" s="510"/>
      <c r="I51" s="510"/>
      <c r="J51" s="510"/>
      <c r="K51" s="510"/>
      <c r="L51" s="510"/>
      <c r="M51" s="510"/>
      <c r="N51" s="510"/>
      <c r="O51" s="511"/>
      <c r="P51" s="515"/>
      <c r="Q51" s="516"/>
      <c r="R51" s="518"/>
      <c r="S51" s="515"/>
      <c r="T51" s="525" t="s">
        <v>5</v>
      </c>
      <c r="U51" s="515"/>
      <c r="V51" s="517" t="s">
        <v>11</v>
      </c>
      <c r="W51" s="499"/>
      <c r="X51" s="526" t="s">
        <v>12</v>
      </c>
      <c r="Y51" s="527"/>
      <c r="Z51" s="527"/>
      <c r="AA51" s="527"/>
      <c r="AB51" s="527"/>
      <c r="AC51" s="527"/>
      <c r="AD51" s="527"/>
      <c r="AE51" s="528"/>
      <c r="AF51" s="489" t="s">
        <v>14</v>
      </c>
      <c r="AG51" s="490"/>
      <c r="AH51" s="490"/>
      <c r="AI51" s="490"/>
      <c r="AJ51" s="490"/>
      <c r="AK51" s="491"/>
      <c r="AL51" s="489" t="s">
        <v>15</v>
      </c>
      <c r="AM51" s="490"/>
      <c r="AN51" s="490"/>
      <c r="AO51" s="490"/>
      <c r="AP51" s="490"/>
      <c r="AQ51" s="491"/>
      <c r="AR51" s="489" t="s">
        <v>16</v>
      </c>
      <c r="AS51" s="490"/>
      <c r="AT51" s="490"/>
      <c r="AU51" s="490"/>
      <c r="AV51" s="490"/>
      <c r="AW51" s="491"/>
      <c r="AX51" s="489" t="s">
        <v>157</v>
      </c>
      <c r="AY51" s="490"/>
      <c r="AZ51" s="490"/>
      <c r="BA51" s="490"/>
      <c r="BB51" s="490"/>
      <c r="BC51" s="491"/>
      <c r="BD51" s="539"/>
      <c r="BE51" s="540"/>
      <c r="BF51" s="553"/>
      <c r="BG51" s="553"/>
      <c r="BH51" s="553"/>
      <c r="BI51" s="554"/>
      <c r="BJ51" s="165"/>
      <c r="BK51" s="153"/>
      <c r="BL51" s="153"/>
      <c r="BM51" s="153"/>
    </row>
    <row r="52" spans="1:119" ht="62.25" customHeight="1" thickBot="1" x14ac:dyDescent="0.6">
      <c r="A52" s="504"/>
      <c r="B52" s="509"/>
      <c r="C52" s="510"/>
      <c r="D52" s="510"/>
      <c r="E52" s="510"/>
      <c r="F52" s="510"/>
      <c r="G52" s="510"/>
      <c r="H52" s="510"/>
      <c r="I52" s="510"/>
      <c r="J52" s="510"/>
      <c r="K52" s="510"/>
      <c r="L52" s="510"/>
      <c r="M52" s="510"/>
      <c r="N52" s="510"/>
      <c r="O52" s="511"/>
      <c r="P52" s="515"/>
      <c r="Q52" s="516"/>
      <c r="R52" s="518"/>
      <c r="S52" s="515"/>
      <c r="T52" s="525"/>
      <c r="U52" s="515"/>
      <c r="V52" s="518"/>
      <c r="W52" s="515"/>
      <c r="X52" s="492" t="s">
        <v>13</v>
      </c>
      <c r="Y52" s="493"/>
      <c r="Z52" s="496" t="s">
        <v>101</v>
      </c>
      <c r="AA52" s="493"/>
      <c r="AB52" s="496" t="s">
        <v>102</v>
      </c>
      <c r="AC52" s="493"/>
      <c r="AD52" s="498" t="s">
        <v>74</v>
      </c>
      <c r="AE52" s="499"/>
      <c r="AF52" s="502" t="s">
        <v>152</v>
      </c>
      <c r="AG52" s="490"/>
      <c r="AH52" s="491"/>
      <c r="AI52" s="502" t="s">
        <v>183</v>
      </c>
      <c r="AJ52" s="490"/>
      <c r="AK52" s="491"/>
      <c r="AL52" s="502" t="s">
        <v>181</v>
      </c>
      <c r="AM52" s="490"/>
      <c r="AN52" s="491"/>
      <c r="AO52" s="502" t="s">
        <v>182</v>
      </c>
      <c r="AP52" s="490"/>
      <c r="AQ52" s="491"/>
      <c r="AR52" s="502" t="s">
        <v>153</v>
      </c>
      <c r="AS52" s="490"/>
      <c r="AT52" s="491"/>
      <c r="AU52" s="502" t="s">
        <v>154</v>
      </c>
      <c r="AV52" s="490"/>
      <c r="AW52" s="491"/>
      <c r="AX52" s="502" t="s">
        <v>192</v>
      </c>
      <c r="AY52" s="490"/>
      <c r="AZ52" s="491"/>
      <c r="BA52" s="502" t="s">
        <v>223</v>
      </c>
      <c r="BB52" s="490"/>
      <c r="BC52" s="491"/>
      <c r="BD52" s="539"/>
      <c r="BE52" s="540"/>
      <c r="BF52" s="553"/>
      <c r="BG52" s="553"/>
      <c r="BH52" s="553"/>
      <c r="BI52" s="554"/>
      <c r="BJ52" s="165"/>
      <c r="BK52" s="153"/>
      <c r="BL52" s="153"/>
      <c r="BM52" s="153"/>
    </row>
    <row r="53" spans="1:119" ht="141.6" customHeight="1" thickBot="1" x14ac:dyDescent="0.6">
      <c r="A53" s="505"/>
      <c r="B53" s="512"/>
      <c r="C53" s="513"/>
      <c r="D53" s="513"/>
      <c r="E53" s="513"/>
      <c r="F53" s="513"/>
      <c r="G53" s="513"/>
      <c r="H53" s="513"/>
      <c r="I53" s="513"/>
      <c r="J53" s="513"/>
      <c r="K53" s="513"/>
      <c r="L53" s="513"/>
      <c r="M53" s="513"/>
      <c r="N53" s="513"/>
      <c r="O53" s="514"/>
      <c r="P53" s="500"/>
      <c r="Q53" s="495"/>
      <c r="R53" s="497"/>
      <c r="S53" s="500"/>
      <c r="T53" s="494"/>
      <c r="U53" s="500"/>
      <c r="V53" s="497"/>
      <c r="W53" s="500"/>
      <c r="X53" s="494"/>
      <c r="Y53" s="495"/>
      <c r="Z53" s="497"/>
      <c r="AA53" s="495"/>
      <c r="AB53" s="497"/>
      <c r="AC53" s="495"/>
      <c r="AD53" s="500"/>
      <c r="AE53" s="501"/>
      <c r="AF53" s="72" t="s">
        <v>3</v>
      </c>
      <c r="AG53" s="73" t="s">
        <v>17</v>
      </c>
      <c r="AH53" s="74" t="s">
        <v>18</v>
      </c>
      <c r="AI53" s="72" t="s">
        <v>3</v>
      </c>
      <c r="AJ53" s="73" t="s">
        <v>17</v>
      </c>
      <c r="AK53" s="74" t="s">
        <v>18</v>
      </c>
      <c r="AL53" s="72" t="s">
        <v>3</v>
      </c>
      <c r="AM53" s="73" t="s">
        <v>17</v>
      </c>
      <c r="AN53" s="74" t="s">
        <v>18</v>
      </c>
      <c r="AO53" s="72" t="s">
        <v>3</v>
      </c>
      <c r="AP53" s="73" t="s">
        <v>17</v>
      </c>
      <c r="AQ53" s="74" t="s">
        <v>18</v>
      </c>
      <c r="AR53" s="75" t="s">
        <v>3</v>
      </c>
      <c r="AS53" s="73" t="s">
        <v>17</v>
      </c>
      <c r="AT53" s="76" t="s">
        <v>18</v>
      </c>
      <c r="AU53" s="163" t="s">
        <v>3</v>
      </c>
      <c r="AV53" s="73" t="s">
        <v>17</v>
      </c>
      <c r="AW53" s="164" t="s">
        <v>18</v>
      </c>
      <c r="AX53" s="75" t="s">
        <v>3</v>
      </c>
      <c r="AY53" s="73" t="s">
        <v>17</v>
      </c>
      <c r="AZ53" s="76" t="s">
        <v>18</v>
      </c>
      <c r="BA53" s="75" t="s">
        <v>3</v>
      </c>
      <c r="BB53" s="73" t="s">
        <v>17</v>
      </c>
      <c r="BC53" s="76" t="s">
        <v>18</v>
      </c>
      <c r="BD53" s="541"/>
      <c r="BE53" s="542"/>
      <c r="BF53" s="555"/>
      <c r="BG53" s="555"/>
      <c r="BH53" s="555"/>
      <c r="BI53" s="556"/>
      <c r="BJ53" s="165"/>
      <c r="BK53" s="153"/>
      <c r="BL53" s="153"/>
      <c r="BM53" s="153"/>
    </row>
    <row r="54" spans="1:119" s="36" customFormat="1" ht="31.35" customHeight="1" x14ac:dyDescent="0.25">
      <c r="A54" s="89" t="s">
        <v>133</v>
      </c>
      <c r="B54" s="639" t="s">
        <v>376</v>
      </c>
      <c r="C54" s="622"/>
      <c r="D54" s="622"/>
      <c r="E54" s="622"/>
      <c r="F54" s="622"/>
      <c r="G54" s="622"/>
      <c r="H54" s="622"/>
      <c r="I54" s="622"/>
      <c r="J54" s="622"/>
      <c r="K54" s="622"/>
      <c r="L54" s="622"/>
      <c r="M54" s="622"/>
      <c r="N54" s="622"/>
      <c r="O54" s="640"/>
      <c r="P54" s="536">
        <v>2</v>
      </c>
      <c r="Q54" s="535"/>
      <c r="R54" s="534"/>
      <c r="S54" s="536"/>
      <c r="T54" s="547">
        <f t="shared" ref="T54:T55" si="8">SUM(AF54,AI54,AL54,AO54,AR54,AU54,AX54,BA54)</f>
        <v>108</v>
      </c>
      <c r="U54" s="536"/>
      <c r="V54" s="534">
        <f>SUM(AG54,AJ54,AM54,AP54,AS54,AV54,AY54,BB54)</f>
        <v>50</v>
      </c>
      <c r="W54" s="548"/>
      <c r="X54" s="536">
        <v>26</v>
      </c>
      <c r="Y54" s="536"/>
      <c r="Z54" s="534"/>
      <c r="AA54" s="535"/>
      <c r="AB54" s="534">
        <v>24</v>
      </c>
      <c r="AC54" s="535"/>
      <c r="AD54" s="536"/>
      <c r="AE54" s="548"/>
      <c r="AF54" s="90"/>
      <c r="AG54" s="53"/>
      <c r="AH54" s="91"/>
      <c r="AI54" s="90">
        <v>108</v>
      </c>
      <c r="AJ54" s="53">
        <v>50</v>
      </c>
      <c r="AK54" s="92">
        <v>3</v>
      </c>
      <c r="AL54" s="90"/>
      <c r="AM54" s="53"/>
      <c r="AN54" s="92"/>
      <c r="AO54" s="90"/>
      <c r="AP54" s="53"/>
      <c r="AQ54" s="91"/>
      <c r="AR54" s="92"/>
      <c r="AS54" s="53"/>
      <c r="AT54" s="91"/>
      <c r="AU54" s="90"/>
      <c r="AV54" s="53"/>
      <c r="AW54" s="91"/>
      <c r="AX54" s="90"/>
      <c r="AY54" s="53"/>
      <c r="AZ54" s="91"/>
      <c r="BA54" s="90"/>
      <c r="BB54" s="53"/>
      <c r="BC54" s="91"/>
      <c r="BD54" s="547">
        <f t="shared" ref="BD54:BD55" si="9">SUM(AH54,AK54,AN54,AQ54,AT54,AW54,AZ54,BC54)</f>
        <v>3</v>
      </c>
      <c r="BE54" s="548"/>
      <c r="BF54" s="743" t="s">
        <v>432</v>
      </c>
      <c r="BG54" s="744"/>
      <c r="BH54" s="744"/>
      <c r="BI54" s="745"/>
      <c r="BJ54" s="52"/>
      <c r="BK54" s="88"/>
      <c r="BL54" s="88"/>
      <c r="BM54" s="88"/>
      <c r="BP54" s="27"/>
      <c r="BQ54" s="27"/>
      <c r="BR54" s="27"/>
    </row>
    <row r="55" spans="1:119" s="36" customFormat="1" ht="31.35" customHeight="1" x14ac:dyDescent="0.25">
      <c r="A55" s="84" t="s">
        <v>150</v>
      </c>
      <c r="B55" s="639" t="s">
        <v>151</v>
      </c>
      <c r="C55" s="622"/>
      <c r="D55" s="622"/>
      <c r="E55" s="622"/>
      <c r="F55" s="622"/>
      <c r="G55" s="622"/>
      <c r="H55" s="622"/>
      <c r="I55" s="622"/>
      <c r="J55" s="622"/>
      <c r="K55" s="622"/>
      <c r="L55" s="622"/>
      <c r="M55" s="622"/>
      <c r="N55" s="622"/>
      <c r="O55" s="640"/>
      <c r="P55" s="536">
        <v>3</v>
      </c>
      <c r="Q55" s="535"/>
      <c r="R55" s="534"/>
      <c r="S55" s="536"/>
      <c r="T55" s="547">
        <f t="shared" si="8"/>
        <v>108</v>
      </c>
      <c r="U55" s="536"/>
      <c r="V55" s="534">
        <f t="shared" ref="V55" si="10">SUM(AG55,AJ55,AM55,AP55,AS55,AV55,AY55,BB55)</f>
        <v>50</v>
      </c>
      <c r="W55" s="548"/>
      <c r="X55" s="536">
        <v>26</v>
      </c>
      <c r="Y55" s="535"/>
      <c r="Z55" s="534"/>
      <c r="AA55" s="535"/>
      <c r="AB55" s="534">
        <v>24</v>
      </c>
      <c r="AC55" s="535"/>
      <c r="AD55" s="534"/>
      <c r="AE55" s="548"/>
      <c r="AF55" s="55"/>
      <c r="AG55" s="53"/>
      <c r="AH55" s="56"/>
      <c r="AI55" s="55"/>
      <c r="AJ55" s="53"/>
      <c r="AK55" s="56"/>
      <c r="AL55" s="94">
        <v>108</v>
      </c>
      <c r="AM55" s="95">
        <v>50</v>
      </c>
      <c r="AN55" s="96">
        <v>3</v>
      </c>
      <c r="AO55" s="94"/>
      <c r="AP55" s="95"/>
      <c r="AQ55" s="96"/>
      <c r="AR55" s="93"/>
      <c r="AS55" s="53"/>
      <c r="AT55" s="56"/>
      <c r="AU55" s="55"/>
      <c r="AV55" s="53"/>
      <c r="AW55" s="56"/>
      <c r="AX55" s="90"/>
      <c r="AY55" s="53"/>
      <c r="AZ55" s="91"/>
      <c r="BA55" s="55"/>
      <c r="BB55" s="53"/>
      <c r="BC55" s="56"/>
      <c r="BD55" s="547">
        <f t="shared" si="9"/>
        <v>3</v>
      </c>
      <c r="BE55" s="548"/>
      <c r="BF55" s="743" t="s">
        <v>433</v>
      </c>
      <c r="BG55" s="744"/>
      <c r="BH55" s="744"/>
      <c r="BI55" s="745"/>
      <c r="BJ55" s="52"/>
      <c r="BK55" s="88"/>
      <c r="BL55" s="88"/>
      <c r="BM55" s="88"/>
      <c r="BP55" s="27"/>
      <c r="BQ55" s="27"/>
      <c r="BR55" s="27"/>
    </row>
    <row r="56" spans="1:119" s="36" customFormat="1" ht="31.35" customHeight="1" x14ac:dyDescent="0.25">
      <c r="A56" s="202" t="s">
        <v>175</v>
      </c>
      <c r="B56" s="727" t="s">
        <v>179</v>
      </c>
      <c r="C56" s="728"/>
      <c r="D56" s="728"/>
      <c r="E56" s="728"/>
      <c r="F56" s="728"/>
      <c r="G56" s="728"/>
      <c r="H56" s="728"/>
      <c r="I56" s="728"/>
      <c r="J56" s="728"/>
      <c r="K56" s="728"/>
      <c r="L56" s="728"/>
      <c r="M56" s="728"/>
      <c r="N56" s="728"/>
      <c r="O56" s="729"/>
      <c r="P56" s="536">
        <v>2</v>
      </c>
      <c r="Q56" s="535"/>
      <c r="R56" s="534"/>
      <c r="S56" s="536"/>
      <c r="T56" s="547">
        <f>SUM(AF56,AI56,AL56,AO56,AR56,AU56,AX56,BA56)</f>
        <v>212</v>
      </c>
      <c r="U56" s="536"/>
      <c r="V56" s="534">
        <v>84</v>
      </c>
      <c r="W56" s="548"/>
      <c r="X56" s="536">
        <v>50</v>
      </c>
      <c r="Y56" s="535"/>
      <c r="Z56" s="534">
        <v>16</v>
      </c>
      <c r="AA56" s="535"/>
      <c r="AB56" s="534">
        <v>18</v>
      </c>
      <c r="AC56" s="535"/>
      <c r="AD56" s="534"/>
      <c r="AE56" s="536"/>
      <c r="AF56" s="55"/>
      <c r="AG56" s="53"/>
      <c r="AH56" s="56"/>
      <c r="AI56" s="55">
        <v>212</v>
      </c>
      <c r="AJ56" s="53">
        <v>84</v>
      </c>
      <c r="AK56" s="56">
        <v>6</v>
      </c>
      <c r="AL56" s="55"/>
      <c r="AM56" s="53"/>
      <c r="AN56" s="56"/>
      <c r="AO56" s="55"/>
      <c r="AP56" s="53"/>
      <c r="AQ56" s="56"/>
      <c r="AR56" s="93"/>
      <c r="AS56" s="53"/>
      <c r="AT56" s="56"/>
      <c r="AU56" s="55"/>
      <c r="AV56" s="53"/>
      <c r="AW56" s="56"/>
      <c r="AX56" s="55"/>
      <c r="AY56" s="53"/>
      <c r="AZ56" s="56"/>
      <c r="BA56" s="55"/>
      <c r="BB56" s="53"/>
      <c r="BC56" s="56"/>
      <c r="BD56" s="547">
        <f>SUM(AH56,AK56,AN56,AQ56,AT56,AW56,AZ56,BC56)</f>
        <v>6</v>
      </c>
      <c r="BE56" s="548"/>
      <c r="BF56" s="631" t="s">
        <v>266</v>
      </c>
      <c r="BG56" s="631"/>
      <c r="BH56" s="631"/>
      <c r="BI56" s="632"/>
      <c r="BJ56" s="52"/>
      <c r="BK56" s="88"/>
      <c r="BL56" s="88"/>
      <c r="BM56" s="88"/>
      <c r="BP56" s="27"/>
      <c r="BQ56" s="27"/>
      <c r="BR56" s="27"/>
    </row>
    <row r="57" spans="1:119" s="36" customFormat="1" ht="31.35" customHeight="1" x14ac:dyDescent="0.25">
      <c r="A57" s="202" t="s">
        <v>178</v>
      </c>
      <c r="B57" s="746" t="s">
        <v>219</v>
      </c>
      <c r="C57" s="747"/>
      <c r="D57" s="747"/>
      <c r="E57" s="747"/>
      <c r="F57" s="747"/>
      <c r="G57" s="747"/>
      <c r="H57" s="747"/>
      <c r="I57" s="747"/>
      <c r="J57" s="747"/>
      <c r="K57" s="747"/>
      <c r="L57" s="747"/>
      <c r="M57" s="747"/>
      <c r="N57" s="747"/>
      <c r="O57" s="748"/>
      <c r="P57" s="536">
        <v>3</v>
      </c>
      <c r="Q57" s="535"/>
      <c r="R57" s="534"/>
      <c r="S57" s="536"/>
      <c r="T57" s="547">
        <f>SUM(AF57,AI57,AL57,AO57,AR57,AU57,AX57,BA57)</f>
        <v>120</v>
      </c>
      <c r="U57" s="536"/>
      <c r="V57" s="534">
        <f>SUM(AG57,AJ57,AM57,AP57,AS57,AV57,AY57,BB57)</f>
        <v>68</v>
      </c>
      <c r="W57" s="548"/>
      <c r="X57" s="536">
        <v>34</v>
      </c>
      <c r="Y57" s="535"/>
      <c r="Z57" s="534">
        <v>16</v>
      </c>
      <c r="AA57" s="535"/>
      <c r="AB57" s="534">
        <v>18</v>
      </c>
      <c r="AC57" s="535"/>
      <c r="AD57" s="534"/>
      <c r="AE57" s="548"/>
      <c r="AF57" s="90"/>
      <c r="AG57" s="53"/>
      <c r="AH57" s="56"/>
      <c r="AI57" s="55"/>
      <c r="AJ57" s="53"/>
      <c r="AK57" s="56"/>
      <c r="AL57" s="55">
        <v>120</v>
      </c>
      <c r="AM57" s="53">
        <v>68</v>
      </c>
      <c r="AN57" s="56">
        <v>3</v>
      </c>
      <c r="AO57" s="55"/>
      <c r="AP57" s="53"/>
      <c r="AQ57" s="56"/>
      <c r="AR57" s="55"/>
      <c r="AS57" s="53"/>
      <c r="AT57" s="56"/>
      <c r="AU57" s="55"/>
      <c r="AV57" s="53"/>
      <c r="AW57" s="56"/>
      <c r="AX57" s="55"/>
      <c r="AY57" s="53"/>
      <c r="AZ57" s="56"/>
      <c r="BA57" s="55"/>
      <c r="BB57" s="53"/>
      <c r="BC57" s="56"/>
      <c r="BD57" s="547">
        <f>SUM(AH57,AK57,AN57,AQ57,AT57,AW57,AZ57,BC57)</f>
        <v>3</v>
      </c>
      <c r="BE57" s="548"/>
      <c r="BF57" s="743" t="s">
        <v>265</v>
      </c>
      <c r="BG57" s="744"/>
      <c r="BH57" s="744"/>
      <c r="BI57" s="745"/>
      <c r="BJ57" s="52"/>
      <c r="BK57" s="88"/>
      <c r="BL57" s="88"/>
      <c r="BM57" s="88"/>
      <c r="BP57" s="27"/>
      <c r="BQ57" s="27"/>
      <c r="BR57" s="27"/>
    </row>
    <row r="58" spans="1:119" s="36" customFormat="1" ht="62.25" customHeight="1" x14ac:dyDescent="0.25">
      <c r="A58" s="203" t="s">
        <v>180</v>
      </c>
      <c r="B58" s="727" t="s">
        <v>177</v>
      </c>
      <c r="C58" s="728"/>
      <c r="D58" s="728"/>
      <c r="E58" s="728"/>
      <c r="F58" s="728"/>
      <c r="G58" s="728"/>
      <c r="H58" s="728"/>
      <c r="I58" s="728"/>
      <c r="J58" s="728"/>
      <c r="K58" s="728"/>
      <c r="L58" s="728"/>
      <c r="M58" s="728"/>
      <c r="N58" s="728"/>
      <c r="O58" s="729"/>
      <c r="P58" s="536">
        <v>6</v>
      </c>
      <c r="Q58" s="535"/>
      <c r="R58" s="534"/>
      <c r="S58" s="536"/>
      <c r="T58" s="547">
        <f>SUM(AF58,AI58,AL58,AO58,AR58,AU58,AX58,BA58)</f>
        <v>216</v>
      </c>
      <c r="U58" s="536"/>
      <c r="V58" s="534">
        <f>SUM(AG58,AJ58,AM58,AP58,AS58,AV58,AY58,BB58)</f>
        <v>86</v>
      </c>
      <c r="W58" s="548"/>
      <c r="X58" s="536">
        <v>40</v>
      </c>
      <c r="Y58" s="535"/>
      <c r="Z58" s="536"/>
      <c r="AA58" s="535"/>
      <c r="AB58" s="536">
        <v>46</v>
      </c>
      <c r="AC58" s="535"/>
      <c r="AD58" s="536"/>
      <c r="AE58" s="548"/>
      <c r="AF58" s="85"/>
      <c r="AG58" s="46"/>
      <c r="AH58" s="97"/>
      <c r="AI58" s="85"/>
      <c r="AJ58" s="46"/>
      <c r="AK58" s="97"/>
      <c r="AL58" s="85"/>
      <c r="AM58" s="46"/>
      <c r="AN58" s="97"/>
      <c r="AO58" s="90"/>
      <c r="AP58" s="53"/>
      <c r="AQ58" s="91"/>
      <c r="AR58" s="92"/>
      <c r="AS58" s="53"/>
      <c r="AT58" s="91"/>
      <c r="AU58" s="85">
        <v>216</v>
      </c>
      <c r="AV58" s="46">
        <v>86</v>
      </c>
      <c r="AW58" s="97">
        <v>6</v>
      </c>
      <c r="AX58" s="90"/>
      <c r="AY58" s="53"/>
      <c r="AZ58" s="91"/>
      <c r="BA58" s="85"/>
      <c r="BB58" s="46"/>
      <c r="BC58" s="97"/>
      <c r="BD58" s="547">
        <f>SUM(AH58,AK58,AN58,AQ58,AT58,AW58,AZ58,BC58)</f>
        <v>6</v>
      </c>
      <c r="BE58" s="548"/>
      <c r="BF58" s="743" t="s">
        <v>264</v>
      </c>
      <c r="BG58" s="744"/>
      <c r="BH58" s="744"/>
      <c r="BI58" s="745"/>
      <c r="BJ58" s="52"/>
      <c r="BK58" s="88"/>
      <c r="BL58" s="88"/>
      <c r="BM58" s="8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</row>
    <row r="59" spans="1:119" s="36" customFormat="1" ht="62.25" customHeight="1" x14ac:dyDescent="0.25">
      <c r="A59" s="204" t="s">
        <v>250</v>
      </c>
      <c r="B59" s="727" t="s">
        <v>444</v>
      </c>
      <c r="C59" s="728"/>
      <c r="D59" s="728"/>
      <c r="E59" s="728"/>
      <c r="F59" s="728"/>
      <c r="G59" s="728"/>
      <c r="H59" s="728"/>
      <c r="I59" s="728"/>
      <c r="J59" s="728"/>
      <c r="K59" s="728"/>
      <c r="L59" s="728"/>
      <c r="M59" s="728"/>
      <c r="N59" s="728"/>
      <c r="O59" s="729"/>
      <c r="P59" s="536"/>
      <c r="Q59" s="535"/>
      <c r="R59" s="534"/>
      <c r="S59" s="536"/>
      <c r="T59" s="547"/>
      <c r="U59" s="535"/>
      <c r="V59" s="536"/>
      <c r="W59" s="535"/>
      <c r="X59" s="547"/>
      <c r="Y59" s="535"/>
      <c r="Z59" s="534"/>
      <c r="AA59" s="535"/>
      <c r="AB59" s="534"/>
      <c r="AC59" s="535"/>
      <c r="AD59" s="536"/>
      <c r="AE59" s="535"/>
      <c r="AF59" s="55"/>
      <c r="AG59" s="53"/>
      <c r="AH59" s="93"/>
      <c r="AI59" s="55"/>
      <c r="AJ59" s="53"/>
      <c r="AK59" s="93"/>
      <c r="AL59" s="55"/>
      <c r="AM59" s="53"/>
      <c r="AN59" s="93"/>
      <c r="AO59" s="55">
        <f t="shared" ref="AO59:AZ59" si="11">SUM(AO60:AO63)</f>
        <v>0</v>
      </c>
      <c r="AP59" s="53">
        <f t="shared" si="11"/>
        <v>0</v>
      </c>
      <c r="AQ59" s="93">
        <f t="shared" si="11"/>
        <v>0</v>
      </c>
      <c r="AR59" s="55">
        <f t="shared" si="11"/>
        <v>0</v>
      </c>
      <c r="AS59" s="53">
        <f t="shared" si="11"/>
        <v>0</v>
      </c>
      <c r="AT59" s="93">
        <f t="shared" si="11"/>
        <v>0</v>
      </c>
      <c r="AU59" s="55">
        <f t="shared" si="11"/>
        <v>0</v>
      </c>
      <c r="AV59" s="53">
        <f t="shared" si="11"/>
        <v>0</v>
      </c>
      <c r="AW59" s="93">
        <f t="shared" si="11"/>
        <v>0</v>
      </c>
      <c r="AX59" s="55">
        <f t="shared" si="11"/>
        <v>0</v>
      </c>
      <c r="AY59" s="53">
        <f t="shared" si="11"/>
        <v>0</v>
      </c>
      <c r="AZ59" s="93">
        <f t="shared" si="11"/>
        <v>0</v>
      </c>
      <c r="BA59" s="55"/>
      <c r="BB59" s="53"/>
      <c r="BC59" s="56"/>
      <c r="BD59" s="547"/>
      <c r="BE59" s="548"/>
      <c r="BF59" s="631"/>
      <c r="BG59" s="631"/>
      <c r="BH59" s="631"/>
      <c r="BI59" s="632"/>
      <c r="BJ59" s="52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</row>
    <row r="60" spans="1:119" s="36" customFormat="1" ht="31.35" customHeight="1" x14ac:dyDescent="0.25">
      <c r="A60" s="84" t="s">
        <v>374</v>
      </c>
      <c r="B60" s="616" t="s">
        <v>275</v>
      </c>
      <c r="C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3"/>
      <c r="P60" s="536">
        <v>1</v>
      </c>
      <c r="Q60" s="535"/>
      <c r="R60" s="534"/>
      <c r="S60" s="536"/>
      <c r="T60" s="547">
        <f t="shared" ref="T60:T64" si="12">SUM(AF60,AI60,AL60,AO60,AR60,AU60,AX60,BA60)</f>
        <v>108</v>
      </c>
      <c r="U60" s="535"/>
      <c r="V60" s="534">
        <f t="shared" ref="V60" si="13">SUM(AG60,AJ60,AM60,AP60,AS60,AV60,AY60,BB60)</f>
        <v>64</v>
      </c>
      <c r="W60" s="548"/>
      <c r="X60" s="536">
        <v>30</v>
      </c>
      <c r="Y60" s="535"/>
      <c r="Z60" s="534"/>
      <c r="AA60" s="535"/>
      <c r="AB60" s="534">
        <v>34</v>
      </c>
      <c r="AC60" s="535"/>
      <c r="AD60" s="534"/>
      <c r="AE60" s="536"/>
      <c r="AF60" s="55">
        <v>108</v>
      </c>
      <c r="AG60" s="53">
        <v>64</v>
      </c>
      <c r="AH60" s="56">
        <v>3</v>
      </c>
      <c r="AI60" s="55"/>
      <c r="AJ60" s="53"/>
      <c r="AK60" s="56"/>
      <c r="AL60" s="55"/>
      <c r="AM60" s="53"/>
      <c r="AN60" s="56"/>
      <c r="AO60" s="55"/>
      <c r="AP60" s="53"/>
      <c r="AQ60" s="56"/>
      <c r="AR60" s="93"/>
      <c r="AS60" s="53"/>
      <c r="AT60" s="56"/>
      <c r="AU60" s="55"/>
      <c r="AV60" s="53"/>
      <c r="AW60" s="56"/>
      <c r="AX60" s="55"/>
      <c r="AY60" s="53"/>
      <c r="AZ60" s="56"/>
      <c r="BA60" s="55"/>
      <c r="BB60" s="53"/>
      <c r="BC60" s="56"/>
      <c r="BD60" s="547">
        <f t="shared" ref="BD60:BD64" si="14">SUM(AH60,AK60,AN60,AQ60,AT60,AW60,AZ60,BC60)</f>
        <v>3</v>
      </c>
      <c r="BE60" s="548"/>
      <c r="BF60" s="631" t="s">
        <v>334</v>
      </c>
      <c r="BG60" s="631"/>
      <c r="BH60" s="631"/>
      <c r="BI60" s="632"/>
      <c r="BJ60" s="52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</row>
    <row r="61" spans="1:119" s="99" customFormat="1" ht="62.25" customHeight="1" x14ac:dyDescent="0.25">
      <c r="A61" s="258" t="s">
        <v>375</v>
      </c>
      <c r="B61" s="616" t="s">
        <v>176</v>
      </c>
      <c r="C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3"/>
      <c r="P61" s="536">
        <v>1.2</v>
      </c>
      <c r="Q61" s="535"/>
      <c r="R61" s="534"/>
      <c r="S61" s="548"/>
      <c r="T61" s="547">
        <f>SUM(AF61,AI61,AL61,AO61,AR61,AU61,AX61,BA61)</f>
        <v>216</v>
      </c>
      <c r="U61" s="535"/>
      <c r="V61" s="534">
        <f>SUM(AG61,AJ61,AM61,AP61,AS61,AV61,AY61,BB61)</f>
        <v>120</v>
      </c>
      <c r="W61" s="548"/>
      <c r="X61" s="547">
        <v>56</v>
      </c>
      <c r="Y61" s="535"/>
      <c r="Z61" s="534">
        <v>64</v>
      </c>
      <c r="AA61" s="535"/>
      <c r="AB61" s="534"/>
      <c r="AC61" s="535"/>
      <c r="AD61" s="534"/>
      <c r="AE61" s="548"/>
      <c r="AF61" s="55">
        <v>108</v>
      </c>
      <c r="AG61" s="53">
        <v>60</v>
      </c>
      <c r="AH61" s="56">
        <v>3</v>
      </c>
      <c r="AI61" s="55">
        <v>108</v>
      </c>
      <c r="AJ61" s="53">
        <v>60</v>
      </c>
      <c r="AK61" s="56">
        <v>3</v>
      </c>
      <c r="AL61" s="55"/>
      <c r="AM61" s="53"/>
      <c r="AN61" s="56"/>
      <c r="AO61" s="55"/>
      <c r="AP61" s="53"/>
      <c r="AQ61" s="56"/>
      <c r="AR61" s="93"/>
      <c r="AS61" s="53"/>
      <c r="AT61" s="56"/>
      <c r="AU61" s="55"/>
      <c r="AV61" s="53"/>
      <c r="AW61" s="56"/>
      <c r="AX61" s="55"/>
      <c r="AY61" s="53"/>
      <c r="AZ61" s="56"/>
      <c r="BA61" s="55"/>
      <c r="BB61" s="53"/>
      <c r="BC61" s="56"/>
      <c r="BD61" s="547">
        <f>SUM(AH61,AK61,AN61,AQ61,AT61,AW61,AZ61,BC61)</f>
        <v>6</v>
      </c>
      <c r="BE61" s="548"/>
      <c r="BF61" s="743" t="s">
        <v>571</v>
      </c>
      <c r="BG61" s="744"/>
      <c r="BH61" s="744"/>
      <c r="BI61" s="745"/>
      <c r="BJ61" s="52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</row>
    <row r="62" spans="1:119" s="36" customFormat="1" ht="31.35" customHeight="1" x14ac:dyDescent="0.25">
      <c r="A62" s="84" t="s">
        <v>373</v>
      </c>
      <c r="B62" s="616" t="s">
        <v>276</v>
      </c>
      <c r="C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3"/>
      <c r="P62" s="536">
        <v>3</v>
      </c>
      <c r="Q62" s="535"/>
      <c r="R62" s="534">
        <v>2</v>
      </c>
      <c r="S62" s="548"/>
      <c r="T62" s="547">
        <f t="shared" ref="T62" si="15">SUM(AF62,AI62,AL62,AO62,AR62,AU62,AX62,BA62)</f>
        <v>262</v>
      </c>
      <c r="U62" s="535"/>
      <c r="V62" s="534">
        <f>SUM(AG62,AJ62,AM62,AP62,AS62,AV62,AY62,BB62)</f>
        <v>106</v>
      </c>
      <c r="W62" s="548"/>
      <c r="X62" s="547">
        <v>58</v>
      </c>
      <c r="Y62" s="535"/>
      <c r="Z62" s="534">
        <v>48</v>
      </c>
      <c r="AA62" s="535"/>
      <c r="AB62" s="534"/>
      <c r="AC62" s="535"/>
      <c r="AD62" s="534"/>
      <c r="AE62" s="548"/>
      <c r="AF62" s="55"/>
      <c r="AG62" s="53"/>
      <c r="AH62" s="56"/>
      <c r="AI62" s="55">
        <v>102</v>
      </c>
      <c r="AJ62" s="259">
        <v>36</v>
      </c>
      <c r="AK62" s="56">
        <v>3</v>
      </c>
      <c r="AL62" s="55">
        <v>160</v>
      </c>
      <c r="AM62" s="53">
        <v>70</v>
      </c>
      <c r="AN62" s="56">
        <v>4</v>
      </c>
      <c r="AO62" s="55"/>
      <c r="AP62" s="53"/>
      <c r="AQ62" s="56"/>
      <c r="AR62" s="93"/>
      <c r="AS62" s="53"/>
      <c r="AT62" s="56"/>
      <c r="AU62" s="55"/>
      <c r="AV62" s="53"/>
      <c r="AW62" s="56"/>
      <c r="AX62" s="55"/>
      <c r="AY62" s="53"/>
      <c r="AZ62" s="56"/>
      <c r="BA62" s="55"/>
      <c r="BB62" s="53"/>
      <c r="BC62" s="56"/>
      <c r="BD62" s="547">
        <f t="shared" ref="BD62" si="16">SUM(AH62,AK62,AN62,AQ62,AT62,AW62,AZ62,BC62)</f>
        <v>7</v>
      </c>
      <c r="BE62" s="548"/>
      <c r="BF62" s="755" t="s">
        <v>337</v>
      </c>
      <c r="BG62" s="631"/>
      <c r="BH62" s="631"/>
      <c r="BI62" s="632"/>
      <c r="BJ62" s="52"/>
      <c r="BP62" s="27"/>
      <c r="BQ62" s="27"/>
      <c r="BR62" s="27"/>
    </row>
    <row r="63" spans="1:119" s="36" customFormat="1" ht="33.9" customHeight="1" x14ac:dyDescent="0.25">
      <c r="A63" s="737" t="s">
        <v>377</v>
      </c>
      <c r="B63" s="731" t="s">
        <v>277</v>
      </c>
      <c r="C63" s="732"/>
      <c r="D63" s="732"/>
      <c r="E63" s="732"/>
      <c r="F63" s="732"/>
      <c r="G63" s="732"/>
      <c r="H63" s="732"/>
      <c r="I63" s="732"/>
      <c r="J63" s="732"/>
      <c r="K63" s="732"/>
      <c r="L63" s="732"/>
      <c r="M63" s="732"/>
      <c r="N63" s="732"/>
      <c r="O63" s="733"/>
      <c r="P63" s="536">
        <v>3</v>
      </c>
      <c r="Q63" s="535"/>
      <c r="R63" s="534">
        <v>2</v>
      </c>
      <c r="S63" s="536"/>
      <c r="T63" s="547">
        <f t="shared" si="12"/>
        <v>210</v>
      </c>
      <c r="U63" s="535"/>
      <c r="V63" s="534">
        <f>SUM(AG63,AJ63,AM63,AP63,AS63,AV63,AY63,BB63)</f>
        <v>120</v>
      </c>
      <c r="W63" s="548"/>
      <c r="X63" s="536">
        <v>60</v>
      </c>
      <c r="Y63" s="535"/>
      <c r="Z63" s="534">
        <v>60</v>
      </c>
      <c r="AA63" s="535"/>
      <c r="AB63" s="534"/>
      <c r="AC63" s="535"/>
      <c r="AD63" s="534"/>
      <c r="AE63" s="536"/>
      <c r="AF63" s="55"/>
      <c r="AG63" s="53"/>
      <c r="AH63" s="56"/>
      <c r="AI63" s="55">
        <v>102</v>
      </c>
      <c r="AJ63" s="53">
        <v>68</v>
      </c>
      <c r="AK63" s="56">
        <v>3</v>
      </c>
      <c r="AL63" s="55">
        <v>108</v>
      </c>
      <c r="AM63" s="53">
        <v>52</v>
      </c>
      <c r="AN63" s="56">
        <v>3</v>
      </c>
      <c r="AO63" s="55"/>
      <c r="AP63" s="53"/>
      <c r="AQ63" s="56"/>
      <c r="AR63" s="93"/>
      <c r="AS63" s="53"/>
      <c r="AT63" s="56"/>
      <c r="AU63" s="55"/>
      <c r="AV63" s="53"/>
      <c r="AW63" s="56"/>
      <c r="AX63" s="55"/>
      <c r="AY63" s="53"/>
      <c r="AZ63" s="56"/>
      <c r="BA63" s="55"/>
      <c r="BB63" s="53"/>
      <c r="BC63" s="56"/>
      <c r="BD63" s="547">
        <f t="shared" si="14"/>
        <v>6</v>
      </c>
      <c r="BE63" s="548"/>
      <c r="BF63" s="755" t="s">
        <v>338</v>
      </c>
      <c r="BG63" s="631"/>
      <c r="BH63" s="631"/>
      <c r="BI63" s="632"/>
      <c r="BJ63" s="52"/>
      <c r="BP63" s="27"/>
      <c r="BQ63" s="27"/>
      <c r="BR63" s="27"/>
    </row>
    <row r="64" spans="1:119" s="36" customFormat="1" ht="62.25" customHeight="1" x14ac:dyDescent="0.25">
      <c r="A64" s="738"/>
      <c r="B64" s="616" t="s">
        <v>410</v>
      </c>
      <c r="C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3"/>
      <c r="P64" s="536"/>
      <c r="Q64" s="535"/>
      <c r="R64" s="534"/>
      <c r="S64" s="535"/>
      <c r="T64" s="547">
        <f t="shared" si="12"/>
        <v>40</v>
      </c>
      <c r="U64" s="535"/>
      <c r="V64" s="534">
        <f>SUM(AG64,AJ64,AM64,AP64,AS64,AV64,AY64,BB64)</f>
        <v>0</v>
      </c>
      <c r="W64" s="548"/>
      <c r="X64" s="536"/>
      <c r="Y64" s="536"/>
      <c r="Z64" s="754"/>
      <c r="AA64" s="754"/>
      <c r="AB64" s="754"/>
      <c r="AC64" s="754"/>
      <c r="AD64" s="536"/>
      <c r="AE64" s="548"/>
      <c r="AF64" s="55"/>
      <c r="AG64" s="53"/>
      <c r="AH64" s="56"/>
      <c r="AI64" s="55"/>
      <c r="AJ64" s="53"/>
      <c r="AK64" s="56"/>
      <c r="AL64" s="55">
        <v>40</v>
      </c>
      <c r="AM64" s="53"/>
      <c r="AN64" s="56">
        <v>1</v>
      </c>
      <c r="AO64" s="55"/>
      <c r="AP64" s="53"/>
      <c r="AQ64" s="56"/>
      <c r="AR64" s="93"/>
      <c r="AS64" s="53"/>
      <c r="AT64" s="56"/>
      <c r="AU64" s="55"/>
      <c r="AV64" s="53"/>
      <c r="AW64" s="56"/>
      <c r="AX64" s="55"/>
      <c r="AY64" s="53"/>
      <c r="AZ64" s="56"/>
      <c r="BA64" s="55"/>
      <c r="BB64" s="53"/>
      <c r="BC64" s="56"/>
      <c r="BD64" s="547">
        <f t="shared" si="14"/>
        <v>1</v>
      </c>
      <c r="BE64" s="548"/>
      <c r="BF64" s="663" t="s">
        <v>414</v>
      </c>
      <c r="BG64" s="629"/>
      <c r="BH64" s="629"/>
      <c r="BI64" s="630"/>
      <c r="BJ64" s="52"/>
      <c r="BP64" s="27"/>
      <c r="BQ64" s="27"/>
      <c r="BR64" s="27"/>
    </row>
    <row r="65" spans="1:70" s="36" customFormat="1" ht="31.35" customHeight="1" x14ac:dyDescent="0.25">
      <c r="A65" s="202" t="s">
        <v>378</v>
      </c>
      <c r="B65" s="734" t="s">
        <v>411</v>
      </c>
      <c r="C65" s="735"/>
      <c r="D65" s="735"/>
      <c r="E65" s="735"/>
      <c r="F65" s="735"/>
      <c r="G65" s="735"/>
      <c r="H65" s="735"/>
      <c r="I65" s="735"/>
      <c r="J65" s="735"/>
      <c r="K65" s="735"/>
      <c r="L65" s="735"/>
      <c r="M65" s="735"/>
      <c r="N65" s="735"/>
      <c r="O65" s="736"/>
      <c r="P65" s="571"/>
      <c r="Q65" s="659"/>
      <c r="R65" s="697"/>
      <c r="S65" s="571"/>
      <c r="T65" s="549"/>
      <c r="U65" s="659"/>
      <c r="V65" s="571"/>
      <c r="W65" s="659"/>
      <c r="X65" s="549"/>
      <c r="Y65" s="659"/>
      <c r="Z65" s="697"/>
      <c r="AA65" s="659"/>
      <c r="AB65" s="697"/>
      <c r="AC65" s="659"/>
      <c r="AD65" s="571"/>
      <c r="AE65" s="659"/>
      <c r="AF65" s="50"/>
      <c r="AG65" s="46"/>
      <c r="AH65" s="86"/>
      <c r="AI65" s="50"/>
      <c r="AJ65" s="46"/>
      <c r="AK65" s="86"/>
      <c r="AL65" s="50"/>
      <c r="AM65" s="46"/>
      <c r="AN65" s="86"/>
      <c r="AO65" s="50"/>
      <c r="AP65" s="46"/>
      <c r="AQ65" s="86"/>
      <c r="AR65" s="50"/>
      <c r="AS65" s="46"/>
      <c r="AT65" s="86"/>
      <c r="AU65" s="50"/>
      <c r="AV65" s="46">
        <f>SUM(AV68:AV69)</f>
        <v>0</v>
      </c>
      <c r="AW65" s="86">
        <f>SUM(AW68:AW69)</f>
        <v>0</v>
      </c>
      <c r="AX65" s="50">
        <f>SUM(AX68:AX69)</f>
        <v>0</v>
      </c>
      <c r="AY65" s="46">
        <f>SUM(AY68:AY69)</f>
        <v>0</v>
      </c>
      <c r="AZ65" s="86">
        <f>SUM(AZ68:AZ69)</f>
        <v>0</v>
      </c>
      <c r="BA65" s="50"/>
      <c r="BB65" s="46"/>
      <c r="BC65" s="51"/>
      <c r="BD65" s="549"/>
      <c r="BE65" s="550"/>
      <c r="BF65" s="629"/>
      <c r="BG65" s="629"/>
      <c r="BH65" s="629"/>
      <c r="BI65" s="630"/>
      <c r="BJ65" s="52"/>
      <c r="BP65" s="27"/>
      <c r="BQ65" s="27"/>
      <c r="BR65" s="27"/>
    </row>
    <row r="66" spans="1:70" s="36" customFormat="1" ht="31.35" customHeight="1" x14ac:dyDescent="0.25">
      <c r="A66" s="737" t="s">
        <v>379</v>
      </c>
      <c r="B66" s="616" t="s">
        <v>283</v>
      </c>
      <c r="C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3"/>
      <c r="P66" s="536">
        <v>4</v>
      </c>
      <c r="Q66" s="535"/>
      <c r="R66" s="534"/>
      <c r="S66" s="536"/>
      <c r="T66" s="547">
        <f t="shared" ref="T66:T69" si="17">SUM(AF66,AI66,AL66,AO66,AR66,AU66,AX66,BA66)</f>
        <v>196</v>
      </c>
      <c r="U66" s="535"/>
      <c r="V66" s="534">
        <f t="shared" ref="V66:V69" si="18">SUM(AG66,AJ66,AM66,AP66,AS66,AV66,AY66,BB66)</f>
        <v>88</v>
      </c>
      <c r="W66" s="548"/>
      <c r="X66" s="536">
        <v>30</v>
      </c>
      <c r="Y66" s="535"/>
      <c r="Z66" s="534">
        <v>40</v>
      </c>
      <c r="AA66" s="535"/>
      <c r="AB66" s="534">
        <v>18</v>
      </c>
      <c r="AC66" s="535"/>
      <c r="AD66" s="534"/>
      <c r="AE66" s="536"/>
      <c r="AF66" s="55"/>
      <c r="AG66" s="53"/>
      <c r="AH66" s="56"/>
      <c r="AI66" s="55"/>
      <c r="AJ66" s="53"/>
      <c r="AK66" s="56"/>
      <c r="AL66" s="55"/>
      <c r="AM66" s="53"/>
      <c r="AN66" s="56"/>
      <c r="AO66" s="55">
        <v>196</v>
      </c>
      <c r="AP66" s="53">
        <v>88</v>
      </c>
      <c r="AQ66" s="56">
        <v>5</v>
      </c>
      <c r="AR66" s="93"/>
      <c r="AS66" s="53"/>
      <c r="AT66" s="56"/>
      <c r="AU66" s="55"/>
      <c r="AV66" s="53"/>
      <c r="AW66" s="56"/>
      <c r="AX66" s="55"/>
      <c r="AY66" s="53"/>
      <c r="AZ66" s="56"/>
      <c r="BA66" s="55"/>
      <c r="BB66" s="53"/>
      <c r="BC66" s="56"/>
      <c r="BD66" s="547">
        <f t="shared" ref="BD66:BD69" si="19">SUM(AH66,AK66,AN66,AQ66,AT66,AW66,AZ66,BC66)</f>
        <v>5</v>
      </c>
      <c r="BE66" s="548"/>
      <c r="BF66" s="631" t="s">
        <v>339</v>
      </c>
      <c r="BG66" s="631"/>
      <c r="BH66" s="631"/>
      <c r="BI66" s="632"/>
      <c r="BJ66" s="52"/>
      <c r="BP66" s="27"/>
      <c r="BQ66" s="27"/>
      <c r="BR66" s="27"/>
    </row>
    <row r="67" spans="1:70" s="36" customFormat="1" ht="62.25" customHeight="1" x14ac:dyDescent="0.25">
      <c r="A67" s="738"/>
      <c r="B67" s="616" t="s">
        <v>412</v>
      </c>
      <c r="C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3"/>
      <c r="P67" s="536"/>
      <c r="Q67" s="535"/>
      <c r="R67" s="534"/>
      <c r="S67" s="535"/>
      <c r="T67" s="547">
        <f t="shared" si="17"/>
        <v>40</v>
      </c>
      <c r="U67" s="535"/>
      <c r="V67" s="534">
        <f t="shared" si="18"/>
        <v>0</v>
      </c>
      <c r="W67" s="548"/>
      <c r="X67" s="754"/>
      <c r="Y67" s="754"/>
      <c r="Z67" s="754"/>
      <c r="AA67" s="754"/>
      <c r="AB67" s="754"/>
      <c r="AC67" s="754"/>
      <c r="AD67" s="534"/>
      <c r="AE67" s="548"/>
      <c r="AF67" s="93"/>
      <c r="AG67" s="53"/>
      <c r="AH67" s="56"/>
      <c r="AI67" s="55"/>
      <c r="AJ67" s="53"/>
      <c r="AK67" s="56"/>
      <c r="AL67" s="55"/>
      <c r="AM67" s="53"/>
      <c r="AN67" s="56"/>
      <c r="AO67" s="55">
        <v>40</v>
      </c>
      <c r="AP67" s="53"/>
      <c r="AQ67" s="56">
        <v>1</v>
      </c>
      <c r="AR67" s="93"/>
      <c r="AS67" s="53"/>
      <c r="AT67" s="56"/>
      <c r="AU67" s="55"/>
      <c r="AV67" s="53"/>
      <c r="AW67" s="56"/>
      <c r="AX67" s="55"/>
      <c r="AY67" s="53"/>
      <c r="AZ67" s="56"/>
      <c r="BA67" s="55"/>
      <c r="BB67" s="53"/>
      <c r="BC67" s="56"/>
      <c r="BD67" s="547">
        <f t="shared" si="19"/>
        <v>1</v>
      </c>
      <c r="BE67" s="548"/>
      <c r="BF67" s="663" t="s">
        <v>414</v>
      </c>
      <c r="BG67" s="629"/>
      <c r="BH67" s="629"/>
      <c r="BI67" s="630"/>
      <c r="BJ67" s="52">
        <f t="shared" ref="BJ67" si="20">SUM(X67:AE67)</f>
        <v>0</v>
      </c>
      <c r="BP67" s="27"/>
      <c r="BQ67" s="27"/>
      <c r="BR67" s="27"/>
    </row>
    <row r="68" spans="1:70" s="36" customFormat="1" ht="31.35" customHeight="1" x14ac:dyDescent="0.25">
      <c r="A68" s="737" t="s">
        <v>342</v>
      </c>
      <c r="B68" s="616" t="s">
        <v>284</v>
      </c>
      <c r="C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3"/>
      <c r="P68" s="536">
        <v>5</v>
      </c>
      <c r="Q68" s="535"/>
      <c r="R68" s="534"/>
      <c r="S68" s="536"/>
      <c r="T68" s="547">
        <f t="shared" si="17"/>
        <v>216</v>
      </c>
      <c r="U68" s="535"/>
      <c r="V68" s="534">
        <f t="shared" si="18"/>
        <v>102</v>
      </c>
      <c r="W68" s="548"/>
      <c r="X68" s="536">
        <v>62</v>
      </c>
      <c r="Y68" s="535"/>
      <c r="Z68" s="534">
        <v>40</v>
      </c>
      <c r="AA68" s="535"/>
      <c r="AB68" s="534"/>
      <c r="AC68" s="535"/>
      <c r="AD68" s="534"/>
      <c r="AE68" s="536"/>
      <c r="AF68" s="90"/>
      <c r="AG68" s="53"/>
      <c r="AH68" s="91"/>
      <c r="AI68" s="90"/>
      <c r="AJ68" s="53"/>
      <c r="AK68" s="91"/>
      <c r="AL68" s="90"/>
      <c r="AM68" s="53"/>
      <c r="AN68" s="91"/>
      <c r="AO68" s="90"/>
      <c r="AP68" s="53"/>
      <c r="AQ68" s="91"/>
      <c r="AR68" s="92">
        <v>216</v>
      </c>
      <c r="AS68" s="53">
        <v>102</v>
      </c>
      <c r="AT68" s="91">
        <v>6</v>
      </c>
      <c r="AU68" s="90"/>
      <c r="AV68" s="53"/>
      <c r="AW68" s="91"/>
      <c r="AX68" s="90"/>
      <c r="AY68" s="53"/>
      <c r="AZ68" s="91"/>
      <c r="BA68" s="90"/>
      <c r="BB68" s="53"/>
      <c r="BC68" s="91"/>
      <c r="BD68" s="547">
        <f t="shared" si="19"/>
        <v>6</v>
      </c>
      <c r="BE68" s="548"/>
      <c r="BF68" s="631" t="s">
        <v>340</v>
      </c>
      <c r="BG68" s="631"/>
      <c r="BH68" s="631"/>
      <c r="BI68" s="632"/>
      <c r="BJ68" s="52"/>
      <c r="BP68" s="27"/>
      <c r="BQ68" s="27"/>
      <c r="BR68" s="27"/>
    </row>
    <row r="69" spans="1:70" s="36" customFormat="1" ht="62.25" customHeight="1" x14ac:dyDescent="0.25">
      <c r="A69" s="738"/>
      <c r="B69" s="616" t="s">
        <v>442</v>
      </c>
      <c r="C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3"/>
      <c r="P69" s="536"/>
      <c r="Q69" s="535"/>
      <c r="R69" s="534"/>
      <c r="S69" s="548"/>
      <c r="T69" s="549">
        <f t="shared" si="17"/>
        <v>40</v>
      </c>
      <c r="U69" s="659"/>
      <c r="V69" s="697">
        <f t="shared" si="18"/>
        <v>0</v>
      </c>
      <c r="W69" s="550"/>
      <c r="X69" s="536"/>
      <c r="Y69" s="536"/>
      <c r="Z69" s="754"/>
      <c r="AA69" s="754"/>
      <c r="AB69" s="754"/>
      <c r="AC69" s="754"/>
      <c r="AD69" s="536"/>
      <c r="AE69" s="548"/>
      <c r="AF69" s="85"/>
      <c r="AG69" s="46"/>
      <c r="AH69" s="87"/>
      <c r="AI69" s="85"/>
      <c r="AJ69" s="46"/>
      <c r="AK69" s="87"/>
      <c r="AL69" s="85"/>
      <c r="AM69" s="46"/>
      <c r="AN69" s="87"/>
      <c r="AO69" s="90"/>
      <c r="AP69" s="53"/>
      <c r="AQ69" s="91"/>
      <c r="AR69" s="87">
        <v>40</v>
      </c>
      <c r="AS69" s="46"/>
      <c r="AT69" s="87">
        <v>1</v>
      </c>
      <c r="AU69" s="85"/>
      <c r="AV69" s="46"/>
      <c r="AW69" s="87"/>
      <c r="AX69" s="85"/>
      <c r="AY69" s="46"/>
      <c r="AZ69" s="87"/>
      <c r="BA69" s="85"/>
      <c r="BB69" s="46"/>
      <c r="BC69" s="87"/>
      <c r="BD69" s="547">
        <f t="shared" si="19"/>
        <v>1</v>
      </c>
      <c r="BE69" s="548"/>
      <c r="BF69" s="663" t="s">
        <v>414</v>
      </c>
      <c r="BG69" s="629"/>
      <c r="BH69" s="629"/>
      <c r="BI69" s="630"/>
      <c r="BJ69" s="52"/>
      <c r="BP69" s="27"/>
      <c r="BQ69" s="27"/>
      <c r="BR69" s="27"/>
    </row>
    <row r="70" spans="1:70" s="36" customFormat="1" ht="62.25" customHeight="1" x14ac:dyDescent="0.25">
      <c r="A70" s="204" t="s">
        <v>278</v>
      </c>
      <c r="B70" s="734" t="s">
        <v>413</v>
      </c>
      <c r="C70" s="735"/>
      <c r="D70" s="735"/>
      <c r="E70" s="735"/>
      <c r="F70" s="735"/>
      <c r="G70" s="735"/>
      <c r="H70" s="735"/>
      <c r="I70" s="735"/>
      <c r="J70" s="735"/>
      <c r="K70" s="735"/>
      <c r="L70" s="735"/>
      <c r="M70" s="735"/>
      <c r="N70" s="735"/>
      <c r="O70" s="736"/>
      <c r="P70" s="571"/>
      <c r="Q70" s="659"/>
      <c r="R70" s="697"/>
      <c r="S70" s="571"/>
      <c r="T70" s="549"/>
      <c r="U70" s="659"/>
      <c r="V70" s="571"/>
      <c r="W70" s="659"/>
      <c r="X70" s="549"/>
      <c r="Y70" s="659"/>
      <c r="Z70" s="697"/>
      <c r="AA70" s="659"/>
      <c r="AB70" s="697"/>
      <c r="AC70" s="659"/>
      <c r="AD70" s="571"/>
      <c r="AE70" s="659"/>
      <c r="AF70" s="50"/>
      <c r="AG70" s="46"/>
      <c r="AH70" s="86"/>
      <c r="AI70" s="50"/>
      <c r="AJ70" s="46"/>
      <c r="AK70" s="86"/>
      <c r="AL70" s="50"/>
      <c r="AM70" s="46"/>
      <c r="AN70" s="86"/>
      <c r="AO70" s="50"/>
      <c r="AP70" s="46"/>
      <c r="AQ70" s="86"/>
      <c r="AR70" s="50"/>
      <c r="AS70" s="46"/>
      <c r="AT70" s="86"/>
      <c r="AU70" s="50"/>
      <c r="AV70" s="46"/>
      <c r="AW70" s="86"/>
      <c r="AX70" s="50">
        <f>SUM(AX72:AX74)</f>
        <v>0</v>
      </c>
      <c r="AY70" s="46">
        <f>SUM(AY72:AY74)</f>
        <v>0</v>
      </c>
      <c r="AZ70" s="86">
        <f>SUM(AZ72:AZ74)</f>
        <v>0</v>
      </c>
      <c r="BA70" s="50"/>
      <c r="BB70" s="46"/>
      <c r="BC70" s="51"/>
      <c r="BD70" s="549"/>
      <c r="BE70" s="550"/>
      <c r="BF70" s="629"/>
      <c r="BG70" s="629"/>
      <c r="BH70" s="629"/>
      <c r="BI70" s="630"/>
      <c r="BJ70" s="52"/>
      <c r="BP70" s="27"/>
      <c r="BQ70" s="27"/>
      <c r="BR70" s="27"/>
    </row>
    <row r="71" spans="1:70" s="36" customFormat="1" ht="62.25" customHeight="1" x14ac:dyDescent="0.25">
      <c r="A71" s="200" t="s">
        <v>279</v>
      </c>
      <c r="B71" s="616" t="s">
        <v>280</v>
      </c>
      <c r="C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3"/>
      <c r="P71" s="536">
        <v>4.5</v>
      </c>
      <c r="Q71" s="535"/>
      <c r="R71" s="534"/>
      <c r="S71" s="536"/>
      <c r="T71" s="547">
        <f t="shared" ref="T71:T74" si="21">SUM(AF71,AI71,AL71,AO71,AR71,AU71,AX71,BA71)</f>
        <v>240</v>
      </c>
      <c r="U71" s="536"/>
      <c r="V71" s="534">
        <f t="shared" ref="V71:V74" si="22">SUM(AG71,AJ71,AM71,AP71,AS71,AV71,AY71,BB71)</f>
        <v>116</v>
      </c>
      <c r="W71" s="548"/>
      <c r="X71" s="536">
        <v>60</v>
      </c>
      <c r="Y71" s="535"/>
      <c r="Z71" s="534">
        <v>56</v>
      </c>
      <c r="AA71" s="535"/>
      <c r="AB71" s="534"/>
      <c r="AC71" s="535"/>
      <c r="AD71" s="534"/>
      <c r="AE71" s="536"/>
      <c r="AF71" s="55"/>
      <c r="AG71" s="53"/>
      <c r="AH71" s="56"/>
      <c r="AI71" s="55"/>
      <c r="AJ71" s="53"/>
      <c r="AK71" s="56"/>
      <c r="AL71" s="55"/>
      <c r="AM71" s="53"/>
      <c r="AN71" s="56"/>
      <c r="AO71" s="55">
        <v>120</v>
      </c>
      <c r="AP71" s="53">
        <v>64</v>
      </c>
      <c r="AQ71" s="56">
        <v>3</v>
      </c>
      <c r="AR71" s="55">
        <v>120</v>
      </c>
      <c r="AS71" s="53">
        <v>52</v>
      </c>
      <c r="AT71" s="56">
        <v>3</v>
      </c>
      <c r="AU71" s="55"/>
      <c r="AV71" s="53"/>
      <c r="AW71" s="56"/>
      <c r="AX71" s="55"/>
      <c r="AY71" s="53"/>
      <c r="AZ71" s="56"/>
      <c r="BA71" s="55"/>
      <c r="BB71" s="53"/>
      <c r="BC71" s="56"/>
      <c r="BD71" s="547">
        <f t="shared" ref="BD71:BD74" si="23">SUM(AH71,AK71,AN71,AQ71,AT71,AW71,AZ71,BC71)</f>
        <v>6</v>
      </c>
      <c r="BE71" s="548"/>
      <c r="BF71" s="631" t="s">
        <v>341</v>
      </c>
      <c r="BG71" s="631"/>
      <c r="BH71" s="631"/>
      <c r="BI71" s="632"/>
      <c r="BJ71" s="52"/>
      <c r="BP71" s="27"/>
      <c r="BQ71" s="27"/>
      <c r="BR71" s="27"/>
    </row>
    <row r="72" spans="1:70" s="36" customFormat="1" ht="31.35" customHeight="1" x14ac:dyDescent="0.25">
      <c r="A72" s="84" t="s">
        <v>281</v>
      </c>
      <c r="B72" s="617" t="s">
        <v>369</v>
      </c>
      <c r="C72" s="594"/>
      <c r="D72" s="594"/>
      <c r="E72" s="594"/>
      <c r="F72" s="594"/>
      <c r="G72" s="594"/>
      <c r="H72" s="594"/>
      <c r="I72" s="594"/>
      <c r="J72" s="594"/>
      <c r="K72" s="594"/>
      <c r="L72" s="594"/>
      <c r="M72" s="594"/>
      <c r="N72" s="594"/>
      <c r="O72" s="618"/>
      <c r="P72" s="571">
        <v>5</v>
      </c>
      <c r="Q72" s="659"/>
      <c r="R72" s="697"/>
      <c r="S72" s="571"/>
      <c r="T72" s="549">
        <f t="shared" si="21"/>
        <v>120</v>
      </c>
      <c r="U72" s="659"/>
      <c r="V72" s="534">
        <f t="shared" si="22"/>
        <v>52</v>
      </c>
      <c r="W72" s="548"/>
      <c r="X72" s="571">
        <v>32</v>
      </c>
      <c r="Y72" s="659"/>
      <c r="Z72" s="697">
        <v>20</v>
      </c>
      <c r="AA72" s="659"/>
      <c r="AB72" s="697"/>
      <c r="AC72" s="659"/>
      <c r="AD72" s="697"/>
      <c r="AE72" s="571"/>
      <c r="AF72" s="50"/>
      <c r="AG72" s="46"/>
      <c r="AH72" s="51"/>
      <c r="AI72" s="50"/>
      <c r="AJ72" s="46"/>
      <c r="AK72" s="51"/>
      <c r="AL72" s="50"/>
      <c r="AM72" s="46"/>
      <c r="AN72" s="51"/>
      <c r="AO72" s="50"/>
      <c r="AP72" s="46"/>
      <c r="AQ72" s="51"/>
      <c r="AR72" s="86">
        <v>120</v>
      </c>
      <c r="AS72" s="46">
        <v>52</v>
      </c>
      <c r="AT72" s="51">
        <v>3</v>
      </c>
      <c r="AU72" s="50"/>
      <c r="AV72" s="46"/>
      <c r="AW72" s="51"/>
      <c r="AX72" s="50"/>
      <c r="AY72" s="46"/>
      <c r="AZ72" s="51"/>
      <c r="BA72" s="50"/>
      <c r="BB72" s="46"/>
      <c r="BC72" s="51"/>
      <c r="BD72" s="549">
        <f t="shared" si="23"/>
        <v>3</v>
      </c>
      <c r="BE72" s="550"/>
      <c r="BF72" s="629" t="s">
        <v>382</v>
      </c>
      <c r="BG72" s="629"/>
      <c r="BH72" s="629"/>
      <c r="BI72" s="630"/>
      <c r="BJ72" s="52"/>
      <c r="BP72" s="27"/>
      <c r="BQ72" s="27"/>
      <c r="BR72" s="27"/>
    </row>
    <row r="73" spans="1:70" s="36" customFormat="1" ht="31.35" customHeight="1" x14ac:dyDescent="0.25">
      <c r="A73" s="737" t="s">
        <v>380</v>
      </c>
      <c r="B73" s="616" t="s">
        <v>282</v>
      </c>
      <c r="C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3"/>
      <c r="P73" s="536">
        <v>6</v>
      </c>
      <c r="Q73" s="535"/>
      <c r="R73" s="534">
        <v>5</v>
      </c>
      <c r="S73" s="536"/>
      <c r="T73" s="547">
        <f t="shared" si="21"/>
        <v>300</v>
      </c>
      <c r="U73" s="536"/>
      <c r="V73" s="534">
        <f t="shared" si="22"/>
        <v>124</v>
      </c>
      <c r="W73" s="548"/>
      <c r="X73" s="536">
        <v>60</v>
      </c>
      <c r="Y73" s="535"/>
      <c r="Z73" s="534">
        <v>64</v>
      </c>
      <c r="AA73" s="535"/>
      <c r="AB73" s="534"/>
      <c r="AC73" s="535"/>
      <c r="AD73" s="534"/>
      <c r="AE73" s="536"/>
      <c r="AF73" s="55"/>
      <c r="AG73" s="53"/>
      <c r="AH73" s="56"/>
      <c r="AI73" s="55"/>
      <c r="AJ73" s="53"/>
      <c r="AK73" s="56"/>
      <c r="AL73" s="55"/>
      <c r="AM73" s="53"/>
      <c r="AN73" s="56"/>
      <c r="AO73" s="55"/>
      <c r="AP73" s="53"/>
      <c r="AQ73" s="56"/>
      <c r="AR73" s="55">
        <v>120</v>
      </c>
      <c r="AS73" s="53">
        <v>52</v>
      </c>
      <c r="AT73" s="56">
        <v>3</v>
      </c>
      <c r="AU73" s="55">
        <v>180</v>
      </c>
      <c r="AV73" s="53">
        <v>72</v>
      </c>
      <c r="AW73" s="56">
        <v>5</v>
      </c>
      <c r="AX73" s="55"/>
      <c r="AY73" s="53"/>
      <c r="AZ73" s="56"/>
      <c r="BA73" s="55"/>
      <c r="BB73" s="53"/>
      <c r="BC73" s="56"/>
      <c r="BD73" s="547">
        <f t="shared" si="23"/>
        <v>8</v>
      </c>
      <c r="BE73" s="548"/>
      <c r="BF73" s="631" t="s">
        <v>447</v>
      </c>
      <c r="BG73" s="631"/>
      <c r="BH73" s="631"/>
      <c r="BI73" s="632"/>
      <c r="BJ73" s="52"/>
      <c r="BP73" s="27"/>
      <c r="BQ73" s="27"/>
      <c r="BR73" s="27"/>
    </row>
    <row r="74" spans="1:70" s="36" customFormat="1" ht="56.85" customHeight="1" thickBot="1" x14ac:dyDescent="0.3">
      <c r="A74" s="738"/>
      <c r="B74" s="616" t="s">
        <v>439</v>
      </c>
      <c r="C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3"/>
      <c r="P74" s="536"/>
      <c r="Q74" s="535"/>
      <c r="R74" s="534"/>
      <c r="S74" s="536"/>
      <c r="T74" s="653">
        <f t="shared" si="21"/>
        <v>30</v>
      </c>
      <c r="U74" s="654"/>
      <c r="V74" s="657">
        <f t="shared" si="22"/>
        <v>0</v>
      </c>
      <c r="W74" s="730"/>
      <c r="X74" s="654"/>
      <c r="Y74" s="655"/>
      <c r="Z74" s="657"/>
      <c r="AA74" s="655"/>
      <c r="AB74" s="657"/>
      <c r="AC74" s="655"/>
      <c r="AD74" s="657"/>
      <c r="AE74" s="654"/>
      <c r="AF74" s="101"/>
      <c r="AG74" s="95"/>
      <c r="AH74" s="102"/>
      <c r="AI74" s="101"/>
      <c r="AJ74" s="95"/>
      <c r="AK74" s="102"/>
      <c r="AL74" s="101"/>
      <c r="AM74" s="95"/>
      <c r="AN74" s="102"/>
      <c r="AO74" s="101"/>
      <c r="AP74" s="95"/>
      <c r="AQ74" s="102"/>
      <c r="AR74" s="103"/>
      <c r="AS74" s="95"/>
      <c r="AT74" s="102"/>
      <c r="AU74" s="101">
        <v>30</v>
      </c>
      <c r="AV74" s="95"/>
      <c r="AW74" s="102">
        <v>1</v>
      </c>
      <c r="AX74" s="101"/>
      <c r="AY74" s="95"/>
      <c r="AZ74" s="102"/>
      <c r="BA74" s="101"/>
      <c r="BB74" s="95"/>
      <c r="BC74" s="102"/>
      <c r="BD74" s="653">
        <f t="shared" si="23"/>
        <v>1</v>
      </c>
      <c r="BE74" s="730"/>
      <c r="BF74" s="663" t="s">
        <v>414</v>
      </c>
      <c r="BG74" s="629"/>
      <c r="BH74" s="629"/>
      <c r="BI74" s="630"/>
      <c r="BJ74" s="52"/>
      <c r="BP74" s="27"/>
      <c r="BQ74" s="27"/>
      <c r="BR74" s="27"/>
    </row>
    <row r="75" spans="1:70" s="36" customFormat="1" ht="36.75" customHeight="1" thickBot="1" x14ac:dyDescent="0.3">
      <c r="A75" s="104" t="s">
        <v>34</v>
      </c>
      <c r="B75" s="720" t="s">
        <v>247</v>
      </c>
      <c r="C75" s="721"/>
      <c r="D75" s="721"/>
      <c r="E75" s="721"/>
      <c r="F75" s="721"/>
      <c r="G75" s="721"/>
      <c r="H75" s="721"/>
      <c r="I75" s="721"/>
      <c r="J75" s="721"/>
      <c r="K75" s="721"/>
      <c r="L75" s="721"/>
      <c r="M75" s="721"/>
      <c r="N75" s="721"/>
      <c r="O75" s="722"/>
      <c r="P75" s="520"/>
      <c r="Q75" s="533"/>
      <c r="R75" s="532"/>
      <c r="S75" s="520"/>
      <c r="T75" s="519">
        <f>SUM(T76:U120,T121:U124,T128:U131)</f>
        <v>3372</v>
      </c>
      <c r="U75" s="520"/>
      <c r="V75" s="532">
        <f>SUM(V76:W120,V121:W124,V128:W131)</f>
        <v>1530</v>
      </c>
      <c r="W75" s="521"/>
      <c r="X75" s="519">
        <f>SUM(X76:Y120,X121:Y124,X128:Y131)</f>
        <v>828</v>
      </c>
      <c r="Y75" s="520"/>
      <c r="Z75" s="532">
        <f>SUM(Z76:AA120,Z121:AA124,Z128:AA131)</f>
        <v>484</v>
      </c>
      <c r="AA75" s="520"/>
      <c r="AB75" s="532">
        <f>SUM(AB76:AC120,AB121:AC124,AB128:AC131)</f>
        <v>218</v>
      </c>
      <c r="AC75" s="520"/>
      <c r="AD75" s="532">
        <f>SUM(AD76:AE120,AD121:AE124,AD128:AE131)</f>
        <v>0</v>
      </c>
      <c r="AE75" s="521"/>
      <c r="AF75" s="105">
        <f t="shared" ref="AF75:BC75" si="24">SUM(AF76:AF120,AF121:AF124,AF128:AF131)</f>
        <v>180</v>
      </c>
      <c r="AG75" s="83">
        <f t="shared" si="24"/>
        <v>84</v>
      </c>
      <c r="AH75" s="82">
        <f t="shared" si="24"/>
        <v>5</v>
      </c>
      <c r="AI75" s="106">
        <f t="shared" si="24"/>
        <v>0</v>
      </c>
      <c r="AJ75" s="83">
        <f t="shared" si="24"/>
        <v>0</v>
      </c>
      <c r="AK75" s="81">
        <f t="shared" si="24"/>
        <v>0</v>
      </c>
      <c r="AL75" s="105">
        <f t="shared" si="24"/>
        <v>432</v>
      </c>
      <c r="AM75" s="83">
        <f t="shared" si="24"/>
        <v>194</v>
      </c>
      <c r="AN75" s="82">
        <f t="shared" si="24"/>
        <v>12</v>
      </c>
      <c r="AO75" s="106">
        <f t="shared" si="24"/>
        <v>630</v>
      </c>
      <c r="AP75" s="83">
        <f t="shared" si="24"/>
        <v>296</v>
      </c>
      <c r="AQ75" s="81">
        <f t="shared" si="24"/>
        <v>17</v>
      </c>
      <c r="AR75" s="105">
        <f t="shared" si="24"/>
        <v>408</v>
      </c>
      <c r="AS75" s="83">
        <f t="shared" si="24"/>
        <v>190</v>
      </c>
      <c r="AT75" s="82">
        <f t="shared" si="24"/>
        <v>11</v>
      </c>
      <c r="AU75" s="106">
        <f t="shared" si="24"/>
        <v>588</v>
      </c>
      <c r="AV75" s="83">
        <f t="shared" si="24"/>
        <v>290</v>
      </c>
      <c r="AW75" s="81">
        <f t="shared" si="24"/>
        <v>15</v>
      </c>
      <c r="AX75" s="105">
        <f t="shared" si="24"/>
        <v>1134</v>
      </c>
      <c r="AY75" s="83">
        <f t="shared" si="24"/>
        <v>476</v>
      </c>
      <c r="AZ75" s="82">
        <f t="shared" si="24"/>
        <v>33</v>
      </c>
      <c r="BA75" s="106">
        <f t="shared" si="24"/>
        <v>0</v>
      </c>
      <c r="BB75" s="83">
        <f t="shared" si="24"/>
        <v>0</v>
      </c>
      <c r="BC75" s="81">
        <f t="shared" si="24"/>
        <v>0</v>
      </c>
      <c r="BD75" s="519">
        <f>SUM(BD76:BE120,BD121:BE124,BD128:BE131)</f>
        <v>93</v>
      </c>
      <c r="BE75" s="521"/>
      <c r="BF75" s="749"/>
      <c r="BG75" s="749"/>
      <c r="BH75" s="749"/>
      <c r="BI75" s="750"/>
      <c r="BJ75" s="52"/>
      <c r="BK75" s="487"/>
      <c r="BL75" s="487"/>
      <c r="BM75" s="487"/>
      <c r="BP75" s="27"/>
      <c r="BQ75" s="27"/>
      <c r="BR75" s="27"/>
    </row>
    <row r="76" spans="1:70" s="36" customFormat="1" ht="56.85" customHeight="1" x14ac:dyDescent="0.25">
      <c r="A76" s="201" t="s">
        <v>104</v>
      </c>
      <c r="B76" s="751" t="s">
        <v>574</v>
      </c>
      <c r="C76" s="752"/>
      <c r="D76" s="752"/>
      <c r="E76" s="752"/>
      <c r="F76" s="752"/>
      <c r="G76" s="752"/>
      <c r="H76" s="752"/>
      <c r="I76" s="752"/>
      <c r="J76" s="752"/>
      <c r="K76" s="752"/>
      <c r="L76" s="752"/>
      <c r="M76" s="752"/>
      <c r="N76" s="752"/>
      <c r="O76" s="753"/>
      <c r="P76" s="607"/>
      <c r="Q76" s="681"/>
      <c r="R76" s="680"/>
      <c r="S76" s="607"/>
      <c r="T76" s="606"/>
      <c r="U76" s="607"/>
      <c r="V76" s="680"/>
      <c r="W76" s="608"/>
      <c r="X76" s="606"/>
      <c r="Y76" s="607"/>
      <c r="Z76" s="680"/>
      <c r="AA76" s="681"/>
      <c r="AB76" s="680"/>
      <c r="AC76" s="681"/>
      <c r="AD76" s="607"/>
      <c r="AE76" s="607"/>
      <c r="AF76" s="249"/>
      <c r="AG76" s="256"/>
      <c r="AH76" s="250"/>
      <c r="AI76" s="249"/>
      <c r="AJ76" s="256"/>
      <c r="AK76" s="250"/>
      <c r="AL76" s="249"/>
      <c r="AM76" s="256"/>
      <c r="AN76" s="250"/>
      <c r="AO76" s="249"/>
      <c r="AP76" s="256"/>
      <c r="AQ76" s="250"/>
      <c r="AR76" s="249"/>
      <c r="AS76" s="256"/>
      <c r="AT76" s="250"/>
      <c r="AU76" s="249"/>
      <c r="AV76" s="256"/>
      <c r="AW76" s="250"/>
      <c r="AX76" s="249"/>
      <c r="AY76" s="256"/>
      <c r="AZ76" s="250"/>
      <c r="BA76" s="249"/>
      <c r="BB76" s="256"/>
      <c r="BC76" s="250"/>
      <c r="BD76" s="606"/>
      <c r="BE76" s="608"/>
      <c r="BF76" s="701"/>
      <c r="BG76" s="701"/>
      <c r="BH76" s="701"/>
      <c r="BI76" s="702"/>
      <c r="BJ76" s="52"/>
      <c r="BK76" s="88"/>
      <c r="BL76" s="88"/>
      <c r="BM76" s="88"/>
      <c r="BP76" s="27"/>
      <c r="BQ76" s="27"/>
      <c r="BR76" s="27"/>
    </row>
    <row r="77" spans="1:70" s="36" customFormat="1" ht="31.35" customHeight="1" x14ac:dyDescent="0.25">
      <c r="A77" s="162" t="s">
        <v>119</v>
      </c>
      <c r="B77" s="639" t="s">
        <v>198</v>
      </c>
      <c r="C77" s="622"/>
      <c r="D77" s="622"/>
      <c r="E77" s="622"/>
      <c r="F77" s="622"/>
      <c r="G77" s="622"/>
      <c r="H77" s="622"/>
      <c r="I77" s="622"/>
      <c r="J77" s="622"/>
      <c r="K77" s="622"/>
      <c r="L77" s="622"/>
      <c r="M77" s="622"/>
      <c r="N77" s="622"/>
      <c r="O77" s="640"/>
      <c r="P77" s="536"/>
      <c r="Q77" s="535"/>
      <c r="R77" s="534">
        <v>1</v>
      </c>
      <c r="S77" s="536"/>
      <c r="T77" s="547">
        <f>SUM(AF77,AI77,AL77,AO77,AR77,AU77,AX77,BA77)</f>
        <v>72</v>
      </c>
      <c r="U77" s="536"/>
      <c r="V77" s="534">
        <f t="shared" ref="V77" si="25">SUM(AG77,AJ77,AM77,AP77,AS77,AV77,AY77,BB77)</f>
        <v>34</v>
      </c>
      <c r="W77" s="548"/>
      <c r="X77" s="536">
        <v>18</v>
      </c>
      <c r="Y77" s="536"/>
      <c r="Z77" s="534"/>
      <c r="AA77" s="535"/>
      <c r="AB77" s="534">
        <v>16</v>
      </c>
      <c r="AC77" s="535"/>
      <c r="AD77" s="536"/>
      <c r="AE77" s="548"/>
      <c r="AF77" s="246">
        <v>72</v>
      </c>
      <c r="AG77" s="255">
        <v>34</v>
      </c>
      <c r="AH77" s="56">
        <v>2</v>
      </c>
      <c r="AI77" s="55"/>
      <c r="AJ77" s="255"/>
      <c r="AK77" s="56"/>
      <c r="AL77" s="55"/>
      <c r="AM77" s="255"/>
      <c r="AN77" s="56"/>
      <c r="AO77" s="246"/>
      <c r="AP77" s="255"/>
      <c r="AQ77" s="247"/>
      <c r="AR77" s="246"/>
      <c r="AS77" s="255"/>
      <c r="AT77" s="247"/>
      <c r="AU77" s="55"/>
      <c r="AV77" s="255"/>
      <c r="AW77" s="56"/>
      <c r="AX77" s="246"/>
      <c r="AY77" s="255"/>
      <c r="AZ77" s="247"/>
      <c r="BA77" s="246"/>
      <c r="BB77" s="255"/>
      <c r="BC77" s="247"/>
      <c r="BD77" s="547">
        <f t="shared" ref="BD77" si="26">SUM(AH77,AK77,AN77,AQ77,AT77,AW77,AZ77,BC77)</f>
        <v>2</v>
      </c>
      <c r="BE77" s="548"/>
      <c r="BF77" s="743" t="s">
        <v>226</v>
      </c>
      <c r="BG77" s="744"/>
      <c r="BH77" s="744"/>
      <c r="BI77" s="745"/>
      <c r="BJ77" s="52"/>
      <c r="BK77" s="88"/>
      <c r="BL77" s="88"/>
      <c r="BM77" s="88"/>
      <c r="BP77" s="27"/>
      <c r="BQ77" s="27"/>
      <c r="BR77" s="27"/>
    </row>
    <row r="78" spans="1:70" s="36" customFormat="1" ht="93.6" customHeight="1" x14ac:dyDescent="0.25">
      <c r="A78" s="254" t="s">
        <v>144</v>
      </c>
      <c r="B78" s="616" t="s">
        <v>251</v>
      </c>
      <c r="C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3"/>
      <c r="P78" s="536"/>
      <c r="Q78" s="535"/>
      <c r="R78" s="534">
        <v>4</v>
      </c>
      <c r="S78" s="536"/>
      <c r="T78" s="547">
        <f>SUM(AF78,AI78,AL78,AO78,AR78,AU78,AX78,BA78)</f>
        <v>72</v>
      </c>
      <c r="U78" s="536"/>
      <c r="V78" s="534">
        <f>SUM(AG78,AJ78,AM78,AP78,AS78,AV78,AY78,BB78)</f>
        <v>34</v>
      </c>
      <c r="W78" s="548"/>
      <c r="X78" s="536">
        <v>18</v>
      </c>
      <c r="Y78" s="536"/>
      <c r="Z78" s="534"/>
      <c r="AA78" s="535"/>
      <c r="AB78" s="534">
        <v>16</v>
      </c>
      <c r="AC78" s="535"/>
      <c r="AD78" s="536"/>
      <c r="AE78" s="548"/>
      <c r="AF78" s="246"/>
      <c r="AG78" s="255"/>
      <c r="AH78" s="247"/>
      <c r="AI78" s="246"/>
      <c r="AJ78" s="255"/>
      <c r="AK78" s="247"/>
      <c r="AL78" s="246"/>
      <c r="AM78" s="255"/>
      <c r="AN78" s="247"/>
      <c r="AO78" s="246">
        <v>72</v>
      </c>
      <c r="AP78" s="255">
        <v>34</v>
      </c>
      <c r="AQ78" s="247">
        <v>2</v>
      </c>
      <c r="AR78" s="246"/>
      <c r="AS78" s="255"/>
      <c r="AT78" s="247"/>
      <c r="AU78" s="246"/>
      <c r="AV78" s="255"/>
      <c r="AW78" s="247"/>
      <c r="AX78" s="246"/>
      <c r="AY78" s="255"/>
      <c r="AZ78" s="247"/>
      <c r="BA78" s="246"/>
      <c r="BB78" s="255"/>
      <c r="BC78" s="247"/>
      <c r="BD78" s="547">
        <f>SUM(AH78,AK78,AN78,AQ78,AT78,AW78,AZ78,BC78)</f>
        <v>2</v>
      </c>
      <c r="BE78" s="548"/>
      <c r="BF78" s="743" t="s">
        <v>570</v>
      </c>
      <c r="BG78" s="744"/>
      <c r="BH78" s="744"/>
      <c r="BI78" s="745"/>
      <c r="BJ78" s="52"/>
      <c r="BK78" s="88"/>
      <c r="BL78" s="88"/>
      <c r="BM78" s="88"/>
      <c r="BP78" s="27"/>
      <c r="BQ78" s="27"/>
      <c r="BR78" s="27"/>
    </row>
    <row r="79" spans="1:70" s="36" customFormat="1" ht="93.6" customHeight="1" x14ac:dyDescent="0.25">
      <c r="A79" s="254" t="s">
        <v>224</v>
      </c>
      <c r="B79" s="616" t="s">
        <v>196</v>
      </c>
      <c r="C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3"/>
      <c r="P79" s="536"/>
      <c r="Q79" s="535"/>
      <c r="R79" s="534">
        <v>5</v>
      </c>
      <c r="S79" s="536"/>
      <c r="T79" s="547">
        <f>SUM(AF79,AI79,AL79,AO79,AR79,AU79,AX79,BA79)</f>
        <v>72</v>
      </c>
      <c r="U79" s="536"/>
      <c r="V79" s="534">
        <f>SUM(AG79,AJ79,AM79,AP79,AS79,AV79,AY79,BB79)</f>
        <v>34</v>
      </c>
      <c r="W79" s="548"/>
      <c r="X79" s="536">
        <v>16</v>
      </c>
      <c r="Y79" s="536"/>
      <c r="Z79" s="534"/>
      <c r="AA79" s="535"/>
      <c r="AB79" s="534">
        <v>18</v>
      </c>
      <c r="AC79" s="535"/>
      <c r="AD79" s="536"/>
      <c r="AE79" s="548"/>
      <c r="AF79" s="246"/>
      <c r="AG79" s="255"/>
      <c r="AH79" s="247"/>
      <c r="AI79" s="246"/>
      <c r="AJ79" s="255"/>
      <c r="AK79" s="247"/>
      <c r="AL79" s="246"/>
      <c r="AM79" s="255"/>
      <c r="AN79" s="247"/>
      <c r="AO79" s="246"/>
      <c r="AP79" s="255"/>
      <c r="AQ79" s="247"/>
      <c r="AR79" s="246">
        <v>72</v>
      </c>
      <c r="AS79" s="255">
        <v>34</v>
      </c>
      <c r="AT79" s="247">
        <v>2</v>
      </c>
      <c r="AU79" s="246"/>
      <c r="AV79" s="255"/>
      <c r="AW79" s="247"/>
      <c r="AX79" s="246"/>
      <c r="AY79" s="255"/>
      <c r="AZ79" s="247"/>
      <c r="BA79" s="246"/>
      <c r="BB79" s="255"/>
      <c r="BC79" s="247"/>
      <c r="BD79" s="547">
        <f>SUM(AH79,AK79,AN79,AQ79,AT79,AW79,AZ79,BC79)</f>
        <v>2</v>
      </c>
      <c r="BE79" s="548"/>
      <c r="BF79" s="743" t="s">
        <v>464</v>
      </c>
      <c r="BG79" s="744"/>
      <c r="BH79" s="744"/>
      <c r="BI79" s="745"/>
      <c r="BJ79" s="52"/>
      <c r="BK79" s="88"/>
      <c r="BL79" s="88"/>
      <c r="BM79" s="88"/>
      <c r="BP79" s="27"/>
      <c r="BQ79" s="27"/>
      <c r="BR79" s="27"/>
    </row>
    <row r="80" spans="1:70" s="36" customFormat="1" ht="31.35" customHeight="1" x14ac:dyDescent="0.25">
      <c r="A80" s="202" t="s">
        <v>120</v>
      </c>
      <c r="B80" s="746" t="s">
        <v>155</v>
      </c>
      <c r="C80" s="747"/>
      <c r="D80" s="747"/>
      <c r="E80" s="747"/>
      <c r="F80" s="747"/>
      <c r="G80" s="747"/>
      <c r="H80" s="747"/>
      <c r="I80" s="747"/>
      <c r="J80" s="747"/>
      <c r="K80" s="747"/>
      <c r="L80" s="747"/>
      <c r="M80" s="747"/>
      <c r="N80" s="747"/>
      <c r="O80" s="748"/>
      <c r="P80" s="536"/>
      <c r="Q80" s="536"/>
      <c r="R80" s="534"/>
      <c r="S80" s="536"/>
      <c r="T80" s="547"/>
      <c r="U80" s="536"/>
      <c r="V80" s="534"/>
      <c r="W80" s="548"/>
      <c r="X80" s="547"/>
      <c r="Y80" s="536"/>
      <c r="Z80" s="534"/>
      <c r="AA80" s="535"/>
      <c r="AB80" s="534"/>
      <c r="AC80" s="535"/>
      <c r="AD80" s="536"/>
      <c r="AE80" s="536"/>
      <c r="AF80" s="246"/>
      <c r="AG80" s="255"/>
      <c r="AH80" s="245"/>
      <c r="AI80" s="246"/>
      <c r="AJ80" s="255"/>
      <c r="AK80" s="245"/>
      <c r="AL80" s="246"/>
      <c r="AM80" s="255"/>
      <c r="AN80" s="245"/>
      <c r="AO80" s="246"/>
      <c r="AP80" s="255"/>
      <c r="AQ80" s="245"/>
      <c r="AR80" s="246"/>
      <c r="AS80" s="255"/>
      <c r="AT80" s="245"/>
      <c r="AU80" s="246"/>
      <c r="AV80" s="255"/>
      <c r="AW80" s="245"/>
      <c r="AX80" s="246"/>
      <c r="AY80" s="255"/>
      <c r="AZ80" s="245"/>
      <c r="BA80" s="246"/>
      <c r="BB80" s="255"/>
      <c r="BC80" s="245"/>
      <c r="BD80" s="547"/>
      <c r="BE80" s="548"/>
      <c r="BF80" s="743"/>
      <c r="BG80" s="744"/>
      <c r="BH80" s="744"/>
      <c r="BI80" s="745"/>
      <c r="BJ80" s="52"/>
      <c r="BK80" s="88"/>
      <c r="BL80" s="88"/>
      <c r="BM80" s="88"/>
      <c r="BP80" s="27"/>
      <c r="BQ80" s="27"/>
      <c r="BR80" s="27"/>
    </row>
    <row r="81" spans="1:70" s="36" customFormat="1" ht="31.35" customHeight="1" x14ac:dyDescent="0.25">
      <c r="A81" s="89" t="s">
        <v>185</v>
      </c>
      <c r="B81" s="639" t="s">
        <v>156</v>
      </c>
      <c r="C81" s="622"/>
      <c r="D81" s="622"/>
      <c r="E81" s="622"/>
      <c r="F81" s="622"/>
      <c r="G81" s="622"/>
      <c r="H81" s="622"/>
      <c r="I81" s="622"/>
      <c r="J81" s="622"/>
      <c r="K81" s="622"/>
      <c r="L81" s="622"/>
      <c r="M81" s="622"/>
      <c r="N81" s="622"/>
      <c r="O81" s="640"/>
      <c r="P81" s="536"/>
      <c r="Q81" s="535"/>
      <c r="R81" s="534">
        <v>1</v>
      </c>
      <c r="S81" s="536"/>
      <c r="T81" s="547">
        <f t="shared" ref="T81:T83" si="27">SUM(AF81,AI81,AL81,AO81,AR81,AU81,AX81,BA81)</f>
        <v>108</v>
      </c>
      <c r="U81" s="536"/>
      <c r="V81" s="534">
        <f t="shared" ref="V81:V82" si="28">SUM(AG81,AJ81,AM81,AP81,AS81,AV81,AY81,BB81)</f>
        <v>50</v>
      </c>
      <c r="W81" s="548"/>
      <c r="X81" s="536">
        <v>16</v>
      </c>
      <c r="Y81" s="536"/>
      <c r="Z81" s="534"/>
      <c r="AA81" s="535"/>
      <c r="AB81" s="534">
        <v>34</v>
      </c>
      <c r="AC81" s="535"/>
      <c r="AD81" s="536"/>
      <c r="AE81" s="548"/>
      <c r="AF81" s="246">
        <v>108</v>
      </c>
      <c r="AG81" s="255">
        <v>50</v>
      </c>
      <c r="AH81" s="56">
        <v>3</v>
      </c>
      <c r="AI81" s="55"/>
      <c r="AJ81" s="255"/>
      <c r="AK81" s="56"/>
      <c r="AL81" s="55"/>
      <c r="AM81" s="255"/>
      <c r="AN81" s="56"/>
      <c r="AO81" s="55"/>
      <c r="AP81" s="255"/>
      <c r="AQ81" s="56"/>
      <c r="AR81" s="55"/>
      <c r="AS81" s="255"/>
      <c r="AT81" s="56"/>
      <c r="AU81" s="55"/>
      <c r="AV81" s="255"/>
      <c r="AW81" s="56"/>
      <c r="AX81" s="55"/>
      <c r="AY81" s="255"/>
      <c r="AZ81" s="56"/>
      <c r="BA81" s="55"/>
      <c r="BB81" s="255"/>
      <c r="BC81" s="56"/>
      <c r="BD81" s="547">
        <f>SUM(AH81,AK81,AN81,AQ81,AT81,AW81,AZ81,BC81)</f>
        <v>3</v>
      </c>
      <c r="BE81" s="548"/>
      <c r="BF81" s="743" t="s">
        <v>138</v>
      </c>
      <c r="BG81" s="744"/>
      <c r="BH81" s="744"/>
      <c r="BI81" s="745"/>
      <c r="BJ81" s="52"/>
      <c r="BK81" s="88"/>
      <c r="BL81" s="88"/>
      <c r="BM81" s="88"/>
      <c r="BP81" s="27"/>
      <c r="BQ81" s="27"/>
      <c r="BR81" s="27"/>
    </row>
    <row r="82" spans="1:70" s="36" customFormat="1" ht="31.35" customHeight="1" x14ac:dyDescent="0.25">
      <c r="A82" s="89" t="s">
        <v>184</v>
      </c>
      <c r="B82" s="639" t="s">
        <v>197</v>
      </c>
      <c r="C82" s="622"/>
      <c r="D82" s="622"/>
      <c r="E82" s="622"/>
      <c r="F82" s="622"/>
      <c r="G82" s="622"/>
      <c r="H82" s="622"/>
      <c r="I82" s="622"/>
      <c r="J82" s="622"/>
      <c r="K82" s="622"/>
      <c r="L82" s="622"/>
      <c r="M82" s="622"/>
      <c r="N82" s="622"/>
      <c r="O82" s="640"/>
      <c r="P82" s="536"/>
      <c r="Q82" s="535"/>
      <c r="R82" s="534">
        <v>4</v>
      </c>
      <c r="S82" s="536"/>
      <c r="T82" s="547">
        <f t="shared" si="27"/>
        <v>108</v>
      </c>
      <c r="U82" s="536"/>
      <c r="V82" s="534">
        <f t="shared" si="28"/>
        <v>48</v>
      </c>
      <c r="W82" s="548"/>
      <c r="X82" s="536">
        <v>32</v>
      </c>
      <c r="Y82" s="536"/>
      <c r="Z82" s="534"/>
      <c r="AA82" s="535"/>
      <c r="AB82" s="536">
        <v>16</v>
      </c>
      <c r="AC82" s="535"/>
      <c r="AD82" s="534"/>
      <c r="AE82" s="548"/>
      <c r="AF82" s="246"/>
      <c r="AG82" s="255"/>
      <c r="AH82" s="56"/>
      <c r="AI82" s="55"/>
      <c r="AJ82" s="255"/>
      <c r="AK82" s="56"/>
      <c r="AL82" s="55"/>
      <c r="AM82" s="255"/>
      <c r="AN82" s="56"/>
      <c r="AO82" s="246">
        <v>108</v>
      </c>
      <c r="AP82" s="255">
        <v>48</v>
      </c>
      <c r="AQ82" s="247">
        <v>3</v>
      </c>
      <c r="AR82" s="246"/>
      <c r="AS82" s="255"/>
      <c r="AT82" s="247"/>
      <c r="AU82" s="55"/>
      <c r="AV82" s="255"/>
      <c r="AW82" s="56"/>
      <c r="AX82" s="246"/>
      <c r="AY82" s="255"/>
      <c r="AZ82" s="247"/>
      <c r="BA82" s="246"/>
      <c r="BB82" s="255"/>
      <c r="BC82" s="247"/>
      <c r="BD82" s="547">
        <f>SUM(AH82,AK82,AN82,AQ82,AT82,AW82,AZ82,BC82)</f>
        <v>3</v>
      </c>
      <c r="BE82" s="548"/>
      <c r="BF82" s="743" t="s">
        <v>140</v>
      </c>
      <c r="BG82" s="744"/>
      <c r="BH82" s="744"/>
      <c r="BI82" s="745"/>
      <c r="BJ82" s="52"/>
      <c r="BK82" s="88"/>
      <c r="BL82" s="88"/>
      <c r="BM82" s="88"/>
      <c r="BP82" s="27"/>
      <c r="BQ82" s="27"/>
      <c r="BR82" s="27"/>
    </row>
    <row r="83" spans="1:70" s="36" customFormat="1" ht="62.25" customHeight="1" thickBot="1" x14ac:dyDescent="0.3">
      <c r="A83" s="195" t="s">
        <v>186</v>
      </c>
      <c r="B83" s="635" t="s">
        <v>460</v>
      </c>
      <c r="C83" s="636"/>
      <c r="D83" s="636"/>
      <c r="E83" s="636"/>
      <c r="F83" s="636"/>
      <c r="G83" s="636"/>
      <c r="H83" s="636"/>
      <c r="I83" s="636"/>
      <c r="J83" s="636"/>
      <c r="K83" s="636"/>
      <c r="L83" s="636"/>
      <c r="M83" s="636"/>
      <c r="N83" s="636"/>
      <c r="O83" s="637"/>
      <c r="P83" s="634"/>
      <c r="Q83" s="530"/>
      <c r="R83" s="529">
        <v>4</v>
      </c>
      <c r="S83" s="634"/>
      <c r="T83" s="633">
        <f t="shared" si="27"/>
        <v>102</v>
      </c>
      <c r="U83" s="634"/>
      <c r="V83" s="529">
        <v>36</v>
      </c>
      <c r="W83" s="531"/>
      <c r="X83" s="634">
        <v>22</v>
      </c>
      <c r="Y83" s="634"/>
      <c r="Z83" s="529"/>
      <c r="AA83" s="530"/>
      <c r="AB83" s="634">
        <v>14</v>
      </c>
      <c r="AC83" s="530"/>
      <c r="AD83" s="529"/>
      <c r="AE83" s="531"/>
      <c r="AF83" s="251"/>
      <c r="AG83" s="257"/>
      <c r="AH83" s="60"/>
      <c r="AI83" s="59"/>
      <c r="AJ83" s="257"/>
      <c r="AK83" s="60"/>
      <c r="AL83" s="59"/>
      <c r="AM83" s="257"/>
      <c r="AN83" s="60"/>
      <c r="AO83" s="251">
        <v>102</v>
      </c>
      <c r="AP83" s="257">
        <v>36</v>
      </c>
      <c r="AQ83" s="244">
        <v>3</v>
      </c>
      <c r="AR83" s="251"/>
      <c r="AS83" s="257"/>
      <c r="AT83" s="244"/>
      <c r="AU83" s="59"/>
      <c r="AV83" s="257"/>
      <c r="AW83" s="60"/>
      <c r="AX83" s="251"/>
      <c r="AY83" s="257"/>
      <c r="AZ83" s="244"/>
      <c r="BA83" s="251"/>
      <c r="BB83" s="257"/>
      <c r="BC83" s="244"/>
      <c r="BD83" s="633">
        <f t="shared" ref="BD83" si="29">SUM(AH83,AK83,AN83,AQ83,AT83,AW83,AZ83,BC83)</f>
        <v>3</v>
      </c>
      <c r="BE83" s="531"/>
      <c r="BF83" s="740" t="s">
        <v>141</v>
      </c>
      <c r="BG83" s="741"/>
      <c r="BH83" s="741"/>
      <c r="BI83" s="742"/>
      <c r="BJ83" s="52"/>
      <c r="BK83" s="88"/>
      <c r="BL83" s="88"/>
      <c r="BM83" s="88"/>
      <c r="BP83" s="27"/>
      <c r="BQ83" s="27"/>
      <c r="BR83" s="27"/>
    </row>
    <row r="84" spans="1:70" s="10" customFormat="1" ht="48.15" customHeight="1" x14ac:dyDescent="0.6">
      <c r="A84" s="183" t="s">
        <v>126</v>
      </c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40"/>
      <c r="S84" s="140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60"/>
      <c r="AG84" s="157"/>
      <c r="AH84" s="157"/>
      <c r="AI84" s="638" t="s">
        <v>126</v>
      </c>
      <c r="AJ84" s="638"/>
      <c r="AK84" s="638"/>
      <c r="AL84" s="638"/>
      <c r="AM84" s="638"/>
      <c r="AN84" s="638"/>
      <c r="AO84" s="638"/>
      <c r="AP84" s="638"/>
      <c r="AQ84" s="638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21"/>
      <c r="BJ84" s="184"/>
      <c r="BK84" s="184"/>
      <c r="BL84" s="184"/>
    </row>
    <row r="85" spans="1:70" s="10" customFormat="1" ht="43.5" customHeight="1" x14ac:dyDescent="0.6">
      <c r="A85" s="560" t="s">
        <v>166</v>
      </c>
      <c r="B85" s="560"/>
      <c r="C85" s="560"/>
      <c r="D85" s="560"/>
      <c r="E85" s="560"/>
      <c r="F85" s="560"/>
      <c r="G85" s="560"/>
      <c r="H85" s="560"/>
      <c r="I85" s="560"/>
      <c r="J85" s="560"/>
      <c r="K85" s="560"/>
      <c r="L85" s="560"/>
      <c r="M85" s="560"/>
      <c r="N85" s="560"/>
      <c r="O85" s="560"/>
      <c r="P85" s="560"/>
      <c r="Q85" s="560"/>
      <c r="R85" s="560"/>
      <c r="S85" s="560"/>
      <c r="T85" s="560"/>
      <c r="U85" s="560"/>
      <c r="V85" s="560"/>
      <c r="W85" s="560"/>
      <c r="X85" s="560"/>
      <c r="Y85" s="142"/>
      <c r="Z85" s="142"/>
      <c r="AA85" s="142"/>
      <c r="AB85" s="142"/>
      <c r="AC85" s="142"/>
      <c r="AD85" s="157"/>
      <c r="AE85" s="160"/>
      <c r="AF85" s="157"/>
      <c r="AG85" s="157"/>
      <c r="AH85" s="157"/>
      <c r="AI85" s="569" t="s">
        <v>171</v>
      </c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569"/>
      <c r="AU85" s="569"/>
      <c r="AV85" s="569"/>
      <c r="AW85" s="569"/>
      <c r="AX85" s="569"/>
      <c r="AY85" s="569"/>
      <c r="AZ85" s="569"/>
      <c r="BA85" s="569"/>
      <c r="BB85" s="569"/>
      <c r="BC85" s="569"/>
      <c r="BD85" s="569"/>
      <c r="BE85" s="569"/>
      <c r="BF85" s="569"/>
      <c r="BG85" s="569"/>
      <c r="BH85" s="569"/>
      <c r="BI85" s="21"/>
      <c r="BJ85" s="184"/>
      <c r="BK85" s="184"/>
      <c r="BL85" s="184"/>
    </row>
    <row r="86" spans="1:70" s="10" customFormat="1" ht="30.75" customHeight="1" x14ac:dyDescent="0.6">
      <c r="A86" s="560"/>
      <c r="B86" s="560"/>
      <c r="C86" s="560"/>
      <c r="D86" s="560"/>
      <c r="E86" s="560"/>
      <c r="F86" s="560"/>
      <c r="G86" s="560"/>
      <c r="H86" s="560"/>
      <c r="I86" s="560"/>
      <c r="J86" s="560"/>
      <c r="K86" s="560"/>
      <c r="L86" s="560"/>
      <c r="M86" s="560"/>
      <c r="N86" s="560"/>
      <c r="O86" s="560"/>
      <c r="P86" s="560"/>
      <c r="Q86" s="560"/>
      <c r="R86" s="560"/>
      <c r="S86" s="560"/>
      <c r="T86" s="560"/>
      <c r="U86" s="560"/>
      <c r="V86" s="560"/>
      <c r="W86" s="560"/>
      <c r="X86" s="560"/>
      <c r="Y86" s="142"/>
      <c r="Z86" s="142"/>
      <c r="AA86" s="142"/>
      <c r="AB86" s="142"/>
      <c r="AC86" s="142"/>
      <c r="AD86" s="157"/>
      <c r="AE86" s="160"/>
      <c r="AF86" s="157"/>
      <c r="AG86" s="157"/>
      <c r="AH86" s="157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569"/>
      <c r="AU86" s="569"/>
      <c r="AV86" s="569"/>
      <c r="AW86" s="569"/>
      <c r="AX86" s="569"/>
      <c r="AY86" s="569"/>
      <c r="AZ86" s="569"/>
      <c r="BA86" s="569"/>
      <c r="BB86" s="569"/>
      <c r="BC86" s="569"/>
      <c r="BD86" s="569"/>
      <c r="BE86" s="569"/>
      <c r="BF86" s="569"/>
      <c r="BG86" s="569"/>
      <c r="BH86" s="569"/>
      <c r="BI86" s="21"/>
      <c r="BJ86" s="184"/>
      <c r="BK86" s="184"/>
      <c r="BL86" s="184"/>
    </row>
    <row r="87" spans="1:70" s="10" customFormat="1" ht="47.25" customHeight="1" x14ac:dyDescent="0.6">
      <c r="A87" s="570"/>
      <c r="B87" s="570"/>
      <c r="C87" s="570"/>
      <c r="D87" s="570"/>
      <c r="E87" s="570"/>
      <c r="F87" s="570"/>
      <c r="G87" s="570"/>
      <c r="H87" s="564" t="s">
        <v>168</v>
      </c>
      <c r="I87" s="564"/>
      <c r="J87" s="564"/>
      <c r="K87" s="564"/>
      <c r="L87" s="564"/>
      <c r="M87" s="564"/>
      <c r="N87" s="564"/>
      <c r="O87" s="564"/>
      <c r="P87" s="564"/>
      <c r="Q87" s="564"/>
      <c r="R87" s="143"/>
      <c r="S87" s="143"/>
      <c r="T87" s="143"/>
      <c r="U87" s="143"/>
      <c r="V87" s="157"/>
      <c r="W87" s="157"/>
      <c r="X87" s="157"/>
      <c r="Y87" s="157"/>
      <c r="Z87" s="157"/>
      <c r="AA87" s="157"/>
      <c r="AB87" s="157"/>
      <c r="AC87" s="157"/>
      <c r="AD87" s="157"/>
      <c r="AE87" s="160"/>
      <c r="AF87" s="157"/>
      <c r="AG87" s="157"/>
      <c r="AH87" s="157"/>
      <c r="AI87" s="161"/>
      <c r="AJ87" s="159"/>
      <c r="AK87" s="159"/>
      <c r="AL87" s="159"/>
      <c r="AM87" s="159"/>
      <c r="AN87" s="159"/>
      <c r="AO87" s="159"/>
      <c r="AP87" s="564" t="s">
        <v>172</v>
      </c>
      <c r="AQ87" s="564"/>
      <c r="AR87" s="564"/>
      <c r="AS87" s="564"/>
      <c r="AT87" s="564"/>
      <c r="AU87" s="564"/>
      <c r="AV87" s="564"/>
      <c r="AW87" s="564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57"/>
      <c r="BI87" s="21"/>
      <c r="BJ87" s="184"/>
      <c r="BK87" s="184"/>
      <c r="BL87" s="184"/>
    </row>
    <row r="88" spans="1:70" s="10" customFormat="1" ht="36" customHeight="1" x14ac:dyDescent="0.6">
      <c r="A88" s="567"/>
      <c r="B88" s="567"/>
      <c r="C88" s="567"/>
      <c r="D88" s="567"/>
      <c r="E88" s="567"/>
      <c r="F88" s="567"/>
      <c r="G88" s="567"/>
      <c r="H88" s="558">
        <v>2021</v>
      </c>
      <c r="I88" s="558"/>
      <c r="J88" s="558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60"/>
      <c r="AF88" s="157"/>
      <c r="AG88" s="157"/>
      <c r="AH88" s="157"/>
      <c r="AI88" s="566" t="s">
        <v>167</v>
      </c>
      <c r="AJ88" s="566"/>
      <c r="AK88" s="566"/>
      <c r="AL88" s="566"/>
      <c r="AM88" s="566"/>
      <c r="AN88" s="566"/>
      <c r="AO88" s="566"/>
      <c r="AP88" s="185" t="s">
        <v>461</v>
      </c>
      <c r="AQ88" s="185"/>
      <c r="AR88" s="185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57"/>
      <c r="BH88" s="157"/>
      <c r="BI88" s="21"/>
      <c r="BJ88" s="184"/>
      <c r="BK88" s="184"/>
      <c r="BL88" s="184"/>
    </row>
    <row r="89" spans="1:70" s="10" customFormat="1" ht="42.6" customHeight="1" x14ac:dyDescent="0.6">
      <c r="A89" s="160"/>
      <c r="B89" s="160"/>
      <c r="C89" s="160"/>
      <c r="D89" s="160"/>
      <c r="E89" s="160"/>
      <c r="F89" s="160"/>
      <c r="G89" s="160"/>
      <c r="H89" s="156"/>
      <c r="I89" s="156"/>
      <c r="J89" s="156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60"/>
      <c r="AF89" s="157"/>
      <c r="AG89" s="157"/>
      <c r="AH89" s="157"/>
      <c r="AI89" s="186"/>
      <c r="AJ89" s="186"/>
      <c r="AK89" s="186"/>
      <c r="AL89" s="186"/>
      <c r="AM89" s="186"/>
      <c r="AN89" s="186"/>
      <c r="AO89" s="186"/>
      <c r="AP89" s="156"/>
      <c r="AQ89" s="156"/>
      <c r="AR89" s="156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57"/>
      <c r="BH89" s="157"/>
      <c r="BI89" s="21"/>
      <c r="BJ89" s="184"/>
      <c r="BK89" s="184"/>
      <c r="BL89" s="184"/>
    </row>
    <row r="90" spans="1:70" s="10" customFormat="1" ht="39.6" customHeight="1" x14ac:dyDescent="0.55000000000000004">
      <c r="A90" s="187"/>
      <c r="B90" s="187"/>
      <c r="C90" s="187"/>
      <c r="D90" s="187"/>
      <c r="E90" s="187"/>
      <c r="F90" s="187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88"/>
      <c r="W90" s="188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90"/>
      <c r="AL90" s="154"/>
      <c r="AM90" s="191"/>
      <c r="AN90" s="154"/>
      <c r="AO90" s="154"/>
      <c r="AP90" s="154"/>
      <c r="AQ90" s="22"/>
      <c r="AR90" s="22"/>
      <c r="AS90" s="154"/>
      <c r="AT90" s="154"/>
      <c r="AU90" s="154"/>
      <c r="AV90" s="154"/>
      <c r="AW90" s="154"/>
      <c r="AX90" s="154"/>
      <c r="AY90" s="155"/>
      <c r="AZ90" s="155"/>
      <c r="BA90" s="155"/>
      <c r="BB90" s="155"/>
      <c r="BC90" s="155"/>
      <c r="BD90" s="155"/>
      <c r="BE90" s="188"/>
      <c r="BF90" s="188"/>
      <c r="BG90" s="188"/>
      <c r="BH90" s="188"/>
      <c r="BI90" s="184"/>
      <c r="BJ90" s="184"/>
      <c r="BK90" s="184"/>
      <c r="BL90" s="184"/>
    </row>
    <row r="91" spans="1:70" s="10" customFormat="1" ht="36.75" customHeight="1" x14ac:dyDescent="0.6">
      <c r="A91" s="24" t="s">
        <v>462</v>
      </c>
      <c r="B91" s="192"/>
      <c r="C91" s="192"/>
      <c r="D91" s="192"/>
      <c r="E91" s="192"/>
      <c r="F91" s="192"/>
      <c r="G91" s="157"/>
      <c r="H91" s="145"/>
      <c r="I91" s="145"/>
      <c r="J91" s="145"/>
      <c r="K91" s="145"/>
      <c r="L91" s="145"/>
      <c r="M91" s="145"/>
      <c r="N91" s="157"/>
      <c r="O91" s="157"/>
      <c r="P91" s="157"/>
      <c r="Q91" s="157"/>
      <c r="R91" s="157"/>
      <c r="S91" s="157"/>
      <c r="T91" s="157"/>
      <c r="U91" s="157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32"/>
      <c r="AL91" s="157"/>
      <c r="AM91" s="158"/>
      <c r="AN91" s="157"/>
      <c r="AO91" s="157"/>
      <c r="AP91" s="157"/>
      <c r="AW91" s="145"/>
      <c r="AX91" s="157"/>
      <c r="AY91" s="157"/>
      <c r="AZ91" s="157"/>
      <c r="BA91" s="157"/>
      <c r="BB91" s="157"/>
      <c r="BC91" s="157"/>
      <c r="BD91" s="157"/>
      <c r="BI91" s="184"/>
      <c r="BJ91" s="184"/>
      <c r="BK91" s="184"/>
      <c r="BL91" s="184"/>
    </row>
    <row r="92" spans="1:70" s="10" customFormat="1" ht="36.75" customHeight="1" x14ac:dyDescent="0.6">
      <c r="A92" s="39" t="s">
        <v>584</v>
      </c>
      <c r="B92" s="192"/>
      <c r="C92" s="192"/>
      <c r="D92" s="192"/>
      <c r="E92" s="192"/>
      <c r="F92" s="192"/>
      <c r="G92" s="157"/>
      <c r="H92" s="145"/>
      <c r="I92" s="145"/>
      <c r="J92" s="145"/>
      <c r="K92" s="145"/>
      <c r="L92" s="145"/>
      <c r="M92" s="145"/>
      <c r="N92" s="157"/>
      <c r="O92" s="157"/>
      <c r="P92" s="157"/>
      <c r="Q92" s="157"/>
      <c r="R92" s="157"/>
      <c r="S92" s="157"/>
      <c r="T92" s="157"/>
      <c r="U92" s="157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32"/>
      <c r="AL92" s="157"/>
      <c r="AM92" s="158"/>
      <c r="AN92" s="157"/>
      <c r="AO92" s="157"/>
      <c r="AP92" s="157"/>
      <c r="AW92" s="145"/>
      <c r="AX92" s="157"/>
      <c r="AY92" s="157"/>
      <c r="AZ92" s="157"/>
      <c r="BA92" s="157"/>
      <c r="BB92" s="157"/>
      <c r="BC92" s="157"/>
      <c r="BD92" s="157"/>
      <c r="BI92" s="184"/>
      <c r="BJ92" s="184"/>
      <c r="BK92" s="184"/>
      <c r="BL92" s="184"/>
    </row>
    <row r="93" spans="1:70" s="10" customFormat="1" ht="28.35" customHeight="1" thickBot="1" x14ac:dyDescent="0.6">
      <c r="A93" s="193"/>
      <c r="B93" s="193"/>
      <c r="C93" s="193"/>
      <c r="D93" s="193"/>
      <c r="E93" s="193"/>
      <c r="F93" s="193"/>
      <c r="G93" s="155"/>
      <c r="H93" s="190"/>
      <c r="I93" s="190"/>
      <c r="J93" s="190"/>
      <c r="K93" s="190"/>
      <c r="L93" s="190"/>
      <c r="M93" s="190"/>
      <c r="N93" s="155"/>
      <c r="O93" s="155"/>
      <c r="P93" s="155"/>
      <c r="Q93" s="155"/>
      <c r="R93" s="155"/>
      <c r="S93" s="155"/>
      <c r="T93" s="155"/>
      <c r="U93" s="155"/>
      <c r="V93" s="188"/>
      <c r="W93" s="188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35"/>
      <c r="AL93" s="155"/>
      <c r="AM93" s="194"/>
      <c r="AN93" s="155"/>
      <c r="AO93" s="155"/>
      <c r="AP93" s="155"/>
      <c r="AW93" s="190"/>
      <c r="AX93" s="155"/>
      <c r="AY93" s="155"/>
      <c r="AZ93" s="155"/>
      <c r="BA93" s="155"/>
      <c r="BB93" s="155"/>
      <c r="BC93" s="155"/>
      <c r="BD93" s="155"/>
      <c r="BE93" s="188"/>
      <c r="BF93" s="188"/>
      <c r="BG93" s="188"/>
      <c r="BH93" s="188"/>
      <c r="BI93" s="184"/>
      <c r="BJ93" s="184"/>
      <c r="BK93" s="184"/>
      <c r="BL93" s="184"/>
    </row>
    <row r="94" spans="1:70" ht="36.75" customHeight="1" thickBot="1" x14ac:dyDescent="0.6">
      <c r="A94" s="503" t="s">
        <v>99</v>
      </c>
      <c r="B94" s="506" t="s">
        <v>477</v>
      </c>
      <c r="C94" s="507"/>
      <c r="D94" s="507"/>
      <c r="E94" s="507"/>
      <c r="F94" s="507"/>
      <c r="G94" s="507"/>
      <c r="H94" s="507"/>
      <c r="I94" s="507"/>
      <c r="J94" s="507"/>
      <c r="K94" s="507"/>
      <c r="L94" s="507"/>
      <c r="M94" s="507"/>
      <c r="N94" s="507"/>
      <c r="O94" s="508"/>
      <c r="P94" s="498" t="s">
        <v>8</v>
      </c>
      <c r="Q94" s="493"/>
      <c r="R94" s="517" t="s">
        <v>9</v>
      </c>
      <c r="S94" s="498"/>
      <c r="T94" s="519" t="s">
        <v>10</v>
      </c>
      <c r="U94" s="520"/>
      <c r="V94" s="520"/>
      <c r="W94" s="520"/>
      <c r="X94" s="520"/>
      <c r="Y94" s="520"/>
      <c r="Z94" s="520"/>
      <c r="AA94" s="520"/>
      <c r="AB94" s="520"/>
      <c r="AC94" s="520"/>
      <c r="AD94" s="520"/>
      <c r="AE94" s="521"/>
      <c r="AF94" s="522" t="s">
        <v>36</v>
      </c>
      <c r="AG94" s="523"/>
      <c r="AH94" s="523"/>
      <c r="AI94" s="523"/>
      <c r="AJ94" s="523"/>
      <c r="AK94" s="523"/>
      <c r="AL94" s="523"/>
      <c r="AM94" s="523"/>
      <c r="AN94" s="523"/>
      <c r="AO94" s="523"/>
      <c r="AP94" s="523"/>
      <c r="AQ94" s="523"/>
      <c r="AR94" s="523"/>
      <c r="AS94" s="523"/>
      <c r="AT94" s="523"/>
      <c r="AU94" s="523"/>
      <c r="AV94" s="523"/>
      <c r="AW94" s="523"/>
      <c r="AX94" s="523"/>
      <c r="AY94" s="523"/>
      <c r="AZ94" s="523"/>
      <c r="BA94" s="523"/>
      <c r="BB94" s="523"/>
      <c r="BC94" s="524"/>
      <c r="BD94" s="537" t="s">
        <v>24</v>
      </c>
      <c r="BE94" s="538"/>
      <c r="BF94" s="551" t="s">
        <v>100</v>
      </c>
      <c r="BG94" s="551"/>
      <c r="BH94" s="551"/>
      <c r="BI94" s="552"/>
      <c r="BJ94" s="165"/>
      <c r="BK94" s="153"/>
      <c r="BL94" s="153"/>
      <c r="BM94" s="153"/>
    </row>
    <row r="95" spans="1:70" ht="36.75" customHeight="1" thickBot="1" x14ac:dyDescent="0.6">
      <c r="A95" s="504"/>
      <c r="B95" s="509"/>
      <c r="C95" s="510"/>
      <c r="D95" s="510"/>
      <c r="E95" s="510"/>
      <c r="F95" s="510"/>
      <c r="G95" s="510"/>
      <c r="H95" s="510"/>
      <c r="I95" s="510"/>
      <c r="J95" s="510"/>
      <c r="K95" s="510"/>
      <c r="L95" s="510"/>
      <c r="M95" s="510"/>
      <c r="N95" s="510"/>
      <c r="O95" s="511"/>
      <c r="P95" s="515"/>
      <c r="Q95" s="516"/>
      <c r="R95" s="518"/>
      <c r="S95" s="515"/>
      <c r="T95" s="525" t="s">
        <v>5</v>
      </c>
      <c r="U95" s="515"/>
      <c r="V95" s="517" t="s">
        <v>11</v>
      </c>
      <c r="W95" s="499"/>
      <c r="X95" s="526" t="s">
        <v>12</v>
      </c>
      <c r="Y95" s="527"/>
      <c r="Z95" s="527"/>
      <c r="AA95" s="527"/>
      <c r="AB95" s="527"/>
      <c r="AC95" s="527"/>
      <c r="AD95" s="527"/>
      <c r="AE95" s="528"/>
      <c r="AF95" s="489" t="s">
        <v>14</v>
      </c>
      <c r="AG95" s="490"/>
      <c r="AH95" s="490"/>
      <c r="AI95" s="490"/>
      <c r="AJ95" s="490"/>
      <c r="AK95" s="491"/>
      <c r="AL95" s="489" t="s">
        <v>15</v>
      </c>
      <c r="AM95" s="490"/>
      <c r="AN95" s="490"/>
      <c r="AO95" s="490"/>
      <c r="AP95" s="490"/>
      <c r="AQ95" s="491"/>
      <c r="AR95" s="489" t="s">
        <v>16</v>
      </c>
      <c r="AS95" s="490"/>
      <c r="AT95" s="490"/>
      <c r="AU95" s="490"/>
      <c r="AV95" s="490"/>
      <c r="AW95" s="491"/>
      <c r="AX95" s="489" t="s">
        <v>157</v>
      </c>
      <c r="AY95" s="490"/>
      <c r="AZ95" s="490"/>
      <c r="BA95" s="490"/>
      <c r="BB95" s="490"/>
      <c r="BC95" s="491"/>
      <c r="BD95" s="539"/>
      <c r="BE95" s="540"/>
      <c r="BF95" s="553"/>
      <c r="BG95" s="553"/>
      <c r="BH95" s="553"/>
      <c r="BI95" s="554"/>
      <c r="BJ95" s="165"/>
      <c r="BK95" s="153"/>
      <c r="BL95" s="153"/>
      <c r="BM95" s="153"/>
    </row>
    <row r="96" spans="1:70" ht="62.25" customHeight="1" thickBot="1" x14ac:dyDescent="0.6">
      <c r="A96" s="504"/>
      <c r="B96" s="509"/>
      <c r="C96" s="510"/>
      <c r="D96" s="510"/>
      <c r="E96" s="510"/>
      <c r="F96" s="510"/>
      <c r="G96" s="510"/>
      <c r="H96" s="510"/>
      <c r="I96" s="510"/>
      <c r="J96" s="510"/>
      <c r="K96" s="510"/>
      <c r="L96" s="510"/>
      <c r="M96" s="510"/>
      <c r="N96" s="510"/>
      <c r="O96" s="511"/>
      <c r="P96" s="515"/>
      <c r="Q96" s="516"/>
      <c r="R96" s="518"/>
      <c r="S96" s="515"/>
      <c r="T96" s="525"/>
      <c r="U96" s="515"/>
      <c r="V96" s="518"/>
      <c r="W96" s="515"/>
      <c r="X96" s="492" t="s">
        <v>13</v>
      </c>
      <c r="Y96" s="493"/>
      <c r="Z96" s="496" t="s">
        <v>101</v>
      </c>
      <c r="AA96" s="493"/>
      <c r="AB96" s="496" t="s">
        <v>102</v>
      </c>
      <c r="AC96" s="493"/>
      <c r="AD96" s="498" t="s">
        <v>74</v>
      </c>
      <c r="AE96" s="499"/>
      <c r="AF96" s="502" t="s">
        <v>152</v>
      </c>
      <c r="AG96" s="490"/>
      <c r="AH96" s="491"/>
      <c r="AI96" s="502" t="s">
        <v>183</v>
      </c>
      <c r="AJ96" s="490"/>
      <c r="AK96" s="491"/>
      <c r="AL96" s="502" t="s">
        <v>181</v>
      </c>
      <c r="AM96" s="490"/>
      <c r="AN96" s="491"/>
      <c r="AO96" s="502" t="s">
        <v>182</v>
      </c>
      <c r="AP96" s="490"/>
      <c r="AQ96" s="491"/>
      <c r="AR96" s="502" t="s">
        <v>153</v>
      </c>
      <c r="AS96" s="490"/>
      <c r="AT96" s="491"/>
      <c r="AU96" s="502" t="s">
        <v>154</v>
      </c>
      <c r="AV96" s="490"/>
      <c r="AW96" s="491"/>
      <c r="AX96" s="502" t="s">
        <v>192</v>
      </c>
      <c r="AY96" s="490"/>
      <c r="AZ96" s="491"/>
      <c r="BA96" s="502" t="s">
        <v>223</v>
      </c>
      <c r="BB96" s="490"/>
      <c r="BC96" s="491"/>
      <c r="BD96" s="539"/>
      <c r="BE96" s="540"/>
      <c r="BF96" s="553"/>
      <c r="BG96" s="553"/>
      <c r="BH96" s="553"/>
      <c r="BI96" s="554"/>
      <c r="BJ96" s="165"/>
      <c r="BK96" s="153"/>
      <c r="BL96" s="153"/>
      <c r="BM96" s="153"/>
    </row>
    <row r="97" spans="1:70" ht="141.6" customHeight="1" thickBot="1" x14ac:dyDescent="0.6">
      <c r="A97" s="505"/>
      <c r="B97" s="512"/>
      <c r="C97" s="513"/>
      <c r="D97" s="513"/>
      <c r="E97" s="513"/>
      <c r="F97" s="513"/>
      <c r="G97" s="513"/>
      <c r="H97" s="513"/>
      <c r="I97" s="513"/>
      <c r="J97" s="513"/>
      <c r="K97" s="513"/>
      <c r="L97" s="513"/>
      <c r="M97" s="513"/>
      <c r="N97" s="513"/>
      <c r="O97" s="514"/>
      <c r="P97" s="500"/>
      <c r="Q97" s="495"/>
      <c r="R97" s="497"/>
      <c r="S97" s="500"/>
      <c r="T97" s="494"/>
      <c r="U97" s="500"/>
      <c r="V97" s="497"/>
      <c r="W97" s="500"/>
      <c r="X97" s="494"/>
      <c r="Y97" s="495"/>
      <c r="Z97" s="497"/>
      <c r="AA97" s="495"/>
      <c r="AB97" s="497"/>
      <c r="AC97" s="495"/>
      <c r="AD97" s="500"/>
      <c r="AE97" s="501"/>
      <c r="AF97" s="72" t="s">
        <v>3</v>
      </c>
      <c r="AG97" s="73" t="s">
        <v>17</v>
      </c>
      <c r="AH97" s="74" t="s">
        <v>18</v>
      </c>
      <c r="AI97" s="72" t="s">
        <v>3</v>
      </c>
      <c r="AJ97" s="73" t="s">
        <v>17</v>
      </c>
      <c r="AK97" s="74" t="s">
        <v>18</v>
      </c>
      <c r="AL97" s="72" t="s">
        <v>3</v>
      </c>
      <c r="AM97" s="73" t="s">
        <v>17</v>
      </c>
      <c r="AN97" s="74" t="s">
        <v>18</v>
      </c>
      <c r="AO97" s="72" t="s">
        <v>3</v>
      </c>
      <c r="AP97" s="73" t="s">
        <v>17</v>
      </c>
      <c r="AQ97" s="74" t="s">
        <v>18</v>
      </c>
      <c r="AR97" s="75" t="s">
        <v>3</v>
      </c>
      <c r="AS97" s="73" t="s">
        <v>17</v>
      </c>
      <c r="AT97" s="76" t="s">
        <v>18</v>
      </c>
      <c r="AU97" s="163" t="s">
        <v>3</v>
      </c>
      <c r="AV97" s="73" t="s">
        <v>17</v>
      </c>
      <c r="AW97" s="164" t="s">
        <v>18</v>
      </c>
      <c r="AX97" s="75" t="s">
        <v>3</v>
      </c>
      <c r="AY97" s="73" t="s">
        <v>17</v>
      </c>
      <c r="AZ97" s="76" t="s">
        <v>18</v>
      </c>
      <c r="BA97" s="75" t="s">
        <v>3</v>
      </c>
      <c r="BB97" s="73" t="s">
        <v>17</v>
      </c>
      <c r="BC97" s="76" t="s">
        <v>18</v>
      </c>
      <c r="BD97" s="541"/>
      <c r="BE97" s="542"/>
      <c r="BF97" s="555"/>
      <c r="BG97" s="555"/>
      <c r="BH97" s="555"/>
      <c r="BI97" s="556"/>
      <c r="BJ97" s="165"/>
      <c r="BK97" s="153"/>
      <c r="BL97" s="153"/>
      <c r="BM97" s="153"/>
    </row>
    <row r="98" spans="1:70" s="36" customFormat="1" ht="93.6" customHeight="1" x14ac:dyDescent="0.25">
      <c r="A98" s="254" t="s">
        <v>187</v>
      </c>
      <c r="B98" s="617" t="s">
        <v>448</v>
      </c>
      <c r="C98" s="594"/>
      <c r="D98" s="594"/>
      <c r="E98" s="594"/>
      <c r="F98" s="594"/>
      <c r="G98" s="594"/>
      <c r="H98" s="594"/>
      <c r="I98" s="594"/>
      <c r="J98" s="594"/>
      <c r="K98" s="594"/>
      <c r="L98" s="594"/>
      <c r="M98" s="594"/>
      <c r="N98" s="594"/>
      <c r="O98" s="618"/>
      <c r="P98" s="571"/>
      <c r="Q98" s="659"/>
      <c r="R98" s="697">
        <v>4</v>
      </c>
      <c r="S98" s="571"/>
      <c r="T98" s="549">
        <f>SUM(AF98,AI98,AL98,AO98,AR98,AU98,AX98,BA98)</f>
        <v>108</v>
      </c>
      <c r="U98" s="571"/>
      <c r="V98" s="697">
        <f t="shared" ref="V98" si="30">SUM(AG98,AJ98,AM98,AP98,AS98,AV98,AY98,BB98)</f>
        <v>50</v>
      </c>
      <c r="W98" s="550"/>
      <c r="X98" s="571">
        <v>26</v>
      </c>
      <c r="Y98" s="659"/>
      <c r="Z98" s="697"/>
      <c r="AA98" s="659"/>
      <c r="AB98" s="697">
        <v>24</v>
      </c>
      <c r="AC98" s="659"/>
      <c r="AD98" s="697"/>
      <c r="AE98" s="550"/>
      <c r="AF98" s="248"/>
      <c r="AG98" s="252"/>
      <c r="AH98" s="253"/>
      <c r="AI98" s="50"/>
      <c r="AJ98" s="252"/>
      <c r="AK98" s="253"/>
      <c r="AL98" s="50"/>
      <c r="AM98" s="252"/>
      <c r="AN98" s="253"/>
      <c r="AO98" s="50">
        <v>108</v>
      </c>
      <c r="AP98" s="252">
        <v>50</v>
      </c>
      <c r="AQ98" s="253">
        <v>3</v>
      </c>
      <c r="AR98" s="50"/>
      <c r="AS98" s="252"/>
      <c r="AT98" s="253"/>
      <c r="AU98" s="50"/>
      <c r="AV98" s="252"/>
      <c r="AW98" s="253"/>
      <c r="AX98" s="50"/>
      <c r="AY98" s="252"/>
      <c r="AZ98" s="253"/>
      <c r="BA98" s="50"/>
      <c r="BB98" s="252"/>
      <c r="BC98" s="253"/>
      <c r="BD98" s="549">
        <f>SUM(AH98,AK98,AN98,AQ98,AT98,AW98,AZ98,BC98)</f>
        <v>3</v>
      </c>
      <c r="BE98" s="550"/>
      <c r="BF98" s="664" t="s">
        <v>367</v>
      </c>
      <c r="BG98" s="661"/>
      <c r="BH98" s="661"/>
      <c r="BI98" s="739"/>
      <c r="BJ98" s="52"/>
      <c r="BK98" s="88"/>
      <c r="BL98" s="88"/>
      <c r="BM98" s="88"/>
      <c r="BP98" s="27"/>
      <c r="BQ98" s="27"/>
      <c r="BR98" s="27"/>
    </row>
    <row r="99" spans="1:70" s="36" customFormat="1" ht="31.35" customHeight="1" x14ac:dyDescent="0.25">
      <c r="A99" s="202" t="s">
        <v>343</v>
      </c>
      <c r="B99" s="727" t="s">
        <v>415</v>
      </c>
      <c r="C99" s="728"/>
      <c r="D99" s="728"/>
      <c r="E99" s="728"/>
      <c r="F99" s="728"/>
      <c r="G99" s="728"/>
      <c r="H99" s="728"/>
      <c r="I99" s="728"/>
      <c r="J99" s="728"/>
      <c r="K99" s="728"/>
      <c r="L99" s="728"/>
      <c r="M99" s="728"/>
      <c r="N99" s="728"/>
      <c r="O99" s="729"/>
      <c r="P99" s="536"/>
      <c r="Q99" s="535"/>
      <c r="R99" s="534"/>
      <c r="S99" s="536"/>
      <c r="T99" s="547"/>
      <c r="U99" s="535"/>
      <c r="V99" s="536"/>
      <c r="W99" s="535"/>
      <c r="X99" s="547"/>
      <c r="Y99" s="535"/>
      <c r="Z99" s="534"/>
      <c r="AA99" s="535"/>
      <c r="AB99" s="534"/>
      <c r="AC99" s="535"/>
      <c r="AD99" s="536"/>
      <c r="AE99" s="535"/>
      <c r="AF99" s="55"/>
      <c r="AG99" s="239"/>
      <c r="AH99" s="234"/>
      <c r="AI99" s="55"/>
      <c r="AJ99" s="239"/>
      <c r="AK99" s="234"/>
      <c r="AL99" s="55"/>
      <c r="AM99" s="239"/>
      <c r="AN99" s="234"/>
      <c r="AO99" s="55"/>
      <c r="AP99" s="239"/>
      <c r="AQ99" s="234"/>
      <c r="AR99" s="55"/>
      <c r="AS99" s="239"/>
      <c r="AT99" s="234"/>
      <c r="AU99" s="55"/>
      <c r="AV99" s="239"/>
      <c r="AW99" s="234"/>
      <c r="AX99" s="55"/>
      <c r="AY99" s="239"/>
      <c r="AZ99" s="234"/>
      <c r="BA99" s="55"/>
      <c r="BB99" s="239"/>
      <c r="BC99" s="56"/>
      <c r="BD99" s="547"/>
      <c r="BE99" s="548"/>
      <c r="BF99" s="631"/>
      <c r="BG99" s="631"/>
      <c r="BH99" s="631"/>
      <c r="BI99" s="632"/>
      <c r="BJ99" s="52"/>
      <c r="BP99" s="27"/>
      <c r="BQ99" s="27"/>
      <c r="BR99" s="27"/>
    </row>
    <row r="100" spans="1:70" s="36" customFormat="1" ht="31.35" customHeight="1" x14ac:dyDescent="0.25">
      <c r="A100" s="162" t="s">
        <v>344</v>
      </c>
      <c r="B100" s="616" t="s">
        <v>287</v>
      </c>
      <c r="C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3"/>
      <c r="P100" s="536"/>
      <c r="Q100" s="535"/>
      <c r="R100" s="534">
        <v>3</v>
      </c>
      <c r="S100" s="536"/>
      <c r="T100" s="547">
        <f t="shared" ref="T100:T116" si="31">SUM(AF100,AI100,AL100,AO100,AR100,AU100,AX100,BA100)</f>
        <v>108</v>
      </c>
      <c r="U100" s="536"/>
      <c r="V100" s="534">
        <f t="shared" ref="V100:V116" si="32">SUM(AG100,AJ100,AM100,AP100,AS100,AV100,AY100,BB100)</f>
        <v>52</v>
      </c>
      <c r="W100" s="548"/>
      <c r="X100" s="571">
        <v>20</v>
      </c>
      <c r="Y100" s="659"/>
      <c r="Z100" s="697">
        <v>32</v>
      </c>
      <c r="AA100" s="659"/>
      <c r="AB100" s="697"/>
      <c r="AC100" s="659"/>
      <c r="AD100" s="697"/>
      <c r="AE100" s="571"/>
      <c r="AF100" s="55"/>
      <c r="AG100" s="239"/>
      <c r="AH100" s="56"/>
      <c r="AI100" s="55"/>
      <c r="AJ100" s="239"/>
      <c r="AK100" s="56"/>
      <c r="AL100" s="55">
        <v>108</v>
      </c>
      <c r="AM100" s="239">
        <v>52</v>
      </c>
      <c r="AN100" s="56">
        <v>3</v>
      </c>
      <c r="AO100" s="55"/>
      <c r="AP100" s="239"/>
      <c r="AQ100" s="56"/>
      <c r="AR100" s="55"/>
      <c r="AS100" s="239"/>
      <c r="AT100" s="56"/>
      <c r="AU100" s="55"/>
      <c r="AV100" s="239"/>
      <c r="AW100" s="56"/>
      <c r="AX100" s="55"/>
      <c r="AY100" s="239"/>
      <c r="AZ100" s="56"/>
      <c r="BA100" s="55"/>
      <c r="BB100" s="239"/>
      <c r="BC100" s="56"/>
      <c r="BD100" s="547">
        <f t="shared" ref="BD100:BD116" si="33">SUM(AH100,AK100,AN100,AQ100,AT100,AW100,AZ100,BC100)</f>
        <v>3</v>
      </c>
      <c r="BE100" s="548"/>
      <c r="BF100" s="631" t="s">
        <v>314</v>
      </c>
      <c r="BG100" s="631"/>
      <c r="BH100" s="631"/>
      <c r="BI100" s="632"/>
      <c r="BJ100" s="52"/>
      <c r="BP100" s="27"/>
      <c r="BQ100" s="27"/>
      <c r="BR100" s="27"/>
    </row>
    <row r="101" spans="1:70" s="36" customFormat="1" ht="62.25" customHeight="1" x14ac:dyDescent="0.25">
      <c r="A101" s="237" t="s">
        <v>345</v>
      </c>
      <c r="B101" s="616" t="s">
        <v>289</v>
      </c>
      <c r="C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3"/>
      <c r="P101" s="536"/>
      <c r="Q101" s="535"/>
      <c r="R101" s="534">
        <v>3</v>
      </c>
      <c r="S101" s="536"/>
      <c r="T101" s="547">
        <f t="shared" si="31"/>
        <v>216</v>
      </c>
      <c r="U101" s="536"/>
      <c r="V101" s="534">
        <f t="shared" si="32"/>
        <v>90</v>
      </c>
      <c r="W101" s="548"/>
      <c r="X101" s="536">
        <v>46</v>
      </c>
      <c r="Y101" s="535"/>
      <c r="Z101" s="534">
        <v>44</v>
      </c>
      <c r="AA101" s="535"/>
      <c r="AB101" s="534"/>
      <c r="AC101" s="535"/>
      <c r="AD101" s="534"/>
      <c r="AE101" s="536"/>
      <c r="AF101" s="55"/>
      <c r="AG101" s="239"/>
      <c r="AH101" s="56"/>
      <c r="AI101" s="55"/>
      <c r="AJ101" s="239"/>
      <c r="AK101" s="56"/>
      <c r="AL101" s="55">
        <v>216</v>
      </c>
      <c r="AM101" s="239">
        <v>90</v>
      </c>
      <c r="AN101" s="56">
        <v>6</v>
      </c>
      <c r="AO101" s="55"/>
      <c r="AP101" s="239"/>
      <c r="AQ101" s="56"/>
      <c r="AR101" s="55"/>
      <c r="AS101" s="239"/>
      <c r="AT101" s="56"/>
      <c r="AU101" s="55"/>
      <c r="AV101" s="239"/>
      <c r="AW101" s="56"/>
      <c r="AX101" s="55"/>
      <c r="AY101" s="239"/>
      <c r="AZ101" s="56"/>
      <c r="BA101" s="55"/>
      <c r="BB101" s="239"/>
      <c r="BC101" s="56"/>
      <c r="BD101" s="547">
        <f t="shared" si="33"/>
        <v>6</v>
      </c>
      <c r="BE101" s="548"/>
      <c r="BF101" s="631" t="s">
        <v>304</v>
      </c>
      <c r="BG101" s="631"/>
      <c r="BH101" s="631"/>
      <c r="BI101" s="632"/>
      <c r="BJ101" s="52"/>
      <c r="BP101" s="27"/>
      <c r="BQ101" s="27"/>
      <c r="BR101" s="27"/>
    </row>
    <row r="102" spans="1:70" s="36" customFormat="1" ht="31.35" customHeight="1" x14ac:dyDescent="0.25">
      <c r="A102" s="202" t="s">
        <v>285</v>
      </c>
      <c r="B102" s="727" t="s">
        <v>443</v>
      </c>
      <c r="C102" s="728"/>
      <c r="D102" s="728"/>
      <c r="E102" s="728"/>
      <c r="F102" s="728"/>
      <c r="G102" s="728"/>
      <c r="H102" s="728"/>
      <c r="I102" s="728"/>
      <c r="J102" s="728"/>
      <c r="K102" s="728"/>
      <c r="L102" s="728"/>
      <c r="M102" s="728"/>
      <c r="N102" s="728"/>
      <c r="O102" s="729"/>
      <c r="P102" s="536"/>
      <c r="Q102" s="535"/>
      <c r="R102" s="534"/>
      <c r="S102" s="536"/>
      <c r="T102" s="547"/>
      <c r="U102" s="535"/>
      <c r="V102" s="536"/>
      <c r="W102" s="535"/>
      <c r="X102" s="547"/>
      <c r="Y102" s="535"/>
      <c r="Z102" s="534"/>
      <c r="AA102" s="535"/>
      <c r="AB102" s="534"/>
      <c r="AC102" s="535"/>
      <c r="AD102" s="536"/>
      <c r="AE102" s="535"/>
      <c r="AF102" s="55"/>
      <c r="AG102" s="239"/>
      <c r="AH102" s="234"/>
      <c r="AI102" s="55"/>
      <c r="AJ102" s="239"/>
      <c r="AK102" s="234"/>
      <c r="AL102" s="55"/>
      <c r="AM102" s="239"/>
      <c r="AN102" s="234"/>
      <c r="AO102" s="55"/>
      <c r="AP102" s="239"/>
      <c r="AQ102" s="234"/>
      <c r="AR102" s="55"/>
      <c r="AS102" s="239"/>
      <c r="AT102" s="234"/>
      <c r="AU102" s="55"/>
      <c r="AV102" s="239"/>
      <c r="AW102" s="234"/>
      <c r="AX102" s="55"/>
      <c r="AY102" s="239"/>
      <c r="AZ102" s="234"/>
      <c r="BA102" s="55"/>
      <c r="BB102" s="239"/>
      <c r="BC102" s="56"/>
      <c r="BD102" s="547"/>
      <c r="BE102" s="548"/>
      <c r="BF102" s="631"/>
      <c r="BG102" s="631"/>
      <c r="BH102" s="631"/>
      <c r="BI102" s="632"/>
      <c r="BJ102" s="52"/>
      <c r="BP102" s="27"/>
      <c r="BQ102" s="27"/>
      <c r="BR102" s="27"/>
    </row>
    <row r="103" spans="1:70" s="36" customFormat="1" ht="31.35" customHeight="1" x14ac:dyDescent="0.25">
      <c r="A103" s="162" t="s">
        <v>286</v>
      </c>
      <c r="B103" s="616" t="s">
        <v>292</v>
      </c>
      <c r="C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3"/>
      <c r="P103" s="536"/>
      <c r="Q103" s="535"/>
      <c r="R103" s="534">
        <v>3</v>
      </c>
      <c r="S103" s="536"/>
      <c r="T103" s="547">
        <f t="shared" ref="T103" si="34">SUM(AF103,AI103,AL103,AO103,AR103,AU103,AX103,BA103)</f>
        <v>108</v>
      </c>
      <c r="U103" s="536"/>
      <c r="V103" s="534">
        <f t="shared" ref="V103" si="35">SUM(AG103,AJ103,AM103,AP103,AS103,AV103,AY103,BB103)</f>
        <v>52</v>
      </c>
      <c r="W103" s="548"/>
      <c r="X103" s="536">
        <v>32</v>
      </c>
      <c r="Y103" s="535"/>
      <c r="Z103" s="534">
        <v>20</v>
      </c>
      <c r="AA103" s="535"/>
      <c r="AB103" s="534"/>
      <c r="AC103" s="535"/>
      <c r="AD103" s="534"/>
      <c r="AE103" s="536"/>
      <c r="AF103" s="55"/>
      <c r="AG103" s="239"/>
      <c r="AH103" s="56"/>
      <c r="AI103" s="55"/>
      <c r="AJ103" s="239"/>
      <c r="AK103" s="56"/>
      <c r="AL103" s="55">
        <v>108</v>
      </c>
      <c r="AM103" s="239">
        <v>52</v>
      </c>
      <c r="AN103" s="56">
        <v>3</v>
      </c>
      <c r="AO103" s="55"/>
      <c r="AP103" s="239"/>
      <c r="AQ103" s="56"/>
      <c r="AR103" s="55"/>
      <c r="AS103" s="239"/>
      <c r="AT103" s="56"/>
      <c r="AU103" s="55"/>
      <c r="AV103" s="239"/>
      <c r="AW103" s="56"/>
      <c r="AX103" s="55"/>
      <c r="AY103" s="239"/>
      <c r="AZ103" s="56"/>
      <c r="BA103" s="55"/>
      <c r="BB103" s="239"/>
      <c r="BC103" s="56"/>
      <c r="BD103" s="549">
        <f t="shared" ref="BD103" si="36">SUM(AH103,AK103,AN103,AQ103,AT103,AW103,AZ103,BC103)</f>
        <v>3</v>
      </c>
      <c r="BE103" s="550"/>
      <c r="BF103" s="631" t="s">
        <v>326</v>
      </c>
      <c r="BG103" s="631"/>
      <c r="BH103" s="631"/>
      <c r="BI103" s="632"/>
      <c r="BJ103" s="52"/>
      <c r="BP103" s="27"/>
      <c r="BQ103" s="27"/>
      <c r="BR103" s="27"/>
    </row>
    <row r="104" spans="1:70" s="36" customFormat="1" ht="31.35" customHeight="1" x14ac:dyDescent="0.25">
      <c r="A104" s="162" t="s">
        <v>288</v>
      </c>
      <c r="B104" s="616" t="s">
        <v>294</v>
      </c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3"/>
      <c r="P104" s="536">
        <v>4.5</v>
      </c>
      <c r="Q104" s="535"/>
      <c r="R104" s="534"/>
      <c r="S104" s="536"/>
      <c r="T104" s="547">
        <f t="shared" si="31"/>
        <v>228</v>
      </c>
      <c r="U104" s="536"/>
      <c r="V104" s="534">
        <f>SUM(AG104,AJ104,AM104,AP104,AS104,AV104,AY104,BB104)</f>
        <v>116</v>
      </c>
      <c r="W104" s="548"/>
      <c r="X104" s="536">
        <v>60</v>
      </c>
      <c r="Y104" s="535"/>
      <c r="Z104" s="534">
        <v>56</v>
      </c>
      <c r="AA104" s="535"/>
      <c r="AB104" s="534"/>
      <c r="AC104" s="535"/>
      <c r="AD104" s="534"/>
      <c r="AE104" s="536"/>
      <c r="AF104" s="55"/>
      <c r="AG104" s="239"/>
      <c r="AH104" s="56"/>
      <c r="AI104" s="55"/>
      <c r="AJ104" s="239"/>
      <c r="AK104" s="56"/>
      <c r="AL104" s="55"/>
      <c r="AM104" s="239"/>
      <c r="AN104" s="56"/>
      <c r="AO104" s="55">
        <v>120</v>
      </c>
      <c r="AP104" s="239">
        <v>64</v>
      </c>
      <c r="AQ104" s="56">
        <v>3</v>
      </c>
      <c r="AR104" s="55">
        <v>108</v>
      </c>
      <c r="AS104" s="239">
        <v>52</v>
      </c>
      <c r="AT104" s="56">
        <v>3</v>
      </c>
      <c r="AU104" s="55"/>
      <c r="AV104" s="239"/>
      <c r="AW104" s="56"/>
      <c r="AX104" s="55"/>
      <c r="AY104" s="239"/>
      <c r="AZ104" s="56"/>
      <c r="BA104" s="55"/>
      <c r="BB104" s="239"/>
      <c r="BC104" s="56"/>
      <c r="BD104" s="547">
        <f t="shared" si="33"/>
        <v>6</v>
      </c>
      <c r="BE104" s="548"/>
      <c r="BF104" s="631" t="s">
        <v>326</v>
      </c>
      <c r="BG104" s="631"/>
      <c r="BH104" s="631"/>
      <c r="BI104" s="632"/>
      <c r="BJ104" s="52"/>
      <c r="BP104" s="27"/>
      <c r="BQ104" s="27"/>
      <c r="BR104" s="27"/>
    </row>
    <row r="105" spans="1:70" s="36" customFormat="1" ht="31.35" customHeight="1" x14ac:dyDescent="0.25">
      <c r="A105" s="162" t="s">
        <v>346</v>
      </c>
      <c r="B105" s="616" t="s">
        <v>295</v>
      </c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3"/>
      <c r="P105" s="536"/>
      <c r="Q105" s="535"/>
      <c r="R105" s="534">
        <v>6</v>
      </c>
      <c r="S105" s="536"/>
      <c r="T105" s="547">
        <f t="shared" si="31"/>
        <v>108</v>
      </c>
      <c r="U105" s="536"/>
      <c r="V105" s="534">
        <f t="shared" ref="V105" si="37">SUM(AG105,AJ105,AM105,AP105,AS105,AV105,AY105,BB105)</f>
        <v>58</v>
      </c>
      <c r="W105" s="548"/>
      <c r="X105" s="536">
        <v>34</v>
      </c>
      <c r="Y105" s="535"/>
      <c r="Z105" s="534">
        <v>24</v>
      </c>
      <c r="AA105" s="535"/>
      <c r="AB105" s="534"/>
      <c r="AC105" s="535"/>
      <c r="AD105" s="534"/>
      <c r="AE105" s="536"/>
      <c r="AF105" s="55"/>
      <c r="AG105" s="239"/>
      <c r="AH105" s="56"/>
      <c r="AI105" s="55"/>
      <c r="AJ105" s="239"/>
      <c r="AK105" s="56"/>
      <c r="AL105" s="55"/>
      <c r="AM105" s="239"/>
      <c r="AN105" s="56"/>
      <c r="AO105" s="55"/>
      <c r="AP105" s="239"/>
      <c r="AQ105" s="56"/>
      <c r="AR105" s="55"/>
      <c r="AS105" s="239"/>
      <c r="AT105" s="56"/>
      <c r="AU105" s="55">
        <v>108</v>
      </c>
      <c r="AV105" s="239">
        <v>58</v>
      </c>
      <c r="AW105" s="56">
        <v>3</v>
      </c>
      <c r="AX105" s="55"/>
      <c r="AY105" s="239"/>
      <c r="AZ105" s="56"/>
      <c r="BA105" s="55"/>
      <c r="BB105" s="239"/>
      <c r="BC105" s="56"/>
      <c r="BD105" s="547">
        <f t="shared" si="33"/>
        <v>3</v>
      </c>
      <c r="BE105" s="548"/>
      <c r="BF105" s="631" t="s">
        <v>326</v>
      </c>
      <c r="BG105" s="631"/>
      <c r="BH105" s="631"/>
      <c r="BI105" s="632"/>
      <c r="BJ105" s="52"/>
      <c r="BP105" s="52"/>
      <c r="BQ105" s="52"/>
      <c r="BR105" s="52"/>
    </row>
    <row r="106" spans="1:70" s="36" customFormat="1" ht="31.35" customHeight="1" x14ac:dyDescent="0.25">
      <c r="A106" s="202" t="s">
        <v>290</v>
      </c>
      <c r="B106" s="727" t="s">
        <v>416</v>
      </c>
      <c r="C106" s="728"/>
      <c r="D106" s="728"/>
      <c r="E106" s="728"/>
      <c r="F106" s="728"/>
      <c r="G106" s="728"/>
      <c r="H106" s="728"/>
      <c r="I106" s="728"/>
      <c r="J106" s="728"/>
      <c r="K106" s="728"/>
      <c r="L106" s="728"/>
      <c r="M106" s="728"/>
      <c r="N106" s="728"/>
      <c r="O106" s="729"/>
      <c r="P106" s="536"/>
      <c r="Q106" s="535"/>
      <c r="R106" s="534"/>
      <c r="S106" s="536"/>
      <c r="T106" s="547"/>
      <c r="U106" s="535"/>
      <c r="V106" s="536"/>
      <c r="W106" s="535"/>
      <c r="X106" s="547"/>
      <c r="Y106" s="535"/>
      <c r="Z106" s="534"/>
      <c r="AA106" s="535"/>
      <c r="AB106" s="534"/>
      <c r="AC106" s="535"/>
      <c r="AD106" s="536"/>
      <c r="AE106" s="535"/>
      <c r="AF106" s="55"/>
      <c r="AG106" s="239"/>
      <c r="AH106" s="234"/>
      <c r="AI106" s="55"/>
      <c r="AJ106" s="239"/>
      <c r="AK106" s="234"/>
      <c r="AL106" s="55"/>
      <c r="AM106" s="239"/>
      <c r="AN106" s="234"/>
      <c r="AO106" s="55"/>
      <c r="AP106" s="239"/>
      <c r="AQ106" s="234"/>
      <c r="AR106" s="55"/>
      <c r="AS106" s="239"/>
      <c r="AT106" s="234"/>
      <c r="AU106" s="55"/>
      <c r="AV106" s="239"/>
      <c r="AW106" s="234"/>
      <c r="AX106" s="55"/>
      <c r="AY106" s="239"/>
      <c r="AZ106" s="234"/>
      <c r="BA106" s="55"/>
      <c r="BB106" s="239"/>
      <c r="BC106" s="56"/>
      <c r="BD106" s="547"/>
      <c r="BE106" s="548"/>
      <c r="BF106" s="631"/>
      <c r="BG106" s="631"/>
      <c r="BH106" s="631"/>
      <c r="BI106" s="632"/>
      <c r="BJ106" s="52"/>
      <c r="BP106" s="27"/>
      <c r="BQ106" s="27"/>
      <c r="BR106" s="27"/>
    </row>
    <row r="107" spans="1:70" s="36" customFormat="1" ht="31.35" customHeight="1" x14ac:dyDescent="0.25">
      <c r="A107" s="89" t="s">
        <v>291</v>
      </c>
      <c r="B107" s="616" t="s">
        <v>302</v>
      </c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3"/>
      <c r="P107" s="536">
        <v>4</v>
      </c>
      <c r="Q107" s="535"/>
      <c r="R107" s="534"/>
      <c r="S107" s="536"/>
      <c r="T107" s="547">
        <f t="shared" ref="T107" si="38">SUM(AF107,AI107,AL107,AO107,AR107,AU107,AX107,BA107)</f>
        <v>120</v>
      </c>
      <c r="U107" s="535"/>
      <c r="V107" s="534">
        <f t="shared" ref="V107" si="39">SUM(AG107,AJ107,AM107,AP107,AS107,AV107,AY107,BB107)</f>
        <v>64</v>
      </c>
      <c r="W107" s="548"/>
      <c r="X107" s="536">
        <v>40</v>
      </c>
      <c r="Y107" s="535"/>
      <c r="Z107" s="534"/>
      <c r="AA107" s="535"/>
      <c r="AB107" s="534">
        <v>24</v>
      </c>
      <c r="AC107" s="535"/>
      <c r="AD107" s="534"/>
      <c r="AE107" s="536"/>
      <c r="AF107" s="55"/>
      <c r="AG107" s="239"/>
      <c r="AH107" s="56"/>
      <c r="AI107" s="55"/>
      <c r="AJ107" s="239"/>
      <c r="AK107" s="56"/>
      <c r="AL107" s="55"/>
      <c r="AM107" s="239"/>
      <c r="AN107" s="56"/>
      <c r="AO107" s="55">
        <v>120</v>
      </c>
      <c r="AP107" s="239">
        <v>64</v>
      </c>
      <c r="AQ107" s="56">
        <v>3</v>
      </c>
      <c r="AR107" s="55"/>
      <c r="AS107" s="239"/>
      <c r="AT107" s="56"/>
      <c r="AU107" s="55"/>
      <c r="AV107" s="239"/>
      <c r="AW107" s="56"/>
      <c r="AX107" s="55"/>
      <c r="AY107" s="239"/>
      <c r="AZ107" s="56"/>
      <c r="BA107" s="55"/>
      <c r="BB107" s="239"/>
      <c r="BC107" s="56"/>
      <c r="BD107" s="547">
        <f t="shared" ref="BD107" si="40">SUM(AH107,AK107,AN107,AQ107,AT107,AW107,AZ107,BC107)</f>
        <v>3</v>
      </c>
      <c r="BE107" s="548"/>
      <c r="BF107" s="631" t="s">
        <v>324</v>
      </c>
      <c r="BG107" s="631"/>
      <c r="BH107" s="631"/>
      <c r="BI107" s="632"/>
      <c r="BJ107" s="52"/>
      <c r="BP107" s="27"/>
      <c r="BQ107" s="27"/>
      <c r="BR107" s="27"/>
    </row>
    <row r="108" spans="1:70" s="36" customFormat="1" ht="31.35" customHeight="1" x14ac:dyDescent="0.25">
      <c r="A108" s="89" t="s">
        <v>293</v>
      </c>
      <c r="B108" s="616" t="s">
        <v>298</v>
      </c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3"/>
      <c r="P108" s="536"/>
      <c r="Q108" s="535"/>
      <c r="R108" s="534">
        <v>5</v>
      </c>
      <c r="S108" s="536"/>
      <c r="T108" s="547">
        <f t="shared" si="31"/>
        <v>120</v>
      </c>
      <c r="U108" s="536"/>
      <c r="V108" s="534">
        <f t="shared" si="32"/>
        <v>52</v>
      </c>
      <c r="W108" s="548"/>
      <c r="X108" s="536">
        <v>28</v>
      </c>
      <c r="Y108" s="535"/>
      <c r="Z108" s="534">
        <v>24</v>
      </c>
      <c r="AA108" s="535"/>
      <c r="AB108" s="534"/>
      <c r="AC108" s="535"/>
      <c r="AD108" s="534"/>
      <c r="AE108" s="536"/>
      <c r="AF108" s="55"/>
      <c r="AG108" s="239"/>
      <c r="AH108" s="56"/>
      <c r="AI108" s="55"/>
      <c r="AJ108" s="239"/>
      <c r="AK108" s="56"/>
      <c r="AL108" s="55"/>
      <c r="AM108" s="239"/>
      <c r="AN108" s="56"/>
      <c r="AO108" s="55"/>
      <c r="AP108" s="239"/>
      <c r="AQ108" s="56"/>
      <c r="AR108" s="55">
        <v>120</v>
      </c>
      <c r="AS108" s="239">
        <v>52</v>
      </c>
      <c r="AT108" s="56">
        <v>3</v>
      </c>
      <c r="AU108" s="55"/>
      <c r="AV108" s="239"/>
      <c r="AW108" s="56"/>
      <c r="AX108" s="55"/>
      <c r="AY108" s="239"/>
      <c r="AZ108" s="56"/>
      <c r="BA108" s="55"/>
      <c r="BB108" s="239"/>
      <c r="BC108" s="56"/>
      <c r="BD108" s="547">
        <f t="shared" si="33"/>
        <v>3</v>
      </c>
      <c r="BE108" s="548"/>
      <c r="BF108" s="631" t="s">
        <v>347</v>
      </c>
      <c r="BG108" s="631"/>
      <c r="BH108" s="631"/>
      <c r="BI108" s="632"/>
      <c r="BJ108" s="52"/>
      <c r="BP108" s="27"/>
      <c r="BQ108" s="27"/>
      <c r="BR108" s="27"/>
    </row>
    <row r="109" spans="1:70" s="36" customFormat="1" ht="31.35" customHeight="1" x14ac:dyDescent="0.25">
      <c r="A109" s="89" t="s">
        <v>381</v>
      </c>
      <c r="B109" s="616" t="s">
        <v>300</v>
      </c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3"/>
      <c r="P109" s="536"/>
      <c r="Q109" s="535"/>
      <c r="R109" s="534">
        <v>5</v>
      </c>
      <c r="S109" s="536"/>
      <c r="T109" s="547">
        <f t="shared" si="31"/>
        <v>108</v>
      </c>
      <c r="U109" s="536"/>
      <c r="V109" s="534">
        <f t="shared" si="32"/>
        <v>52</v>
      </c>
      <c r="W109" s="548"/>
      <c r="X109" s="536">
        <v>32</v>
      </c>
      <c r="Y109" s="535"/>
      <c r="Z109" s="534">
        <v>20</v>
      </c>
      <c r="AA109" s="535"/>
      <c r="AB109" s="534"/>
      <c r="AC109" s="535"/>
      <c r="AD109" s="534"/>
      <c r="AE109" s="536"/>
      <c r="AF109" s="55"/>
      <c r="AG109" s="239"/>
      <c r="AH109" s="56"/>
      <c r="AI109" s="55"/>
      <c r="AJ109" s="239"/>
      <c r="AK109" s="56"/>
      <c r="AL109" s="55"/>
      <c r="AM109" s="239"/>
      <c r="AN109" s="56"/>
      <c r="AO109" s="55"/>
      <c r="AP109" s="239"/>
      <c r="AQ109" s="56"/>
      <c r="AR109" s="55">
        <v>108</v>
      </c>
      <c r="AS109" s="239">
        <v>52</v>
      </c>
      <c r="AT109" s="56">
        <v>3</v>
      </c>
      <c r="AU109" s="55"/>
      <c r="AV109" s="239"/>
      <c r="AW109" s="56"/>
      <c r="AX109" s="55"/>
      <c r="AY109" s="239"/>
      <c r="AZ109" s="56"/>
      <c r="BA109" s="55"/>
      <c r="BB109" s="239"/>
      <c r="BC109" s="56"/>
      <c r="BD109" s="547">
        <f t="shared" si="33"/>
        <v>3</v>
      </c>
      <c r="BE109" s="548"/>
      <c r="BF109" s="631" t="s">
        <v>348</v>
      </c>
      <c r="BG109" s="631"/>
      <c r="BH109" s="631"/>
      <c r="BI109" s="632"/>
      <c r="BJ109" s="52"/>
      <c r="BP109" s="27"/>
      <c r="BQ109" s="27"/>
      <c r="BR109" s="27"/>
    </row>
    <row r="110" spans="1:70" s="36" customFormat="1" ht="62.25" customHeight="1" x14ac:dyDescent="0.25">
      <c r="A110" s="202" t="s">
        <v>296</v>
      </c>
      <c r="B110" s="727" t="s">
        <v>417</v>
      </c>
      <c r="C110" s="728"/>
      <c r="D110" s="728"/>
      <c r="E110" s="728"/>
      <c r="F110" s="728"/>
      <c r="G110" s="728"/>
      <c r="H110" s="728"/>
      <c r="I110" s="728"/>
      <c r="J110" s="728"/>
      <c r="K110" s="728"/>
      <c r="L110" s="728"/>
      <c r="M110" s="728"/>
      <c r="N110" s="728"/>
      <c r="O110" s="729"/>
      <c r="P110" s="536"/>
      <c r="Q110" s="535"/>
      <c r="R110" s="534"/>
      <c r="S110" s="536"/>
      <c r="T110" s="547"/>
      <c r="U110" s="535"/>
      <c r="V110" s="536"/>
      <c r="W110" s="535"/>
      <c r="X110" s="547"/>
      <c r="Y110" s="535"/>
      <c r="Z110" s="534"/>
      <c r="AA110" s="535"/>
      <c r="AB110" s="534"/>
      <c r="AC110" s="535"/>
      <c r="AD110" s="536"/>
      <c r="AE110" s="535"/>
      <c r="AF110" s="55"/>
      <c r="AG110" s="239"/>
      <c r="AH110" s="234"/>
      <c r="AI110" s="55"/>
      <c r="AJ110" s="239"/>
      <c r="AK110" s="234"/>
      <c r="AL110" s="55"/>
      <c r="AM110" s="239"/>
      <c r="AN110" s="234"/>
      <c r="AO110" s="55"/>
      <c r="AP110" s="239"/>
      <c r="AQ110" s="234"/>
      <c r="AR110" s="55"/>
      <c r="AS110" s="239"/>
      <c r="AT110" s="234"/>
      <c r="AU110" s="55"/>
      <c r="AV110" s="239"/>
      <c r="AW110" s="234"/>
      <c r="AX110" s="55"/>
      <c r="AY110" s="239"/>
      <c r="AZ110" s="234"/>
      <c r="BA110" s="55"/>
      <c r="BB110" s="239"/>
      <c r="BC110" s="56"/>
      <c r="BD110" s="547"/>
      <c r="BE110" s="548"/>
      <c r="BF110" s="631"/>
      <c r="BG110" s="631"/>
      <c r="BH110" s="631"/>
      <c r="BI110" s="632"/>
      <c r="BJ110" s="52"/>
      <c r="BP110" s="27"/>
      <c r="BQ110" s="27"/>
      <c r="BR110" s="27"/>
    </row>
    <row r="111" spans="1:70" s="36" customFormat="1" ht="31.35" customHeight="1" x14ac:dyDescent="0.25">
      <c r="A111" s="89" t="s">
        <v>297</v>
      </c>
      <c r="B111" s="616" t="s">
        <v>303</v>
      </c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3"/>
      <c r="P111" s="536"/>
      <c r="Q111" s="535"/>
      <c r="R111" s="534">
        <v>6</v>
      </c>
      <c r="S111" s="536"/>
      <c r="T111" s="547">
        <f t="shared" ref="T111:T112" si="41">SUM(AF111,AI111,AL111,AO111,AR111,AU111,AX111,BA111)</f>
        <v>120</v>
      </c>
      <c r="U111" s="535"/>
      <c r="V111" s="534">
        <f t="shared" ref="V111:V112" si="42">SUM(AG111,AJ111,AM111,AP111,AS111,AV111,AY111,BB111)</f>
        <v>58</v>
      </c>
      <c r="W111" s="548"/>
      <c r="X111" s="536">
        <v>34</v>
      </c>
      <c r="Y111" s="535"/>
      <c r="Z111" s="534">
        <v>24</v>
      </c>
      <c r="AA111" s="535"/>
      <c r="AB111" s="534"/>
      <c r="AC111" s="535"/>
      <c r="AD111" s="534"/>
      <c r="AE111" s="536"/>
      <c r="AF111" s="55"/>
      <c r="AG111" s="239"/>
      <c r="AH111" s="56"/>
      <c r="AI111" s="55"/>
      <c r="AJ111" s="239"/>
      <c r="AK111" s="56"/>
      <c r="AL111" s="55"/>
      <c r="AM111" s="239"/>
      <c r="AN111" s="56"/>
      <c r="AO111" s="55"/>
      <c r="AP111" s="239"/>
      <c r="AQ111" s="56"/>
      <c r="AR111" s="55"/>
      <c r="AS111" s="239"/>
      <c r="AT111" s="56"/>
      <c r="AU111" s="55">
        <v>120</v>
      </c>
      <c r="AV111" s="239">
        <v>58</v>
      </c>
      <c r="AW111" s="56">
        <v>3</v>
      </c>
      <c r="AX111" s="55"/>
      <c r="AY111" s="239"/>
      <c r="AZ111" s="56"/>
      <c r="BA111" s="55"/>
      <c r="BB111" s="239"/>
      <c r="BC111" s="56"/>
      <c r="BD111" s="547">
        <f t="shared" ref="BD111" si="43">SUM(AH111,AK111,AN111,AQ111,AT111,AW111,AZ111,BC111)</f>
        <v>3</v>
      </c>
      <c r="BE111" s="548"/>
      <c r="BF111" s="631" t="s">
        <v>349</v>
      </c>
      <c r="BG111" s="631"/>
      <c r="BH111" s="631"/>
      <c r="BI111" s="632"/>
      <c r="BJ111" s="52"/>
      <c r="BP111" s="52"/>
      <c r="BQ111" s="52"/>
      <c r="BR111" s="52"/>
    </row>
    <row r="112" spans="1:70" s="36" customFormat="1" ht="62.25" customHeight="1" x14ac:dyDescent="0.25">
      <c r="A112" s="199" t="s">
        <v>299</v>
      </c>
      <c r="B112" s="616" t="s">
        <v>371</v>
      </c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3"/>
      <c r="P112" s="536"/>
      <c r="Q112" s="535"/>
      <c r="R112" s="534">
        <v>7</v>
      </c>
      <c r="S112" s="536"/>
      <c r="T112" s="547">
        <f t="shared" si="41"/>
        <v>152</v>
      </c>
      <c r="U112" s="535"/>
      <c r="V112" s="534">
        <f t="shared" si="42"/>
        <v>78</v>
      </c>
      <c r="W112" s="548"/>
      <c r="X112" s="536">
        <v>46</v>
      </c>
      <c r="Y112" s="535"/>
      <c r="Z112" s="534">
        <v>32</v>
      </c>
      <c r="AA112" s="535"/>
      <c r="AB112" s="534"/>
      <c r="AC112" s="535"/>
      <c r="AD112" s="534"/>
      <c r="AE112" s="536"/>
      <c r="AF112" s="55"/>
      <c r="AG112" s="239"/>
      <c r="AH112" s="56"/>
      <c r="AI112" s="55"/>
      <c r="AJ112" s="239"/>
      <c r="AK112" s="56"/>
      <c r="AL112" s="55"/>
      <c r="AM112" s="239"/>
      <c r="AN112" s="56"/>
      <c r="AO112" s="55"/>
      <c r="AP112" s="239"/>
      <c r="AQ112" s="56"/>
      <c r="AR112" s="55"/>
      <c r="AS112" s="239"/>
      <c r="AT112" s="56"/>
      <c r="AU112" s="55"/>
      <c r="AV112" s="239"/>
      <c r="AW112" s="56"/>
      <c r="AX112" s="55">
        <v>152</v>
      </c>
      <c r="AY112" s="239">
        <v>78</v>
      </c>
      <c r="AZ112" s="56">
        <v>5</v>
      </c>
      <c r="BA112" s="55"/>
      <c r="BB112" s="239"/>
      <c r="BC112" s="56"/>
      <c r="BD112" s="547">
        <f t="shared" si="33"/>
        <v>5</v>
      </c>
      <c r="BE112" s="548"/>
      <c r="BF112" s="631" t="s">
        <v>350</v>
      </c>
      <c r="BG112" s="631"/>
      <c r="BH112" s="631"/>
      <c r="BI112" s="632"/>
      <c r="BJ112" s="52"/>
      <c r="BP112" s="27"/>
      <c r="BQ112" s="27"/>
      <c r="BR112" s="27"/>
    </row>
    <row r="113" spans="1:70" s="36" customFormat="1" ht="62.25" customHeight="1" x14ac:dyDescent="0.25">
      <c r="A113" s="204" t="s">
        <v>301</v>
      </c>
      <c r="B113" s="734" t="s">
        <v>418</v>
      </c>
      <c r="C113" s="735"/>
      <c r="D113" s="735"/>
      <c r="E113" s="735"/>
      <c r="F113" s="735"/>
      <c r="G113" s="735"/>
      <c r="H113" s="735"/>
      <c r="I113" s="735"/>
      <c r="J113" s="735"/>
      <c r="K113" s="735"/>
      <c r="L113" s="735"/>
      <c r="M113" s="735"/>
      <c r="N113" s="735"/>
      <c r="O113" s="736"/>
      <c r="P113" s="571"/>
      <c r="Q113" s="659"/>
      <c r="R113" s="697"/>
      <c r="S113" s="571"/>
      <c r="T113" s="549"/>
      <c r="U113" s="659"/>
      <c r="V113" s="571"/>
      <c r="W113" s="659"/>
      <c r="X113" s="549"/>
      <c r="Y113" s="659"/>
      <c r="Z113" s="697"/>
      <c r="AA113" s="659"/>
      <c r="AB113" s="697"/>
      <c r="AC113" s="659"/>
      <c r="AD113" s="571"/>
      <c r="AE113" s="659"/>
      <c r="AF113" s="50"/>
      <c r="AG113" s="240"/>
      <c r="AH113" s="238"/>
      <c r="AI113" s="50"/>
      <c r="AJ113" s="240"/>
      <c r="AK113" s="238"/>
      <c r="AL113" s="50"/>
      <c r="AM113" s="240"/>
      <c r="AN113" s="238"/>
      <c r="AO113" s="50"/>
      <c r="AP113" s="240"/>
      <c r="AQ113" s="238"/>
      <c r="AR113" s="50"/>
      <c r="AS113" s="240"/>
      <c r="AT113" s="238"/>
      <c r="AU113" s="50"/>
      <c r="AV113" s="240"/>
      <c r="AW113" s="238"/>
      <c r="AX113" s="50"/>
      <c r="AY113" s="240"/>
      <c r="AZ113" s="238"/>
      <c r="BA113" s="50"/>
      <c r="BB113" s="240"/>
      <c r="BC113" s="241"/>
      <c r="BD113" s="549"/>
      <c r="BE113" s="550"/>
      <c r="BF113" s="629"/>
      <c r="BG113" s="629"/>
      <c r="BH113" s="629"/>
      <c r="BI113" s="630"/>
      <c r="BJ113" s="52"/>
      <c r="BP113" s="27"/>
      <c r="BQ113" s="27"/>
      <c r="BR113" s="27"/>
    </row>
    <row r="114" spans="1:70" s="36" customFormat="1" ht="62.25" customHeight="1" x14ac:dyDescent="0.25">
      <c r="A114" s="199" t="s">
        <v>385</v>
      </c>
      <c r="B114" s="616" t="s">
        <v>310</v>
      </c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3"/>
      <c r="P114" s="536">
        <v>6</v>
      </c>
      <c r="Q114" s="535"/>
      <c r="R114" s="534"/>
      <c r="S114" s="536"/>
      <c r="T114" s="547">
        <f t="shared" ref="T114" si="44">SUM(AF114,AI114,AL114,AO114,AR114,AU114,AX114,BA114)</f>
        <v>120</v>
      </c>
      <c r="U114" s="536"/>
      <c r="V114" s="534">
        <f t="shared" ref="V114" si="45">SUM(AG114,AJ114,AM114,AP114,AS114,AV114,AY114,BB114)</f>
        <v>58</v>
      </c>
      <c r="W114" s="548"/>
      <c r="X114" s="536">
        <v>34</v>
      </c>
      <c r="Y114" s="535"/>
      <c r="Z114" s="534">
        <v>24</v>
      </c>
      <c r="AA114" s="535"/>
      <c r="AB114" s="534"/>
      <c r="AC114" s="535"/>
      <c r="AD114" s="534"/>
      <c r="AE114" s="536"/>
      <c r="AF114" s="55"/>
      <c r="AG114" s="239"/>
      <c r="AH114" s="56"/>
      <c r="AI114" s="55"/>
      <c r="AJ114" s="239"/>
      <c r="AK114" s="56"/>
      <c r="AL114" s="55"/>
      <c r="AM114" s="239"/>
      <c r="AN114" s="56"/>
      <c r="AO114" s="55"/>
      <c r="AP114" s="239"/>
      <c r="AQ114" s="56"/>
      <c r="AR114" s="55"/>
      <c r="AS114" s="239"/>
      <c r="AT114" s="56"/>
      <c r="AU114" s="55">
        <v>120</v>
      </c>
      <c r="AV114" s="239">
        <v>58</v>
      </c>
      <c r="AW114" s="56">
        <v>3</v>
      </c>
      <c r="AX114" s="55"/>
      <c r="AY114" s="239"/>
      <c r="AZ114" s="56"/>
      <c r="BA114" s="55"/>
      <c r="BB114" s="239"/>
      <c r="BC114" s="56"/>
      <c r="BD114" s="547">
        <f t="shared" ref="BD114" si="46">SUM(AH114,AK114,AN114,AQ114,AT114,AW114,AZ114,BC114)</f>
        <v>3</v>
      </c>
      <c r="BE114" s="548"/>
      <c r="BF114" s="631" t="s">
        <v>351</v>
      </c>
      <c r="BG114" s="631"/>
      <c r="BH114" s="631"/>
      <c r="BI114" s="632"/>
      <c r="BJ114" s="52"/>
      <c r="BP114" s="27"/>
      <c r="BQ114" s="27"/>
      <c r="BR114" s="27"/>
    </row>
    <row r="115" spans="1:70" s="36" customFormat="1" ht="31.35" customHeight="1" x14ac:dyDescent="0.25">
      <c r="A115" s="737" t="s">
        <v>386</v>
      </c>
      <c r="B115" s="616" t="s">
        <v>308</v>
      </c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3"/>
      <c r="P115" s="536">
        <v>7</v>
      </c>
      <c r="Q115" s="535"/>
      <c r="R115" s="534">
        <v>6</v>
      </c>
      <c r="S115" s="536"/>
      <c r="T115" s="547">
        <f t="shared" si="31"/>
        <v>336</v>
      </c>
      <c r="U115" s="536"/>
      <c r="V115" s="534">
        <f t="shared" si="32"/>
        <v>148</v>
      </c>
      <c r="W115" s="548"/>
      <c r="X115" s="536">
        <v>72</v>
      </c>
      <c r="Y115" s="535"/>
      <c r="Z115" s="534">
        <v>40</v>
      </c>
      <c r="AA115" s="535"/>
      <c r="AB115" s="534">
        <v>36</v>
      </c>
      <c r="AC115" s="535"/>
      <c r="AD115" s="534"/>
      <c r="AE115" s="536"/>
      <c r="AF115" s="55"/>
      <c r="AG115" s="239"/>
      <c r="AH115" s="56"/>
      <c r="AI115" s="55"/>
      <c r="AJ115" s="239"/>
      <c r="AK115" s="56"/>
      <c r="AL115" s="55"/>
      <c r="AM115" s="239"/>
      <c r="AN115" s="56"/>
      <c r="AO115" s="55"/>
      <c r="AP115" s="239"/>
      <c r="AQ115" s="56"/>
      <c r="AR115" s="55"/>
      <c r="AS115" s="239"/>
      <c r="AT115" s="56"/>
      <c r="AU115" s="55">
        <v>120</v>
      </c>
      <c r="AV115" s="239">
        <v>58</v>
      </c>
      <c r="AW115" s="56">
        <v>3</v>
      </c>
      <c r="AX115" s="55">
        <v>216</v>
      </c>
      <c r="AY115" s="239">
        <v>90</v>
      </c>
      <c r="AZ115" s="56">
        <v>6</v>
      </c>
      <c r="BA115" s="55"/>
      <c r="BB115" s="239"/>
      <c r="BC115" s="56"/>
      <c r="BD115" s="547">
        <f t="shared" si="33"/>
        <v>9</v>
      </c>
      <c r="BE115" s="548"/>
      <c r="BF115" s="631" t="s">
        <v>329</v>
      </c>
      <c r="BG115" s="631"/>
      <c r="BH115" s="631"/>
      <c r="BI115" s="632"/>
      <c r="BJ115" s="52"/>
      <c r="BP115" s="27"/>
      <c r="BQ115" s="27"/>
      <c r="BR115" s="27"/>
    </row>
    <row r="116" spans="1:70" s="36" customFormat="1" ht="62.25" customHeight="1" x14ac:dyDescent="0.25">
      <c r="A116" s="738"/>
      <c r="B116" s="616" t="s">
        <v>424</v>
      </c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3"/>
      <c r="P116" s="536"/>
      <c r="Q116" s="535"/>
      <c r="R116" s="534"/>
      <c r="S116" s="548"/>
      <c r="T116" s="547">
        <f t="shared" si="31"/>
        <v>30</v>
      </c>
      <c r="U116" s="536"/>
      <c r="V116" s="534">
        <f t="shared" si="32"/>
        <v>0</v>
      </c>
      <c r="W116" s="548"/>
      <c r="X116" s="534"/>
      <c r="Y116" s="535"/>
      <c r="Z116" s="534"/>
      <c r="AA116" s="535"/>
      <c r="AB116" s="534"/>
      <c r="AC116" s="535"/>
      <c r="AD116" s="534"/>
      <c r="AE116" s="535"/>
      <c r="AF116" s="55"/>
      <c r="AG116" s="239"/>
      <c r="AH116" s="56"/>
      <c r="AI116" s="55"/>
      <c r="AJ116" s="239"/>
      <c r="AK116" s="56"/>
      <c r="AL116" s="55"/>
      <c r="AM116" s="239"/>
      <c r="AN116" s="56"/>
      <c r="AO116" s="55"/>
      <c r="AP116" s="239"/>
      <c r="AQ116" s="56"/>
      <c r="AR116" s="55"/>
      <c r="AS116" s="239"/>
      <c r="AT116" s="56"/>
      <c r="AU116" s="55"/>
      <c r="AV116" s="239"/>
      <c r="AW116" s="56"/>
      <c r="AX116" s="55">
        <v>30</v>
      </c>
      <c r="AY116" s="239"/>
      <c r="AZ116" s="56">
        <v>1</v>
      </c>
      <c r="BA116" s="55"/>
      <c r="BB116" s="239"/>
      <c r="BC116" s="56"/>
      <c r="BD116" s="547">
        <f t="shared" si="33"/>
        <v>1</v>
      </c>
      <c r="BE116" s="548"/>
      <c r="BF116" s="663" t="s">
        <v>414</v>
      </c>
      <c r="BG116" s="629"/>
      <c r="BH116" s="629"/>
      <c r="BI116" s="630"/>
      <c r="BJ116" s="52"/>
      <c r="BP116" s="27"/>
      <c r="BQ116" s="27"/>
      <c r="BR116" s="27"/>
    </row>
    <row r="117" spans="1:70" s="36" customFormat="1" ht="31.35" customHeight="1" x14ac:dyDescent="0.25">
      <c r="A117" s="202" t="s">
        <v>305</v>
      </c>
      <c r="B117" s="734" t="s">
        <v>423</v>
      </c>
      <c r="C117" s="735"/>
      <c r="D117" s="735"/>
      <c r="E117" s="735"/>
      <c r="F117" s="735"/>
      <c r="G117" s="735"/>
      <c r="H117" s="735"/>
      <c r="I117" s="735"/>
      <c r="J117" s="735"/>
      <c r="K117" s="735"/>
      <c r="L117" s="735"/>
      <c r="M117" s="735"/>
      <c r="N117" s="735"/>
      <c r="O117" s="736"/>
      <c r="P117" s="571"/>
      <c r="Q117" s="659"/>
      <c r="R117" s="697"/>
      <c r="S117" s="571"/>
      <c r="T117" s="549"/>
      <c r="U117" s="659"/>
      <c r="V117" s="571"/>
      <c r="W117" s="659"/>
      <c r="X117" s="549"/>
      <c r="Y117" s="659"/>
      <c r="Z117" s="697"/>
      <c r="AA117" s="659"/>
      <c r="AB117" s="697"/>
      <c r="AC117" s="659"/>
      <c r="AD117" s="571"/>
      <c r="AE117" s="659"/>
      <c r="AF117" s="50"/>
      <c r="AG117" s="240"/>
      <c r="AH117" s="238"/>
      <c r="AI117" s="50"/>
      <c r="AJ117" s="240"/>
      <c r="AK117" s="238"/>
      <c r="AL117" s="50"/>
      <c r="AM117" s="240"/>
      <c r="AN117" s="238"/>
      <c r="AO117" s="50"/>
      <c r="AP117" s="240"/>
      <c r="AQ117" s="238"/>
      <c r="AR117" s="50"/>
      <c r="AS117" s="240"/>
      <c r="AT117" s="238"/>
      <c r="AU117" s="50"/>
      <c r="AV117" s="240"/>
      <c r="AW117" s="238"/>
      <c r="AX117" s="50"/>
      <c r="AY117" s="240"/>
      <c r="AZ117" s="238"/>
      <c r="BA117" s="50"/>
      <c r="BB117" s="240"/>
      <c r="BC117" s="241"/>
      <c r="BD117" s="549"/>
      <c r="BE117" s="550"/>
      <c r="BF117" s="629"/>
      <c r="BG117" s="629"/>
      <c r="BH117" s="629"/>
      <c r="BI117" s="630"/>
      <c r="BJ117" s="52"/>
      <c r="BP117" s="27"/>
      <c r="BQ117" s="27"/>
      <c r="BR117" s="27"/>
    </row>
    <row r="118" spans="1:70" s="36" customFormat="1" ht="31.35" customHeight="1" x14ac:dyDescent="0.25">
      <c r="A118" s="162" t="s">
        <v>353</v>
      </c>
      <c r="B118" s="616" t="s">
        <v>313</v>
      </c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3"/>
      <c r="P118" s="536">
        <v>7</v>
      </c>
      <c r="Q118" s="535"/>
      <c r="R118" s="534"/>
      <c r="S118" s="536"/>
      <c r="T118" s="547">
        <f t="shared" ref="T118:T120" si="47">SUM(AF118,AI118,AL118,AO118,AR118,AU118,AX118,BA118)</f>
        <v>104</v>
      </c>
      <c r="U118" s="536"/>
      <c r="V118" s="534">
        <f t="shared" ref="V118:V120" si="48">SUM(AG118,AJ118,AM118,AP118,AS118,AV118,AY118,BB118)</f>
        <v>44</v>
      </c>
      <c r="W118" s="548"/>
      <c r="X118" s="536">
        <v>24</v>
      </c>
      <c r="Y118" s="535"/>
      <c r="Z118" s="534">
        <v>20</v>
      </c>
      <c r="AA118" s="535"/>
      <c r="AB118" s="534"/>
      <c r="AC118" s="535"/>
      <c r="AD118" s="534"/>
      <c r="AE118" s="536"/>
      <c r="AF118" s="55"/>
      <c r="AG118" s="239"/>
      <c r="AH118" s="56"/>
      <c r="AI118" s="55"/>
      <c r="AJ118" s="239"/>
      <c r="AK118" s="56"/>
      <c r="AL118" s="55"/>
      <c r="AM118" s="239"/>
      <c r="AN118" s="56"/>
      <c r="AO118" s="55"/>
      <c r="AP118" s="239"/>
      <c r="AQ118" s="56"/>
      <c r="AR118" s="55"/>
      <c r="AS118" s="239"/>
      <c r="AT118" s="56"/>
      <c r="AU118" s="55"/>
      <c r="AV118" s="239"/>
      <c r="AW118" s="56"/>
      <c r="AX118" s="55">
        <v>104</v>
      </c>
      <c r="AY118" s="239">
        <v>44</v>
      </c>
      <c r="AZ118" s="56">
        <v>3</v>
      </c>
      <c r="BA118" s="55"/>
      <c r="BB118" s="239"/>
      <c r="BC118" s="56"/>
      <c r="BD118" s="547">
        <f t="shared" ref="BD118:BD120" si="49">SUM(AH118,AK118,AN118,AQ118,AT118,AW118,AZ118,BC118)</f>
        <v>3</v>
      </c>
      <c r="BE118" s="548"/>
      <c r="BF118" s="631" t="s">
        <v>352</v>
      </c>
      <c r="BG118" s="631"/>
      <c r="BH118" s="631"/>
      <c r="BI118" s="632"/>
      <c r="BJ118" s="52"/>
      <c r="BP118" s="27"/>
      <c r="BQ118" s="27"/>
      <c r="BR118" s="27"/>
    </row>
    <row r="119" spans="1:70" s="36" customFormat="1" ht="31.35" customHeight="1" x14ac:dyDescent="0.25">
      <c r="A119" s="162" t="s">
        <v>354</v>
      </c>
      <c r="B119" s="616" t="s">
        <v>316</v>
      </c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3"/>
      <c r="P119" s="536"/>
      <c r="Q119" s="535"/>
      <c r="R119" s="534">
        <v>7</v>
      </c>
      <c r="S119" s="536"/>
      <c r="T119" s="547">
        <f t="shared" si="47"/>
        <v>104</v>
      </c>
      <c r="U119" s="536"/>
      <c r="V119" s="534">
        <f t="shared" si="48"/>
        <v>42</v>
      </c>
      <c r="W119" s="548"/>
      <c r="X119" s="536">
        <v>22</v>
      </c>
      <c r="Y119" s="535"/>
      <c r="Z119" s="534"/>
      <c r="AA119" s="535"/>
      <c r="AB119" s="534">
        <v>20</v>
      </c>
      <c r="AC119" s="535"/>
      <c r="AD119" s="534"/>
      <c r="AE119" s="536"/>
      <c r="AF119" s="55"/>
      <c r="AG119" s="239"/>
      <c r="AH119" s="56"/>
      <c r="AI119" s="55"/>
      <c r="AJ119" s="239"/>
      <c r="AK119" s="56"/>
      <c r="AL119" s="55"/>
      <c r="AM119" s="239"/>
      <c r="AN119" s="56"/>
      <c r="AO119" s="55"/>
      <c r="AP119" s="239"/>
      <c r="AQ119" s="56"/>
      <c r="AR119" s="55"/>
      <c r="AS119" s="239"/>
      <c r="AT119" s="56"/>
      <c r="AU119" s="55"/>
      <c r="AV119" s="239"/>
      <c r="AW119" s="56"/>
      <c r="AX119" s="55">
        <v>104</v>
      </c>
      <c r="AY119" s="239">
        <v>42</v>
      </c>
      <c r="AZ119" s="56">
        <v>3</v>
      </c>
      <c r="BA119" s="55"/>
      <c r="BB119" s="239"/>
      <c r="BC119" s="56"/>
      <c r="BD119" s="547">
        <f t="shared" si="49"/>
        <v>3</v>
      </c>
      <c r="BE119" s="548"/>
      <c r="BF119" s="631" t="s">
        <v>355</v>
      </c>
      <c r="BG119" s="631"/>
      <c r="BH119" s="631"/>
      <c r="BI119" s="632"/>
      <c r="BJ119" s="52"/>
      <c r="BP119" s="27"/>
      <c r="BQ119" s="27"/>
      <c r="BR119" s="27"/>
    </row>
    <row r="120" spans="1:70" s="36" customFormat="1" ht="31.35" customHeight="1" x14ac:dyDescent="0.25">
      <c r="A120" s="89" t="s">
        <v>387</v>
      </c>
      <c r="B120" s="731" t="s">
        <v>402</v>
      </c>
      <c r="C120" s="732"/>
      <c r="D120" s="732"/>
      <c r="E120" s="732"/>
      <c r="F120" s="732"/>
      <c r="G120" s="732"/>
      <c r="H120" s="732"/>
      <c r="I120" s="732"/>
      <c r="J120" s="732"/>
      <c r="K120" s="732"/>
      <c r="L120" s="732"/>
      <c r="M120" s="732"/>
      <c r="N120" s="732"/>
      <c r="O120" s="733"/>
      <c r="P120" s="654">
        <v>7</v>
      </c>
      <c r="Q120" s="655"/>
      <c r="R120" s="657"/>
      <c r="S120" s="654"/>
      <c r="T120" s="653">
        <f t="shared" si="47"/>
        <v>216</v>
      </c>
      <c r="U120" s="655"/>
      <c r="V120" s="657">
        <f t="shared" si="48"/>
        <v>92</v>
      </c>
      <c r="W120" s="730"/>
      <c r="X120" s="654">
        <v>52</v>
      </c>
      <c r="Y120" s="655"/>
      <c r="Z120" s="657">
        <v>40</v>
      </c>
      <c r="AA120" s="655"/>
      <c r="AB120" s="657"/>
      <c r="AC120" s="655"/>
      <c r="AD120" s="657"/>
      <c r="AE120" s="654"/>
      <c r="AF120" s="94"/>
      <c r="AG120" s="95"/>
      <c r="AH120" s="96"/>
      <c r="AI120" s="94"/>
      <c r="AJ120" s="95"/>
      <c r="AK120" s="96"/>
      <c r="AL120" s="94"/>
      <c r="AM120" s="95"/>
      <c r="AN120" s="96"/>
      <c r="AO120" s="94"/>
      <c r="AP120" s="95"/>
      <c r="AQ120" s="96"/>
      <c r="AR120" s="94"/>
      <c r="AS120" s="95"/>
      <c r="AT120" s="96"/>
      <c r="AU120" s="94"/>
      <c r="AV120" s="95"/>
      <c r="AW120" s="96"/>
      <c r="AX120" s="94">
        <v>216</v>
      </c>
      <c r="AY120" s="95">
        <v>92</v>
      </c>
      <c r="AZ120" s="96">
        <v>6</v>
      </c>
      <c r="BA120" s="94"/>
      <c r="BB120" s="95"/>
      <c r="BC120" s="96"/>
      <c r="BD120" s="653">
        <f t="shared" si="49"/>
        <v>6</v>
      </c>
      <c r="BE120" s="730"/>
      <c r="BF120" s="631" t="s">
        <v>356</v>
      </c>
      <c r="BG120" s="631"/>
      <c r="BH120" s="631"/>
      <c r="BI120" s="632"/>
      <c r="BJ120" s="52"/>
      <c r="BP120" s="27"/>
      <c r="BQ120" s="27"/>
      <c r="BR120" s="27"/>
    </row>
    <row r="121" spans="1:70" s="36" customFormat="1" ht="31.35" customHeight="1" x14ac:dyDescent="0.25">
      <c r="A121" s="202" t="s">
        <v>306</v>
      </c>
      <c r="B121" s="727" t="s">
        <v>332</v>
      </c>
      <c r="C121" s="728"/>
      <c r="D121" s="728"/>
      <c r="E121" s="728"/>
      <c r="F121" s="728"/>
      <c r="G121" s="728"/>
      <c r="H121" s="728"/>
      <c r="I121" s="728"/>
      <c r="J121" s="728"/>
      <c r="K121" s="728"/>
      <c r="L121" s="728"/>
      <c r="M121" s="728"/>
      <c r="N121" s="728"/>
      <c r="O121" s="729"/>
      <c r="P121" s="536"/>
      <c r="Q121" s="535"/>
      <c r="R121" s="534"/>
      <c r="S121" s="536"/>
      <c r="T121" s="547"/>
      <c r="U121" s="535"/>
      <c r="V121" s="536"/>
      <c r="W121" s="535"/>
      <c r="X121" s="547"/>
      <c r="Y121" s="535"/>
      <c r="Z121" s="534"/>
      <c r="AA121" s="535"/>
      <c r="AB121" s="534"/>
      <c r="AC121" s="535"/>
      <c r="AD121" s="536"/>
      <c r="AE121" s="535"/>
      <c r="AF121" s="55"/>
      <c r="AG121" s="239"/>
      <c r="AH121" s="234"/>
      <c r="AI121" s="55"/>
      <c r="AJ121" s="239"/>
      <c r="AK121" s="234"/>
      <c r="AL121" s="55"/>
      <c r="AM121" s="239"/>
      <c r="AN121" s="234"/>
      <c r="AO121" s="55"/>
      <c r="AP121" s="239"/>
      <c r="AQ121" s="234"/>
      <c r="AR121" s="55"/>
      <c r="AS121" s="239"/>
      <c r="AT121" s="234"/>
      <c r="AU121" s="55"/>
      <c r="AV121" s="239"/>
      <c r="AW121" s="234"/>
      <c r="AX121" s="55"/>
      <c r="AY121" s="239"/>
      <c r="AZ121" s="234"/>
      <c r="BA121" s="55"/>
      <c r="BB121" s="239"/>
      <c r="BC121" s="56"/>
      <c r="BD121" s="547"/>
      <c r="BE121" s="548"/>
      <c r="BF121" s="631"/>
      <c r="BG121" s="631"/>
      <c r="BH121" s="631"/>
      <c r="BI121" s="632"/>
      <c r="BJ121" s="52"/>
      <c r="BP121" s="27"/>
      <c r="BQ121" s="27"/>
      <c r="BR121" s="27"/>
    </row>
    <row r="122" spans="1:70" s="36" customFormat="1" ht="48.15" customHeight="1" x14ac:dyDescent="0.25">
      <c r="A122" s="202" t="s">
        <v>307</v>
      </c>
      <c r="B122" s="727" t="s">
        <v>422</v>
      </c>
      <c r="C122" s="728"/>
      <c r="D122" s="728"/>
      <c r="E122" s="728"/>
      <c r="F122" s="728"/>
      <c r="G122" s="728"/>
      <c r="H122" s="728"/>
      <c r="I122" s="728"/>
      <c r="J122" s="728"/>
      <c r="K122" s="728"/>
      <c r="L122" s="728"/>
      <c r="M122" s="728"/>
      <c r="N122" s="728"/>
      <c r="O122" s="729"/>
      <c r="P122" s="536"/>
      <c r="Q122" s="535"/>
      <c r="R122" s="534"/>
      <c r="S122" s="536"/>
      <c r="T122" s="547"/>
      <c r="U122" s="535"/>
      <c r="V122" s="536"/>
      <c r="W122" s="535"/>
      <c r="X122" s="547"/>
      <c r="Y122" s="535"/>
      <c r="Z122" s="534"/>
      <c r="AA122" s="535"/>
      <c r="AB122" s="534"/>
      <c r="AC122" s="535"/>
      <c r="AD122" s="536"/>
      <c r="AE122" s="535"/>
      <c r="AF122" s="55"/>
      <c r="AG122" s="239"/>
      <c r="AH122" s="234"/>
      <c r="AI122" s="55"/>
      <c r="AJ122" s="239"/>
      <c r="AK122" s="234"/>
      <c r="AL122" s="55"/>
      <c r="AM122" s="239"/>
      <c r="AN122" s="234"/>
      <c r="AO122" s="55"/>
      <c r="AP122" s="239"/>
      <c r="AQ122" s="234"/>
      <c r="AR122" s="55"/>
      <c r="AS122" s="239"/>
      <c r="AT122" s="234"/>
      <c r="AU122" s="55"/>
      <c r="AV122" s="239"/>
      <c r="AW122" s="234"/>
      <c r="AX122" s="55"/>
      <c r="AY122" s="239"/>
      <c r="AZ122" s="234"/>
      <c r="BA122" s="55"/>
      <c r="BB122" s="239"/>
      <c r="BC122" s="56"/>
      <c r="BD122" s="547"/>
      <c r="BE122" s="548"/>
      <c r="BF122" s="631"/>
      <c r="BG122" s="631"/>
      <c r="BH122" s="631"/>
      <c r="BI122" s="632"/>
      <c r="BJ122" s="52"/>
      <c r="BP122" s="27"/>
      <c r="BQ122" s="27"/>
      <c r="BR122" s="27"/>
    </row>
    <row r="123" spans="1:70" s="36" customFormat="1" ht="31.35" customHeight="1" x14ac:dyDescent="0.25">
      <c r="A123" s="162" t="s">
        <v>388</v>
      </c>
      <c r="B123" s="616" t="s">
        <v>317</v>
      </c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3"/>
      <c r="P123" s="536">
        <v>6</v>
      </c>
      <c r="Q123" s="535"/>
      <c r="R123" s="534"/>
      <c r="S123" s="536"/>
      <c r="T123" s="547">
        <f t="shared" ref="T123:T124" si="50">SUM(AF123,AI123,AL123,AO123,AR123,AU123,AX123,BA123)</f>
        <v>120</v>
      </c>
      <c r="U123" s="536"/>
      <c r="V123" s="534">
        <f t="shared" ref="V123:V124" si="51">SUM(AG123,AJ123,AM123,AP123,AS123,AV123,AY123,BB123)</f>
        <v>58</v>
      </c>
      <c r="W123" s="548"/>
      <c r="X123" s="536">
        <v>34</v>
      </c>
      <c r="Y123" s="535"/>
      <c r="Z123" s="534">
        <v>24</v>
      </c>
      <c r="AA123" s="535"/>
      <c r="AB123" s="534"/>
      <c r="AC123" s="535"/>
      <c r="AD123" s="534"/>
      <c r="AE123" s="536"/>
      <c r="AF123" s="55"/>
      <c r="AG123" s="239"/>
      <c r="AH123" s="56"/>
      <c r="AI123" s="55"/>
      <c r="AJ123" s="239"/>
      <c r="AK123" s="56"/>
      <c r="AL123" s="55"/>
      <c r="AM123" s="239"/>
      <c r="AN123" s="56"/>
      <c r="AO123" s="55"/>
      <c r="AP123" s="239"/>
      <c r="AQ123" s="56"/>
      <c r="AR123" s="55"/>
      <c r="AS123" s="239"/>
      <c r="AT123" s="56"/>
      <c r="AU123" s="55">
        <v>120</v>
      </c>
      <c r="AV123" s="239">
        <v>58</v>
      </c>
      <c r="AW123" s="56">
        <v>3</v>
      </c>
      <c r="AX123" s="55"/>
      <c r="AY123" s="239"/>
      <c r="AZ123" s="56"/>
      <c r="BA123" s="55"/>
      <c r="BB123" s="239"/>
      <c r="BC123" s="56"/>
      <c r="BD123" s="547">
        <f t="shared" ref="BD123:BD124" si="52">SUM(AH123,AK123,AN123,AQ123,AT123,AW123,AZ123,BC123)</f>
        <v>3</v>
      </c>
      <c r="BE123" s="548"/>
      <c r="BF123" s="631" t="s">
        <v>357</v>
      </c>
      <c r="BG123" s="631"/>
      <c r="BH123" s="631"/>
      <c r="BI123" s="632"/>
      <c r="BJ123" s="52"/>
      <c r="BP123" s="27"/>
      <c r="BQ123" s="27"/>
      <c r="BR123" s="27"/>
    </row>
    <row r="124" spans="1:70" s="36" customFormat="1" ht="31.35" customHeight="1" x14ac:dyDescent="0.25">
      <c r="A124" s="162" t="s">
        <v>389</v>
      </c>
      <c r="B124" s="616" t="s">
        <v>318</v>
      </c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3"/>
      <c r="P124" s="536">
        <v>7</v>
      </c>
      <c r="Q124" s="535"/>
      <c r="R124" s="534"/>
      <c r="S124" s="536"/>
      <c r="T124" s="547">
        <f t="shared" si="50"/>
        <v>104</v>
      </c>
      <c r="U124" s="536"/>
      <c r="V124" s="534">
        <f t="shared" si="51"/>
        <v>44</v>
      </c>
      <c r="W124" s="548"/>
      <c r="X124" s="536">
        <v>24</v>
      </c>
      <c r="Y124" s="535"/>
      <c r="Z124" s="534">
        <v>20</v>
      </c>
      <c r="AA124" s="535"/>
      <c r="AB124" s="534"/>
      <c r="AC124" s="535"/>
      <c r="AD124" s="534"/>
      <c r="AE124" s="536"/>
      <c r="AF124" s="55"/>
      <c r="AG124" s="239"/>
      <c r="AH124" s="56"/>
      <c r="AI124" s="55"/>
      <c r="AJ124" s="239"/>
      <c r="AK124" s="56"/>
      <c r="AL124" s="55"/>
      <c r="AM124" s="239"/>
      <c r="AN124" s="56"/>
      <c r="AO124" s="55"/>
      <c r="AP124" s="239"/>
      <c r="AQ124" s="56"/>
      <c r="AR124" s="55"/>
      <c r="AS124" s="239"/>
      <c r="AT124" s="56"/>
      <c r="AU124" s="55"/>
      <c r="AV124" s="239"/>
      <c r="AW124" s="56"/>
      <c r="AX124" s="55">
        <v>104</v>
      </c>
      <c r="AY124" s="239">
        <v>44</v>
      </c>
      <c r="AZ124" s="56">
        <v>3</v>
      </c>
      <c r="BA124" s="55"/>
      <c r="BB124" s="239"/>
      <c r="BC124" s="56"/>
      <c r="BD124" s="547">
        <f t="shared" si="52"/>
        <v>3</v>
      </c>
      <c r="BE124" s="548"/>
      <c r="BF124" s="631" t="s">
        <v>358</v>
      </c>
      <c r="BG124" s="631"/>
      <c r="BH124" s="631"/>
      <c r="BI124" s="632"/>
      <c r="BJ124" s="52"/>
      <c r="BP124" s="27"/>
      <c r="BQ124" s="27"/>
      <c r="BR124" s="27"/>
    </row>
    <row r="125" spans="1:70" s="36" customFormat="1" ht="62.25" customHeight="1" x14ac:dyDescent="0.25">
      <c r="A125" s="204" t="s">
        <v>309</v>
      </c>
      <c r="B125" s="727" t="s">
        <v>421</v>
      </c>
      <c r="C125" s="728"/>
      <c r="D125" s="728"/>
      <c r="E125" s="728"/>
      <c r="F125" s="728"/>
      <c r="G125" s="728"/>
      <c r="H125" s="728"/>
      <c r="I125" s="728"/>
      <c r="J125" s="728"/>
      <c r="K125" s="728"/>
      <c r="L125" s="728"/>
      <c r="M125" s="728"/>
      <c r="N125" s="728"/>
      <c r="O125" s="729"/>
      <c r="P125" s="536"/>
      <c r="Q125" s="535"/>
      <c r="R125" s="534"/>
      <c r="S125" s="536"/>
      <c r="T125" s="547"/>
      <c r="U125" s="535"/>
      <c r="V125" s="536"/>
      <c r="W125" s="535"/>
      <c r="X125" s="547"/>
      <c r="Y125" s="535"/>
      <c r="Z125" s="534"/>
      <c r="AA125" s="535"/>
      <c r="AB125" s="534"/>
      <c r="AC125" s="535"/>
      <c r="AD125" s="536"/>
      <c r="AE125" s="535"/>
      <c r="AF125" s="55"/>
      <c r="AG125" s="239"/>
      <c r="AH125" s="234"/>
      <c r="AI125" s="55"/>
      <c r="AJ125" s="239"/>
      <c r="AK125" s="234"/>
      <c r="AL125" s="55"/>
      <c r="AM125" s="239"/>
      <c r="AN125" s="234"/>
      <c r="AO125" s="55"/>
      <c r="AP125" s="239"/>
      <c r="AQ125" s="234"/>
      <c r="AR125" s="55"/>
      <c r="AS125" s="239"/>
      <c r="AT125" s="234"/>
      <c r="AU125" s="55"/>
      <c r="AV125" s="239"/>
      <c r="AW125" s="234"/>
      <c r="AX125" s="55"/>
      <c r="AY125" s="239"/>
      <c r="AZ125" s="234"/>
      <c r="BA125" s="55"/>
      <c r="BB125" s="239"/>
      <c r="BC125" s="56"/>
      <c r="BD125" s="547"/>
      <c r="BE125" s="548"/>
      <c r="BF125" s="631"/>
      <c r="BG125" s="631"/>
      <c r="BH125" s="631"/>
      <c r="BI125" s="632"/>
      <c r="BJ125" s="52"/>
      <c r="BP125" s="27"/>
      <c r="BQ125" s="27"/>
      <c r="BR125" s="27"/>
    </row>
    <row r="126" spans="1:70" s="36" customFormat="1" ht="62.25" customHeight="1" x14ac:dyDescent="0.25">
      <c r="A126" s="237" t="s">
        <v>390</v>
      </c>
      <c r="B126" s="616" t="s">
        <v>370</v>
      </c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3"/>
      <c r="P126" s="536">
        <v>6</v>
      </c>
      <c r="Q126" s="535"/>
      <c r="R126" s="534"/>
      <c r="S126" s="536"/>
      <c r="T126" s="547">
        <f t="shared" ref="T126:T127" si="53">SUM(AF126,AI126,AL126,AO126,AR126,AU126,AX126,BA126)</f>
        <v>120</v>
      </c>
      <c r="U126" s="536"/>
      <c r="V126" s="534">
        <f t="shared" ref="V126:V127" si="54">SUM(AG126,AJ126,AM126,AP126,AS126,AV126,AY126,BB126)</f>
        <v>58</v>
      </c>
      <c r="W126" s="548"/>
      <c r="X126" s="536">
        <v>34</v>
      </c>
      <c r="Y126" s="535"/>
      <c r="Z126" s="534">
        <v>24</v>
      </c>
      <c r="AA126" s="535"/>
      <c r="AB126" s="534"/>
      <c r="AC126" s="535"/>
      <c r="AD126" s="534"/>
      <c r="AE126" s="536"/>
      <c r="AF126" s="55"/>
      <c r="AG126" s="239"/>
      <c r="AH126" s="56"/>
      <c r="AI126" s="55"/>
      <c r="AJ126" s="239"/>
      <c r="AK126" s="56"/>
      <c r="AL126" s="55"/>
      <c r="AM126" s="239"/>
      <c r="AN126" s="56"/>
      <c r="AO126" s="55"/>
      <c r="AP126" s="239"/>
      <c r="AQ126" s="56"/>
      <c r="AR126" s="55"/>
      <c r="AS126" s="239"/>
      <c r="AT126" s="56"/>
      <c r="AU126" s="55">
        <v>120</v>
      </c>
      <c r="AV126" s="239">
        <v>58</v>
      </c>
      <c r="AW126" s="56">
        <v>3</v>
      </c>
      <c r="AX126" s="55"/>
      <c r="AY126" s="239"/>
      <c r="AZ126" s="56"/>
      <c r="BA126" s="55"/>
      <c r="BB126" s="239"/>
      <c r="BC126" s="56"/>
      <c r="BD126" s="547">
        <f t="shared" ref="BD126:BD127" si="55">SUM(AH126,AK126,AN126,AQ126,AT126,AW126,AZ126,BC126)</f>
        <v>3</v>
      </c>
      <c r="BE126" s="548"/>
      <c r="BF126" s="631" t="s">
        <v>359</v>
      </c>
      <c r="BG126" s="631"/>
      <c r="BH126" s="631"/>
      <c r="BI126" s="632"/>
      <c r="BJ126" s="52"/>
      <c r="BP126" s="27"/>
      <c r="BQ126" s="27"/>
      <c r="BR126" s="27"/>
    </row>
    <row r="127" spans="1:70" s="36" customFormat="1" ht="31.35" customHeight="1" x14ac:dyDescent="0.25">
      <c r="A127" s="162" t="s">
        <v>391</v>
      </c>
      <c r="B127" s="616" t="s">
        <v>322</v>
      </c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3"/>
      <c r="P127" s="536">
        <v>7</v>
      </c>
      <c r="Q127" s="535"/>
      <c r="R127" s="534"/>
      <c r="S127" s="536"/>
      <c r="T127" s="547">
        <f t="shared" si="53"/>
        <v>104</v>
      </c>
      <c r="U127" s="536"/>
      <c r="V127" s="534">
        <f t="shared" si="54"/>
        <v>44</v>
      </c>
      <c r="W127" s="548"/>
      <c r="X127" s="536">
        <v>24</v>
      </c>
      <c r="Y127" s="535"/>
      <c r="Z127" s="534">
        <v>20</v>
      </c>
      <c r="AA127" s="535"/>
      <c r="AB127" s="534"/>
      <c r="AC127" s="535"/>
      <c r="AD127" s="534"/>
      <c r="AE127" s="536"/>
      <c r="AF127" s="55"/>
      <c r="AG127" s="239"/>
      <c r="AH127" s="56"/>
      <c r="AI127" s="55"/>
      <c r="AJ127" s="239"/>
      <c r="AK127" s="56"/>
      <c r="AL127" s="55"/>
      <c r="AM127" s="239"/>
      <c r="AN127" s="56"/>
      <c r="AO127" s="50"/>
      <c r="AP127" s="240"/>
      <c r="AQ127" s="241"/>
      <c r="AR127" s="55"/>
      <c r="AS127" s="239"/>
      <c r="AT127" s="56"/>
      <c r="AU127" s="55"/>
      <c r="AV127" s="239"/>
      <c r="AW127" s="56"/>
      <c r="AX127" s="55">
        <v>104</v>
      </c>
      <c r="AY127" s="239">
        <v>44</v>
      </c>
      <c r="AZ127" s="56">
        <v>3</v>
      </c>
      <c r="BA127" s="55"/>
      <c r="BB127" s="239"/>
      <c r="BC127" s="56"/>
      <c r="BD127" s="549">
        <f t="shared" si="55"/>
        <v>3</v>
      </c>
      <c r="BE127" s="550"/>
      <c r="BF127" s="631" t="s">
        <v>360</v>
      </c>
      <c r="BG127" s="631"/>
      <c r="BH127" s="631"/>
      <c r="BI127" s="632"/>
      <c r="BJ127" s="52"/>
      <c r="BP127" s="52"/>
      <c r="BQ127" s="52"/>
      <c r="BR127" s="52"/>
    </row>
    <row r="128" spans="1:70" s="36" customFormat="1" ht="31.35" customHeight="1" x14ac:dyDescent="0.25">
      <c r="A128" s="202" t="s">
        <v>331</v>
      </c>
      <c r="B128" s="727" t="s">
        <v>333</v>
      </c>
      <c r="C128" s="728"/>
      <c r="D128" s="728"/>
      <c r="E128" s="728"/>
      <c r="F128" s="728"/>
      <c r="G128" s="728"/>
      <c r="H128" s="728"/>
      <c r="I128" s="728"/>
      <c r="J128" s="728"/>
      <c r="K128" s="728"/>
      <c r="L128" s="728"/>
      <c r="M128" s="728"/>
      <c r="N128" s="728"/>
      <c r="O128" s="729"/>
      <c r="P128" s="536"/>
      <c r="Q128" s="535"/>
      <c r="R128" s="534"/>
      <c r="S128" s="536"/>
      <c r="T128" s="547"/>
      <c r="U128" s="535"/>
      <c r="V128" s="536"/>
      <c r="W128" s="535"/>
      <c r="X128" s="547"/>
      <c r="Y128" s="535"/>
      <c r="Z128" s="534"/>
      <c r="AA128" s="535"/>
      <c r="AB128" s="534"/>
      <c r="AC128" s="535"/>
      <c r="AD128" s="536"/>
      <c r="AE128" s="535"/>
      <c r="AF128" s="55"/>
      <c r="AG128" s="239"/>
      <c r="AH128" s="234"/>
      <c r="AI128" s="55"/>
      <c r="AJ128" s="239"/>
      <c r="AK128" s="234"/>
      <c r="AL128" s="55"/>
      <c r="AM128" s="239"/>
      <c r="AN128" s="234"/>
      <c r="AO128" s="55"/>
      <c r="AP128" s="239"/>
      <c r="AQ128" s="234"/>
      <c r="AR128" s="55"/>
      <c r="AS128" s="239"/>
      <c r="AT128" s="234"/>
      <c r="AU128" s="55"/>
      <c r="AV128" s="239"/>
      <c r="AW128" s="234"/>
      <c r="AX128" s="55"/>
      <c r="AY128" s="239"/>
      <c r="AZ128" s="234"/>
      <c r="BA128" s="55"/>
      <c r="BB128" s="239"/>
      <c r="BC128" s="56"/>
      <c r="BD128" s="547"/>
      <c r="BE128" s="548"/>
      <c r="BF128" s="631"/>
      <c r="BG128" s="631"/>
      <c r="BH128" s="631"/>
      <c r="BI128" s="632"/>
      <c r="BJ128" s="52"/>
      <c r="BP128" s="27"/>
      <c r="BQ128" s="27"/>
      <c r="BR128" s="27"/>
    </row>
    <row r="129" spans="1:70" s="36" customFormat="1" ht="62.25" customHeight="1" x14ac:dyDescent="0.25">
      <c r="A129" s="204" t="s">
        <v>311</v>
      </c>
      <c r="B129" s="727" t="s">
        <v>420</v>
      </c>
      <c r="C129" s="728"/>
      <c r="D129" s="728"/>
      <c r="E129" s="728"/>
      <c r="F129" s="728"/>
      <c r="G129" s="728"/>
      <c r="H129" s="728"/>
      <c r="I129" s="728"/>
      <c r="J129" s="728"/>
      <c r="K129" s="728"/>
      <c r="L129" s="728"/>
      <c r="M129" s="728"/>
      <c r="N129" s="728"/>
      <c r="O129" s="729"/>
      <c r="P129" s="536"/>
      <c r="Q129" s="535"/>
      <c r="R129" s="534"/>
      <c r="S129" s="536"/>
      <c r="T129" s="547"/>
      <c r="U129" s="535"/>
      <c r="V129" s="536"/>
      <c r="W129" s="535"/>
      <c r="X129" s="547"/>
      <c r="Y129" s="535"/>
      <c r="Z129" s="534"/>
      <c r="AA129" s="535"/>
      <c r="AB129" s="534"/>
      <c r="AC129" s="535"/>
      <c r="AD129" s="536"/>
      <c r="AE129" s="535"/>
      <c r="AF129" s="55"/>
      <c r="AG129" s="239"/>
      <c r="AH129" s="234"/>
      <c r="AI129" s="55"/>
      <c r="AJ129" s="239"/>
      <c r="AK129" s="234"/>
      <c r="AL129" s="55"/>
      <c r="AM129" s="239"/>
      <c r="AN129" s="234"/>
      <c r="AO129" s="55"/>
      <c r="AP129" s="239"/>
      <c r="AQ129" s="234"/>
      <c r="AR129" s="55"/>
      <c r="AS129" s="239"/>
      <c r="AT129" s="234"/>
      <c r="AU129" s="55"/>
      <c r="AV129" s="239"/>
      <c r="AW129" s="234"/>
      <c r="AX129" s="55"/>
      <c r="AY129" s="239"/>
      <c r="AZ129" s="234"/>
      <c r="BA129" s="55"/>
      <c r="BB129" s="239"/>
      <c r="BC129" s="56"/>
      <c r="BD129" s="547"/>
      <c r="BE129" s="548"/>
      <c r="BF129" s="631"/>
      <c r="BG129" s="631"/>
      <c r="BH129" s="631"/>
      <c r="BI129" s="632"/>
      <c r="BJ129" s="52"/>
      <c r="BP129" s="27"/>
      <c r="BQ129" s="27"/>
      <c r="BR129" s="27"/>
    </row>
    <row r="130" spans="1:70" s="36" customFormat="1" ht="31.35" customHeight="1" x14ac:dyDescent="0.25">
      <c r="A130" s="89" t="s">
        <v>312</v>
      </c>
      <c r="B130" s="616" t="s">
        <v>323</v>
      </c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3"/>
      <c r="P130" s="536"/>
      <c r="Q130" s="535"/>
      <c r="R130" s="534">
        <v>7</v>
      </c>
      <c r="S130" s="536"/>
      <c r="T130" s="547">
        <f t="shared" ref="T130:T131" si="56">SUM(AF130,AI130,AL130,AO130,AR130,AU130,AX130,BA130)</f>
        <v>104</v>
      </c>
      <c r="U130" s="535"/>
      <c r="V130" s="534">
        <f t="shared" ref="V130:V131" si="57">SUM(AG130,AJ130,AM130,AP130,AS130,AV130,AY130,BB130)</f>
        <v>42</v>
      </c>
      <c r="W130" s="548"/>
      <c r="X130" s="536">
        <v>22</v>
      </c>
      <c r="Y130" s="535"/>
      <c r="Z130" s="534">
        <v>20</v>
      </c>
      <c r="AA130" s="535"/>
      <c r="AB130" s="534"/>
      <c r="AC130" s="535"/>
      <c r="AD130" s="534"/>
      <c r="AE130" s="536"/>
      <c r="AF130" s="55"/>
      <c r="AG130" s="239"/>
      <c r="AH130" s="56"/>
      <c r="AI130" s="55"/>
      <c r="AJ130" s="239"/>
      <c r="AK130" s="56"/>
      <c r="AL130" s="55"/>
      <c r="AM130" s="239"/>
      <c r="AN130" s="56"/>
      <c r="AO130" s="55"/>
      <c r="AP130" s="239"/>
      <c r="AQ130" s="56"/>
      <c r="AR130" s="55"/>
      <c r="AS130" s="239"/>
      <c r="AT130" s="56"/>
      <c r="AU130" s="55"/>
      <c r="AV130" s="239"/>
      <c r="AW130" s="56"/>
      <c r="AX130" s="55">
        <v>104</v>
      </c>
      <c r="AY130" s="239">
        <v>42</v>
      </c>
      <c r="AZ130" s="56">
        <v>3</v>
      </c>
      <c r="BA130" s="55"/>
      <c r="BB130" s="239"/>
      <c r="BC130" s="56"/>
      <c r="BD130" s="547">
        <f t="shared" ref="BD130:BD131" si="58">SUM(AH130,AK130,AN130,AQ130,AT130,AW130,AZ130,BC130)</f>
        <v>3</v>
      </c>
      <c r="BE130" s="548"/>
      <c r="BF130" s="631" t="s">
        <v>361</v>
      </c>
      <c r="BG130" s="631"/>
      <c r="BH130" s="631"/>
      <c r="BI130" s="632"/>
      <c r="BJ130" s="52"/>
      <c r="BP130" s="52"/>
      <c r="BQ130" s="52"/>
      <c r="BR130" s="52"/>
    </row>
    <row r="131" spans="1:70" s="36" customFormat="1" ht="31.35" customHeight="1" x14ac:dyDescent="0.25">
      <c r="A131" s="89" t="s">
        <v>315</v>
      </c>
      <c r="B131" s="616" t="s">
        <v>325</v>
      </c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3"/>
      <c r="P131" s="536">
        <v>7</v>
      </c>
      <c r="Q131" s="535"/>
      <c r="R131" s="534"/>
      <c r="S131" s="536"/>
      <c r="T131" s="547">
        <f t="shared" si="56"/>
        <v>104</v>
      </c>
      <c r="U131" s="536"/>
      <c r="V131" s="534">
        <f t="shared" si="57"/>
        <v>44</v>
      </c>
      <c r="W131" s="548"/>
      <c r="X131" s="536">
        <v>24</v>
      </c>
      <c r="Y131" s="535"/>
      <c r="Z131" s="534">
        <v>20</v>
      </c>
      <c r="AA131" s="535"/>
      <c r="AB131" s="534"/>
      <c r="AC131" s="535"/>
      <c r="AD131" s="534"/>
      <c r="AE131" s="536"/>
      <c r="AF131" s="55"/>
      <c r="AG131" s="239"/>
      <c r="AH131" s="56"/>
      <c r="AI131" s="55"/>
      <c r="AJ131" s="239"/>
      <c r="AK131" s="56"/>
      <c r="AL131" s="55"/>
      <c r="AM131" s="239"/>
      <c r="AN131" s="56"/>
      <c r="AO131" s="55"/>
      <c r="AP131" s="239"/>
      <c r="AQ131" s="56"/>
      <c r="AR131" s="55"/>
      <c r="AS131" s="239"/>
      <c r="AT131" s="56"/>
      <c r="AU131" s="55"/>
      <c r="AV131" s="239"/>
      <c r="AW131" s="56"/>
      <c r="AX131" s="55">
        <v>104</v>
      </c>
      <c r="AY131" s="239">
        <v>44</v>
      </c>
      <c r="AZ131" s="56">
        <v>3</v>
      </c>
      <c r="BA131" s="55"/>
      <c r="BB131" s="239"/>
      <c r="BC131" s="56"/>
      <c r="BD131" s="547">
        <f t="shared" si="58"/>
        <v>3</v>
      </c>
      <c r="BE131" s="548"/>
      <c r="BF131" s="631" t="s">
        <v>362</v>
      </c>
      <c r="BG131" s="631"/>
      <c r="BH131" s="631"/>
      <c r="BI131" s="632"/>
      <c r="BJ131" s="52"/>
      <c r="BP131" s="27"/>
      <c r="BQ131" s="27"/>
      <c r="BR131" s="27"/>
    </row>
    <row r="132" spans="1:70" s="36" customFormat="1" ht="31.35" customHeight="1" x14ac:dyDescent="0.25">
      <c r="A132" s="202" t="s">
        <v>319</v>
      </c>
      <c r="B132" s="727" t="s">
        <v>419</v>
      </c>
      <c r="C132" s="728"/>
      <c r="D132" s="728"/>
      <c r="E132" s="728"/>
      <c r="F132" s="728"/>
      <c r="G132" s="728"/>
      <c r="H132" s="728"/>
      <c r="I132" s="728"/>
      <c r="J132" s="728"/>
      <c r="K132" s="728"/>
      <c r="L132" s="728"/>
      <c r="M132" s="728"/>
      <c r="N132" s="728"/>
      <c r="O132" s="729"/>
      <c r="P132" s="536"/>
      <c r="Q132" s="535"/>
      <c r="R132" s="534"/>
      <c r="S132" s="536"/>
      <c r="T132" s="547"/>
      <c r="U132" s="535"/>
      <c r="V132" s="536"/>
      <c r="W132" s="535"/>
      <c r="X132" s="547"/>
      <c r="Y132" s="535"/>
      <c r="Z132" s="534"/>
      <c r="AA132" s="535"/>
      <c r="AB132" s="534"/>
      <c r="AC132" s="535"/>
      <c r="AD132" s="536"/>
      <c r="AE132" s="535"/>
      <c r="AF132" s="55"/>
      <c r="AG132" s="239"/>
      <c r="AH132" s="234"/>
      <c r="AI132" s="55"/>
      <c r="AJ132" s="239"/>
      <c r="AK132" s="234"/>
      <c r="AL132" s="55"/>
      <c r="AM132" s="239"/>
      <c r="AN132" s="234"/>
      <c r="AO132" s="55"/>
      <c r="AP132" s="239"/>
      <c r="AQ132" s="234"/>
      <c r="AR132" s="55"/>
      <c r="AS132" s="239"/>
      <c r="AT132" s="234"/>
      <c r="AU132" s="55"/>
      <c r="AV132" s="239"/>
      <c r="AW132" s="234"/>
      <c r="AX132" s="55"/>
      <c r="AY132" s="239"/>
      <c r="AZ132" s="234"/>
      <c r="BA132" s="55"/>
      <c r="BB132" s="239"/>
      <c r="BC132" s="56"/>
      <c r="BD132" s="547"/>
      <c r="BE132" s="548"/>
      <c r="BF132" s="631"/>
      <c r="BG132" s="631"/>
      <c r="BH132" s="631"/>
      <c r="BI132" s="632"/>
      <c r="BJ132" s="52"/>
      <c r="BP132" s="27"/>
      <c r="BQ132" s="27"/>
      <c r="BR132" s="27"/>
    </row>
    <row r="133" spans="1:70" s="36" customFormat="1" ht="31.35" customHeight="1" x14ac:dyDescent="0.25">
      <c r="A133" s="162" t="s">
        <v>320</v>
      </c>
      <c r="B133" s="616" t="s">
        <v>328</v>
      </c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3"/>
      <c r="P133" s="536"/>
      <c r="Q133" s="535"/>
      <c r="R133" s="534">
        <v>7</v>
      </c>
      <c r="S133" s="536"/>
      <c r="T133" s="547">
        <f>SUM(AF133,AI133,AL133,AO133,AR133,AU133,AX133,BA133)</f>
        <v>104</v>
      </c>
      <c r="U133" s="536"/>
      <c r="V133" s="534">
        <f>SUM(AG133,AJ133,AM133,AP133,AS133,AV133,AY133,BB133)</f>
        <v>42</v>
      </c>
      <c r="W133" s="548"/>
      <c r="X133" s="536">
        <v>22</v>
      </c>
      <c r="Y133" s="535"/>
      <c r="Z133" s="534">
        <v>20</v>
      </c>
      <c r="AA133" s="535"/>
      <c r="AB133" s="534"/>
      <c r="AC133" s="535"/>
      <c r="AD133" s="534"/>
      <c r="AE133" s="536"/>
      <c r="AF133" s="55"/>
      <c r="AG133" s="239"/>
      <c r="AH133" s="56"/>
      <c r="AI133" s="55"/>
      <c r="AJ133" s="239"/>
      <c r="AK133" s="56"/>
      <c r="AL133" s="55"/>
      <c r="AM133" s="239"/>
      <c r="AN133" s="56"/>
      <c r="AO133" s="55"/>
      <c r="AP133" s="239"/>
      <c r="AQ133" s="56"/>
      <c r="AR133" s="55"/>
      <c r="AS133" s="239"/>
      <c r="AT133" s="56"/>
      <c r="AU133" s="55"/>
      <c r="AV133" s="239"/>
      <c r="AW133" s="56"/>
      <c r="AX133" s="55">
        <v>104</v>
      </c>
      <c r="AY133" s="239">
        <v>42</v>
      </c>
      <c r="AZ133" s="56">
        <v>3</v>
      </c>
      <c r="BA133" s="236"/>
      <c r="BB133" s="239"/>
      <c r="BC133" s="235"/>
      <c r="BD133" s="547">
        <f t="shared" ref="BD133" si="59">SUM(AH133,AK133,AN133,AQ133,AT133,AW133,AZ133,BC133)</f>
        <v>3</v>
      </c>
      <c r="BE133" s="548"/>
      <c r="BF133" s="631" t="s">
        <v>363</v>
      </c>
      <c r="BG133" s="631"/>
      <c r="BH133" s="631"/>
      <c r="BI133" s="632"/>
      <c r="BJ133" s="52"/>
      <c r="BP133" s="27"/>
      <c r="BQ133" s="27"/>
      <c r="BR133" s="27"/>
    </row>
    <row r="134" spans="1:70" s="36" customFormat="1" ht="62.25" customHeight="1" thickBot="1" x14ac:dyDescent="0.3">
      <c r="A134" s="242" t="s">
        <v>321</v>
      </c>
      <c r="B134" s="723" t="s">
        <v>327</v>
      </c>
      <c r="C134" s="589"/>
      <c r="D134" s="589"/>
      <c r="E134" s="589"/>
      <c r="F134" s="589"/>
      <c r="G134" s="589"/>
      <c r="H134" s="589"/>
      <c r="I134" s="589"/>
      <c r="J134" s="589"/>
      <c r="K134" s="589"/>
      <c r="L134" s="589"/>
      <c r="M134" s="589"/>
      <c r="N134" s="589"/>
      <c r="O134" s="724"/>
      <c r="P134" s="634">
        <v>7</v>
      </c>
      <c r="Q134" s="530"/>
      <c r="R134" s="529"/>
      <c r="S134" s="531"/>
      <c r="T134" s="633">
        <f t="shared" ref="T134" si="60">SUM(AF134,AI134,AL134,AO134,AR134,AU134,AX134,BA134)</f>
        <v>104</v>
      </c>
      <c r="U134" s="634"/>
      <c r="V134" s="529">
        <f t="shared" ref="V134" si="61">SUM(AG134,AJ134,AM134,AP134,AS134,AV134,AY134,BB134)</f>
        <v>44</v>
      </c>
      <c r="W134" s="531"/>
      <c r="X134" s="633">
        <v>24</v>
      </c>
      <c r="Y134" s="530"/>
      <c r="Z134" s="529">
        <v>20</v>
      </c>
      <c r="AA134" s="530"/>
      <c r="AB134" s="529"/>
      <c r="AC134" s="530"/>
      <c r="AD134" s="529"/>
      <c r="AE134" s="530"/>
      <c r="AF134" s="59"/>
      <c r="AG134" s="233"/>
      <c r="AH134" s="60"/>
      <c r="AI134" s="59"/>
      <c r="AJ134" s="233"/>
      <c r="AK134" s="60"/>
      <c r="AL134" s="59"/>
      <c r="AM134" s="233"/>
      <c r="AN134" s="60"/>
      <c r="AO134" s="59"/>
      <c r="AP134" s="233"/>
      <c r="AQ134" s="60"/>
      <c r="AR134" s="59"/>
      <c r="AS134" s="233"/>
      <c r="AT134" s="60"/>
      <c r="AU134" s="59"/>
      <c r="AV134" s="233"/>
      <c r="AW134" s="60"/>
      <c r="AX134" s="59">
        <v>104</v>
      </c>
      <c r="AY134" s="233">
        <v>44</v>
      </c>
      <c r="AZ134" s="60">
        <v>3</v>
      </c>
      <c r="BA134" s="59"/>
      <c r="BB134" s="233"/>
      <c r="BC134" s="60"/>
      <c r="BD134" s="633">
        <v>3</v>
      </c>
      <c r="BE134" s="531"/>
      <c r="BF134" s="718" t="s">
        <v>364</v>
      </c>
      <c r="BG134" s="718"/>
      <c r="BH134" s="718"/>
      <c r="BI134" s="719"/>
      <c r="BJ134" s="52"/>
      <c r="BP134" s="52"/>
      <c r="BQ134" s="52"/>
      <c r="BR134" s="52"/>
    </row>
    <row r="135" spans="1:70" ht="39.6" customHeight="1" x14ac:dyDescent="0.55000000000000004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725"/>
      <c r="Q135" s="725"/>
      <c r="R135" s="725"/>
      <c r="S135" s="725"/>
      <c r="T135" s="725"/>
      <c r="U135" s="725"/>
      <c r="V135" s="725"/>
      <c r="W135" s="725"/>
      <c r="X135" s="725"/>
      <c r="Y135" s="725"/>
      <c r="Z135" s="725"/>
      <c r="AA135" s="725"/>
      <c r="AB135" s="725"/>
      <c r="AC135" s="725"/>
      <c r="AD135" s="725"/>
      <c r="AE135" s="725"/>
      <c r="AF135" s="227"/>
      <c r="AG135" s="227"/>
      <c r="AH135" s="227"/>
      <c r="AI135" s="227"/>
      <c r="AJ135" s="227"/>
      <c r="AK135" s="227"/>
      <c r="AL135" s="227"/>
      <c r="AM135" s="227"/>
      <c r="AN135" s="227"/>
      <c r="AO135" s="227"/>
      <c r="AP135" s="227"/>
      <c r="AQ135" s="227"/>
      <c r="AR135" s="227"/>
      <c r="AS135" s="227"/>
      <c r="AT135" s="227"/>
      <c r="AU135" s="227"/>
      <c r="AV135" s="227"/>
      <c r="AW135" s="227"/>
      <c r="AX135" s="227"/>
      <c r="AY135" s="227"/>
      <c r="AZ135" s="227"/>
      <c r="BA135" s="227"/>
      <c r="BB135" s="227"/>
      <c r="BC135" s="227"/>
      <c r="BD135" s="726"/>
      <c r="BE135" s="726"/>
      <c r="BF135" s="770"/>
      <c r="BG135" s="770"/>
      <c r="BH135" s="770"/>
      <c r="BI135" s="770"/>
      <c r="BJ135" s="117"/>
      <c r="BK135" s="153"/>
      <c r="BL135" s="153"/>
      <c r="BM135" s="153"/>
    </row>
    <row r="136" spans="1:70" ht="42.6" customHeight="1" thickBot="1" x14ac:dyDescent="0.6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771"/>
      <c r="Q136" s="771"/>
      <c r="R136" s="772"/>
      <c r="S136" s="772"/>
      <c r="T136" s="771"/>
      <c r="U136" s="771"/>
      <c r="V136" s="771"/>
      <c r="W136" s="771"/>
      <c r="X136" s="771"/>
      <c r="Y136" s="771"/>
      <c r="Z136" s="771"/>
      <c r="AA136" s="771"/>
      <c r="AB136" s="771"/>
      <c r="AC136" s="771"/>
      <c r="AD136" s="771"/>
      <c r="AE136" s="771"/>
      <c r="AF136" s="228"/>
      <c r="AG136" s="228"/>
      <c r="AH136" s="228"/>
      <c r="AI136" s="228"/>
      <c r="AJ136" s="228"/>
      <c r="AK136" s="228"/>
      <c r="AL136" s="228"/>
      <c r="AM136" s="228"/>
      <c r="AN136" s="228"/>
      <c r="AO136" s="228"/>
      <c r="AP136" s="228"/>
      <c r="AQ136" s="228"/>
      <c r="AR136" s="228"/>
      <c r="AS136" s="228"/>
      <c r="AT136" s="228"/>
      <c r="AU136" s="228"/>
      <c r="AV136" s="228"/>
      <c r="AW136" s="228"/>
      <c r="AX136" s="228"/>
      <c r="AY136" s="228"/>
      <c r="AZ136" s="228"/>
      <c r="BA136" s="228"/>
      <c r="BB136" s="228"/>
      <c r="BC136" s="228"/>
      <c r="BD136" s="773"/>
      <c r="BE136" s="773"/>
      <c r="BF136" s="773"/>
      <c r="BG136" s="773"/>
      <c r="BH136" s="773"/>
      <c r="BI136" s="773"/>
      <c r="BJ136" s="117"/>
      <c r="BK136" s="153"/>
      <c r="BL136" s="153"/>
      <c r="BM136" s="153"/>
    </row>
    <row r="137" spans="1:70" ht="36.75" customHeight="1" thickBot="1" x14ac:dyDescent="0.6">
      <c r="A137" s="503" t="s">
        <v>99</v>
      </c>
      <c r="B137" s="506" t="s">
        <v>477</v>
      </c>
      <c r="C137" s="507"/>
      <c r="D137" s="507"/>
      <c r="E137" s="507"/>
      <c r="F137" s="507"/>
      <c r="G137" s="507"/>
      <c r="H137" s="507"/>
      <c r="I137" s="507"/>
      <c r="J137" s="507"/>
      <c r="K137" s="507"/>
      <c r="L137" s="507"/>
      <c r="M137" s="507"/>
      <c r="N137" s="507"/>
      <c r="O137" s="508"/>
      <c r="P137" s="498" t="s">
        <v>8</v>
      </c>
      <c r="Q137" s="493"/>
      <c r="R137" s="517" t="s">
        <v>9</v>
      </c>
      <c r="S137" s="498"/>
      <c r="T137" s="519" t="s">
        <v>10</v>
      </c>
      <c r="U137" s="520"/>
      <c r="V137" s="520"/>
      <c r="W137" s="520"/>
      <c r="X137" s="520"/>
      <c r="Y137" s="520"/>
      <c r="Z137" s="520"/>
      <c r="AA137" s="520"/>
      <c r="AB137" s="520"/>
      <c r="AC137" s="520"/>
      <c r="AD137" s="520"/>
      <c r="AE137" s="521"/>
      <c r="AF137" s="522" t="s">
        <v>36</v>
      </c>
      <c r="AG137" s="523"/>
      <c r="AH137" s="523"/>
      <c r="AI137" s="523"/>
      <c r="AJ137" s="523"/>
      <c r="AK137" s="523"/>
      <c r="AL137" s="523"/>
      <c r="AM137" s="523"/>
      <c r="AN137" s="523"/>
      <c r="AO137" s="523"/>
      <c r="AP137" s="523"/>
      <c r="AQ137" s="523"/>
      <c r="AR137" s="523"/>
      <c r="AS137" s="523"/>
      <c r="AT137" s="523"/>
      <c r="AU137" s="523"/>
      <c r="AV137" s="523"/>
      <c r="AW137" s="523"/>
      <c r="AX137" s="523"/>
      <c r="AY137" s="523"/>
      <c r="AZ137" s="523"/>
      <c r="BA137" s="523"/>
      <c r="BB137" s="523"/>
      <c r="BC137" s="524"/>
      <c r="BD137" s="537" t="s">
        <v>24</v>
      </c>
      <c r="BE137" s="538"/>
      <c r="BF137" s="551" t="s">
        <v>100</v>
      </c>
      <c r="BG137" s="551"/>
      <c r="BH137" s="551"/>
      <c r="BI137" s="552"/>
      <c r="BJ137" s="165"/>
      <c r="BK137" s="153"/>
      <c r="BL137" s="153"/>
      <c r="BM137" s="153"/>
    </row>
    <row r="138" spans="1:70" ht="36.75" customHeight="1" thickBot="1" x14ac:dyDescent="0.6">
      <c r="A138" s="504"/>
      <c r="B138" s="509"/>
      <c r="C138" s="510"/>
      <c r="D138" s="510"/>
      <c r="E138" s="510"/>
      <c r="F138" s="510"/>
      <c r="G138" s="510"/>
      <c r="H138" s="510"/>
      <c r="I138" s="510"/>
      <c r="J138" s="510"/>
      <c r="K138" s="510"/>
      <c r="L138" s="510"/>
      <c r="M138" s="510"/>
      <c r="N138" s="510"/>
      <c r="O138" s="511"/>
      <c r="P138" s="515"/>
      <c r="Q138" s="516"/>
      <c r="R138" s="518"/>
      <c r="S138" s="515"/>
      <c r="T138" s="525" t="s">
        <v>5</v>
      </c>
      <c r="U138" s="515"/>
      <c r="V138" s="517" t="s">
        <v>11</v>
      </c>
      <c r="W138" s="499"/>
      <c r="X138" s="526" t="s">
        <v>12</v>
      </c>
      <c r="Y138" s="527"/>
      <c r="Z138" s="527"/>
      <c r="AA138" s="527"/>
      <c r="AB138" s="527"/>
      <c r="AC138" s="527"/>
      <c r="AD138" s="527"/>
      <c r="AE138" s="528"/>
      <c r="AF138" s="489" t="s">
        <v>14</v>
      </c>
      <c r="AG138" s="490"/>
      <c r="AH138" s="490"/>
      <c r="AI138" s="490"/>
      <c r="AJ138" s="490"/>
      <c r="AK138" s="491"/>
      <c r="AL138" s="489" t="s">
        <v>15</v>
      </c>
      <c r="AM138" s="490"/>
      <c r="AN138" s="490"/>
      <c r="AO138" s="490"/>
      <c r="AP138" s="490"/>
      <c r="AQ138" s="491"/>
      <c r="AR138" s="489" t="s">
        <v>16</v>
      </c>
      <c r="AS138" s="490"/>
      <c r="AT138" s="490"/>
      <c r="AU138" s="490"/>
      <c r="AV138" s="490"/>
      <c r="AW138" s="491"/>
      <c r="AX138" s="489" t="s">
        <v>157</v>
      </c>
      <c r="AY138" s="490"/>
      <c r="AZ138" s="490"/>
      <c r="BA138" s="490"/>
      <c r="BB138" s="490"/>
      <c r="BC138" s="491"/>
      <c r="BD138" s="539"/>
      <c r="BE138" s="540"/>
      <c r="BF138" s="553"/>
      <c r="BG138" s="553"/>
      <c r="BH138" s="553"/>
      <c r="BI138" s="554"/>
      <c r="BJ138" s="165"/>
      <c r="BK138" s="153"/>
      <c r="BL138" s="153"/>
      <c r="BM138" s="153"/>
    </row>
    <row r="139" spans="1:70" ht="62.25" customHeight="1" thickBot="1" x14ac:dyDescent="0.6">
      <c r="A139" s="504"/>
      <c r="B139" s="509"/>
      <c r="C139" s="510"/>
      <c r="D139" s="510"/>
      <c r="E139" s="510"/>
      <c r="F139" s="510"/>
      <c r="G139" s="510"/>
      <c r="H139" s="510"/>
      <c r="I139" s="510"/>
      <c r="J139" s="510"/>
      <c r="K139" s="510"/>
      <c r="L139" s="510"/>
      <c r="M139" s="510"/>
      <c r="N139" s="510"/>
      <c r="O139" s="511"/>
      <c r="P139" s="515"/>
      <c r="Q139" s="516"/>
      <c r="R139" s="518"/>
      <c r="S139" s="515"/>
      <c r="T139" s="525"/>
      <c r="U139" s="515"/>
      <c r="V139" s="518"/>
      <c r="W139" s="515"/>
      <c r="X139" s="492" t="s">
        <v>13</v>
      </c>
      <c r="Y139" s="493"/>
      <c r="Z139" s="496" t="s">
        <v>101</v>
      </c>
      <c r="AA139" s="493"/>
      <c r="AB139" s="496" t="s">
        <v>102</v>
      </c>
      <c r="AC139" s="493"/>
      <c r="AD139" s="498" t="s">
        <v>74</v>
      </c>
      <c r="AE139" s="499"/>
      <c r="AF139" s="502" t="s">
        <v>152</v>
      </c>
      <c r="AG139" s="490"/>
      <c r="AH139" s="491"/>
      <c r="AI139" s="502" t="s">
        <v>183</v>
      </c>
      <c r="AJ139" s="490"/>
      <c r="AK139" s="491"/>
      <c r="AL139" s="502" t="s">
        <v>181</v>
      </c>
      <c r="AM139" s="490"/>
      <c r="AN139" s="491"/>
      <c r="AO139" s="502" t="s">
        <v>182</v>
      </c>
      <c r="AP139" s="490"/>
      <c r="AQ139" s="491"/>
      <c r="AR139" s="502" t="s">
        <v>153</v>
      </c>
      <c r="AS139" s="490"/>
      <c r="AT139" s="491"/>
      <c r="AU139" s="502" t="s">
        <v>154</v>
      </c>
      <c r="AV139" s="490"/>
      <c r="AW139" s="491"/>
      <c r="AX139" s="502" t="s">
        <v>192</v>
      </c>
      <c r="AY139" s="490"/>
      <c r="AZ139" s="491"/>
      <c r="BA139" s="502" t="s">
        <v>223</v>
      </c>
      <c r="BB139" s="490"/>
      <c r="BC139" s="491"/>
      <c r="BD139" s="539"/>
      <c r="BE139" s="540"/>
      <c r="BF139" s="553"/>
      <c r="BG139" s="553"/>
      <c r="BH139" s="553"/>
      <c r="BI139" s="554"/>
      <c r="BJ139" s="165"/>
      <c r="BK139" s="153"/>
      <c r="BL139" s="153"/>
      <c r="BM139" s="153"/>
    </row>
    <row r="140" spans="1:70" ht="141.6" customHeight="1" thickBot="1" x14ac:dyDescent="0.6">
      <c r="A140" s="505"/>
      <c r="B140" s="512"/>
      <c r="C140" s="513"/>
      <c r="D140" s="513"/>
      <c r="E140" s="513"/>
      <c r="F140" s="513"/>
      <c r="G140" s="513"/>
      <c r="H140" s="513"/>
      <c r="I140" s="513"/>
      <c r="J140" s="513"/>
      <c r="K140" s="513"/>
      <c r="L140" s="513"/>
      <c r="M140" s="513"/>
      <c r="N140" s="513"/>
      <c r="O140" s="514"/>
      <c r="P140" s="500"/>
      <c r="Q140" s="495"/>
      <c r="R140" s="497"/>
      <c r="S140" s="500"/>
      <c r="T140" s="494"/>
      <c r="U140" s="500"/>
      <c r="V140" s="497"/>
      <c r="W140" s="500"/>
      <c r="X140" s="494"/>
      <c r="Y140" s="495"/>
      <c r="Z140" s="497"/>
      <c r="AA140" s="495"/>
      <c r="AB140" s="497"/>
      <c r="AC140" s="495"/>
      <c r="AD140" s="500"/>
      <c r="AE140" s="501"/>
      <c r="AF140" s="72" t="s">
        <v>3</v>
      </c>
      <c r="AG140" s="73" t="s">
        <v>17</v>
      </c>
      <c r="AH140" s="74" t="s">
        <v>18</v>
      </c>
      <c r="AI140" s="72" t="s">
        <v>3</v>
      </c>
      <c r="AJ140" s="73" t="s">
        <v>17</v>
      </c>
      <c r="AK140" s="74" t="s">
        <v>18</v>
      </c>
      <c r="AL140" s="72" t="s">
        <v>3</v>
      </c>
      <c r="AM140" s="73" t="s">
        <v>17</v>
      </c>
      <c r="AN140" s="74" t="s">
        <v>18</v>
      </c>
      <c r="AO140" s="72" t="s">
        <v>3</v>
      </c>
      <c r="AP140" s="73" t="s">
        <v>17</v>
      </c>
      <c r="AQ140" s="74" t="s">
        <v>18</v>
      </c>
      <c r="AR140" s="75" t="s">
        <v>3</v>
      </c>
      <c r="AS140" s="73" t="s">
        <v>17</v>
      </c>
      <c r="AT140" s="76" t="s">
        <v>18</v>
      </c>
      <c r="AU140" s="210" t="s">
        <v>3</v>
      </c>
      <c r="AV140" s="73" t="s">
        <v>17</v>
      </c>
      <c r="AW140" s="211" t="s">
        <v>18</v>
      </c>
      <c r="AX140" s="75" t="s">
        <v>3</v>
      </c>
      <c r="AY140" s="73" t="s">
        <v>17</v>
      </c>
      <c r="AZ140" s="76" t="s">
        <v>18</v>
      </c>
      <c r="BA140" s="75" t="s">
        <v>3</v>
      </c>
      <c r="BB140" s="73" t="s">
        <v>17</v>
      </c>
      <c r="BC140" s="76" t="s">
        <v>18</v>
      </c>
      <c r="BD140" s="541"/>
      <c r="BE140" s="542"/>
      <c r="BF140" s="555"/>
      <c r="BG140" s="555"/>
      <c r="BH140" s="555"/>
      <c r="BI140" s="556"/>
      <c r="BJ140" s="165"/>
      <c r="BK140" s="153"/>
      <c r="BL140" s="153"/>
      <c r="BM140" s="153"/>
    </row>
    <row r="141" spans="1:70" s="41" customFormat="1" ht="39" customHeight="1" thickBot="1" x14ac:dyDescent="0.3">
      <c r="A141" s="107" t="s">
        <v>35</v>
      </c>
      <c r="B141" s="720" t="s">
        <v>109</v>
      </c>
      <c r="C141" s="721"/>
      <c r="D141" s="721"/>
      <c r="E141" s="721"/>
      <c r="F141" s="721"/>
      <c r="G141" s="721"/>
      <c r="H141" s="721"/>
      <c r="I141" s="721"/>
      <c r="J141" s="721"/>
      <c r="K141" s="721"/>
      <c r="L141" s="721"/>
      <c r="M141" s="721"/>
      <c r="N141" s="721"/>
      <c r="O141" s="722"/>
      <c r="P141" s="520"/>
      <c r="Q141" s="533"/>
      <c r="R141" s="532"/>
      <c r="S141" s="521"/>
      <c r="T141" s="519" t="s">
        <v>465</v>
      </c>
      <c r="U141" s="520"/>
      <c r="V141" s="532" t="s">
        <v>466</v>
      </c>
      <c r="W141" s="521"/>
      <c r="X141" s="519" t="s">
        <v>467</v>
      </c>
      <c r="Y141" s="533"/>
      <c r="Z141" s="532"/>
      <c r="AA141" s="533"/>
      <c r="AB141" s="532" t="s">
        <v>160</v>
      </c>
      <c r="AC141" s="520"/>
      <c r="AD141" s="532"/>
      <c r="AE141" s="521"/>
      <c r="AF141" s="212"/>
      <c r="AG141" s="83"/>
      <c r="AH141" s="213"/>
      <c r="AI141" s="212" t="s">
        <v>468</v>
      </c>
      <c r="AJ141" s="83" t="s">
        <v>467</v>
      </c>
      <c r="AK141" s="82" t="s">
        <v>469</v>
      </c>
      <c r="AL141" s="212"/>
      <c r="AM141" s="83"/>
      <c r="AN141" s="213"/>
      <c r="AO141" s="212"/>
      <c r="AP141" s="83"/>
      <c r="AQ141" s="213"/>
      <c r="AR141" s="212" t="s">
        <v>190</v>
      </c>
      <c r="AS141" s="83" t="s">
        <v>190</v>
      </c>
      <c r="AT141" s="213"/>
      <c r="AU141" s="212" t="s">
        <v>190</v>
      </c>
      <c r="AV141" s="83" t="s">
        <v>190</v>
      </c>
      <c r="AW141" s="213"/>
      <c r="AX141" s="212"/>
      <c r="AY141" s="83"/>
      <c r="AZ141" s="213"/>
      <c r="BA141" s="212"/>
      <c r="BB141" s="83"/>
      <c r="BC141" s="213"/>
      <c r="BD141" s="545" t="s">
        <v>469</v>
      </c>
      <c r="BE141" s="546"/>
      <c r="BF141" s="714"/>
      <c r="BG141" s="715"/>
      <c r="BH141" s="715"/>
      <c r="BI141" s="716"/>
      <c r="BJ141" s="52">
        <f>SUM(X141:AE141)</f>
        <v>0</v>
      </c>
      <c r="BK141" s="108"/>
      <c r="BL141" s="108"/>
      <c r="BM141" s="108"/>
      <c r="BP141" s="109"/>
      <c r="BQ141" s="109"/>
      <c r="BR141" s="109"/>
    </row>
    <row r="142" spans="1:70" s="36" customFormat="1" ht="31.35" customHeight="1" x14ac:dyDescent="0.25">
      <c r="A142" s="197" t="s">
        <v>69</v>
      </c>
      <c r="B142" s="627" t="s">
        <v>158</v>
      </c>
      <c r="C142" s="598"/>
      <c r="D142" s="598"/>
      <c r="E142" s="598"/>
      <c r="F142" s="598"/>
      <c r="G142" s="598"/>
      <c r="H142" s="598"/>
      <c r="I142" s="598"/>
      <c r="J142" s="598"/>
      <c r="K142" s="598"/>
      <c r="L142" s="598"/>
      <c r="M142" s="598"/>
      <c r="N142" s="598"/>
      <c r="O142" s="628"/>
      <c r="P142" s="571"/>
      <c r="Q142" s="659"/>
      <c r="R142" s="697"/>
      <c r="S142" s="550"/>
      <c r="T142" s="549" t="s">
        <v>160</v>
      </c>
      <c r="U142" s="571"/>
      <c r="V142" s="697" t="s">
        <v>160</v>
      </c>
      <c r="W142" s="550"/>
      <c r="X142" s="571"/>
      <c r="Y142" s="659"/>
      <c r="Z142" s="697"/>
      <c r="AA142" s="659"/>
      <c r="AB142" s="697" t="s">
        <v>160</v>
      </c>
      <c r="AC142" s="571"/>
      <c r="AD142" s="697"/>
      <c r="AE142" s="550"/>
      <c r="AF142" s="216"/>
      <c r="AG142" s="220"/>
      <c r="AH142" s="217"/>
      <c r="AI142" s="216"/>
      <c r="AJ142" s="220"/>
      <c r="AK142" s="217"/>
      <c r="AL142" s="216"/>
      <c r="AM142" s="220"/>
      <c r="AN142" s="217"/>
      <c r="AO142" s="216"/>
      <c r="AP142" s="220"/>
      <c r="AQ142" s="217"/>
      <c r="AR142" s="216" t="s">
        <v>190</v>
      </c>
      <c r="AS142" s="220" t="s">
        <v>190</v>
      </c>
      <c r="AT142" s="217"/>
      <c r="AU142" s="216" t="s">
        <v>190</v>
      </c>
      <c r="AV142" s="220" t="s">
        <v>190</v>
      </c>
      <c r="AW142" s="217"/>
      <c r="AX142" s="216"/>
      <c r="AY142" s="220"/>
      <c r="AZ142" s="217"/>
      <c r="BA142" s="216"/>
      <c r="BB142" s="220"/>
      <c r="BC142" s="217"/>
      <c r="BD142" s="700">
        <f t="shared" ref="BD142" si="62">SUM(BC142,AZ142,AW142,AT142,AQ142,AN142,AK142,AH142)</f>
        <v>0</v>
      </c>
      <c r="BE142" s="702"/>
      <c r="BF142" s="700"/>
      <c r="BG142" s="701"/>
      <c r="BH142" s="701"/>
      <c r="BI142" s="702"/>
      <c r="BJ142" s="52">
        <f>SUM(X142:AE142)</f>
        <v>0</v>
      </c>
      <c r="BK142" s="88"/>
      <c r="BL142" s="88"/>
      <c r="BM142" s="88"/>
      <c r="BP142" s="27"/>
      <c r="BQ142" s="27"/>
      <c r="BR142" s="27"/>
    </row>
    <row r="143" spans="1:70" s="36" customFormat="1" ht="31.35" customHeight="1" thickBot="1" x14ac:dyDescent="0.3">
      <c r="A143" s="198" t="s">
        <v>207</v>
      </c>
      <c r="B143" s="723" t="s">
        <v>230</v>
      </c>
      <c r="C143" s="589"/>
      <c r="D143" s="589"/>
      <c r="E143" s="589"/>
      <c r="F143" s="589"/>
      <c r="G143" s="589"/>
      <c r="H143" s="589"/>
      <c r="I143" s="589"/>
      <c r="J143" s="589"/>
      <c r="K143" s="589"/>
      <c r="L143" s="589"/>
      <c r="M143" s="589"/>
      <c r="N143" s="589"/>
      <c r="O143" s="724"/>
      <c r="P143" s="634"/>
      <c r="Q143" s="530"/>
      <c r="R143" s="529" t="s">
        <v>242</v>
      </c>
      <c r="S143" s="531"/>
      <c r="T143" s="610" t="s">
        <v>468</v>
      </c>
      <c r="U143" s="656"/>
      <c r="V143" s="658" t="s">
        <v>467</v>
      </c>
      <c r="W143" s="612"/>
      <c r="X143" s="634" t="s">
        <v>467</v>
      </c>
      <c r="Y143" s="530"/>
      <c r="Z143" s="529"/>
      <c r="AA143" s="530"/>
      <c r="AB143" s="529"/>
      <c r="AC143" s="530"/>
      <c r="AD143" s="529"/>
      <c r="AE143" s="531"/>
      <c r="AF143" s="219"/>
      <c r="AG143" s="229"/>
      <c r="AH143" s="230"/>
      <c r="AI143" s="219" t="s">
        <v>468</v>
      </c>
      <c r="AJ143" s="229" t="s">
        <v>467</v>
      </c>
      <c r="AK143" s="231" t="s">
        <v>469</v>
      </c>
      <c r="AL143" s="218"/>
      <c r="AM143" s="226"/>
      <c r="AN143" s="222"/>
      <c r="AO143" s="218"/>
      <c r="AP143" s="226"/>
      <c r="AQ143" s="222"/>
      <c r="AR143" s="218"/>
      <c r="AS143" s="226"/>
      <c r="AT143" s="222"/>
      <c r="AU143" s="218"/>
      <c r="AV143" s="226"/>
      <c r="AW143" s="222"/>
      <c r="AX143" s="218"/>
      <c r="AY143" s="226"/>
      <c r="AZ143" s="222"/>
      <c r="BA143" s="218"/>
      <c r="BB143" s="226"/>
      <c r="BC143" s="222"/>
      <c r="BD143" s="543" t="s">
        <v>469</v>
      </c>
      <c r="BE143" s="544"/>
      <c r="BF143" s="717" t="s">
        <v>137</v>
      </c>
      <c r="BG143" s="718"/>
      <c r="BH143" s="718"/>
      <c r="BI143" s="719"/>
      <c r="BJ143" s="52">
        <f>SUM(X143:AE143)</f>
        <v>0</v>
      </c>
      <c r="BK143" s="88"/>
      <c r="BL143" s="88"/>
      <c r="BM143" s="88"/>
      <c r="BP143" s="27"/>
      <c r="BQ143" s="27"/>
      <c r="BR143" s="27"/>
    </row>
    <row r="144" spans="1:70" s="41" customFormat="1" ht="36.75" customHeight="1" thickBot="1" x14ac:dyDescent="0.3">
      <c r="A144" s="107" t="s">
        <v>108</v>
      </c>
      <c r="B144" s="720" t="s">
        <v>110</v>
      </c>
      <c r="C144" s="721"/>
      <c r="D144" s="721"/>
      <c r="E144" s="721"/>
      <c r="F144" s="721"/>
      <c r="G144" s="721"/>
      <c r="H144" s="721"/>
      <c r="I144" s="721"/>
      <c r="J144" s="721"/>
      <c r="K144" s="721"/>
      <c r="L144" s="721"/>
      <c r="M144" s="721"/>
      <c r="N144" s="721"/>
      <c r="O144" s="722"/>
      <c r="P144" s="520"/>
      <c r="Q144" s="533"/>
      <c r="R144" s="532"/>
      <c r="S144" s="521"/>
      <c r="T144" s="519" t="s">
        <v>191</v>
      </c>
      <c r="U144" s="533"/>
      <c r="V144" s="532" t="s">
        <v>191</v>
      </c>
      <c r="W144" s="521"/>
      <c r="X144" s="520"/>
      <c r="Y144" s="533"/>
      <c r="Z144" s="532"/>
      <c r="AA144" s="533"/>
      <c r="AB144" s="712" t="s">
        <v>191</v>
      </c>
      <c r="AC144" s="713"/>
      <c r="AD144" s="532"/>
      <c r="AE144" s="521"/>
      <c r="AF144" s="212" t="s">
        <v>159</v>
      </c>
      <c r="AG144" s="83" t="s">
        <v>159</v>
      </c>
      <c r="AH144" s="213"/>
      <c r="AI144" s="212" t="s">
        <v>160</v>
      </c>
      <c r="AJ144" s="83" t="s">
        <v>160</v>
      </c>
      <c r="AK144" s="213"/>
      <c r="AL144" s="212" t="s">
        <v>159</v>
      </c>
      <c r="AM144" s="83" t="s">
        <v>159</v>
      </c>
      <c r="AN144" s="213"/>
      <c r="AO144" s="212" t="s">
        <v>159</v>
      </c>
      <c r="AP144" s="83" t="s">
        <v>159</v>
      </c>
      <c r="AQ144" s="213"/>
      <c r="AR144" s="105" t="s">
        <v>190</v>
      </c>
      <c r="AS144" s="83" t="s">
        <v>190</v>
      </c>
      <c r="AT144" s="82"/>
      <c r="AU144" s="212" t="s">
        <v>190</v>
      </c>
      <c r="AV144" s="83" t="s">
        <v>190</v>
      </c>
      <c r="AW144" s="213"/>
      <c r="AX144" s="212"/>
      <c r="AY144" s="83"/>
      <c r="AZ144" s="213"/>
      <c r="BA144" s="212"/>
      <c r="BB144" s="83"/>
      <c r="BC144" s="213"/>
      <c r="BD144" s="545">
        <f t="shared" ref="BD144:BD145" si="63">SUM(BC144,AZ144,AW144,AT144,AQ144,AN144,AK144,AH144)</f>
        <v>0</v>
      </c>
      <c r="BE144" s="546"/>
      <c r="BF144" s="714"/>
      <c r="BG144" s="715"/>
      <c r="BH144" s="715"/>
      <c r="BI144" s="716"/>
      <c r="BJ144" s="52">
        <f t="shared" ref="BJ144:BJ145" si="64">SUM(X144:AE144)</f>
        <v>0</v>
      </c>
      <c r="BK144" s="108"/>
      <c r="BL144" s="108"/>
      <c r="BM144" s="108"/>
      <c r="BP144" s="109"/>
      <c r="BQ144" s="109"/>
      <c r="BR144" s="109"/>
    </row>
    <row r="145" spans="1:70" s="36" customFormat="1" ht="31.35" customHeight="1" thickBot="1" x14ac:dyDescent="0.3">
      <c r="A145" s="110" t="s">
        <v>73</v>
      </c>
      <c r="B145" s="706" t="s">
        <v>158</v>
      </c>
      <c r="C145" s="707"/>
      <c r="D145" s="707"/>
      <c r="E145" s="707"/>
      <c r="F145" s="707"/>
      <c r="G145" s="707"/>
      <c r="H145" s="707"/>
      <c r="I145" s="707"/>
      <c r="J145" s="707"/>
      <c r="K145" s="707"/>
      <c r="L145" s="707"/>
      <c r="M145" s="707"/>
      <c r="N145" s="707"/>
      <c r="O145" s="708"/>
      <c r="P145" s="607"/>
      <c r="Q145" s="681"/>
      <c r="R145" s="709" t="s">
        <v>231</v>
      </c>
      <c r="S145" s="710"/>
      <c r="T145" s="526" t="s">
        <v>191</v>
      </c>
      <c r="U145" s="711"/>
      <c r="V145" s="699" t="s">
        <v>191</v>
      </c>
      <c r="W145" s="528"/>
      <c r="X145" s="607"/>
      <c r="Y145" s="681"/>
      <c r="Z145" s="680"/>
      <c r="AA145" s="681"/>
      <c r="AB145" s="680" t="s">
        <v>191</v>
      </c>
      <c r="AC145" s="607"/>
      <c r="AD145" s="699"/>
      <c r="AE145" s="528"/>
      <c r="AF145" s="216" t="s">
        <v>159</v>
      </c>
      <c r="AG145" s="220" t="s">
        <v>159</v>
      </c>
      <c r="AH145" s="221"/>
      <c r="AI145" s="216" t="s">
        <v>160</v>
      </c>
      <c r="AJ145" s="229" t="s">
        <v>160</v>
      </c>
      <c r="AK145" s="217"/>
      <c r="AL145" s="216" t="s">
        <v>159</v>
      </c>
      <c r="AM145" s="229" t="s">
        <v>159</v>
      </c>
      <c r="AN145" s="217"/>
      <c r="AO145" s="223" t="s">
        <v>159</v>
      </c>
      <c r="AP145" s="225" t="s">
        <v>159</v>
      </c>
      <c r="AQ145" s="232"/>
      <c r="AR145" s="50" t="s">
        <v>190</v>
      </c>
      <c r="AS145" s="220" t="s">
        <v>190</v>
      </c>
      <c r="AT145" s="221"/>
      <c r="AU145" s="216" t="s">
        <v>190</v>
      </c>
      <c r="AV145" s="229" t="s">
        <v>190</v>
      </c>
      <c r="AW145" s="217"/>
      <c r="AX145" s="216"/>
      <c r="AY145" s="224"/>
      <c r="AZ145" s="215"/>
      <c r="BA145" s="214"/>
      <c r="BB145" s="224"/>
      <c r="BC145" s="215"/>
      <c r="BD145" s="686">
        <f t="shared" si="63"/>
        <v>0</v>
      </c>
      <c r="BE145" s="688"/>
      <c r="BF145" s="700" t="s">
        <v>257</v>
      </c>
      <c r="BG145" s="701"/>
      <c r="BH145" s="701"/>
      <c r="BI145" s="702"/>
      <c r="BJ145" s="52">
        <f t="shared" si="64"/>
        <v>0</v>
      </c>
      <c r="BK145" s="88"/>
      <c r="BL145" s="88"/>
      <c r="BM145" s="88"/>
      <c r="BP145" s="27"/>
      <c r="BQ145" s="27"/>
      <c r="BR145" s="27"/>
    </row>
    <row r="146" spans="1:70" s="36" customFormat="1" ht="31.35" customHeight="1" thickBot="1" x14ac:dyDescent="0.3">
      <c r="A146" s="703" t="s">
        <v>143</v>
      </c>
      <c r="B146" s="704"/>
      <c r="C146" s="704"/>
      <c r="D146" s="704"/>
      <c r="E146" s="704"/>
      <c r="F146" s="704"/>
      <c r="G146" s="704"/>
      <c r="H146" s="704"/>
      <c r="I146" s="704"/>
      <c r="J146" s="704"/>
      <c r="K146" s="704"/>
      <c r="L146" s="704"/>
      <c r="M146" s="704"/>
      <c r="N146" s="704"/>
      <c r="O146" s="704"/>
      <c r="P146" s="704"/>
      <c r="Q146" s="704"/>
      <c r="R146" s="704"/>
      <c r="S146" s="705"/>
      <c r="T146" s="519">
        <f>SUM(T75,T34)</f>
        <v>7468</v>
      </c>
      <c r="U146" s="520"/>
      <c r="V146" s="532">
        <f>SUM(V34,V75)</f>
        <v>3418</v>
      </c>
      <c r="W146" s="521"/>
      <c r="X146" s="520">
        <f>SUM(X34,X75)</f>
        <v>1706</v>
      </c>
      <c r="Y146" s="520"/>
      <c r="Z146" s="532">
        <f>SUM(Z34,Z75)</f>
        <v>908</v>
      </c>
      <c r="AA146" s="520"/>
      <c r="AB146" s="532">
        <f>SUM(AB34,AB75)</f>
        <v>770</v>
      </c>
      <c r="AC146" s="520"/>
      <c r="AD146" s="532">
        <f>SUM(AD34,AD75)</f>
        <v>34</v>
      </c>
      <c r="AE146" s="521"/>
      <c r="AF146" s="80">
        <f t="shared" ref="AF146:BC146" si="65">SUM(AF75,AF34)</f>
        <v>1032</v>
      </c>
      <c r="AG146" s="81">
        <f t="shared" si="65"/>
        <v>528</v>
      </c>
      <c r="AH146" s="82">
        <f t="shared" si="65"/>
        <v>28</v>
      </c>
      <c r="AI146" s="80">
        <f t="shared" si="65"/>
        <v>1022</v>
      </c>
      <c r="AJ146" s="83">
        <f t="shared" si="65"/>
        <v>500</v>
      </c>
      <c r="AK146" s="111">
        <f t="shared" si="65"/>
        <v>29</v>
      </c>
      <c r="AL146" s="80">
        <f t="shared" si="65"/>
        <v>1112</v>
      </c>
      <c r="AM146" s="81">
        <f t="shared" si="65"/>
        <v>510</v>
      </c>
      <c r="AN146" s="82">
        <f t="shared" si="65"/>
        <v>30</v>
      </c>
      <c r="AO146" s="80">
        <f t="shared" si="65"/>
        <v>1130</v>
      </c>
      <c r="AP146" s="81">
        <f t="shared" si="65"/>
        <v>508</v>
      </c>
      <c r="AQ146" s="82">
        <f t="shared" si="65"/>
        <v>30</v>
      </c>
      <c r="AR146" s="80">
        <f t="shared" si="65"/>
        <v>1024</v>
      </c>
      <c r="AS146" s="81">
        <f t="shared" si="65"/>
        <v>448</v>
      </c>
      <c r="AT146" s="82">
        <f t="shared" si="65"/>
        <v>27</v>
      </c>
      <c r="AU146" s="80">
        <f t="shared" si="65"/>
        <v>1014</v>
      </c>
      <c r="AV146" s="81">
        <f t="shared" si="65"/>
        <v>448</v>
      </c>
      <c r="AW146" s="82">
        <f t="shared" si="65"/>
        <v>27</v>
      </c>
      <c r="AX146" s="80">
        <f t="shared" si="65"/>
        <v>1134</v>
      </c>
      <c r="AY146" s="81">
        <f t="shared" si="65"/>
        <v>476</v>
      </c>
      <c r="AZ146" s="82">
        <f t="shared" si="65"/>
        <v>33</v>
      </c>
      <c r="BA146" s="80">
        <f t="shared" si="65"/>
        <v>0</v>
      </c>
      <c r="BB146" s="81">
        <f t="shared" si="65"/>
        <v>0</v>
      </c>
      <c r="BC146" s="82">
        <f t="shared" si="65"/>
        <v>0</v>
      </c>
      <c r="BD146" s="519">
        <f>SUM(BD34,BD75)</f>
        <v>204</v>
      </c>
      <c r="BE146" s="521"/>
      <c r="BF146" s="527"/>
      <c r="BG146" s="527"/>
      <c r="BH146" s="527"/>
      <c r="BI146" s="528"/>
      <c r="BJ146" s="52"/>
      <c r="BK146" s="488"/>
      <c r="BL146" s="488"/>
      <c r="BM146" s="488"/>
      <c r="BN146" s="27"/>
      <c r="BO146" s="27"/>
      <c r="BP146" s="27"/>
      <c r="BQ146" s="27"/>
      <c r="BR146" s="27"/>
    </row>
    <row r="147" spans="1:70" s="36" customFormat="1" ht="31.35" customHeight="1" thickBot="1" x14ac:dyDescent="0.3">
      <c r="A147" s="617" t="s">
        <v>20</v>
      </c>
      <c r="B147" s="693"/>
      <c r="C147" s="693"/>
      <c r="D147" s="693"/>
      <c r="E147" s="693"/>
      <c r="F147" s="693"/>
      <c r="G147" s="693"/>
      <c r="H147" s="693"/>
      <c r="I147" s="693"/>
      <c r="J147" s="693"/>
      <c r="K147" s="693"/>
      <c r="L147" s="693"/>
      <c r="M147" s="693"/>
      <c r="N147" s="693"/>
      <c r="O147" s="693"/>
      <c r="P147" s="693"/>
      <c r="Q147" s="693"/>
      <c r="R147" s="693"/>
      <c r="S147" s="693"/>
      <c r="T147" s="695"/>
      <c r="U147" s="696"/>
      <c r="V147" s="680"/>
      <c r="W147" s="608"/>
      <c r="X147" s="571"/>
      <c r="Y147" s="659"/>
      <c r="Z147" s="697"/>
      <c r="AA147" s="659"/>
      <c r="AB147" s="697"/>
      <c r="AC147" s="659"/>
      <c r="AD147" s="697"/>
      <c r="AE147" s="571"/>
      <c r="AF147" s="674">
        <f>ROUND(AG146/17,0)</f>
        <v>31</v>
      </c>
      <c r="AG147" s="675"/>
      <c r="AH147" s="676"/>
      <c r="AI147" s="674">
        <f>ROUND(AJ146/16,0)</f>
        <v>31</v>
      </c>
      <c r="AJ147" s="675"/>
      <c r="AK147" s="676"/>
      <c r="AL147" s="674">
        <f>ROUND(AM146/17,0)</f>
        <v>30</v>
      </c>
      <c r="AM147" s="675"/>
      <c r="AN147" s="676"/>
      <c r="AO147" s="674">
        <f>ROUND(AP146/17,0)</f>
        <v>30</v>
      </c>
      <c r="AP147" s="675"/>
      <c r="AQ147" s="676"/>
      <c r="AR147" s="674">
        <f>ROUND(AS146/16,0)</f>
        <v>28</v>
      </c>
      <c r="AS147" s="675"/>
      <c r="AT147" s="676"/>
      <c r="AU147" s="674">
        <f>ROUND(AV146/16,0)</f>
        <v>28</v>
      </c>
      <c r="AV147" s="675"/>
      <c r="AW147" s="676"/>
      <c r="AX147" s="674">
        <f>ROUND(AY146/17,0)</f>
        <v>28</v>
      </c>
      <c r="AY147" s="675"/>
      <c r="AZ147" s="676"/>
      <c r="BA147" s="674"/>
      <c r="BB147" s="675"/>
      <c r="BC147" s="676"/>
      <c r="BD147" s="549"/>
      <c r="BE147" s="550"/>
      <c r="BF147" s="677"/>
      <c r="BG147" s="678"/>
      <c r="BH147" s="678"/>
      <c r="BI147" s="698"/>
      <c r="BJ147" s="52"/>
      <c r="BK147" s="487"/>
      <c r="BL147" s="487"/>
      <c r="BM147" s="487"/>
      <c r="BN147" s="27"/>
      <c r="BO147" s="27"/>
      <c r="BP147" s="27"/>
      <c r="BQ147" s="27"/>
      <c r="BR147" s="27"/>
    </row>
    <row r="148" spans="1:70" s="36" customFormat="1" ht="31.35" customHeight="1" x14ac:dyDescent="0.25">
      <c r="A148" s="617" t="s">
        <v>21</v>
      </c>
      <c r="B148" s="693"/>
      <c r="C148" s="693"/>
      <c r="D148" s="693"/>
      <c r="E148" s="693"/>
      <c r="F148" s="693"/>
      <c r="G148" s="693"/>
      <c r="H148" s="693"/>
      <c r="I148" s="693"/>
      <c r="J148" s="693"/>
      <c r="K148" s="693"/>
      <c r="L148" s="693"/>
      <c r="M148" s="693"/>
      <c r="N148" s="693"/>
      <c r="O148" s="693"/>
      <c r="P148" s="693"/>
      <c r="Q148" s="693"/>
      <c r="R148" s="693"/>
      <c r="S148" s="693"/>
      <c r="T148" s="671">
        <f>SUM(AF148:BC148)</f>
        <v>3</v>
      </c>
      <c r="U148" s="694"/>
      <c r="V148" s="534"/>
      <c r="W148" s="548"/>
      <c r="X148" s="536"/>
      <c r="Y148" s="535"/>
      <c r="Z148" s="534"/>
      <c r="AA148" s="535"/>
      <c r="AB148" s="534"/>
      <c r="AC148" s="535"/>
      <c r="AD148" s="534"/>
      <c r="AE148" s="536"/>
      <c r="AF148" s="671"/>
      <c r="AG148" s="672"/>
      <c r="AH148" s="673"/>
      <c r="AI148" s="671"/>
      <c r="AJ148" s="672"/>
      <c r="AK148" s="673"/>
      <c r="AL148" s="671">
        <v>1</v>
      </c>
      <c r="AM148" s="672"/>
      <c r="AN148" s="673"/>
      <c r="AO148" s="671">
        <v>1</v>
      </c>
      <c r="AP148" s="672"/>
      <c r="AQ148" s="673"/>
      <c r="AR148" s="671">
        <v>1</v>
      </c>
      <c r="AS148" s="672"/>
      <c r="AT148" s="673"/>
      <c r="AU148" s="671"/>
      <c r="AV148" s="672"/>
      <c r="AW148" s="673"/>
      <c r="AX148" s="671"/>
      <c r="AY148" s="672"/>
      <c r="AZ148" s="673"/>
      <c r="BA148" s="547"/>
      <c r="BB148" s="536"/>
      <c r="BC148" s="548"/>
      <c r="BD148" s="547"/>
      <c r="BE148" s="548"/>
      <c r="BF148" s="606"/>
      <c r="BG148" s="607"/>
      <c r="BH148" s="607"/>
      <c r="BI148" s="608"/>
      <c r="BJ148" s="52"/>
      <c r="BK148" s="487"/>
      <c r="BL148" s="52"/>
      <c r="BM148" s="487"/>
      <c r="BN148" s="52"/>
      <c r="BO148" s="487"/>
      <c r="BP148" s="52"/>
      <c r="BQ148" s="27"/>
      <c r="BR148" s="27"/>
    </row>
    <row r="149" spans="1:70" s="36" customFormat="1" ht="31.35" customHeight="1" x14ac:dyDescent="0.25">
      <c r="A149" s="617" t="s">
        <v>2</v>
      </c>
      <c r="B149" s="693"/>
      <c r="C149" s="693"/>
      <c r="D149" s="693"/>
      <c r="E149" s="693"/>
      <c r="F149" s="693"/>
      <c r="G149" s="693"/>
      <c r="H149" s="693"/>
      <c r="I149" s="693"/>
      <c r="J149" s="693"/>
      <c r="K149" s="693"/>
      <c r="L149" s="693"/>
      <c r="M149" s="693"/>
      <c r="N149" s="693"/>
      <c r="O149" s="693"/>
      <c r="P149" s="693"/>
      <c r="Q149" s="693"/>
      <c r="R149" s="693"/>
      <c r="S149" s="693"/>
      <c r="T149" s="671">
        <f t="shared" ref="T149:T151" si="66">SUM(AF149:BC149)</f>
        <v>2</v>
      </c>
      <c r="U149" s="694"/>
      <c r="V149" s="534"/>
      <c r="W149" s="548"/>
      <c r="X149" s="536"/>
      <c r="Y149" s="535"/>
      <c r="Z149" s="534"/>
      <c r="AA149" s="535"/>
      <c r="AB149" s="534"/>
      <c r="AC149" s="535"/>
      <c r="AD149" s="534"/>
      <c r="AE149" s="536"/>
      <c r="AF149" s="671"/>
      <c r="AG149" s="672"/>
      <c r="AH149" s="673"/>
      <c r="AI149" s="671"/>
      <c r="AJ149" s="672"/>
      <c r="AK149" s="673"/>
      <c r="AL149" s="671"/>
      <c r="AM149" s="672"/>
      <c r="AN149" s="673"/>
      <c r="AO149" s="671"/>
      <c r="AP149" s="672"/>
      <c r="AQ149" s="673"/>
      <c r="AR149" s="671"/>
      <c r="AS149" s="672"/>
      <c r="AT149" s="673"/>
      <c r="AU149" s="671">
        <v>1</v>
      </c>
      <c r="AV149" s="672"/>
      <c r="AW149" s="673"/>
      <c r="AX149" s="671">
        <v>1</v>
      </c>
      <c r="AY149" s="672"/>
      <c r="AZ149" s="673"/>
      <c r="BA149" s="547"/>
      <c r="BB149" s="536"/>
      <c r="BC149" s="548"/>
      <c r="BD149" s="547"/>
      <c r="BE149" s="548"/>
      <c r="BF149" s="547"/>
      <c r="BG149" s="536"/>
      <c r="BH149" s="536"/>
      <c r="BI149" s="548"/>
      <c r="BJ149" s="52"/>
      <c r="BK149" s="52"/>
      <c r="BL149" s="52"/>
      <c r="BM149" s="52"/>
      <c r="BN149" s="52"/>
      <c r="BO149" s="52"/>
      <c r="BP149" s="52"/>
      <c r="BQ149" s="27"/>
      <c r="BR149" s="27"/>
    </row>
    <row r="150" spans="1:70" s="36" customFormat="1" ht="31.35" customHeight="1" thickBot="1" x14ac:dyDescent="0.3">
      <c r="A150" s="617" t="s">
        <v>22</v>
      </c>
      <c r="B150" s="693"/>
      <c r="C150" s="693"/>
      <c r="D150" s="693"/>
      <c r="E150" s="693"/>
      <c r="F150" s="693"/>
      <c r="G150" s="693"/>
      <c r="H150" s="693"/>
      <c r="I150" s="693"/>
      <c r="J150" s="693"/>
      <c r="K150" s="693"/>
      <c r="L150" s="693"/>
      <c r="M150" s="693"/>
      <c r="N150" s="693"/>
      <c r="O150" s="693"/>
      <c r="P150" s="693"/>
      <c r="Q150" s="693"/>
      <c r="R150" s="693"/>
      <c r="S150" s="693"/>
      <c r="T150" s="671">
        <f t="shared" si="66"/>
        <v>32</v>
      </c>
      <c r="U150" s="694"/>
      <c r="V150" s="534"/>
      <c r="W150" s="548"/>
      <c r="X150" s="536"/>
      <c r="Y150" s="535"/>
      <c r="Z150" s="534"/>
      <c r="AA150" s="535"/>
      <c r="AB150" s="534"/>
      <c r="AC150" s="535"/>
      <c r="AD150" s="534"/>
      <c r="AE150" s="536"/>
      <c r="AF150" s="671">
        <v>4</v>
      </c>
      <c r="AG150" s="672"/>
      <c r="AH150" s="673"/>
      <c r="AI150" s="671">
        <v>5</v>
      </c>
      <c r="AJ150" s="672"/>
      <c r="AK150" s="673"/>
      <c r="AL150" s="671">
        <v>5</v>
      </c>
      <c r="AM150" s="672"/>
      <c r="AN150" s="673"/>
      <c r="AO150" s="671">
        <v>5</v>
      </c>
      <c r="AP150" s="672"/>
      <c r="AQ150" s="673"/>
      <c r="AR150" s="671">
        <v>4</v>
      </c>
      <c r="AS150" s="672"/>
      <c r="AT150" s="673"/>
      <c r="AU150" s="671">
        <v>4</v>
      </c>
      <c r="AV150" s="672"/>
      <c r="AW150" s="673"/>
      <c r="AX150" s="671">
        <v>5</v>
      </c>
      <c r="AY150" s="672"/>
      <c r="AZ150" s="673"/>
      <c r="BA150" s="547"/>
      <c r="BB150" s="536"/>
      <c r="BC150" s="548"/>
      <c r="BD150" s="547"/>
      <c r="BE150" s="548"/>
      <c r="BF150" s="633"/>
      <c r="BG150" s="634"/>
      <c r="BH150" s="634"/>
      <c r="BI150" s="531"/>
      <c r="BJ150" s="52"/>
      <c r="BK150" s="52"/>
      <c r="BL150" s="52"/>
      <c r="BM150" s="52"/>
      <c r="BN150" s="52"/>
      <c r="BO150" s="52"/>
      <c r="BP150" s="52"/>
      <c r="BQ150" s="27"/>
      <c r="BR150" s="27"/>
    </row>
    <row r="151" spans="1:70" s="36" customFormat="1" ht="31.35" customHeight="1" thickBot="1" x14ac:dyDescent="0.3">
      <c r="A151" s="668" t="s">
        <v>23</v>
      </c>
      <c r="B151" s="669"/>
      <c r="C151" s="669"/>
      <c r="D151" s="669"/>
      <c r="E151" s="669"/>
      <c r="F151" s="669"/>
      <c r="G151" s="669"/>
      <c r="H151" s="669"/>
      <c r="I151" s="669"/>
      <c r="J151" s="669"/>
      <c r="K151" s="669"/>
      <c r="L151" s="669"/>
      <c r="M151" s="669"/>
      <c r="N151" s="669"/>
      <c r="O151" s="669"/>
      <c r="P151" s="669"/>
      <c r="Q151" s="669"/>
      <c r="R151" s="669"/>
      <c r="S151" s="669"/>
      <c r="T151" s="665">
        <f t="shared" si="66"/>
        <v>26</v>
      </c>
      <c r="U151" s="670"/>
      <c r="V151" s="529"/>
      <c r="W151" s="531"/>
      <c r="X151" s="634"/>
      <c r="Y151" s="530"/>
      <c r="Z151" s="529"/>
      <c r="AA151" s="530"/>
      <c r="AB151" s="529"/>
      <c r="AC151" s="530"/>
      <c r="AD151" s="529"/>
      <c r="AE151" s="634"/>
      <c r="AF151" s="665">
        <v>6</v>
      </c>
      <c r="AG151" s="666"/>
      <c r="AH151" s="667"/>
      <c r="AI151" s="665">
        <v>3</v>
      </c>
      <c r="AJ151" s="666"/>
      <c r="AK151" s="667"/>
      <c r="AL151" s="665">
        <v>3</v>
      </c>
      <c r="AM151" s="666"/>
      <c r="AN151" s="667"/>
      <c r="AO151" s="665">
        <v>4</v>
      </c>
      <c r="AP151" s="666"/>
      <c r="AQ151" s="667"/>
      <c r="AR151" s="665">
        <v>4</v>
      </c>
      <c r="AS151" s="666"/>
      <c r="AT151" s="667"/>
      <c r="AU151" s="665">
        <v>3</v>
      </c>
      <c r="AV151" s="666"/>
      <c r="AW151" s="667"/>
      <c r="AX151" s="665">
        <v>3</v>
      </c>
      <c r="AY151" s="666"/>
      <c r="AZ151" s="667"/>
      <c r="BA151" s="633"/>
      <c r="BB151" s="634"/>
      <c r="BC151" s="531"/>
      <c r="BD151" s="633"/>
      <c r="BE151" s="531"/>
      <c r="BF151" s="610"/>
      <c r="BG151" s="611"/>
      <c r="BH151" s="611"/>
      <c r="BI151" s="612"/>
      <c r="BJ151" s="52"/>
      <c r="BK151" s="88"/>
      <c r="BL151" s="88"/>
      <c r="BM151" s="88"/>
      <c r="BP151" s="27"/>
      <c r="BQ151" s="27"/>
      <c r="BR151" s="27"/>
    </row>
    <row r="152" spans="1:70" ht="31.35" customHeight="1" thickBot="1" x14ac:dyDescent="0.6"/>
    <row r="153" spans="1:70" ht="36.75" customHeight="1" thickBot="1" x14ac:dyDescent="0.6">
      <c r="A153" s="519" t="s">
        <v>72</v>
      </c>
      <c r="B153" s="520"/>
      <c r="C153" s="520"/>
      <c r="D153" s="520"/>
      <c r="E153" s="520"/>
      <c r="F153" s="520"/>
      <c r="G153" s="520"/>
      <c r="H153" s="520"/>
      <c r="I153" s="520"/>
      <c r="J153" s="520"/>
      <c r="K153" s="520"/>
      <c r="L153" s="520"/>
      <c r="M153" s="520"/>
      <c r="N153" s="520"/>
      <c r="O153" s="520"/>
      <c r="P153" s="521"/>
      <c r="Q153" s="519" t="s">
        <v>106</v>
      </c>
      <c r="R153" s="520"/>
      <c r="S153" s="520"/>
      <c r="T153" s="520"/>
      <c r="U153" s="520"/>
      <c r="V153" s="520"/>
      <c r="W153" s="520"/>
      <c r="X153" s="520"/>
      <c r="Y153" s="520"/>
      <c r="Z153" s="520"/>
      <c r="AA153" s="520"/>
      <c r="AB153" s="520"/>
      <c r="AC153" s="520"/>
      <c r="AD153" s="520"/>
      <c r="AE153" s="521"/>
      <c r="AF153" s="545" t="s">
        <v>71</v>
      </c>
      <c r="AG153" s="602"/>
      <c r="AH153" s="602"/>
      <c r="AI153" s="602"/>
      <c r="AJ153" s="602"/>
      <c r="AK153" s="602"/>
      <c r="AL153" s="602"/>
      <c r="AM153" s="602"/>
      <c r="AN153" s="602"/>
      <c r="AO153" s="602"/>
      <c r="AP153" s="602"/>
      <c r="AQ153" s="602"/>
      <c r="AR153" s="602"/>
      <c r="AS153" s="602"/>
      <c r="AT153" s="546"/>
      <c r="AU153" s="602" t="s">
        <v>70</v>
      </c>
      <c r="AV153" s="602"/>
      <c r="AW153" s="602"/>
      <c r="AX153" s="602"/>
      <c r="AY153" s="602"/>
      <c r="AZ153" s="602"/>
      <c r="BA153" s="602"/>
      <c r="BB153" s="602"/>
      <c r="BC153" s="602"/>
      <c r="BD153" s="602"/>
      <c r="BE153" s="602"/>
      <c r="BF153" s="602"/>
      <c r="BG153" s="602"/>
      <c r="BH153" s="602"/>
      <c r="BI153" s="546"/>
      <c r="BJ153" s="112"/>
    </row>
    <row r="154" spans="1:70" ht="62.25" customHeight="1" x14ac:dyDescent="0.55000000000000004">
      <c r="A154" s="549" t="s">
        <v>31</v>
      </c>
      <c r="B154" s="571"/>
      <c r="C154" s="571"/>
      <c r="D154" s="571"/>
      <c r="E154" s="571"/>
      <c r="F154" s="571"/>
      <c r="G154" s="659"/>
      <c r="H154" s="660" t="s">
        <v>30</v>
      </c>
      <c r="I154" s="660"/>
      <c r="J154" s="660"/>
      <c r="K154" s="660" t="s">
        <v>32</v>
      </c>
      <c r="L154" s="660"/>
      <c r="M154" s="660"/>
      <c r="N154" s="661" t="s">
        <v>107</v>
      </c>
      <c r="O154" s="660"/>
      <c r="P154" s="662"/>
      <c r="Q154" s="663" t="s">
        <v>31</v>
      </c>
      <c r="R154" s="629"/>
      <c r="S154" s="629"/>
      <c r="T154" s="629"/>
      <c r="U154" s="629"/>
      <c r="V154" s="664"/>
      <c r="W154" s="660" t="s">
        <v>30</v>
      </c>
      <c r="X154" s="660"/>
      <c r="Y154" s="660"/>
      <c r="Z154" s="660" t="s">
        <v>32</v>
      </c>
      <c r="AA154" s="660"/>
      <c r="AB154" s="660"/>
      <c r="AC154" s="661" t="s">
        <v>107</v>
      </c>
      <c r="AD154" s="660"/>
      <c r="AE154" s="662"/>
      <c r="AF154" s="677" t="s">
        <v>30</v>
      </c>
      <c r="AG154" s="678"/>
      <c r="AH154" s="678"/>
      <c r="AI154" s="678"/>
      <c r="AJ154" s="679"/>
      <c r="AK154" s="680" t="s">
        <v>32</v>
      </c>
      <c r="AL154" s="607"/>
      <c r="AM154" s="607"/>
      <c r="AN154" s="607"/>
      <c r="AO154" s="681"/>
      <c r="AP154" s="682" t="s">
        <v>107</v>
      </c>
      <c r="AQ154" s="607"/>
      <c r="AR154" s="607"/>
      <c r="AS154" s="607"/>
      <c r="AT154" s="608"/>
      <c r="AU154" s="683" t="s">
        <v>476</v>
      </c>
      <c r="AV154" s="684"/>
      <c r="AW154" s="684"/>
      <c r="AX154" s="684"/>
      <c r="AY154" s="684"/>
      <c r="AZ154" s="684"/>
      <c r="BA154" s="684"/>
      <c r="BB154" s="684"/>
      <c r="BC154" s="684"/>
      <c r="BD154" s="684"/>
      <c r="BE154" s="684"/>
      <c r="BF154" s="684"/>
      <c r="BG154" s="684"/>
      <c r="BH154" s="684"/>
      <c r="BI154" s="685"/>
      <c r="BJ154" s="115"/>
    </row>
    <row r="155" spans="1:70" ht="36.75" customHeight="1" x14ac:dyDescent="0.55000000000000004">
      <c r="A155" s="653" t="s">
        <v>248</v>
      </c>
      <c r="B155" s="654"/>
      <c r="C155" s="654"/>
      <c r="D155" s="654"/>
      <c r="E155" s="654"/>
      <c r="F155" s="654"/>
      <c r="G155" s="655"/>
      <c r="H155" s="657">
        <v>2</v>
      </c>
      <c r="I155" s="654"/>
      <c r="J155" s="655"/>
      <c r="K155" s="657">
        <v>2</v>
      </c>
      <c r="L155" s="654"/>
      <c r="M155" s="655"/>
      <c r="N155" s="647">
        <f>K155*1.5</f>
        <v>3</v>
      </c>
      <c r="O155" s="648"/>
      <c r="P155" s="649"/>
      <c r="Q155" s="547" t="s">
        <v>188</v>
      </c>
      <c r="R155" s="536"/>
      <c r="S155" s="536"/>
      <c r="T155" s="536"/>
      <c r="U155" s="536"/>
      <c r="V155" s="535"/>
      <c r="W155" s="534">
        <v>6</v>
      </c>
      <c r="X155" s="536"/>
      <c r="Y155" s="535"/>
      <c r="Z155" s="534">
        <v>4</v>
      </c>
      <c r="AA155" s="536"/>
      <c r="AB155" s="535"/>
      <c r="AC155" s="690">
        <f>Z155*1.5</f>
        <v>6</v>
      </c>
      <c r="AD155" s="691"/>
      <c r="AE155" s="692"/>
      <c r="AF155" s="653">
        <v>8</v>
      </c>
      <c r="AG155" s="654"/>
      <c r="AH155" s="654"/>
      <c r="AI155" s="654"/>
      <c r="AJ155" s="655"/>
      <c r="AK155" s="657">
        <v>12</v>
      </c>
      <c r="AL155" s="654"/>
      <c r="AM155" s="654"/>
      <c r="AN155" s="654"/>
      <c r="AO155" s="655"/>
      <c r="AP155" s="647">
        <f>AK155*1.5</f>
        <v>18</v>
      </c>
      <c r="AQ155" s="648"/>
      <c r="AR155" s="648"/>
      <c r="AS155" s="648"/>
      <c r="AT155" s="649"/>
      <c r="AU155" s="686"/>
      <c r="AV155" s="687"/>
      <c r="AW155" s="687"/>
      <c r="AX155" s="687"/>
      <c r="AY155" s="687"/>
      <c r="AZ155" s="687"/>
      <c r="BA155" s="687"/>
      <c r="BB155" s="687"/>
      <c r="BC155" s="687"/>
      <c r="BD155" s="687"/>
      <c r="BE155" s="687"/>
      <c r="BF155" s="687"/>
      <c r="BG155" s="687"/>
      <c r="BH155" s="687"/>
      <c r="BI155" s="688"/>
      <c r="BJ155" s="115"/>
    </row>
    <row r="156" spans="1:70" ht="36.75" customHeight="1" thickBot="1" x14ac:dyDescent="0.6">
      <c r="A156" s="610"/>
      <c r="B156" s="611"/>
      <c r="C156" s="611"/>
      <c r="D156" s="611"/>
      <c r="E156" s="611"/>
      <c r="F156" s="611"/>
      <c r="G156" s="656"/>
      <c r="H156" s="658"/>
      <c r="I156" s="611"/>
      <c r="J156" s="656"/>
      <c r="K156" s="658"/>
      <c r="L156" s="611"/>
      <c r="M156" s="656"/>
      <c r="N156" s="650"/>
      <c r="O156" s="651"/>
      <c r="P156" s="652"/>
      <c r="Q156" s="633" t="s">
        <v>189</v>
      </c>
      <c r="R156" s="634"/>
      <c r="S156" s="634"/>
      <c r="T156" s="634"/>
      <c r="U156" s="634"/>
      <c r="V156" s="530"/>
      <c r="W156" s="529">
        <v>8</v>
      </c>
      <c r="X156" s="634"/>
      <c r="Y156" s="530"/>
      <c r="Z156" s="529">
        <v>6</v>
      </c>
      <c r="AA156" s="634"/>
      <c r="AB156" s="530"/>
      <c r="AC156" s="650">
        <v>9</v>
      </c>
      <c r="AD156" s="651"/>
      <c r="AE156" s="652"/>
      <c r="AF156" s="610"/>
      <c r="AG156" s="611"/>
      <c r="AH156" s="611"/>
      <c r="AI156" s="611"/>
      <c r="AJ156" s="656"/>
      <c r="AK156" s="658"/>
      <c r="AL156" s="611"/>
      <c r="AM156" s="611"/>
      <c r="AN156" s="611"/>
      <c r="AO156" s="656"/>
      <c r="AP156" s="650"/>
      <c r="AQ156" s="651"/>
      <c r="AR156" s="651"/>
      <c r="AS156" s="651"/>
      <c r="AT156" s="652"/>
      <c r="AU156" s="543"/>
      <c r="AV156" s="689"/>
      <c r="AW156" s="689"/>
      <c r="AX156" s="689"/>
      <c r="AY156" s="689"/>
      <c r="AZ156" s="689"/>
      <c r="BA156" s="689"/>
      <c r="BB156" s="689"/>
      <c r="BC156" s="689"/>
      <c r="BD156" s="689"/>
      <c r="BE156" s="689"/>
      <c r="BF156" s="689"/>
      <c r="BG156" s="689"/>
      <c r="BH156" s="689"/>
      <c r="BI156" s="544"/>
      <c r="BJ156" s="115"/>
    </row>
    <row r="157" spans="1:70" ht="31.35" customHeight="1" x14ac:dyDescent="0.55000000000000004">
      <c r="A157" s="116"/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7"/>
      <c r="BG157" s="117"/>
      <c r="BH157" s="117"/>
      <c r="BI157" s="117"/>
      <c r="BJ157" s="117"/>
    </row>
    <row r="158" spans="1:70" ht="31.35" customHeight="1" x14ac:dyDescent="0.55000000000000004">
      <c r="A158" s="116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37" t="s">
        <v>121</v>
      </c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7"/>
      <c r="BG158" s="117"/>
      <c r="BH158" s="117"/>
      <c r="BI158" s="117"/>
      <c r="BJ158" s="117"/>
    </row>
    <row r="159" spans="1:70" ht="31.35" customHeight="1" thickBot="1" x14ac:dyDescent="0.6">
      <c r="U159" s="118"/>
      <c r="V159" s="118"/>
    </row>
    <row r="160" spans="1:70" ht="93.6" customHeight="1" thickBot="1" x14ac:dyDescent="0.6">
      <c r="A160" s="545" t="s">
        <v>111</v>
      </c>
      <c r="B160" s="602"/>
      <c r="C160" s="602"/>
      <c r="D160" s="546"/>
      <c r="E160" s="520" t="s">
        <v>112</v>
      </c>
      <c r="F160" s="520"/>
      <c r="G160" s="520"/>
      <c r="H160" s="520"/>
      <c r="I160" s="520"/>
      <c r="J160" s="520"/>
      <c r="K160" s="520"/>
      <c r="L160" s="520"/>
      <c r="M160" s="520"/>
      <c r="N160" s="520"/>
      <c r="O160" s="520"/>
      <c r="P160" s="520"/>
      <c r="Q160" s="520"/>
      <c r="R160" s="520"/>
      <c r="S160" s="520"/>
      <c r="T160" s="520"/>
      <c r="U160" s="520"/>
      <c r="V160" s="520"/>
      <c r="W160" s="520"/>
      <c r="X160" s="520"/>
      <c r="Y160" s="520"/>
      <c r="Z160" s="520"/>
      <c r="AA160" s="520"/>
      <c r="AB160" s="520"/>
      <c r="AC160" s="520"/>
      <c r="AD160" s="520"/>
      <c r="AE160" s="520"/>
      <c r="AF160" s="520"/>
      <c r="AG160" s="520"/>
      <c r="AH160" s="520"/>
      <c r="AI160" s="520"/>
      <c r="AJ160" s="520"/>
      <c r="AK160" s="520"/>
      <c r="AL160" s="520"/>
      <c r="AM160" s="520"/>
      <c r="AN160" s="520"/>
      <c r="AO160" s="520"/>
      <c r="AP160" s="520"/>
      <c r="AQ160" s="520"/>
      <c r="AR160" s="520"/>
      <c r="AS160" s="520"/>
      <c r="AT160" s="520"/>
      <c r="AU160" s="520"/>
      <c r="AV160" s="520"/>
      <c r="AW160" s="520"/>
      <c r="AX160" s="520"/>
      <c r="AY160" s="520"/>
      <c r="AZ160" s="520"/>
      <c r="BA160" s="520"/>
      <c r="BB160" s="520"/>
      <c r="BC160" s="520"/>
      <c r="BD160" s="520"/>
      <c r="BE160" s="520"/>
      <c r="BF160" s="545" t="s">
        <v>145</v>
      </c>
      <c r="BG160" s="602"/>
      <c r="BH160" s="602"/>
      <c r="BI160" s="546"/>
      <c r="BJ160" s="112"/>
    </row>
    <row r="161" spans="1:70" s="41" customFormat="1" ht="93.6" customHeight="1" x14ac:dyDescent="0.25">
      <c r="A161" s="606" t="s">
        <v>122</v>
      </c>
      <c r="B161" s="607"/>
      <c r="C161" s="607"/>
      <c r="D161" s="608"/>
      <c r="E161" s="644" t="s">
        <v>237</v>
      </c>
      <c r="F161" s="645"/>
      <c r="G161" s="645"/>
      <c r="H161" s="645"/>
      <c r="I161" s="645"/>
      <c r="J161" s="645"/>
      <c r="K161" s="645"/>
      <c r="L161" s="645"/>
      <c r="M161" s="645"/>
      <c r="N161" s="645"/>
      <c r="O161" s="645"/>
      <c r="P161" s="645"/>
      <c r="Q161" s="645"/>
      <c r="R161" s="645"/>
      <c r="S161" s="645"/>
      <c r="T161" s="645"/>
      <c r="U161" s="645"/>
      <c r="V161" s="645"/>
      <c r="W161" s="645"/>
      <c r="X161" s="645"/>
      <c r="Y161" s="645"/>
      <c r="Z161" s="645"/>
      <c r="AA161" s="645"/>
      <c r="AB161" s="645"/>
      <c r="AC161" s="645"/>
      <c r="AD161" s="645"/>
      <c r="AE161" s="645"/>
      <c r="AF161" s="645"/>
      <c r="AG161" s="645"/>
      <c r="AH161" s="645"/>
      <c r="AI161" s="645"/>
      <c r="AJ161" s="645"/>
      <c r="AK161" s="645"/>
      <c r="AL161" s="645"/>
      <c r="AM161" s="645"/>
      <c r="AN161" s="645"/>
      <c r="AO161" s="645"/>
      <c r="AP161" s="645"/>
      <c r="AQ161" s="645"/>
      <c r="AR161" s="645"/>
      <c r="AS161" s="645"/>
      <c r="AT161" s="645"/>
      <c r="AU161" s="645"/>
      <c r="AV161" s="645"/>
      <c r="AW161" s="645"/>
      <c r="AX161" s="645"/>
      <c r="AY161" s="645"/>
      <c r="AZ161" s="645"/>
      <c r="BA161" s="645"/>
      <c r="BB161" s="645"/>
      <c r="BC161" s="645"/>
      <c r="BD161" s="645"/>
      <c r="BE161" s="646"/>
      <c r="BF161" s="599" t="s">
        <v>501</v>
      </c>
      <c r="BG161" s="600"/>
      <c r="BH161" s="600"/>
      <c r="BI161" s="601"/>
      <c r="BJ161" s="243"/>
      <c r="BK161" s="108"/>
      <c r="BL161" s="108"/>
      <c r="BM161" s="108"/>
    </row>
    <row r="162" spans="1:70" s="41" customFormat="1" ht="39.6" customHeight="1" x14ac:dyDescent="0.25">
      <c r="A162" s="547" t="s">
        <v>123</v>
      </c>
      <c r="B162" s="536"/>
      <c r="C162" s="536"/>
      <c r="D162" s="548"/>
      <c r="E162" s="639" t="s">
        <v>236</v>
      </c>
      <c r="F162" s="622"/>
      <c r="G162" s="622"/>
      <c r="H162" s="622"/>
      <c r="I162" s="622"/>
      <c r="J162" s="622"/>
      <c r="K162" s="622"/>
      <c r="L162" s="622"/>
      <c r="M162" s="622"/>
      <c r="N162" s="622"/>
      <c r="O162" s="622"/>
      <c r="P162" s="622"/>
      <c r="Q162" s="622"/>
      <c r="R162" s="622"/>
      <c r="S162" s="622"/>
      <c r="T162" s="622"/>
      <c r="U162" s="622"/>
      <c r="V162" s="622"/>
      <c r="W162" s="622"/>
      <c r="X162" s="622"/>
      <c r="Y162" s="622"/>
      <c r="Z162" s="622"/>
      <c r="AA162" s="622"/>
      <c r="AB162" s="622"/>
      <c r="AC162" s="622"/>
      <c r="AD162" s="622"/>
      <c r="AE162" s="622"/>
      <c r="AF162" s="622"/>
      <c r="AG162" s="622"/>
      <c r="AH162" s="622"/>
      <c r="AI162" s="622"/>
      <c r="AJ162" s="622"/>
      <c r="AK162" s="622"/>
      <c r="AL162" s="622"/>
      <c r="AM162" s="622"/>
      <c r="AN162" s="622"/>
      <c r="AO162" s="622"/>
      <c r="AP162" s="622"/>
      <c r="AQ162" s="622"/>
      <c r="AR162" s="622"/>
      <c r="AS162" s="622"/>
      <c r="AT162" s="622"/>
      <c r="AU162" s="622"/>
      <c r="AV162" s="622"/>
      <c r="AW162" s="622"/>
      <c r="AX162" s="622"/>
      <c r="AY162" s="622"/>
      <c r="AZ162" s="622"/>
      <c r="BA162" s="622"/>
      <c r="BB162" s="622"/>
      <c r="BC162" s="622"/>
      <c r="BD162" s="622"/>
      <c r="BE162" s="640"/>
      <c r="BF162" s="583" t="s">
        <v>375</v>
      </c>
      <c r="BG162" s="584"/>
      <c r="BH162" s="584"/>
      <c r="BI162" s="585"/>
      <c r="BJ162" s="243"/>
      <c r="BK162" s="108"/>
      <c r="BL162" s="108"/>
      <c r="BM162" s="108"/>
    </row>
    <row r="163" spans="1:70" s="41" customFormat="1" ht="39.6" customHeight="1" x14ac:dyDescent="0.25">
      <c r="A163" s="547" t="s">
        <v>130</v>
      </c>
      <c r="B163" s="536"/>
      <c r="C163" s="536"/>
      <c r="D163" s="548"/>
      <c r="E163" s="616" t="s">
        <v>245</v>
      </c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  <c r="AO163" s="572"/>
      <c r="AP163" s="572"/>
      <c r="AQ163" s="572"/>
      <c r="AR163" s="572"/>
      <c r="AS163" s="572"/>
      <c r="AT163" s="572"/>
      <c r="AU163" s="572"/>
      <c r="AV163" s="572"/>
      <c r="AW163" s="572"/>
      <c r="AX163" s="572"/>
      <c r="AY163" s="572"/>
      <c r="AZ163" s="572"/>
      <c r="BA163" s="572"/>
      <c r="BB163" s="572"/>
      <c r="BC163" s="572"/>
      <c r="BD163" s="572"/>
      <c r="BE163" s="573"/>
      <c r="BF163" s="574" t="s">
        <v>425</v>
      </c>
      <c r="BG163" s="575"/>
      <c r="BH163" s="575"/>
      <c r="BI163" s="576"/>
      <c r="BJ163" s="243"/>
      <c r="BK163" s="108"/>
      <c r="BL163" s="108"/>
      <c r="BM163" s="108"/>
    </row>
    <row r="164" spans="1:70" s="41" customFormat="1" ht="124.65" customHeight="1" x14ac:dyDescent="0.25">
      <c r="A164" s="549" t="s">
        <v>131</v>
      </c>
      <c r="B164" s="571"/>
      <c r="C164" s="571"/>
      <c r="D164" s="550"/>
      <c r="E164" s="617" t="s">
        <v>232</v>
      </c>
      <c r="F164" s="594"/>
      <c r="G164" s="594"/>
      <c r="H164" s="594"/>
      <c r="I164" s="594"/>
      <c r="J164" s="594"/>
      <c r="K164" s="594"/>
      <c r="L164" s="594"/>
      <c r="M164" s="594"/>
      <c r="N164" s="594"/>
      <c r="O164" s="594"/>
      <c r="P164" s="594"/>
      <c r="Q164" s="594"/>
      <c r="R164" s="594"/>
      <c r="S164" s="594"/>
      <c r="T164" s="594"/>
      <c r="U164" s="594"/>
      <c r="V164" s="594"/>
      <c r="W164" s="594"/>
      <c r="X164" s="594"/>
      <c r="Y164" s="594"/>
      <c r="Z164" s="594"/>
      <c r="AA164" s="594"/>
      <c r="AB164" s="594"/>
      <c r="AC164" s="594"/>
      <c r="AD164" s="594"/>
      <c r="AE164" s="594"/>
      <c r="AF164" s="594"/>
      <c r="AG164" s="594"/>
      <c r="AH164" s="594"/>
      <c r="AI164" s="594"/>
      <c r="AJ164" s="594"/>
      <c r="AK164" s="594"/>
      <c r="AL164" s="594"/>
      <c r="AM164" s="594"/>
      <c r="AN164" s="594"/>
      <c r="AO164" s="594"/>
      <c r="AP164" s="594"/>
      <c r="AQ164" s="594"/>
      <c r="AR164" s="594"/>
      <c r="AS164" s="594"/>
      <c r="AT164" s="594"/>
      <c r="AU164" s="594"/>
      <c r="AV164" s="594"/>
      <c r="AW164" s="594"/>
      <c r="AX164" s="594"/>
      <c r="AY164" s="594"/>
      <c r="AZ164" s="594"/>
      <c r="BA164" s="594"/>
      <c r="BB164" s="594"/>
      <c r="BC164" s="594"/>
      <c r="BD164" s="594"/>
      <c r="BE164" s="618"/>
      <c r="BF164" s="574" t="s">
        <v>500</v>
      </c>
      <c r="BG164" s="575"/>
      <c r="BH164" s="575"/>
      <c r="BI164" s="576"/>
      <c r="BJ164" s="243"/>
      <c r="BK164" s="108"/>
      <c r="BL164" s="108"/>
      <c r="BM164" s="108"/>
      <c r="BP164" s="109"/>
      <c r="BQ164" s="109"/>
      <c r="BR164" s="109"/>
    </row>
    <row r="165" spans="1:70" s="41" customFormat="1" ht="93.6" customHeight="1" x14ac:dyDescent="0.25">
      <c r="A165" s="547" t="s">
        <v>134</v>
      </c>
      <c r="B165" s="536"/>
      <c r="C165" s="536"/>
      <c r="D165" s="548"/>
      <c r="E165" s="639" t="s">
        <v>239</v>
      </c>
      <c r="F165" s="622"/>
      <c r="G165" s="622"/>
      <c r="H165" s="622"/>
      <c r="I165" s="622"/>
      <c r="J165" s="622"/>
      <c r="K165" s="622"/>
      <c r="L165" s="622"/>
      <c r="M165" s="622"/>
      <c r="N165" s="622"/>
      <c r="O165" s="622"/>
      <c r="P165" s="622"/>
      <c r="Q165" s="622"/>
      <c r="R165" s="622"/>
      <c r="S165" s="622"/>
      <c r="T165" s="622"/>
      <c r="U165" s="622"/>
      <c r="V165" s="622"/>
      <c r="W165" s="622"/>
      <c r="X165" s="622"/>
      <c r="Y165" s="622"/>
      <c r="Z165" s="622"/>
      <c r="AA165" s="622"/>
      <c r="AB165" s="622"/>
      <c r="AC165" s="622"/>
      <c r="AD165" s="622"/>
      <c r="AE165" s="622"/>
      <c r="AF165" s="622"/>
      <c r="AG165" s="622"/>
      <c r="AH165" s="622"/>
      <c r="AI165" s="622"/>
      <c r="AJ165" s="622"/>
      <c r="AK165" s="622"/>
      <c r="AL165" s="622"/>
      <c r="AM165" s="622"/>
      <c r="AN165" s="622"/>
      <c r="AO165" s="622"/>
      <c r="AP165" s="622"/>
      <c r="AQ165" s="622"/>
      <c r="AR165" s="622"/>
      <c r="AS165" s="622"/>
      <c r="AT165" s="622"/>
      <c r="AU165" s="622"/>
      <c r="AV165" s="622"/>
      <c r="AW165" s="622"/>
      <c r="AX165" s="622"/>
      <c r="AY165" s="622"/>
      <c r="AZ165" s="622"/>
      <c r="BA165" s="622"/>
      <c r="BB165" s="622"/>
      <c r="BC165" s="622"/>
      <c r="BD165" s="622"/>
      <c r="BE165" s="640"/>
      <c r="BF165" s="624" t="s">
        <v>501</v>
      </c>
      <c r="BG165" s="625"/>
      <c r="BH165" s="625"/>
      <c r="BI165" s="626"/>
      <c r="BJ165" s="243"/>
      <c r="BK165" s="108"/>
      <c r="BL165" s="108"/>
      <c r="BM165" s="108"/>
    </row>
    <row r="166" spans="1:70" s="41" customFormat="1" ht="93.6" customHeight="1" x14ac:dyDescent="0.25">
      <c r="A166" s="547" t="s">
        <v>135</v>
      </c>
      <c r="B166" s="536"/>
      <c r="C166" s="536"/>
      <c r="D166" s="548"/>
      <c r="E166" s="639" t="s">
        <v>240</v>
      </c>
      <c r="F166" s="622"/>
      <c r="G166" s="622"/>
      <c r="H166" s="622"/>
      <c r="I166" s="622"/>
      <c r="J166" s="622"/>
      <c r="K166" s="622"/>
      <c r="L166" s="622"/>
      <c r="M166" s="622"/>
      <c r="N166" s="622"/>
      <c r="O166" s="622"/>
      <c r="P166" s="622"/>
      <c r="Q166" s="622"/>
      <c r="R166" s="622"/>
      <c r="S166" s="622"/>
      <c r="T166" s="622"/>
      <c r="U166" s="622"/>
      <c r="V166" s="622"/>
      <c r="W166" s="622"/>
      <c r="X166" s="622"/>
      <c r="Y166" s="622"/>
      <c r="Z166" s="622"/>
      <c r="AA166" s="622"/>
      <c r="AB166" s="622"/>
      <c r="AC166" s="622"/>
      <c r="AD166" s="622"/>
      <c r="AE166" s="622"/>
      <c r="AF166" s="622"/>
      <c r="AG166" s="622"/>
      <c r="AH166" s="622"/>
      <c r="AI166" s="622"/>
      <c r="AJ166" s="622"/>
      <c r="AK166" s="622"/>
      <c r="AL166" s="622"/>
      <c r="AM166" s="622"/>
      <c r="AN166" s="622"/>
      <c r="AO166" s="622"/>
      <c r="AP166" s="622"/>
      <c r="AQ166" s="622"/>
      <c r="AR166" s="622"/>
      <c r="AS166" s="622"/>
      <c r="AT166" s="622"/>
      <c r="AU166" s="622"/>
      <c r="AV166" s="622"/>
      <c r="AW166" s="622"/>
      <c r="AX166" s="622"/>
      <c r="AY166" s="622"/>
      <c r="AZ166" s="622"/>
      <c r="BA166" s="622"/>
      <c r="BB166" s="622"/>
      <c r="BC166" s="622"/>
      <c r="BD166" s="622"/>
      <c r="BE166" s="640"/>
      <c r="BF166" s="574" t="s">
        <v>501</v>
      </c>
      <c r="BG166" s="575"/>
      <c r="BH166" s="575"/>
      <c r="BI166" s="576"/>
      <c r="BJ166" s="243"/>
      <c r="BK166" s="108"/>
      <c r="BL166" s="108"/>
      <c r="BM166" s="108"/>
    </row>
    <row r="167" spans="1:70" s="41" customFormat="1" ht="39.6" customHeight="1" x14ac:dyDescent="0.25">
      <c r="A167" s="547" t="s">
        <v>208</v>
      </c>
      <c r="B167" s="536"/>
      <c r="C167" s="536"/>
      <c r="D167" s="548"/>
      <c r="E167" s="639" t="s">
        <v>426</v>
      </c>
      <c r="F167" s="622"/>
      <c r="G167" s="622"/>
      <c r="H167" s="622"/>
      <c r="I167" s="622"/>
      <c r="J167" s="622"/>
      <c r="K167" s="622"/>
      <c r="L167" s="622"/>
      <c r="M167" s="622"/>
      <c r="N167" s="622"/>
      <c r="O167" s="622"/>
      <c r="P167" s="622"/>
      <c r="Q167" s="622"/>
      <c r="R167" s="622"/>
      <c r="S167" s="622"/>
      <c r="T167" s="622"/>
      <c r="U167" s="622"/>
      <c r="V167" s="622"/>
      <c r="W167" s="622"/>
      <c r="X167" s="622"/>
      <c r="Y167" s="622"/>
      <c r="Z167" s="622"/>
      <c r="AA167" s="622"/>
      <c r="AB167" s="622"/>
      <c r="AC167" s="622"/>
      <c r="AD167" s="622"/>
      <c r="AE167" s="622"/>
      <c r="AF167" s="622"/>
      <c r="AG167" s="622"/>
      <c r="AH167" s="622"/>
      <c r="AI167" s="622"/>
      <c r="AJ167" s="622"/>
      <c r="AK167" s="622"/>
      <c r="AL167" s="622"/>
      <c r="AM167" s="622"/>
      <c r="AN167" s="622"/>
      <c r="AO167" s="622"/>
      <c r="AP167" s="622"/>
      <c r="AQ167" s="622"/>
      <c r="AR167" s="622"/>
      <c r="AS167" s="622"/>
      <c r="AT167" s="622"/>
      <c r="AU167" s="622"/>
      <c r="AV167" s="622"/>
      <c r="AW167" s="622"/>
      <c r="AX167" s="622"/>
      <c r="AY167" s="622"/>
      <c r="AZ167" s="622"/>
      <c r="BA167" s="622"/>
      <c r="BB167" s="622"/>
      <c r="BC167" s="622"/>
      <c r="BD167" s="622"/>
      <c r="BE167" s="640"/>
      <c r="BF167" s="624" t="s">
        <v>407</v>
      </c>
      <c r="BG167" s="625"/>
      <c r="BH167" s="625"/>
      <c r="BI167" s="626"/>
      <c r="BJ167" s="243"/>
      <c r="BK167" s="108"/>
      <c r="BL167" s="108"/>
      <c r="BM167" s="108"/>
    </row>
    <row r="168" spans="1:70" s="41" customFormat="1" ht="39.6" customHeight="1" x14ac:dyDescent="0.25">
      <c r="A168" s="547" t="s">
        <v>209</v>
      </c>
      <c r="B168" s="536"/>
      <c r="C168" s="536"/>
      <c r="D168" s="548"/>
      <c r="E168" s="617" t="s">
        <v>427</v>
      </c>
      <c r="F168" s="594"/>
      <c r="G168" s="594"/>
      <c r="H168" s="594"/>
      <c r="I168" s="594"/>
      <c r="J168" s="594"/>
      <c r="K168" s="594"/>
      <c r="L168" s="594"/>
      <c r="M168" s="594"/>
      <c r="N168" s="594"/>
      <c r="O168" s="594"/>
      <c r="P168" s="594"/>
      <c r="Q168" s="594"/>
      <c r="R168" s="594"/>
      <c r="S168" s="594"/>
      <c r="T168" s="594"/>
      <c r="U168" s="594"/>
      <c r="V168" s="594"/>
      <c r="W168" s="594"/>
      <c r="X168" s="594"/>
      <c r="Y168" s="594"/>
      <c r="Z168" s="594"/>
      <c r="AA168" s="594"/>
      <c r="AB168" s="594"/>
      <c r="AC168" s="594"/>
      <c r="AD168" s="594"/>
      <c r="AE168" s="594"/>
      <c r="AF168" s="594"/>
      <c r="AG168" s="594"/>
      <c r="AH168" s="594"/>
      <c r="AI168" s="594"/>
      <c r="AJ168" s="594"/>
      <c r="AK168" s="594"/>
      <c r="AL168" s="594"/>
      <c r="AM168" s="594"/>
      <c r="AN168" s="594"/>
      <c r="AO168" s="594"/>
      <c r="AP168" s="594"/>
      <c r="AQ168" s="594"/>
      <c r="AR168" s="594"/>
      <c r="AS168" s="594"/>
      <c r="AT168" s="594"/>
      <c r="AU168" s="594"/>
      <c r="AV168" s="594"/>
      <c r="AW168" s="594"/>
      <c r="AX168" s="594"/>
      <c r="AY168" s="594"/>
      <c r="AZ168" s="594"/>
      <c r="BA168" s="594"/>
      <c r="BB168" s="594"/>
      <c r="BC168" s="594"/>
      <c r="BD168" s="594"/>
      <c r="BE168" s="618"/>
      <c r="BF168" s="624" t="s">
        <v>146</v>
      </c>
      <c r="BG168" s="625"/>
      <c r="BH168" s="625"/>
      <c r="BI168" s="626"/>
      <c r="BJ168" s="243"/>
      <c r="BK168" s="108"/>
      <c r="BL168" s="108"/>
      <c r="BM168" s="108"/>
      <c r="BP168" s="109"/>
      <c r="BQ168" s="109"/>
      <c r="BR168" s="109"/>
    </row>
    <row r="169" spans="1:70" s="41" customFormat="1" ht="39.6" customHeight="1" x14ac:dyDescent="0.25">
      <c r="A169" s="547" t="s">
        <v>210</v>
      </c>
      <c r="B169" s="536"/>
      <c r="C169" s="536"/>
      <c r="D169" s="548"/>
      <c r="E169" s="639" t="s">
        <v>234</v>
      </c>
      <c r="F169" s="622"/>
      <c r="G169" s="622"/>
      <c r="H169" s="622"/>
      <c r="I169" s="622"/>
      <c r="J169" s="622"/>
      <c r="K169" s="622"/>
      <c r="L169" s="622"/>
      <c r="M169" s="622"/>
      <c r="N169" s="622"/>
      <c r="O169" s="622"/>
      <c r="P169" s="622"/>
      <c r="Q169" s="622"/>
      <c r="R169" s="622"/>
      <c r="S169" s="622"/>
      <c r="T169" s="622"/>
      <c r="U169" s="622"/>
      <c r="V169" s="622"/>
      <c r="W169" s="622"/>
      <c r="X169" s="622"/>
      <c r="Y169" s="622"/>
      <c r="Z169" s="622"/>
      <c r="AA169" s="622"/>
      <c r="AB169" s="622"/>
      <c r="AC169" s="622"/>
      <c r="AD169" s="622"/>
      <c r="AE169" s="622"/>
      <c r="AF169" s="622"/>
      <c r="AG169" s="622"/>
      <c r="AH169" s="622"/>
      <c r="AI169" s="622"/>
      <c r="AJ169" s="622"/>
      <c r="AK169" s="622"/>
      <c r="AL169" s="622"/>
      <c r="AM169" s="622"/>
      <c r="AN169" s="622"/>
      <c r="AO169" s="622"/>
      <c r="AP169" s="622"/>
      <c r="AQ169" s="622"/>
      <c r="AR169" s="622"/>
      <c r="AS169" s="622"/>
      <c r="AT169" s="622"/>
      <c r="AU169" s="622"/>
      <c r="AV169" s="622"/>
      <c r="AW169" s="622"/>
      <c r="AX169" s="622"/>
      <c r="AY169" s="622"/>
      <c r="AZ169" s="622"/>
      <c r="BA169" s="622"/>
      <c r="BB169" s="622"/>
      <c r="BC169" s="622"/>
      <c r="BD169" s="622"/>
      <c r="BE169" s="640"/>
      <c r="BF169" s="574" t="s">
        <v>408</v>
      </c>
      <c r="BG169" s="575"/>
      <c r="BH169" s="575"/>
      <c r="BI169" s="576"/>
      <c r="BJ169" s="243"/>
      <c r="BK169" s="108"/>
      <c r="BL169" s="108"/>
      <c r="BM169" s="108"/>
    </row>
    <row r="170" spans="1:70" s="41" customFormat="1" ht="39.6" customHeight="1" x14ac:dyDescent="0.25">
      <c r="A170" s="547" t="s">
        <v>211</v>
      </c>
      <c r="B170" s="536"/>
      <c r="C170" s="536"/>
      <c r="D170" s="548"/>
      <c r="E170" s="641" t="s">
        <v>555</v>
      </c>
      <c r="F170" s="642"/>
      <c r="G170" s="642"/>
      <c r="H170" s="642"/>
      <c r="I170" s="642"/>
      <c r="J170" s="642"/>
      <c r="K170" s="642"/>
      <c r="L170" s="642"/>
      <c r="M170" s="642"/>
      <c r="N170" s="642"/>
      <c r="O170" s="642"/>
      <c r="P170" s="642"/>
      <c r="Q170" s="642"/>
      <c r="R170" s="642"/>
      <c r="S170" s="642"/>
      <c r="T170" s="642"/>
      <c r="U170" s="642"/>
      <c r="V170" s="642"/>
      <c r="W170" s="642"/>
      <c r="X170" s="642"/>
      <c r="Y170" s="642"/>
      <c r="Z170" s="642"/>
      <c r="AA170" s="642"/>
      <c r="AB170" s="642"/>
      <c r="AC170" s="642"/>
      <c r="AD170" s="642"/>
      <c r="AE170" s="642"/>
      <c r="AF170" s="642"/>
      <c r="AG170" s="642"/>
      <c r="AH170" s="642"/>
      <c r="AI170" s="642"/>
      <c r="AJ170" s="642"/>
      <c r="AK170" s="642"/>
      <c r="AL170" s="642"/>
      <c r="AM170" s="642"/>
      <c r="AN170" s="642"/>
      <c r="AO170" s="642"/>
      <c r="AP170" s="642"/>
      <c r="AQ170" s="642"/>
      <c r="AR170" s="642"/>
      <c r="AS170" s="642"/>
      <c r="AT170" s="642"/>
      <c r="AU170" s="642"/>
      <c r="AV170" s="642"/>
      <c r="AW170" s="642"/>
      <c r="AX170" s="642"/>
      <c r="AY170" s="642"/>
      <c r="AZ170" s="642"/>
      <c r="BA170" s="642"/>
      <c r="BB170" s="642"/>
      <c r="BC170" s="642"/>
      <c r="BD170" s="642"/>
      <c r="BE170" s="643"/>
      <c r="BF170" s="574" t="s">
        <v>118</v>
      </c>
      <c r="BG170" s="575"/>
      <c r="BH170" s="575"/>
      <c r="BI170" s="576"/>
      <c r="BJ170" s="205"/>
      <c r="BK170" s="108"/>
      <c r="BL170" s="108"/>
      <c r="BM170" s="108"/>
    </row>
    <row r="171" spans="1:70" s="41" customFormat="1" ht="42.6" customHeight="1" thickBot="1" x14ac:dyDescent="0.3">
      <c r="A171" s="633" t="s">
        <v>212</v>
      </c>
      <c r="B171" s="634"/>
      <c r="C171" s="634"/>
      <c r="D171" s="531"/>
      <c r="E171" s="635" t="s">
        <v>556</v>
      </c>
      <c r="F171" s="636"/>
      <c r="G171" s="636"/>
      <c r="H171" s="636"/>
      <c r="I171" s="636"/>
      <c r="J171" s="636"/>
      <c r="K171" s="636"/>
      <c r="L171" s="636"/>
      <c r="M171" s="636"/>
      <c r="N171" s="636"/>
      <c r="O171" s="636"/>
      <c r="P171" s="636"/>
      <c r="Q171" s="636"/>
      <c r="R171" s="636"/>
      <c r="S171" s="636"/>
      <c r="T171" s="636"/>
      <c r="U171" s="636"/>
      <c r="V171" s="636"/>
      <c r="W171" s="636"/>
      <c r="X171" s="636"/>
      <c r="Y171" s="636"/>
      <c r="Z171" s="636"/>
      <c r="AA171" s="636"/>
      <c r="AB171" s="636"/>
      <c r="AC171" s="636"/>
      <c r="AD171" s="636"/>
      <c r="AE171" s="636"/>
      <c r="AF171" s="636"/>
      <c r="AG171" s="636"/>
      <c r="AH171" s="636"/>
      <c r="AI171" s="636"/>
      <c r="AJ171" s="636"/>
      <c r="AK171" s="636"/>
      <c r="AL171" s="636"/>
      <c r="AM171" s="636"/>
      <c r="AN171" s="636"/>
      <c r="AO171" s="636"/>
      <c r="AP171" s="636"/>
      <c r="AQ171" s="636"/>
      <c r="AR171" s="636"/>
      <c r="AS171" s="636"/>
      <c r="AT171" s="636"/>
      <c r="AU171" s="636"/>
      <c r="AV171" s="636"/>
      <c r="AW171" s="636"/>
      <c r="AX171" s="636"/>
      <c r="AY171" s="636"/>
      <c r="AZ171" s="636"/>
      <c r="BA171" s="636"/>
      <c r="BB171" s="636"/>
      <c r="BC171" s="636"/>
      <c r="BD171" s="636"/>
      <c r="BE171" s="637"/>
      <c r="BF171" s="590" t="s">
        <v>193</v>
      </c>
      <c r="BG171" s="591"/>
      <c r="BH171" s="591"/>
      <c r="BI171" s="592"/>
      <c r="BJ171" s="205"/>
      <c r="BK171" s="108"/>
      <c r="BL171" s="108"/>
      <c r="BM171" s="108"/>
      <c r="BP171" s="109"/>
      <c r="BQ171" s="109"/>
      <c r="BR171" s="109"/>
    </row>
    <row r="172" spans="1:70" s="10" customFormat="1" ht="48.15" customHeight="1" x14ac:dyDescent="0.6">
      <c r="A172" s="183" t="s">
        <v>126</v>
      </c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40"/>
      <c r="S172" s="140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60"/>
      <c r="AG172" s="157"/>
      <c r="AH172" s="157"/>
      <c r="AI172" s="638" t="s">
        <v>126</v>
      </c>
      <c r="AJ172" s="638"/>
      <c r="AK172" s="638"/>
      <c r="AL172" s="638"/>
      <c r="AM172" s="638"/>
      <c r="AN172" s="638"/>
      <c r="AO172" s="638"/>
      <c r="AP172" s="638"/>
      <c r="AQ172" s="638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  <c r="BH172" s="157"/>
      <c r="BI172" s="21"/>
      <c r="BJ172" s="184"/>
      <c r="BK172" s="184"/>
      <c r="BL172" s="184"/>
    </row>
    <row r="173" spans="1:70" s="10" customFormat="1" ht="43.5" customHeight="1" x14ac:dyDescent="0.6">
      <c r="A173" s="560" t="s">
        <v>166</v>
      </c>
      <c r="B173" s="560"/>
      <c r="C173" s="560"/>
      <c r="D173" s="560"/>
      <c r="E173" s="560"/>
      <c r="F173" s="560"/>
      <c r="G173" s="560"/>
      <c r="H173" s="560"/>
      <c r="I173" s="560"/>
      <c r="J173" s="560"/>
      <c r="K173" s="560"/>
      <c r="L173" s="560"/>
      <c r="M173" s="560"/>
      <c r="N173" s="560"/>
      <c r="O173" s="560"/>
      <c r="P173" s="560"/>
      <c r="Q173" s="560"/>
      <c r="R173" s="560"/>
      <c r="S173" s="560"/>
      <c r="T173" s="560"/>
      <c r="U173" s="560"/>
      <c r="V173" s="560"/>
      <c r="W173" s="560"/>
      <c r="X173" s="560"/>
      <c r="Y173" s="142"/>
      <c r="Z173" s="142"/>
      <c r="AA173" s="142"/>
      <c r="AB173" s="142"/>
      <c r="AC173" s="142"/>
      <c r="AD173" s="157"/>
      <c r="AE173" s="160"/>
      <c r="AF173" s="157"/>
      <c r="AG173" s="157"/>
      <c r="AH173" s="157"/>
      <c r="AI173" s="569" t="s">
        <v>171</v>
      </c>
      <c r="AJ173" s="569"/>
      <c r="AK173" s="569"/>
      <c r="AL173" s="569"/>
      <c r="AM173" s="569"/>
      <c r="AN173" s="569"/>
      <c r="AO173" s="569"/>
      <c r="AP173" s="569"/>
      <c r="AQ173" s="569"/>
      <c r="AR173" s="569"/>
      <c r="AS173" s="569"/>
      <c r="AT173" s="569"/>
      <c r="AU173" s="569"/>
      <c r="AV173" s="569"/>
      <c r="AW173" s="569"/>
      <c r="AX173" s="569"/>
      <c r="AY173" s="569"/>
      <c r="AZ173" s="569"/>
      <c r="BA173" s="569"/>
      <c r="BB173" s="569"/>
      <c r="BC173" s="569"/>
      <c r="BD173" s="569"/>
      <c r="BE173" s="569"/>
      <c r="BF173" s="569"/>
      <c r="BG173" s="569"/>
      <c r="BH173" s="569"/>
      <c r="BI173" s="21"/>
      <c r="BJ173" s="184"/>
      <c r="BK173" s="184"/>
      <c r="BL173" s="184"/>
    </row>
    <row r="174" spans="1:70" s="10" customFormat="1" ht="30.75" customHeight="1" x14ac:dyDescent="0.6">
      <c r="A174" s="560"/>
      <c r="B174" s="560"/>
      <c r="C174" s="560"/>
      <c r="D174" s="560"/>
      <c r="E174" s="560"/>
      <c r="F174" s="560"/>
      <c r="G174" s="560"/>
      <c r="H174" s="560"/>
      <c r="I174" s="560"/>
      <c r="J174" s="560"/>
      <c r="K174" s="560"/>
      <c r="L174" s="560"/>
      <c r="M174" s="560"/>
      <c r="N174" s="560"/>
      <c r="O174" s="560"/>
      <c r="P174" s="560"/>
      <c r="Q174" s="560"/>
      <c r="R174" s="560"/>
      <c r="S174" s="560"/>
      <c r="T174" s="560"/>
      <c r="U174" s="560"/>
      <c r="V174" s="560"/>
      <c r="W174" s="560"/>
      <c r="X174" s="560"/>
      <c r="Y174" s="142"/>
      <c r="Z174" s="142"/>
      <c r="AA174" s="142"/>
      <c r="AB174" s="142"/>
      <c r="AC174" s="142"/>
      <c r="AD174" s="157"/>
      <c r="AE174" s="160"/>
      <c r="AF174" s="157"/>
      <c r="AG174" s="157"/>
      <c r="AH174" s="157"/>
      <c r="AI174" s="569"/>
      <c r="AJ174" s="569"/>
      <c r="AK174" s="569"/>
      <c r="AL174" s="569"/>
      <c r="AM174" s="569"/>
      <c r="AN174" s="569"/>
      <c r="AO174" s="569"/>
      <c r="AP174" s="569"/>
      <c r="AQ174" s="569"/>
      <c r="AR174" s="569"/>
      <c r="AS174" s="569"/>
      <c r="AT174" s="569"/>
      <c r="AU174" s="569"/>
      <c r="AV174" s="569"/>
      <c r="AW174" s="569"/>
      <c r="AX174" s="569"/>
      <c r="AY174" s="569"/>
      <c r="AZ174" s="569"/>
      <c r="BA174" s="569"/>
      <c r="BB174" s="569"/>
      <c r="BC174" s="569"/>
      <c r="BD174" s="569"/>
      <c r="BE174" s="569"/>
      <c r="BF174" s="569"/>
      <c r="BG174" s="569"/>
      <c r="BH174" s="569"/>
      <c r="BI174" s="21"/>
      <c r="BJ174" s="184"/>
      <c r="BK174" s="184"/>
      <c r="BL174" s="184"/>
    </row>
    <row r="175" spans="1:70" s="10" customFormat="1" ht="47.25" customHeight="1" x14ac:dyDescent="0.6">
      <c r="A175" s="570"/>
      <c r="B175" s="570"/>
      <c r="C175" s="570"/>
      <c r="D175" s="570"/>
      <c r="E175" s="570"/>
      <c r="F175" s="570"/>
      <c r="G175" s="570"/>
      <c r="H175" s="564" t="s">
        <v>168</v>
      </c>
      <c r="I175" s="564"/>
      <c r="J175" s="564"/>
      <c r="K175" s="564"/>
      <c r="L175" s="564"/>
      <c r="M175" s="564"/>
      <c r="N175" s="564"/>
      <c r="O175" s="564"/>
      <c r="P175" s="564"/>
      <c r="Q175" s="564"/>
      <c r="R175" s="143"/>
      <c r="S175" s="143"/>
      <c r="T175" s="143"/>
      <c r="U175" s="143"/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60"/>
      <c r="AF175" s="157"/>
      <c r="AG175" s="157"/>
      <c r="AH175" s="157"/>
      <c r="AI175" s="161"/>
      <c r="AJ175" s="159"/>
      <c r="AK175" s="159"/>
      <c r="AL175" s="159"/>
      <c r="AM175" s="159"/>
      <c r="AN175" s="159"/>
      <c r="AO175" s="159"/>
      <c r="AP175" s="564" t="s">
        <v>172</v>
      </c>
      <c r="AQ175" s="564"/>
      <c r="AR175" s="564"/>
      <c r="AS175" s="564"/>
      <c r="AT175" s="564"/>
      <c r="AU175" s="564"/>
      <c r="AV175" s="564"/>
      <c r="AW175" s="564"/>
      <c r="AX175" s="143"/>
      <c r="AY175" s="143"/>
      <c r="AZ175" s="143"/>
      <c r="BA175" s="143"/>
      <c r="BB175" s="143"/>
      <c r="BC175" s="143"/>
      <c r="BD175" s="143"/>
      <c r="BE175" s="143"/>
      <c r="BF175" s="143"/>
      <c r="BG175" s="143"/>
      <c r="BH175" s="157"/>
      <c r="BI175" s="21"/>
      <c r="BJ175" s="184"/>
      <c r="BK175" s="184"/>
      <c r="BL175" s="184"/>
    </row>
    <row r="176" spans="1:70" s="10" customFormat="1" ht="36" customHeight="1" x14ac:dyDescent="0.6">
      <c r="A176" s="567"/>
      <c r="B176" s="567"/>
      <c r="C176" s="567"/>
      <c r="D176" s="567"/>
      <c r="E176" s="567"/>
      <c r="F176" s="567"/>
      <c r="G176" s="567"/>
      <c r="H176" s="558">
        <v>2021</v>
      </c>
      <c r="I176" s="558"/>
      <c r="J176" s="558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  <c r="AA176" s="157"/>
      <c r="AB176" s="157"/>
      <c r="AC176" s="157"/>
      <c r="AD176" s="157"/>
      <c r="AE176" s="160"/>
      <c r="AF176" s="157"/>
      <c r="AG176" s="157"/>
      <c r="AH176" s="157"/>
      <c r="AI176" s="566" t="s">
        <v>167</v>
      </c>
      <c r="AJ176" s="566"/>
      <c r="AK176" s="566"/>
      <c r="AL176" s="566"/>
      <c r="AM176" s="566"/>
      <c r="AN176" s="566"/>
      <c r="AO176" s="566"/>
      <c r="AP176" s="185" t="s">
        <v>461</v>
      </c>
      <c r="AQ176" s="185"/>
      <c r="AR176" s="185"/>
      <c r="AW176" s="143"/>
      <c r="AX176" s="143"/>
      <c r="AY176" s="143"/>
      <c r="AZ176" s="143"/>
      <c r="BA176" s="143"/>
      <c r="BB176" s="143"/>
      <c r="BC176" s="143"/>
      <c r="BD176" s="143"/>
      <c r="BE176" s="143"/>
      <c r="BF176" s="143"/>
      <c r="BG176" s="157"/>
      <c r="BH176" s="157"/>
      <c r="BI176" s="21"/>
      <c r="BJ176" s="184"/>
      <c r="BK176" s="184"/>
      <c r="BL176" s="184"/>
    </row>
    <row r="177" spans="1:70" s="10" customFormat="1" ht="36.75" customHeight="1" x14ac:dyDescent="0.6">
      <c r="A177" s="160"/>
      <c r="B177" s="160"/>
      <c r="C177" s="160"/>
      <c r="D177" s="160"/>
      <c r="E177" s="160"/>
      <c r="F177" s="160"/>
      <c r="G177" s="160"/>
      <c r="H177" s="156"/>
      <c r="I177" s="156"/>
      <c r="J177" s="156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60"/>
      <c r="AF177" s="157"/>
      <c r="AG177" s="157"/>
      <c r="AH177" s="157"/>
      <c r="AI177" s="186"/>
      <c r="AJ177" s="186"/>
      <c r="AK177" s="186"/>
      <c r="AL177" s="186"/>
      <c r="AM177" s="186"/>
      <c r="AN177" s="186"/>
      <c r="AO177" s="186"/>
      <c r="AP177" s="156"/>
      <c r="AQ177" s="156"/>
      <c r="AR177" s="156"/>
      <c r="AW177" s="143"/>
      <c r="AX177" s="143"/>
      <c r="AY177" s="143"/>
      <c r="AZ177" s="143"/>
      <c r="BA177" s="143"/>
      <c r="BB177" s="143"/>
      <c r="BC177" s="143"/>
      <c r="BD177" s="143"/>
      <c r="BE177" s="143"/>
      <c r="BF177" s="143"/>
      <c r="BG177" s="157"/>
      <c r="BH177" s="157"/>
      <c r="BI177" s="21"/>
      <c r="BJ177" s="184"/>
      <c r="BK177" s="184"/>
      <c r="BL177" s="184"/>
    </row>
    <row r="178" spans="1:70" s="10" customFormat="1" ht="26.1" customHeight="1" x14ac:dyDescent="0.55000000000000004">
      <c r="A178" s="187"/>
      <c r="B178" s="187"/>
      <c r="C178" s="187"/>
      <c r="D178" s="187"/>
      <c r="E178" s="187"/>
      <c r="F178" s="187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88"/>
      <c r="W178" s="188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90"/>
      <c r="AL178" s="154"/>
      <c r="AM178" s="191"/>
      <c r="AN178" s="154"/>
      <c r="AO178" s="154"/>
      <c r="AP178" s="154"/>
      <c r="AQ178" s="22"/>
      <c r="AR178" s="22"/>
      <c r="AS178" s="154"/>
      <c r="AT178" s="154"/>
      <c r="AU178" s="154"/>
      <c r="AV178" s="154"/>
      <c r="AW178" s="154"/>
      <c r="AX178" s="154"/>
      <c r="AY178" s="155"/>
      <c r="AZ178" s="155"/>
      <c r="BA178" s="155"/>
      <c r="BB178" s="155"/>
      <c r="BC178" s="155"/>
      <c r="BD178" s="155"/>
      <c r="BE178" s="188"/>
      <c r="BF178" s="188"/>
      <c r="BG178" s="188"/>
      <c r="BH178" s="188"/>
      <c r="BI178" s="184"/>
      <c r="BJ178" s="184"/>
      <c r="BK178" s="184"/>
      <c r="BL178" s="184"/>
    </row>
    <row r="179" spans="1:70" s="10" customFormat="1" ht="36.75" customHeight="1" x14ac:dyDescent="0.6">
      <c r="A179" s="24" t="s">
        <v>462</v>
      </c>
      <c r="B179" s="192"/>
      <c r="C179" s="192"/>
      <c r="D179" s="192"/>
      <c r="E179" s="192"/>
      <c r="F179" s="192"/>
      <c r="G179" s="157"/>
      <c r="H179" s="145"/>
      <c r="I179" s="145"/>
      <c r="J179" s="145"/>
      <c r="K179" s="145"/>
      <c r="L179" s="145"/>
      <c r="M179" s="145"/>
      <c r="N179" s="157"/>
      <c r="O179" s="157"/>
      <c r="P179" s="157"/>
      <c r="Q179" s="157"/>
      <c r="R179" s="157"/>
      <c r="S179" s="157"/>
      <c r="T179" s="157"/>
      <c r="U179" s="157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32"/>
      <c r="AL179" s="157"/>
      <c r="AM179" s="158"/>
      <c r="AN179" s="157"/>
      <c r="AO179" s="157"/>
      <c r="AP179" s="157"/>
      <c r="AW179" s="145"/>
      <c r="AX179" s="157"/>
      <c r="AY179" s="157"/>
      <c r="AZ179" s="157"/>
      <c r="BA179" s="157"/>
      <c r="BB179" s="157"/>
      <c r="BC179" s="157"/>
      <c r="BD179" s="157"/>
      <c r="BI179" s="184"/>
      <c r="BJ179" s="184"/>
      <c r="BK179" s="184"/>
      <c r="BL179" s="184"/>
    </row>
    <row r="180" spans="1:70" s="10" customFormat="1" ht="36.75" customHeight="1" x14ac:dyDescent="0.6">
      <c r="A180" s="39" t="s">
        <v>585</v>
      </c>
      <c r="B180" s="192"/>
      <c r="C180" s="192"/>
      <c r="D180" s="192"/>
      <c r="E180" s="192"/>
      <c r="F180" s="192"/>
      <c r="G180" s="157"/>
      <c r="H180" s="145"/>
      <c r="I180" s="145"/>
      <c r="J180" s="145"/>
      <c r="K180" s="145"/>
      <c r="L180" s="145"/>
      <c r="M180" s="145"/>
      <c r="N180" s="157"/>
      <c r="O180" s="157"/>
      <c r="P180" s="157"/>
      <c r="Q180" s="157"/>
      <c r="R180" s="157"/>
      <c r="S180" s="157"/>
      <c r="T180" s="157"/>
      <c r="U180" s="157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32"/>
      <c r="AL180" s="157"/>
      <c r="AM180" s="158"/>
      <c r="AN180" s="157"/>
      <c r="AO180" s="157"/>
      <c r="AP180" s="157"/>
      <c r="AW180" s="145"/>
      <c r="AX180" s="157"/>
      <c r="AY180" s="157"/>
      <c r="AZ180" s="157"/>
      <c r="BA180" s="157"/>
      <c r="BB180" s="157"/>
      <c r="BC180" s="157"/>
      <c r="BD180" s="157"/>
      <c r="BI180" s="184"/>
      <c r="BJ180" s="184"/>
      <c r="BK180" s="184"/>
      <c r="BL180" s="184"/>
    </row>
    <row r="181" spans="1:70" s="10" customFormat="1" ht="26.1" customHeight="1" thickBot="1" x14ac:dyDescent="0.6">
      <c r="A181" s="193"/>
      <c r="B181" s="193"/>
      <c r="C181" s="193"/>
      <c r="D181" s="193"/>
      <c r="E181" s="193"/>
      <c r="F181" s="193"/>
      <c r="G181" s="155"/>
      <c r="H181" s="190"/>
      <c r="I181" s="190"/>
      <c r="J181" s="190"/>
      <c r="K181" s="190"/>
      <c r="L181" s="190"/>
      <c r="M181" s="190"/>
      <c r="N181" s="155"/>
      <c r="O181" s="155"/>
      <c r="P181" s="155"/>
      <c r="Q181" s="155"/>
      <c r="R181" s="155"/>
      <c r="S181" s="155"/>
      <c r="T181" s="155"/>
      <c r="U181" s="155"/>
      <c r="V181" s="188"/>
      <c r="W181" s="188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35"/>
      <c r="AL181" s="155"/>
      <c r="AM181" s="194"/>
      <c r="AN181" s="155"/>
      <c r="AO181" s="155"/>
      <c r="AP181" s="155"/>
      <c r="AW181" s="190"/>
      <c r="AX181" s="155"/>
      <c r="AY181" s="155"/>
      <c r="AZ181" s="155"/>
      <c r="BA181" s="155"/>
      <c r="BB181" s="155"/>
      <c r="BC181" s="155"/>
      <c r="BD181" s="155"/>
      <c r="BE181" s="188"/>
      <c r="BF181" s="188"/>
      <c r="BG181" s="188"/>
      <c r="BH181" s="188"/>
      <c r="BI181" s="184"/>
      <c r="BJ181" s="184"/>
      <c r="BK181" s="184"/>
      <c r="BL181" s="184"/>
    </row>
    <row r="182" spans="1:70" ht="93.6" customHeight="1" thickBot="1" x14ac:dyDescent="0.6">
      <c r="A182" s="545" t="s">
        <v>111</v>
      </c>
      <c r="B182" s="602"/>
      <c r="C182" s="602"/>
      <c r="D182" s="546"/>
      <c r="E182" s="520" t="s">
        <v>112</v>
      </c>
      <c r="F182" s="520"/>
      <c r="G182" s="520"/>
      <c r="H182" s="520"/>
      <c r="I182" s="520"/>
      <c r="J182" s="520"/>
      <c r="K182" s="520"/>
      <c r="L182" s="520"/>
      <c r="M182" s="520"/>
      <c r="N182" s="520"/>
      <c r="O182" s="520"/>
      <c r="P182" s="520"/>
      <c r="Q182" s="520"/>
      <c r="R182" s="520"/>
      <c r="S182" s="520"/>
      <c r="T182" s="520"/>
      <c r="U182" s="520"/>
      <c r="V182" s="520"/>
      <c r="W182" s="520"/>
      <c r="X182" s="520"/>
      <c r="Y182" s="520"/>
      <c r="Z182" s="520"/>
      <c r="AA182" s="520"/>
      <c r="AB182" s="520"/>
      <c r="AC182" s="520"/>
      <c r="AD182" s="520"/>
      <c r="AE182" s="520"/>
      <c r="AF182" s="520"/>
      <c r="AG182" s="520"/>
      <c r="AH182" s="520"/>
      <c r="AI182" s="520"/>
      <c r="AJ182" s="520"/>
      <c r="AK182" s="520"/>
      <c r="AL182" s="520"/>
      <c r="AM182" s="520"/>
      <c r="AN182" s="520"/>
      <c r="AO182" s="520"/>
      <c r="AP182" s="520"/>
      <c r="AQ182" s="520"/>
      <c r="AR182" s="520"/>
      <c r="AS182" s="520"/>
      <c r="AT182" s="520"/>
      <c r="AU182" s="520"/>
      <c r="AV182" s="520"/>
      <c r="AW182" s="520"/>
      <c r="AX182" s="520"/>
      <c r="AY182" s="520"/>
      <c r="AZ182" s="520"/>
      <c r="BA182" s="520"/>
      <c r="BB182" s="520"/>
      <c r="BC182" s="520"/>
      <c r="BD182" s="520"/>
      <c r="BE182" s="520"/>
      <c r="BF182" s="545" t="s">
        <v>145</v>
      </c>
      <c r="BG182" s="602"/>
      <c r="BH182" s="602"/>
      <c r="BI182" s="546"/>
      <c r="BJ182" s="166"/>
      <c r="BK182" s="153"/>
      <c r="BL182" s="153"/>
      <c r="BM182" s="153"/>
    </row>
    <row r="183" spans="1:70" s="41" customFormat="1" ht="93.6" customHeight="1" x14ac:dyDescent="0.25">
      <c r="A183" s="547" t="s">
        <v>225</v>
      </c>
      <c r="B183" s="536"/>
      <c r="C183" s="536"/>
      <c r="D183" s="548"/>
      <c r="E183" s="621" t="s">
        <v>471</v>
      </c>
      <c r="F183" s="622"/>
      <c r="G183" s="622"/>
      <c r="H183" s="622"/>
      <c r="I183" s="622"/>
      <c r="J183" s="622"/>
      <c r="K183" s="622"/>
      <c r="L183" s="622"/>
      <c r="M183" s="622"/>
      <c r="N183" s="622"/>
      <c r="O183" s="622"/>
      <c r="P183" s="622"/>
      <c r="Q183" s="622"/>
      <c r="R183" s="622"/>
      <c r="S183" s="622"/>
      <c r="T183" s="622"/>
      <c r="U183" s="622"/>
      <c r="V183" s="622"/>
      <c r="W183" s="622"/>
      <c r="X183" s="622"/>
      <c r="Y183" s="622"/>
      <c r="Z183" s="622"/>
      <c r="AA183" s="622"/>
      <c r="AB183" s="622"/>
      <c r="AC183" s="622"/>
      <c r="AD183" s="622"/>
      <c r="AE183" s="622"/>
      <c r="AF183" s="622"/>
      <c r="AG183" s="622"/>
      <c r="AH183" s="622"/>
      <c r="AI183" s="622"/>
      <c r="AJ183" s="622"/>
      <c r="AK183" s="622"/>
      <c r="AL183" s="622"/>
      <c r="AM183" s="622"/>
      <c r="AN183" s="622"/>
      <c r="AO183" s="622"/>
      <c r="AP183" s="622"/>
      <c r="AQ183" s="622"/>
      <c r="AR183" s="622"/>
      <c r="AS183" s="622"/>
      <c r="AT183" s="622"/>
      <c r="AU183" s="622"/>
      <c r="AV183" s="622"/>
      <c r="AW183" s="622"/>
      <c r="AX183" s="622"/>
      <c r="AY183" s="622"/>
      <c r="AZ183" s="622"/>
      <c r="BA183" s="622"/>
      <c r="BB183" s="622"/>
      <c r="BC183" s="622"/>
      <c r="BD183" s="622"/>
      <c r="BE183" s="623"/>
      <c r="BF183" s="574" t="s">
        <v>434</v>
      </c>
      <c r="BG183" s="575"/>
      <c r="BH183" s="575"/>
      <c r="BI183" s="576"/>
      <c r="BJ183" s="205"/>
      <c r="BK183" s="108"/>
      <c r="BL183" s="108"/>
      <c r="BM183" s="108"/>
    </row>
    <row r="184" spans="1:70" s="41" customFormat="1" ht="39.6" customHeight="1" x14ac:dyDescent="0.25">
      <c r="A184" s="547" t="s">
        <v>226</v>
      </c>
      <c r="B184" s="536"/>
      <c r="C184" s="536"/>
      <c r="D184" s="548"/>
      <c r="E184" s="572" t="s">
        <v>255</v>
      </c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  <c r="AO184" s="572"/>
      <c r="AP184" s="572"/>
      <c r="AQ184" s="572"/>
      <c r="AR184" s="572"/>
      <c r="AS184" s="572"/>
      <c r="AT184" s="572"/>
      <c r="AU184" s="572"/>
      <c r="AV184" s="572"/>
      <c r="AW184" s="572"/>
      <c r="AX184" s="572"/>
      <c r="AY184" s="572"/>
      <c r="AZ184" s="572"/>
      <c r="BA184" s="572"/>
      <c r="BB184" s="572"/>
      <c r="BC184" s="572"/>
      <c r="BD184" s="572"/>
      <c r="BE184" s="572"/>
      <c r="BF184" s="574" t="s">
        <v>119</v>
      </c>
      <c r="BG184" s="575"/>
      <c r="BH184" s="575"/>
      <c r="BI184" s="576"/>
      <c r="BJ184" s="205"/>
      <c r="BK184" s="108"/>
      <c r="BL184" s="108"/>
      <c r="BM184" s="108"/>
    </row>
    <row r="185" spans="1:70" s="41" customFormat="1" ht="39.6" customHeight="1" x14ac:dyDescent="0.25">
      <c r="A185" s="547" t="s">
        <v>229</v>
      </c>
      <c r="B185" s="536"/>
      <c r="C185" s="536"/>
      <c r="D185" s="548"/>
      <c r="E185" s="572" t="s">
        <v>472</v>
      </c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  <c r="AO185" s="572"/>
      <c r="AP185" s="572"/>
      <c r="AQ185" s="572"/>
      <c r="AR185" s="572"/>
      <c r="AS185" s="572"/>
      <c r="AT185" s="572"/>
      <c r="AU185" s="572"/>
      <c r="AV185" s="572"/>
      <c r="AW185" s="572"/>
      <c r="AX185" s="572"/>
      <c r="AY185" s="572"/>
      <c r="AZ185" s="572"/>
      <c r="BA185" s="572"/>
      <c r="BB185" s="572"/>
      <c r="BC185" s="572"/>
      <c r="BD185" s="572"/>
      <c r="BE185" s="572"/>
      <c r="BF185" s="583" t="s">
        <v>144</v>
      </c>
      <c r="BG185" s="584"/>
      <c r="BH185" s="584"/>
      <c r="BI185" s="585"/>
      <c r="BJ185" s="205"/>
      <c r="BK185" s="108"/>
      <c r="BL185" s="108"/>
      <c r="BM185" s="108"/>
    </row>
    <row r="186" spans="1:70" s="41" customFormat="1" ht="39.6" customHeight="1" x14ac:dyDescent="0.25">
      <c r="A186" s="547" t="s">
        <v>256</v>
      </c>
      <c r="B186" s="536"/>
      <c r="C186" s="536"/>
      <c r="D186" s="548"/>
      <c r="E186" s="572" t="s">
        <v>254</v>
      </c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  <c r="AO186" s="572"/>
      <c r="AP186" s="572"/>
      <c r="AQ186" s="572"/>
      <c r="AR186" s="572"/>
      <c r="AS186" s="572"/>
      <c r="AT186" s="572"/>
      <c r="AU186" s="572"/>
      <c r="AV186" s="572"/>
      <c r="AW186" s="572"/>
      <c r="AX186" s="572"/>
      <c r="AY186" s="572"/>
      <c r="AZ186" s="572"/>
      <c r="BA186" s="572"/>
      <c r="BB186" s="572"/>
      <c r="BC186" s="572"/>
      <c r="BD186" s="572"/>
      <c r="BE186" s="572"/>
      <c r="BF186" s="583" t="s">
        <v>144</v>
      </c>
      <c r="BG186" s="584"/>
      <c r="BH186" s="584"/>
      <c r="BI186" s="585"/>
      <c r="BJ186" s="205"/>
      <c r="BK186" s="108"/>
      <c r="BL186" s="108"/>
      <c r="BM186" s="108"/>
    </row>
    <row r="187" spans="1:70" s="41" customFormat="1" ht="39.6" customHeight="1" x14ac:dyDescent="0.25">
      <c r="A187" s="547" t="s">
        <v>257</v>
      </c>
      <c r="B187" s="536"/>
      <c r="C187" s="536"/>
      <c r="D187" s="548"/>
      <c r="E187" s="621" t="s">
        <v>249</v>
      </c>
      <c r="F187" s="622"/>
      <c r="G187" s="622"/>
      <c r="H187" s="622"/>
      <c r="I187" s="622"/>
      <c r="J187" s="622"/>
      <c r="K187" s="622"/>
      <c r="L187" s="622"/>
      <c r="M187" s="622"/>
      <c r="N187" s="622"/>
      <c r="O187" s="622"/>
      <c r="P187" s="622"/>
      <c r="Q187" s="622"/>
      <c r="R187" s="622"/>
      <c r="S187" s="622"/>
      <c r="T187" s="622"/>
      <c r="U187" s="622"/>
      <c r="V187" s="622"/>
      <c r="W187" s="622"/>
      <c r="X187" s="622"/>
      <c r="Y187" s="622"/>
      <c r="Z187" s="622"/>
      <c r="AA187" s="622"/>
      <c r="AB187" s="622"/>
      <c r="AC187" s="622"/>
      <c r="AD187" s="622"/>
      <c r="AE187" s="622"/>
      <c r="AF187" s="622"/>
      <c r="AG187" s="622"/>
      <c r="AH187" s="622"/>
      <c r="AI187" s="622"/>
      <c r="AJ187" s="622"/>
      <c r="AK187" s="622"/>
      <c r="AL187" s="622"/>
      <c r="AM187" s="622"/>
      <c r="AN187" s="622"/>
      <c r="AO187" s="622"/>
      <c r="AP187" s="622"/>
      <c r="AQ187" s="622"/>
      <c r="AR187" s="622"/>
      <c r="AS187" s="622"/>
      <c r="AT187" s="622"/>
      <c r="AU187" s="622"/>
      <c r="AV187" s="622"/>
      <c r="AW187" s="622"/>
      <c r="AX187" s="622"/>
      <c r="AY187" s="622"/>
      <c r="AZ187" s="622"/>
      <c r="BA187" s="622"/>
      <c r="BB187" s="622"/>
      <c r="BC187" s="622"/>
      <c r="BD187" s="622"/>
      <c r="BE187" s="623"/>
      <c r="BF187" s="574" t="s">
        <v>73</v>
      </c>
      <c r="BG187" s="631"/>
      <c r="BH187" s="631"/>
      <c r="BI187" s="632"/>
      <c r="BJ187" s="206"/>
      <c r="BK187" s="108"/>
      <c r="BL187" s="108"/>
      <c r="BM187" s="108"/>
    </row>
    <row r="188" spans="1:70" s="41" customFormat="1" ht="42.6" customHeight="1" thickBot="1" x14ac:dyDescent="0.3">
      <c r="A188" s="610" t="s">
        <v>470</v>
      </c>
      <c r="B188" s="611"/>
      <c r="C188" s="611"/>
      <c r="D188" s="612"/>
      <c r="E188" s="572" t="s">
        <v>473</v>
      </c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  <c r="AO188" s="572"/>
      <c r="AP188" s="572"/>
      <c r="AQ188" s="572"/>
      <c r="AR188" s="572"/>
      <c r="AS188" s="572"/>
      <c r="AT188" s="572"/>
      <c r="AU188" s="572"/>
      <c r="AV188" s="572"/>
      <c r="AW188" s="572"/>
      <c r="AX188" s="572"/>
      <c r="AY188" s="572"/>
      <c r="AZ188" s="572"/>
      <c r="BA188" s="572"/>
      <c r="BB188" s="572"/>
      <c r="BC188" s="572"/>
      <c r="BD188" s="572"/>
      <c r="BE188" s="572"/>
      <c r="BF188" s="613" t="s">
        <v>224</v>
      </c>
      <c r="BG188" s="614"/>
      <c r="BH188" s="614"/>
      <c r="BI188" s="615"/>
      <c r="BJ188" s="205"/>
      <c r="BK188" s="108"/>
      <c r="BL188" s="108"/>
      <c r="BM188" s="108"/>
    </row>
    <row r="189" spans="1:70" s="41" customFormat="1" ht="62.25" customHeight="1" x14ac:dyDescent="0.25">
      <c r="A189" s="549" t="s">
        <v>124</v>
      </c>
      <c r="B189" s="571"/>
      <c r="C189" s="571"/>
      <c r="D189" s="550"/>
      <c r="E189" s="627" t="s">
        <v>545</v>
      </c>
      <c r="F189" s="598"/>
      <c r="G189" s="598"/>
      <c r="H189" s="598"/>
      <c r="I189" s="598"/>
      <c r="J189" s="598"/>
      <c r="K189" s="598"/>
      <c r="L189" s="598"/>
      <c r="M189" s="598"/>
      <c r="N189" s="598"/>
      <c r="O189" s="598"/>
      <c r="P189" s="598"/>
      <c r="Q189" s="598"/>
      <c r="R189" s="598"/>
      <c r="S189" s="598"/>
      <c r="T189" s="598"/>
      <c r="U189" s="598"/>
      <c r="V189" s="598"/>
      <c r="W189" s="598"/>
      <c r="X189" s="598"/>
      <c r="Y189" s="598"/>
      <c r="Z189" s="598"/>
      <c r="AA189" s="598"/>
      <c r="AB189" s="598"/>
      <c r="AC189" s="598"/>
      <c r="AD189" s="598"/>
      <c r="AE189" s="598"/>
      <c r="AF189" s="598"/>
      <c r="AG189" s="598"/>
      <c r="AH189" s="598"/>
      <c r="AI189" s="598"/>
      <c r="AJ189" s="598"/>
      <c r="AK189" s="598"/>
      <c r="AL189" s="598"/>
      <c r="AM189" s="598"/>
      <c r="AN189" s="598"/>
      <c r="AO189" s="598"/>
      <c r="AP189" s="598"/>
      <c r="AQ189" s="598"/>
      <c r="AR189" s="598"/>
      <c r="AS189" s="598"/>
      <c r="AT189" s="598"/>
      <c r="AU189" s="598"/>
      <c r="AV189" s="598"/>
      <c r="AW189" s="598"/>
      <c r="AX189" s="598"/>
      <c r="AY189" s="598"/>
      <c r="AZ189" s="598"/>
      <c r="BA189" s="598"/>
      <c r="BB189" s="598"/>
      <c r="BC189" s="598"/>
      <c r="BD189" s="598"/>
      <c r="BE189" s="628"/>
      <c r="BF189" s="624" t="s">
        <v>200</v>
      </c>
      <c r="BG189" s="629"/>
      <c r="BH189" s="629"/>
      <c r="BI189" s="630"/>
      <c r="BJ189" s="206"/>
      <c r="BK189" s="108"/>
      <c r="BL189" s="108"/>
      <c r="BM189" s="108"/>
    </row>
    <row r="190" spans="1:70" s="41" customFormat="1" ht="39.6" customHeight="1" x14ac:dyDescent="0.25">
      <c r="A190" s="547" t="s">
        <v>125</v>
      </c>
      <c r="B190" s="536"/>
      <c r="C190" s="536"/>
      <c r="D190" s="548"/>
      <c r="E190" s="616" t="s">
        <v>546</v>
      </c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  <c r="AO190" s="572"/>
      <c r="AP190" s="572"/>
      <c r="AQ190" s="572"/>
      <c r="AR190" s="572"/>
      <c r="AS190" s="572"/>
      <c r="AT190" s="572"/>
      <c r="AU190" s="572"/>
      <c r="AV190" s="572"/>
      <c r="AW190" s="572"/>
      <c r="AX190" s="572"/>
      <c r="AY190" s="572"/>
      <c r="AZ190" s="572"/>
      <c r="BA190" s="572"/>
      <c r="BB190" s="572"/>
      <c r="BC190" s="572"/>
      <c r="BD190" s="572"/>
      <c r="BE190" s="573"/>
      <c r="BF190" s="574" t="s">
        <v>202</v>
      </c>
      <c r="BG190" s="631"/>
      <c r="BH190" s="631"/>
      <c r="BI190" s="632"/>
      <c r="BJ190" s="206"/>
      <c r="BK190" s="108"/>
      <c r="BL190" s="108"/>
      <c r="BM190" s="108"/>
    </row>
    <row r="191" spans="1:70" s="41" customFormat="1" ht="39.6" customHeight="1" x14ac:dyDescent="0.25">
      <c r="A191" s="547" t="s">
        <v>252</v>
      </c>
      <c r="B191" s="536"/>
      <c r="C191" s="536"/>
      <c r="D191" s="548"/>
      <c r="E191" s="616" t="s">
        <v>557</v>
      </c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  <c r="AO191" s="572"/>
      <c r="AP191" s="572"/>
      <c r="AQ191" s="572"/>
      <c r="AR191" s="572"/>
      <c r="AS191" s="572"/>
      <c r="AT191" s="572"/>
      <c r="AU191" s="572"/>
      <c r="AV191" s="572"/>
      <c r="AW191" s="572"/>
      <c r="AX191" s="572"/>
      <c r="AY191" s="572"/>
      <c r="AZ191" s="572"/>
      <c r="BA191" s="572"/>
      <c r="BB191" s="572"/>
      <c r="BC191" s="572"/>
      <c r="BD191" s="572"/>
      <c r="BE191" s="573"/>
      <c r="BF191" s="574" t="s">
        <v>129</v>
      </c>
      <c r="BG191" s="575"/>
      <c r="BH191" s="575"/>
      <c r="BI191" s="576"/>
      <c r="BJ191" s="486"/>
      <c r="BK191" s="119"/>
      <c r="BL191" s="119"/>
      <c r="BM191" s="119"/>
      <c r="BN191" s="119"/>
      <c r="BP191" s="109"/>
      <c r="BQ191" s="109"/>
      <c r="BR191" s="109"/>
    </row>
    <row r="192" spans="1:70" s="36" customFormat="1" ht="39.6" customHeight="1" x14ac:dyDescent="0.25">
      <c r="A192" s="547" t="s">
        <v>253</v>
      </c>
      <c r="B192" s="536"/>
      <c r="C192" s="536"/>
      <c r="D192" s="548"/>
      <c r="E192" s="616" t="s">
        <v>478</v>
      </c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  <c r="AO192" s="572"/>
      <c r="AP192" s="572"/>
      <c r="AQ192" s="572"/>
      <c r="AR192" s="572"/>
      <c r="AS192" s="572"/>
      <c r="AT192" s="572"/>
      <c r="AU192" s="572"/>
      <c r="AV192" s="572"/>
      <c r="AW192" s="572"/>
      <c r="AX192" s="572"/>
      <c r="AY192" s="572"/>
      <c r="AZ192" s="572"/>
      <c r="BA192" s="572"/>
      <c r="BB192" s="572"/>
      <c r="BC192" s="572"/>
      <c r="BD192" s="572"/>
      <c r="BE192" s="573"/>
      <c r="BF192" s="574" t="s">
        <v>129</v>
      </c>
      <c r="BG192" s="575"/>
      <c r="BH192" s="575"/>
      <c r="BI192" s="576"/>
      <c r="BJ192" s="207"/>
      <c r="BK192" s="120"/>
      <c r="BL192" s="120"/>
      <c r="BM192" s="120"/>
      <c r="BN192" s="120"/>
    </row>
    <row r="193" spans="1:67" s="41" customFormat="1" ht="39.6" customHeight="1" x14ac:dyDescent="0.25">
      <c r="A193" s="547" t="s">
        <v>263</v>
      </c>
      <c r="B193" s="536"/>
      <c r="C193" s="536"/>
      <c r="D193" s="548"/>
      <c r="E193" s="621" t="s">
        <v>474</v>
      </c>
      <c r="F193" s="622"/>
      <c r="G193" s="622"/>
      <c r="H193" s="622"/>
      <c r="I193" s="622"/>
      <c r="J193" s="622"/>
      <c r="K193" s="622"/>
      <c r="L193" s="622"/>
      <c r="M193" s="622"/>
      <c r="N193" s="622"/>
      <c r="O193" s="622"/>
      <c r="P193" s="622"/>
      <c r="Q193" s="622"/>
      <c r="R193" s="622"/>
      <c r="S193" s="622"/>
      <c r="T193" s="622"/>
      <c r="U193" s="622"/>
      <c r="V193" s="622"/>
      <c r="W193" s="622"/>
      <c r="X193" s="622"/>
      <c r="Y193" s="622"/>
      <c r="Z193" s="622"/>
      <c r="AA193" s="622"/>
      <c r="AB193" s="622"/>
      <c r="AC193" s="622"/>
      <c r="AD193" s="622"/>
      <c r="AE193" s="622"/>
      <c r="AF193" s="622"/>
      <c r="AG193" s="622"/>
      <c r="AH193" s="622"/>
      <c r="AI193" s="622"/>
      <c r="AJ193" s="622"/>
      <c r="AK193" s="622"/>
      <c r="AL193" s="622"/>
      <c r="AM193" s="622"/>
      <c r="AN193" s="622"/>
      <c r="AO193" s="622"/>
      <c r="AP193" s="622"/>
      <c r="AQ193" s="622"/>
      <c r="AR193" s="622"/>
      <c r="AS193" s="622"/>
      <c r="AT193" s="622"/>
      <c r="AU193" s="622"/>
      <c r="AV193" s="622"/>
      <c r="AW193" s="622"/>
      <c r="AX193" s="622"/>
      <c r="AY193" s="622"/>
      <c r="AZ193" s="622"/>
      <c r="BA193" s="622"/>
      <c r="BB193" s="622"/>
      <c r="BC193" s="622"/>
      <c r="BD193" s="622"/>
      <c r="BE193" s="623"/>
      <c r="BF193" s="574" t="s">
        <v>133</v>
      </c>
      <c r="BG193" s="575"/>
      <c r="BH193" s="575"/>
      <c r="BI193" s="576"/>
      <c r="BJ193" s="205"/>
      <c r="BK193" s="108"/>
      <c r="BL193" s="108"/>
      <c r="BM193" s="108"/>
    </row>
    <row r="194" spans="1:67" s="41" customFormat="1" ht="39.6" customHeight="1" x14ac:dyDescent="0.25">
      <c r="A194" s="547" t="s">
        <v>267</v>
      </c>
      <c r="B194" s="536"/>
      <c r="C194" s="536"/>
      <c r="D194" s="548"/>
      <c r="E194" s="621" t="s">
        <v>246</v>
      </c>
      <c r="F194" s="622"/>
      <c r="G194" s="622"/>
      <c r="H194" s="622"/>
      <c r="I194" s="622"/>
      <c r="J194" s="622"/>
      <c r="K194" s="622"/>
      <c r="L194" s="622"/>
      <c r="M194" s="622"/>
      <c r="N194" s="622"/>
      <c r="O194" s="622"/>
      <c r="P194" s="622"/>
      <c r="Q194" s="622"/>
      <c r="R194" s="622"/>
      <c r="S194" s="622"/>
      <c r="T194" s="622"/>
      <c r="U194" s="622"/>
      <c r="V194" s="622"/>
      <c r="W194" s="622"/>
      <c r="X194" s="622"/>
      <c r="Y194" s="622"/>
      <c r="Z194" s="622"/>
      <c r="AA194" s="622"/>
      <c r="AB194" s="622"/>
      <c r="AC194" s="622"/>
      <c r="AD194" s="622"/>
      <c r="AE194" s="622"/>
      <c r="AF194" s="622"/>
      <c r="AG194" s="622"/>
      <c r="AH194" s="622"/>
      <c r="AI194" s="622"/>
      <c r="AJ194" s="622"/>
      <c r="AK194" s="622"/>
      <c r="AL194" s="622"/>
      <c r="AM194" s="622"/>
      <c r="AN194" s="622"/>
      <c r="AO194" s="622"/>
      <c r="AP194" s="622"/>
      <c r="AQ194" s="622"/>
      <c r="AR194" s="622"/>
      <c r="AS194" s="622"/>
      <c r="AT194" s="622"/>
      <c r="AU194" s="622"/>
      <c r="AV194" s="622"/>
      <c r="AW194" s="622"/>
      <c r="AX194" s="622"/>
      <c r="AY194" s="622"/>
      <c r="AZ194" s="622"/>
      <c r="BA194" s="622"/>
      <c r="BB194" s="622"/>
      <c r="BC194" s="622"/>
      <c r="BD194" s="622"/>
      <c r="BE194" s="623"/>
      <c r="BF194" s="574" t="s">
        <v>150</v>
      </c>
      <c r="BG194" s="575"/>
      <c r="BH194" s="575"/>
      <c r="BI194" s="576"/>
      <c r="BJ194" s="205"/>
      <c r="BK194" s="108"/>
      <c r="BL194" s="108"/>
      <c r="BM194" s="108"/>
    </row>
    <row r="195" spans="1:67" s="41" customFormat="1" ht="39.6" customHeight="1" x14ac:dyDescent="0.25">
      <c r="A195" s="547" t="s">
        <v>266</v>
      </c>
      <c r="B195" s="536"/>
      <c r="C195" s="536"/>
      <c r="D195" s="548"/>
      <c r="E195" s="621" t="s">
        <v>475</v>
      </c>
      <c r="F195" s="622"/>
      <c r="G195" s="622"/>
      <c r="H195" s="622"/>
      <c r="I195" s="622"/>
      <c r="J195" s="622"/>
      <c r="K195" s="622"/>
      <c r="L195" s="622"/>
      <c r="M195" s="622"/>
      <c r="N195" s="622"/>
      <c r="O195" s="622"/>
      <c r="P195" s="622"/>
      <c r="Q195" s="622"/>
      <c r="R195" s="622"/>
      <c r="S195" s="622"/>
      <c r="T195" s="622"/>
      <c r="U195" s="622"/>
      <c r="V195" s="622"/>
      <c r="W195" s="622"/>
      <c r="X195" s="622"/>
      <c r="Y195" s="622"/>
      <c r="Z195" s="622"/>
      <c r="AA195" s="622"/>
      <c r="AB195" s="622"/>
      <c r="AC195" s="622"/>
      <c r="AD195" s="622"/>
      <c r="AE195" s="622"/>
      <c r="AF195" s="622"/>
      <c r="AG195" s="622"/>
      <c r="AH195" s="622"/>
      <c r="AI195" s="622"/>
      <c r="AJ195" s="622"/>
      <c r="AK195" s="622"/>
      <c r="AL195" s="622"/>
      <c r="AM195" s="622"/>
      <c r="AN195" s="622"/>
      <c r="AO195" s="622"/>
      <c r="AP195" s="622"/>
      <c r="AQ195" s="622"/>
      <c r="AR195" s="622"/>
      <c r="AS195" s="622"/>
      <c r="AT195" s="622"/>
      <c r="AU195" s="622"/>
      <c r="AV195" s="622"/>
      <c r="AW195" s="622"/>
      <c r="AX195" s="622"/>
      <c r="AY195" s="622"/>
      <c r="AZ195" s="622"/>
      <c r="BA195" s="622"/>
      <c r="BB195" s="622"/>
      <c r="BC195" s="622"/>
      <c r="BD195" s="622"/>
      <c r="BE195" s="623"/>
      <c r="BF195" s="624" t="s">
        <v>175</v>
      </c>
      <c r="BG195" s="625"/>
      <c r="BH195" s="625"/>
      <c r="BI195" s="626"/>
      <c r="BJ195" s="205"/>
      <c r="BK195" s="108"/>
      <c r="BL195" s="108"/>
      <c r="BM195" s="108"/>
    </row>
    <row r="196" spans="1:67" s="41" customFormat="1" ht="62.25" customHeight="1" x14ac:dyDescent="0.25">
      <c r="A196" s="547" t="s">
        <v>265</v>
      </c>
      <c r="B196" s="536"/>
      <c r="C196" s="536"/>
      <c r="D196" s="548"/>
      <c r="E196" s="617" t="s">
        <v>551</v>
      </c>
      <c r="F196" s="594"/>
      <c r="G196" s="594"/>
      <c r="H196" s="594"/>
      <c r="I196" s="594"/>
      <c r="J196" s="594"/>
      <c r="K196" s="594"/>
      <c r="L196" s="594"/>
      <c r="M196" s="594"/>
      <c r="N196" s="594"/>
      <c r="O196" s="594"/>
      <c r="P196" s="594"/>
      <c r="Q196" s="594"/>
      <c r="R196" s="594"/>
      <c r="S196" s="594"/>
      <c r="T196" s="594"/>
      <c r="U196" s="594"/>
      <c r="V196" s="594"/>
      <c r="W196" s="594"/>
      <c r="X196" s="594"/>
      <c r="Y196" s="594"/>
      <c r="Z196" s="594"/>
      <c r="AA196" s="594"/>
      <c r="AB196" s="594"/>
      <c r="AC196" s="594"/>
      <c r="AD196" s="594"/>
      <c r="AE196" s="594"/>
      <c r="AF196" s="594"/>
      <c r="AG196" s="594"/>
      <c r="AH196" s="594"/>
      <c r="AI196" s="594"/>
      <c r="AJ196" s="594"/>
      <c r="AK196" s="594"/>
      <c r="AL196" s="594"/>
      <c r="AM196" s="594"/>
      <c r="AN196" s="594"/>
      <c r="AO196" s="594"/>
      <c r="AP196" s="594"/>
      <c r="AQ196" s="594"/>
      <c r="AR196" s="594"/>
      <c r="AS196" s="594"/>
      <c r="AT196" s="594"/>
      <c r="AU196" s="594"/>
      <c r="AV196" s="594"/>
      <c r="AW196" s="594"/>
      <c r="AX196" s="594"/>
      <c r="AY196" s="594"/>
      <c r="AZ196" s="594"/>
      <c r="BA196" s="594"/>
      <c r="BB196" s="594"/>
      <c r="BC196" s="594"/>
      <c r="BD196" s="594"/>
      <c r="BE196" s="618"/>
      <c r="BF196" s="574" t="s">
        <v>178</v>
      </c>
      <c r="BG196" s="575"/>
      <c r="BH196" s="575"/>
      <c r="BI196" s="576"/>
      <c r="BJ196" s="205"/>
      <c r="BK196" s="108"/>
      <c r="BL196" s="108"/>
      <c r="BM196" s="108"/>
    </row>
    <row r="197" spans="1:67" s="41" customFormat="1" ht="62.25" customHeight="1" x14ac:dyDescent="0.25">
      <c r="A197" s="547" t="s">
        <v>264</v>
      </c>
      <c r="B197" s="536"/>
      <c r="C197" s="536"/>
      <c r="D197" s="548"/>
      <c r="E197" s="621" t="s">
        <v>559</v>
      </c>
      <c r="F197" s="622"/>
      <c r="G197" s="622"/>
      <c r="H197" s="622"/>
      <c r="I197" s="622"/>
      <c r="J197" s="622"/>
      <c r="K197" s="622"/>
      <c r="L197" s="622"/>
      <c r="M197" s="622"/>
      <c r="N197" s="622"/>
      <c r="O197" s="622"/>
      <c r="P197" s="622"/>
      <c r="Q197" s="622"/>
      <c r="R197" s="622"/>
      <c r="S197" s="622"/>
      <c r="T197" s="622"/>
      <c r="U197" s="622"/>
      <c r="V197" s="622"/>
      <c r="W197" s="622"/>
      <c r="X197" s="622"/>
      <c r="Y197" s="622"/>
      <c r="Z197" s="622"/>
      <c r="AA197" s="622"/>
      <c r="AB197" s="622"/>
      <c r="AC197" s="622"/>
      <c r="AD197" s="622"/>
      <c r="AE197" s="622"/>
      <c r="AF197" s="622"/>
      <c r="AG197" s="622"/>
      <c r="AH197" s="622"/>
      <c r="AI197" s="622"/>
      <c r="AJ197" s="622"/>
      <c r="AK197" s="622"/>
      <c r="AL197" s="622"/>
      <c r="AM197" s="622"/>
      <c r="AN197" s="622"/>
      <c r="AO197" s="622"/>
      <c r="AP197" s="622"/>
      <c r="AQ197" s="622"/>
      <c r="AR197" s="622"/>
      <c r="AS197" s="622"/>
      <c r="AT197" s="622"/>
      <c r="AU197" s="622"/>
      <c r="AV197" s="622"/>
      <c r="AW197" s="622"/>
      <c r="AX197" s="622"/>
      <c r="AY197" s="622"/>
      <c r="AZ197" s="622"/>
      <c r="BA197" s="622"/>
      <c r="BB197" s="622"/>
      <c r="BC197" s="622"/>
      <c r="BD197" s="622"/>
      <c r="BE197" s="623"/>
      <c r="BF197" s="603" t="s">
        <v>180</v>
      </c>
      <c r="BG197" s="604"/>
      <c r="BH197" s="604"/>
      <c r="BI197" s="605"/>
      <c r="BJ197" s="205"/>
      <c r="BK197" s="108"/>
      <c r="BL197" s="108"/>
      <c r="BM197" s="108"/>
    </row>
    <row r="198" spans="1:67" s="36" customFormat="1" ht="39.6" customHeight="1" x14ac:dyDescent="0.25">
      <c r="A198" s="547" t="s">
        <v>334</v>
      </c>
      <c r="B198" s="536"/>
      <c r="C198" s="536"/>
      <c r="D198" s="548"/>
      <c r="E198" s="594" t="s">
        <v>568</v>
      </c>
      <c r="F198" s="594"/>
      <c r="G198" s="594"/>
      <c r="H198" s="594"/>
      <c r="I198" s="594"/>
      <c r="J198" s="594"/>
      <c r="K198" s="594"/>
      <c r="L198" s="594"/>
      <c r="M198" s="594"/>
      <c r="N198" s="594"/>
      <c r="O198" s="594"/>
      <c r="P198" s="594"/>
      <c r="Q198" s="594"/>
      <c r="R198" s="594"/>
      <c r="S198" s="594"/>
      <c r="T198" s="594"/>
      <c r="U198" s="594"/>
      <c r="V198" s="594"/>
      <c r="W198" s="594"/>
      <c r="X198" s="594"/>
      <c r="Y198" s="594"/>
      <c r="Z198" s="594"/>
      <c r="AA198" s="594"/>
      <c r="AB198" s="594"/>
      <c r="AC198" s="594"/>
      <c r="AD198" s="594"/>
      <c r="AE198" s="594"/>
      <c r="AF198" s="594"/>
      <c r="AG198" s="594"/>
      <c r="AH198" s="594"/>
      <c r="AI198" s="594"/>
      <c r="AJ198" s="594"/>
      <c r="AK198" s="594"/>
      <c r="AL198" s="594"/>
      <c r="AM198" s="594"/>
      <c r="AN198" s="594"/>
      <c r="AO198" s="594"/>
      <c r="AP198" s="594"/>
      <c r="AQ198" s="594"/>
      <c r="AR198" s="594"/>
      <c r="AS198" s="594"/>
      <c r="AT198" s="594"/>
      <c r="AU198" s="594"/>
      <c r="AV198" s="594"/>
      <c r="AW198" s="594"/>
      <c r="AX198" s="594"/>
      <c r="AY198" s="594"/>
      <c r="AZ198" s="594"/>
      <c r="BA198" s="594"/>
      <c r="BB198" s="594"/>
      <c r="BC198" s="594"/>
      <c r="BD198" s="594"/>
      <c r="BE198" s="618"/>
      <c r="BF198" s="574" t="s">
        <v>374</v>
      </c>
      <c r="BG198" s="575"/>
      <c r="BH198" s="575"/>
      <c r="BI198" s="576"/>
      <c r="BJ198" s="121"/>
      <c r="BK198" s="88"/>
      <c r="BL198" s="88"/>
      <c r="BM198" s="88"/>
    </row>
    <row r="199" spans="1:67" s="41" customFormat="1" ht="39.6" customHeight="1" x14ac:dyDescent="0.25">
      <c r="A199" s="549" t="s">
        <v>335</v>
      </c>
      <c r="B199" s="571"/>
      <c r="C199" s="571"/>
      <c r="D199" s="550"/>
      <c r="E199" s="619" t="s">
        <v>435</v>
      </c>
      <c r="F199" s="620"/>
      <c r="G199" s="620"/>
      <c r="H199" s="620"/>
      <c r="I199" s="620"/>
      <c r="J199" s="620"/>
      <c r="K199" s="620"/>
      <c r="L199" s="620"/>
      <c r="M199" s="620"/>
      <c r="N199" s="620"/>
      <c r="O199" s="620"/>
      <c r="P199" s="620"/>
      <c r="Q199" s="620"/>
      <c r="R199" s="620"/>
      <c r="S199" s="620"/>
      <c r="T199" s="620"/>
      <c r="U199" s="620"/>
      <c r="V199" s="620"/>
      <c r="W199" s="620"/>
      <c r="X199" s="620"/>
      <c r="Y199" s="620"/>
      <c r="Z199" s="620"/>
      <c r="AA199" s="620"/>
      <c r="AB199" s="620"/>
      <c r="AC199" s="620"/>
      <c r="AD199" s="620"/>
      <c r="AE199" s="620"/>
      <c r="AF199" s="620"/>
      <c r="AG199" s="620"/>
      <c r="AH199" s="620"/>
      <c r="AI199" s="620"/>
      <c r="AJ199" s="620"/>
      <c r="AK199" s="620"/>
      <c r="AL199" s="620"/>
      <c r="AM199" s="620"/>
      <c r="AN199" s="620"/>
      <c r="AO199" s="620"/>
      <c r="AP199" s="620"/>
      <c r="AQ199" s="620"/>
      <c r="AR199" s="620"/>
      <c r="AS199" s="620"/>
      <c r="AT199" s="620"/>
      <c r="AU199" s="620"/>
      <c r="AV199" s="620"/>
      <c r="AW199" s="620"/>
      <c r="AX199" s="620"/>
      <c r="AY199" s="620"/>
      <c r="AZ199" s="620"/>
      <c r="BA199" s="620"/>
      <c r="BB199" s="620"/>
      <c r="BC199" s="620"/>
      <c r="BD199" s="620"/>
      <c r="BE199" s="593"/>
      <c r="BF199" s="574" t="s">
        <v>375</v>
      </c>
      <c r="BG199" s="575"/>
      <c r="BH199" s="575"/>
      <c r="BI199" s="576"/>
      <c r="BJ199" s="119"/>
      <c r="BK199" s="122"/>
      <c r="BL199" s="122"/>
      <c r="BM199" s="122"/>
      <c r="BN199" s="122"/>
      <c r="BO199" s="122"/>
    </row>
    <row r="200" spans="1:67" s="36" customFormat="1" ht="39.6" customHeight="1" x14ac:dyDescent="0.25">
      <c r="A200" s="549" t="s">
        <v>336</v>
      </c>
      <c r="B200" s="571"/>
      <c r="C200" s="571"/>
      <c r="D200" s="550"/>
      <c r="E200" s="621" t="s">
        <v>479</v>
      </c>
      <c r="F200" s="622"/>
      <c r="G200" s="622"/>
      <c r="H200" s="622"/>
      <c r="I200" s="622"/>
      <c r="J200" s="622"/>
      <c r="K200" s="622"/>
      <c r="L200" s="622"/>
      <c r="M200" s="622"/>
      <c r="N200" s="622"/>
      <c r="O200" s="622"/>
      <c r="P200" s="622"/>
      <c r="Q200" s="622"/>
      <c r="R200" s="622"/>
      <c r="S200" s="622"/>
      <c r="T200" s="622"/>
      <c r="U200" s="622"/>
      <c r="V200" s="622"/>
      <c r="W200" s="622"/>
      <c r="X200" s="622"/>
      <c r="Y200" s="622"/>
      <c r="Z200" s="622"/>
      <c r="AA200" s="622"/>
      <c r="AB200" s="622"/>
      <c r="AC200" s="622"/>
      <c r="AD200" s="622"/>
      <c r="AE200" s="622"/>
      <c r="AF200" s="622"/>
      <c r="AG200" s="622"/>
      <c r="AH200" s="622"/>
      <c r="AI200" s="622"/>
      <c r="AJ200" s="622"/>
      <c r="AK200" s="622"/>
      <c r="AL200" s="622"/>
      <c r="AM200" s="622"/>
      <c r="AN200" s="622"/>
      <c r="AO200" s="622"/>
      <c r="AP200" s="622"/>
      <c r="AQ200" s="622"/>
      <c r="AR200" s="622"/>
      <c r="AS200" s="622"/>
      <c r="AT200" s="622"/>
      <c r="AU200" s="622"/>
      <c r="AV200" s="622"/>
      <c r="AW200" s="622"/>
      <c r="AX200" s="622"/>
      <c r="AY200" s="622"/>
      <c r="AZ200" s="622"/>
      <c r="BA200" s="622"/>
      <c r="BB200" s="622"/>
      <c r="BC200" s="622"/>
      <c r="BD200" s="622"/>
      <c r="BE200" s="623"/>
      <c r="BF200" s="574" t="s">
        <v>375</v>
      </c>
      <c r="BG200" s="575"/>
      <c r="BH200" s="575"/>
      <c r="BI200" s="576"/>
      <c r="BJ200" s="208"/>
      <c r="BK200" s="123"/>
      <c r="BL200" s="123"/>
      <c r="BM200" s="123"/>
      <c r="BN200" s="123"/>
      <c r="BO200" s="123"/>
    </row>
    <row r="201" spans="1:67" s="36" customFormat="1" ht="62.25" customHeight="1" x14ac:dyDescent="0.25">
      <c r="A201" s="549" t="s">
        <v>337</v>
      </c>
      <c r="B201" s="571"/>
      <c r="C201" s="571"/>
      <c r="D201" s="550"/>
      <c r="E201" s="594" t="s">
        <v>495</v>
      </c>
      <c r="F201" s="594"/>
      <c r="G201" s="594"/>
      <c r="H201" s="594"/>
      <c r="I201" s="594"/>
      <c r="J201" s="594"/>
      <c r="K201" s="594"/>
      <c r="L201" s="594"/>
      <c r="M201" s="594"/>
      <c r="N201" s="594"/>
      <c r="O201" s="594"/>
      <c r="P201" s="594"/>
      <c r="Q201" s="594"/>
      <c r="R201" s="594"/>
      <c r="S201" s="594"/>
      <c r="T201" s="594"/>
      <c r="U201" s="594"/>
      <c r="V201" s="594"/>
      <c r="W201" s="594"/>
      <c r="X201" s="594"/>
      <c r="Y201" s="594"/>
      <c r="Z201" s="594"/>
      <c r="AA201" s="594"/>
      <c r="AB201" s="594"/>
      <c r="AC201" s="594"/>
      <c r="AD201" s="594"/>
      <c r="AE201" s="594"/>
      <c r="AF201" s="594"/>
      <c r="AG201" s="594"/>
      <c r="AH201" s="594"/>
      <c r="AI201" s="594"/>
      <c r="AJ201" s="594"/>
      <c r="AK201" s="594"/>
      <c r="AL201" s="594"/>
      <c r="AM201" s="594"/>
      <c r="AN201" s="594"/>
      <c r="AO201" s="594"/>
      <c r="AP201" s="594"/>
      <c r="AQ201" s="594"/>
      <c r="AR201" s="594"/>
      <c r="AS201" s="594"/>
      <c r="AT201" s="594"/>
      <c r="AU201" s="594"/>
      <c r="AV201" s="594"/>
      <c r="AW201" s="594"/>
      <c r="AX201" s="594"/>
      <c r="AY201" s="594"/>
      <c r="AZ201" s="594"/>
      <c r="BA201" s="594"/>
      <c r="BB201" s="594"/>
      <c r="BC201" s="594"/>
      <c r="BD201" s="594"/>
      <c r="BE201" s="618"/>
      <c r="BF201" s="574" t="s">
        <v>373</v>
      </c>
      <c r="BG201" s="575"/>
      <c r="BH201" s="575"/>
      <c r="BI201" s="576"/>
      <c r="BJ201" s="121"/>
      <c r="BK201" s="88"/>
      <c r="BL201" s="88"/>
      <c r="BM201" s="88"/>
    </row>
    <row r="202" spans="1:67" s="36" customFormat="1" ht="39.6" customHeight="1" x14ac:dyDescent="0.25">
      <c r="A202" s="549" t="s">
        <v>338</v>
      </c>
      <c r="B202" s="571"/>
      <c r="C202" s="571"/>
      <c r="D202" s="550"/>
      <c r="E202" s="616" t="s">
        <v>480</v>
      </c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  <c r="AO202" s="572"/>
      <c r="AP202" s="572"/>
      <c r="AQ202" s="572"/>
      <c r="AR202" s="572"/>
      <c r="AS202" s="572"/>
      <c r="AT202" s="572"/>
      <c r="AU202" s="572"/>
      <c r="AV202" s="572"/>
      <c r="AW202" s="572"/>
      <c r="AX202" s="572"/>
      <c r="AY202" s="572"/>
      <c r="AZ202" s="572"/>
      <c r="BA202" s="572"/>
      <c r="BB202" s="572"/>
      <c r="BC202" s="572"/>
      <c r="BD202" s="572"/>
      <c r="BE202" s="573"/>
      <c r="BF202" s="574" t="s">
        <v>377</v>
      </c>
      <c r="BG202" s="575"/>
      <c r="BH202" s="575"/>
      <c r="BI202" s="576"/>
      <c r="BJ202" s="121"/>
      <c r="BK202" s="88"/>
      <c r="BL202" s="88"/>
      <c r="BM202" s="88"/>
    </row>
    <row r="203" spans="1:67" s="36" customFormat="1" ht="39.6" customHeight="1" x14ac:dyDescent="0.25">
      <c r="A203" s="549" t="s">
        <v>339</v>
      </c>
      <c r="B203" s="571"/>
      <c r="C203" s="571"/>
      <c r="D203" s="550"/>
      <c r="E203" s="594" t="s">
        <v>579</v>
      </c>
      <c r="F203" s="594"/>
      <c r="G203" s="594"/>
      <c r="H203" s="594"/>
      <c r="I203" s="594"/>
      <c r="J203" s="594"/>
      <c r="K203" s="594"/>
      <c r="L203" s="594"/>
      <c r="M203" s="594"/>
      <c r="N203" s="594"/>
      <c r="O203" s="594"/>
      <c r="P203" s="594"/>
      <c r="Q203" s="594"/>
      <c r="R203" s="594"/>
      <c r="S203" s="594"/>
      <c r="T203" s="594"/>
      <c r="U203" s="594"/>
      <c r="V203" s="594"/>
      <c r="W203" s="594"/>
      <c r="X203" s="594"/>
      <c r="Y203" s="594"/>
      <c r="Z203" s="594"/>
      <c r="AA203" s="594"/>
      <c r="AB203" s="594"/>
      <c r="AC203" s="594"/>
      <c r="AD203" s="594"/>
      <c r="AE203" s="594"/>
      <c r="AF203" s="594"/>
      <c r="AG203" s="594"/>
      <c r="AH203" s="594"/>
      <c r="AI203" s="594"/>
      <c r="AJ203" s="594"/>
      <c r="AK203" s="594"/>
      <c r="AL203" s="594"/>
      <c r="AM203" s="594"/>
      <c r="AN203" s="594"/>
      <c r="AO203" s="594"/>
      <c r="AP203" s="594"/>
      <c r="AQ203" s="594"/>
      <c r="AR203" s="594"/>
      <c r="AS203" s="594"/>
      <c r="AT203" s="594"/>
      <c r="AU203" s="594"/>
      <c r="AV203" s="594"/>
      <c r="AW203" s="594"/>
      <c r="AX203" s="594"/>
      <c r="AY203" s="594"/>
      <c r="AZ203" s="594"/>
      <c r="BA203" s="594"/>
      <c r="BB203" s="594"/>
      <c r="BC203" s="594"/>
      <c r="BD203" s="594"/>
      <c r="BE203" s="618"/>
      <c r="BF203" s="583" t="s">
        <v>379</v>
      </c>
      <c r="BG203" s="584"/>
      <c r="BH203" s="584"/>
      <c r="BI203" s="585"/>
      <c r="BJ203" s="121"/>
      <c r="BK203" s="88"/>
      <c r="BL203" s="88"/>
      <c r="BM203" s="88"/>
    </row>
    <row r="204" spans="1:67" s="36" customFormat="1" ht="39.6" customHeight="1" x14ac:dyDescent="0.25">
      <c r="A204" s="549" t="s">
        <v>340</v>
      </c>
      <c r="B204" s="571"/>
      <c r="C204" s="571"/>
      <c r="D204" s="550"/>
      <c r="E204" s="594" t="s">
        <v>365</v>
      </c>
      <c r="F204" s="594"/>
      <c r="G204" s="594"/>
      <c r="H204" s="594"/>
      <c r="I204" s="594"/>
      <c r="J204" s="594"/>
      <c r="K204" s="594"/>
      <c r="L204" s="594"/>
      <c r="M204" s="594"/>
      <c r="N204" s="594"/>
      <c r="O204" s="594"/>
      <c r="P204" s="594"/>
      <c r="Q204" s="594"/>
      <c r="R204" s="594"/>
      <c r="S204" s="594"/>
      <c r="T204" s="594"/>
      <c r="U204" s="594"/>
      <c r="V204" s="594"/>
      <c r="W204" s="594"/>
      <c r="X204" s="594"/>
      <c r="Y204" s="594"/>
      <c r="Z204" s="594"/>
      <c r="AA204" s="594"/>
      <c r="AB204" s="594"/>
      <c r="AC204" s="594"/>
      <c r="AD204" s="594"/>
      <c r="AE204" s="594"/>
      <c r="AF204" s="594"/>
      <c r="AG204" s="594"/>
      <c r="AH204" s="594"/>
      <c r="AI204" s="594"/>
      <c r="AJ204" s="594"/>
      <c r="AK204" s="594"/>
      <c r="AL204" s="594"/>
      <c r="AM204" s="594"/>
      <c r="AN204" s="594"/>
      <c r="AO204" s="594"/>
      <c r="AP204" s="594"/>
      <c r="AQ204" s="594"/>
      <c r="AR204" s="594"/>
      <c r="AS204" s="594"/>
      <c r="AT204" s="594"/>
      <c r="AU204" s="594"/>
      <c r="AV204" s="594"/>
      <c r="AW204" s="594"/>
      <c r="AX204" s="594"/>
      <c r="AY204" s="594"/>
      <c r="AZ204" s="594"/>
      <c r="BA204" s="594"/>
      <c r="BB204" s="594"/>
      <c r="BC204" s="594"/>
      <c r="BD204" s="594"/>
      <c r="BE204" s="618"/>
      <c r="BF204" s="583" t="s">
        <v>342</v>
      </c>
      <c r="BG204" s="584"/>
      <c r="BH204" s="584"/>
      <c r="BI204" s="585"/>
      <c r="BJ204" s="121"/>
      <c r="BK204" s="88"/>
      <c r="BL204" s="88"/>
      <c r="BM204" s="88"/>
    </row>
    <row r="205" spans="1:67" s="36" customFormat="1" ht="39.6" customHeight="1" x14ac:dyDescent="0.25">
      <c r="A205" s="549" t="s">
        <v>341</v>
      </c>
      <c r="B205" s="571"/>
      <c r="C205" s="571"/>
      <c r="D205" s="550"/>
      <c r="E205" s="616" t="s">
        <v>405</v>
      </c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  <c r="AO205" s="572"/>
      <c r="AP205" s="572"/>
      <c r="AQ205" s="572"/>
      <c r="AR205" s="572"/>
      <c r="AS205" s="572"/>
      <c r="AT205" s="572"/>
      <c r="AU205" s="572"/>
      <c r="AV205" s="572"/>
      <c r="AW205" s="572"/>
      <c r="AX205" s="572"/>
      <c r="AY205" s="572"/>
      <c r="AZ205" s="572"/>
      <c r="BA205" s="572"/>
      <c r="BB205" s="572"/>
      <c r="BC205" s="572"/>
      <c r="BD205" s="572"/>
      <c r="BE205" s="573"/>
      <c r="BF205" s="583" t="s">
        <v>279</v>
      </c>
      <c r="BG205" s="584"/>
      <c r="BH205" s="584"/>
      <c r="BI205" s="585"/>
      <c r="BJ205" s="121"/>
      <c r="BK205" s="88"/>
      <c r="BL205" s="88"/>
      <c r="BM205" s="88"/>
    </row>
    <row r="206" spans="1:67" s="36" customFormat="1" ht="39.6" customHeight="1" x14ac:dyDescent="0.25">
      <c r="A206" s="549" t="s">
        <v>382</v>
      </c>
      <c r="B206" s="571"/>
      <c r="C206" s="571"/>
      <c r="D206" s="550"/>
      <c r="E206" s="617" t="s">
        <v>567</v>
      </c>
      <c r="F206" s="594"/>
      <c r="G206" s="594"/>
      <c r="H206" s="594"/>
      <c r="I206" s="594"/>
      <c r="J206" s="594"/>
      <c r="K206" s="594"/>
      <c r="L206" s="594"/>
      <c r="M206" s="594"/>
      <c r="N206" s="594"/>
      <c r="O206" s="594"/>
      <c r="P206" s="594"/>
      <c r="Q206" s="594"/>
      <c r="R206" s="594"/>
      <c r="S206" s="594"/>
      <c r="T206" s="594"/>
      <c r="U206" s="594"/>
      <c r="V206" s="594"/>
      <c r="W206" s="594"/>
      <c r="X206" s="594"/>
      <c r="Y206" s="594"/>
      <c r="Z206" s="594"/>
      <c r="AA206" s="594"/>
      <c r="AB206" s="594"/>
      <c r="AC206" s="594"/>
      <c r="AD206" s="594"/>
      <c r="AE206" s="594"/>
      <c r="AF206" s="594"/>
      <c r="AG206" s="594"/>
      <c r="AH206" s="594"/>
      <c r="AI206" s="594"/>
      <c r="AJ206" s="594"/>
      <c r="AK206" s="594"/>
      <c r="AL206" s="594"/>
      <c r="AM206" s="594"/>
      <c r="AN206" s="594"/>
      <c r="AO206" s="594"/>
      <c r="AP206" s="594"/>
      <c r="AQ206" s="594"/>
      <c r="AR206" s="594"/>
      <c r="AS206" s="594"/>
      <c r="AT206" s="594"/>
      <c r="AU206" s="594"/>
      <c r="AV206" s="594"/>
      <c r="AW206" s="594"/>
      <c r="AX206" s="594"/>
      <c r="AY206" s="594"/>
      <c r="AZ206" s="594"/>
      <c r="BA206" s="594"/>
      <c r="BB206" s="594"/>
      <c r="BC206" s="594"/>
      <c r="BD206" s="594"/>
      <c r="BE206" s="618"/>
      <c r="BF206" s="583" t="s">
        <v>281</v>
      </c>
      <c r="BG206" s="584"/>
      <c r="BH206" s="584"/>
      <c r="BI206" s="585"/>
      <c r="BJ206" s="121"/>
      <c r="BK206" s="88"/>
      <c r="BL206" s="88"/>
      <c r="BM206" s="88"/>
    </row>
    <row r="207" spans="1:67" s="36" customFormat="1" ht="62.25" customHeight="1" x14ac:dyDescent="0.25">
      <c r="A207" s="549" t="s">
        <v>383</v>
      </c>
      <c r="B207" s="571"/>
      <c r="C207" s="571"/>
      <c r="D207" s="550"/>
      <c r="E207" s="616" t="s">
        <v>440</v>
      </c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  <c r="AO207" s="572"/>
      <c r="AP207" s="572"/>
      <c r="AQ207" s="572"/>
      <c r="AR207" s="572"/>
      <c r="AS207" s="572"/>
      <c r="AT207" s="572"/>
      <c r="AU207" s="572"/>
      <c r="AV207" s="572"/>
      <c r="AW207" s="572"/>
      <c r="AX207" s="572"/>
      <c r="AY207" s="572"/>
      <c r="AZ207" s="572"/>
      <c r="BA207" s="572"/>
      <c r="BB207" s="572"/>
      <c r="BC207" s="572"/>
      <c r="BD207" s="572"/>
      <c r="BE207" s="573"/>
      <c r="BF207" s="574" t="s">
        <v>380</v>
      </c>
      <c r="BG207" s="575"/>
      <c r="BH207" s="575"/>
      <c r="BI207" s="576"/>
      <c r="BJ207" s="121"/>
      <c r="BK207" s="88"/>
      <c r="BL207" s="88"/>
      <c r="BM207" s="88"/>
    </row>
    <row r="208" spans="1:67" s="41" customFormat="1" ht="62.25" customHeight="1" thickBot="1" x14ac:dyDescent="0.3">
      <c r="A208" s="610" t="s">
        <v>441</v>
      </c>
      <c r="B208" s="611"/>
      <c r="C208" s="611"/>
      <c r="D208" s="612"/>
      <c r="E208" s="616" t="s">
        <v>561</v>
      </c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  <c r="AO208" s="572"/>
      <c r="AP208" s="572"/>
      <c r="AQ208" s="572"/>
      <c r="AR208" s="572"/>
      <c r="AS208" s="572"/>
      <c r="AT208" s="572"/>
      <c r="AU208" s="572"/>
      <c r="AV208" s="572"/>
      <c r="AW208" s="572"/>
      <c r="AX208" s="572"/>
      <c r="AY208" s="572"/>
      <c r="AZ208" s="572"/>
      <c r="BA208" s="572"/>
      <c r="BB208" s="572"/>
      <c r="BC208" s="572"/>
      <c r="BD208" s="572"/>
      <c r="BE208" s="573"/>
      <c r="BF208" s="613" t="s">
        <v>380</v>
      </c>
      <c r="BG208" s="614"/>
      <c r="BH208" s="614"/>
      <c r="BI208" s="615"/>
      <c r="BJ208" s="205"/>
      <c r="BK208" s="108"/>
      <c r="BL208" s="108"/>
      <c r="BM208" s="108"/>
    </row>
    <row r="209" spans="1:115" s="41" customFormat="1" ht="62.25" customHeight="1" x14ac:dyDescent="0.25">
      <c r="A209" s="606" t="s">
        <v>136</v>
      </c>
      <c r="B209" s="607"/>
      <c r="C209" s="607"/>
      <c r="D209" s="608"/>
      <c r="E209" s="609" t="s">
        <v>558</v>
      </c>
      <c r="F209" s="609"/>
      <c r="G209" s="609"/>
      <c r="H209" s="609"/>
      <c r="I209" s="609"/>
      <c r="J209" s="609"/>
      <c r="K209" s="609"/>
      <c r="L209" s="609"/>
      <c r="M209" s="609"/>
      <c r="N209" s="609"/>
      <c r="O209" s="609"/>
      <c r="P209" s="609"/>
      <c r="Q209" s="609"/>
      <c r="R209" s="609"/>
      <c r="S209" s="609"/>
      <c r="T209" s="609"/>
      <c r="U209" s="609"/>
      <c r="V209" s="609"/>
      <c r="W209" s="609"/>
      <c r="X209" s="609"/>
      <c r="Y209" s="609"/>
      <c r="Z209" s="609"/>
      <c r="AA209" s="609"/>
      <c r="AB209" s="609"/>
      <c r="AC209" s="609"/>
      <c r="AD209" s="609"/>
      <c r="AE209" s="609"/>
      <c r="AF209" s="609"/>
      <c r="AG209" s="609"/>
      <c r="AH209" s="609"/>
      <c r="AI209" s="609"/>
      <c r="AJ209" s="609"/>
      <c r="AK209" s="609"/>
      <c r="AL209" s="609"/>
      <c r="AM209" s="609"/>
      <c r="AN209" s="609"/>
      <c r="AO209" s="609"/>
      <c r="AP209" s="609"/>
      <c r="AQ209" s="609"/>
      <c r="AR209" s="609"/>
      <c r="AS209" s="609"/>
      <c r="AT209" s="609"/>
      <c r="AU209" s="609"/>
      <c r="AV209" s="609"/>
      <c r="AW209" s="609"/>
      <c r="AX209" s="609"/>
      <c r="AY209" s="609"/>
      <c r="AZ209" s="609"/>
      <c r="BA209" s="609"/>
      <c r="BB209" s="609"/>
      <c r="BC209" s="609"/>
      <c r="BD209" s="609"/>
      <c r="BE209" s="609"/>
      <c r="BF209" s="599" t="s">
        <v>224</v>
      </c>
      <c r="BG209" s="600"/>
      <c r="BH209" s="600"/>
      <c r="BI209" s="601"/>
      <c r="BJ209" s="205"/>
      <c r="BK209" s="108"/>
      <c r="BL209" s="108"/>
      <c r="BM209" s="108"/>
    </row>
    <row r="210" spans="1:115" s="41" customFormat="1" ht="39.6" customHeight="1" x14ac:dyDescent="0.25">
      <c r="A210" s="549" t="s">
        <v>137</v>
      </c>
      <c r="B210" s="571"/>
      <c r="C210" s="571"/>
      <c r="D210" s="550"/>
      <c r="E210" s="572" t="s">
        <v>562</v>
      </c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  <c r="AO210" s="572"/>
      <c r="AP210" s="572"/>
      <c r="AQ210" s="572"/>
      <c r="AR210" s="572"/>
      <c r="AS210" s="572"/>
      <c r="AT210" s="572"/>
      <c r="AU210" s="572"/>
      <c r="AV210" s="572"/>
      <c r="AW210" s="572"/>
      <c r="AX210" s="572"/>
      <c r="AY210" s="572"/>
      <c r="AZ210" s="572"/>
      <c r="BA210" s="572"/>
      <c r="BB210" s="572"/>
      <c r="BC210" s="572"/>
      <c r="BD210" s="572"/>
      <c r="BE210" s="573"/>
      <c r="BF210" s="574" t="s">
        <v>207</v>
      </c>
      <c r="BG210" s="575"/>
      <c r="BH210" s="575"/>
      <c r="BI210" s="576"/>
      <c r="BJ210" s="205"/>
      <c r="BK210" s="108"/>
      <c r="BL210" s="108"/>
      <c r="BM210" s="108"/>
    </row>
    <row r="211" spans="1:115" s="125" customFormat="1" ht="39.6" customHeight="1" x14ac:dyDescent="0.25">
      <c r="A211" s="549" t="s">
        <v>138</v>
      </c>
      <c r="B211" s="571"/>
      <c r="C211" s="571"/>
      <c r="D211" s="550"/>
      <c r="E211" s="594" t="s">
        <v>496</v>
      </c>
      <c r="F211" s="594"/>
      <c r="G211" s="594"/>
      <c r="H211" s="594"/>
      <c r="I211" s="594"/>
      <c r="J211" s="594"/>
      <c r="K211" s="594"/>
      <c r="L211" s="594"/>
      <c r="M211" s="594"/>
      <c r="N211" s="594"/>
      <c r="O211" s="594"/>
      <c r="P211" s="594"/>
      <c r="Q211" s="594"/>
      <c r="R211" s="594"/>
      <c r="S211" s="594"/>
      <c r="T211" s="594"/>
      <c r="U211" s="594"/>
      <c r="V211" s="594"/>
      <c r="W211" s="594"/>
      <c r="X211" s="594"/>
      <c r="Y211" s="594"/>
      <c r="Z211" s="594"/>
      <c r="AA211" s="594"/>
      <c r="AB211" s="594"/>
      <c r="AC211" s="594"/>
      <c r="AD211" s="594"/>
      <c r="AE211" s="594"/>
      <c r="AF211" s="594"/>
      <c r="AG211" s="594"/>
      <c r="AH211" s="594"/>
      <c r="AI211" s="594"/>
      <c r="AJ211" s="594"/>
      <c r="AK211" s="594"/>
      <c r="AL211" s="594"/>
      <c r="AM211" s="594"/>
      <c r="AN211" s="594"/>
      <c r="AO211" s="594"/>
      <c r="AP211" s="594"/>
      <c r="AQ211" s="594"/>
      <c r="AR211" s="594"/>
      <c r="AS211" s="594"/>
      <c r="AT211" s="594"/>
      <c r="AU211" s="594"/>
      <c r="AV211" s="594"/>
      <c r="AW211" s="594"/>
      <c r="AX211" s="594"/>
      <c r="AY211" s="594"/>
      <c r="AZ211" s="594"/>
      <c r="BA211" s="594"/>
      <c r="BB211" s="594"/>
      <c r="BC211" s="594"/>
      <c r="BD211" s="594"/>
      <c r="BE211" s="594"/>
      <c r="BF211" s="603" t="s">
        <v>185</v>
      </c>
      <c r="BG211" s="604"/>
      <c r="BH211" s="604"/>
      <c r="BI211" s="605"/>
      <c r="BJ211" s="205"/>
      <c r="BK211" s="124"/>
      <c r="BL211" s="124"/>
      <c r="BM211" s="124"/>
    </row>
    <row r="212" spans="1:115" s="41" customFormat="1" ht="39.6" customHeight="1" x14ac:dyDescent="0.25">
      <c r="A212" s="547" t="s">
        <v>140</v>
      </c>
      <c r="B212" s="536"/>
      <c r="C212" s="536"/>
      <c r="D212" s="548"/>
      <c r="E212" s="572" t="s">
        <v>241</v>
      </c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  <c r="AO212" s="572"/>
      <c r="AP212" s="572"/>
      <c r="AQ212" s="572"/>
      <c r="AR212" s="572"/>
      <c r="AS212" s="572"/>
      <c r="AT212" s="572"/>
      <c r="AU212" s="572"/>
      <c r="AV212" s="572"/>
      <c r="AW212" s="572"/>
      <c r="AX212" s="572"/>
      <c r="AY212" s="572"/>
      <c r="AZ212" s="572"/>
      <c r="BA212" s="572"/>
      <c r="BB212" s="572"/>
      <c r="BC212" s="572"/>
      <c r="BD212" s="572"/>
      <c r="BE212" s="572"/>
      <c r="BF212" s="583" t="s">
        <v>184</v>
      </c>
      <c r="BG212" s="584"/>
      <c r="BH212" s="584"/>
      <c r="BI212" s="585"/>
      <c r="BJ212" s="205"/>
      <c r="BK212" s="108"/>
      <c r="BL212" s="108"/>
      <c r="BM212" s="108"/>
    </row>
    <row r="213" spans="1:115" s="41" customFormat="1" ht="39.6" customHeight="1" x14ac:dyDescent="0.25">
      <c r="A213" s="547" t="s">
        <v>141</v>
      </c>
      <c r="B213" s="536"/>
      <c r="C213" s="536"/>
      <c r="D213" s="548"/>
      <c r="E213" s="572" t="s">
        <v>244</v>
      </c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  <c r="AO213" s="572"/>
      <c r="AP213" s="572"/>
      <c r="AQ213" s="572"/>
      <c r="AR213" s="572"/>
      <c r="AS213" s="572"/>
      <c r="AT213" s="572"/>
      <c r="AU213" s="572"/>
      <c r="AV213" s="572"/>
      <c r="AW213" s="572"/>
      <c r="AX213" s="572"/>
      <c r="AY213" s="572"/>
      <c r="AZ213" s="572"/>
      <c r="BA213" s="572"/>
      <c r="BB213" s="572"/>
      <c r="BC213" s="572"/>
      <c r="BD213" s="572"/>
      <c r="BE213" s="572"/>
      <c r="BF213" s="583" t="s">
        <v>186</v>
      </c>
      <c r="BG213" s="584"/>
      <c r="BH213" s="584"/>
      <c r="BI213" s="585"/>
      <c r="BJ213" s="205"/>
      <c r="BK213" s="108"/>
      <c r="BL213" s="108"/>
      <c r="BM213" s="108"/>
    </row>
    <row r="214" spans="1:115" s="41" customFormat="1" ht="39.6" customHeight="1" x14ac:dyDescent="0.25">
      <c r="A214" s="547" t="s">
        <v>142</v>
      </c>
      <c r="B214" s="536"/>
      <c r="C214" s="536"/>
      <c r="D214" s="548"/>
      <c r="E214" s="572" t="s">
        <v>497</v>
      </c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  <c r="AO214" s="572"/>
      <c r="AP214" s="572"/>
      <c r="AQ214" s="572"/>
      <c r="AR214" s="572"/>
      <c r="AS214" s="572"/>
      <c r="AT214" s="572"/>
      <c r="AU214" s="572"/>
      <c r="AV214" s="572"/>
      <c r="AW214" s="572"/>
      <c r="AX214" s="572"/>
      <c r="AY214" s="572"/>
      <c r="AZ214" s="572"/>
      <c r="BA214" s="572"/>
      <c r="BB214" s="572"/>
      <c r="BC214" s="572"/>
      <c r="BD214" s="572"/>
      <c r="BE214" s="572"/>
      <c r="BF214" s="574" t="s">
        <v>187</v>
      </c>
      <c r="BG214" s="575"/>
      <c r="BH214" s="575"/>
      <c r="BI214" s="576"/>
      <c r="BJ214" s="205"/>
      <c r="BK214" s="108"/>
      <c r="BL214" s="108"/>
      <c r="BM214" s="108"/>
    </row>
    <row r="215" spans="1:115" s="36" customFormat="1" ht="39.6" customHeight="1" x14ac:dyDescent="0.25">
      <c r="A215" s="547" t="s">
        <v>274</v>
      </c>
      <c r="B215" s="536"/>
      <c r="C215" s="536"/>
      <c r="D215" s="548"/>
      <c r="E215" s="572" t="s">
        <v>498</v>
      </c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  <c r="AO215" s="572"/>
      <c r="AP215" s="572"/>
      <c r="AQ215" s="572"/>
      <c r="AR215" s="572"/>
      <c r="AS215" s="572"/>
      <c r="AT215" s="572"/>
      <c r="AU215" s="572"/>
      <c r="AV215" s="572"/>
      <c r="AW215" s="572"/>
      <c r="AX215" s="572"/>
      <c r="AY215" s="572"/>
      <c r="AZ215" s="572"/>
      <c r="BA215" s="572"/>
      <c r="BB215" s="572"/>
      <c r="BC215" s="572"/>
      <c r="BD215" s="572"/>
      <c r="BE215" s="572"/>
      <c r="BF215" s="574" t="s">
        <v>187</v>
      </c>
      <c r="BG215" s="575"/>
      <c r="BH215" s="575"/>
      <c r="BI215" s="576"/>
      <c r="BJ215" s="205"/>
      <c r="BK215" s="88"/>
      <c r="BL215" s="88"/>
      <c r="BM215" s="88"/>
    </row>
    <row r="216" spans="1:115" s="36" customFormat="1" ht="39.6" customHeight="1" x14ac:dyDescent="0.25">
      <c r="A216" s="580" t="s">
        <v>314</v>
      </c>
      <c r="B216" s="581"/>
      <c r="C216" s="581"/>
      <c r="D216" s="582"/>
      <c r="E216" s="593" t="s">
        <v>482</v>
      </c>
      <c r="F216" s="594"/>
      <c r="G216" s="594"/>
      <c r="H216" s="594"/>
      <c r="I216" s="594"/>
      <c r="J216" s="594"/>
      <c r="K216" s="594"/>
      <c r="L216" s="594"/>
      <c r="M216" s="594"/>
      <c r="N216" s="594"/>
      <c r="O216" s="594"/>
      <c r="P216" s="594"/>
      <c r="Q216" s="594"/>
      <c r="R216" s="594"/>
      <c r="S216" s="594"/>
      <c r="T216" s="594"/>
      <c r="U216" s="594"/>
      <c r="V216" s="594"/>
      <c r="W216" s="594"/>
      <c r="X216" s="594"/>
      <c r="Y216" s="594"/>
      <c r="Z216" s="594"/>
      <c r="AA216" s="594"/>
      <c r="AB216" s="594"/>
      <c r="AC216" s="594"/>
      <c r="AD216" s="594"/>
      <c r="AE216" s="594"/>
      <c r="AF216" s="594"/>
      <c r="AG216" s="594"/>
      <c r="AH216" s="594"/>
      <c r="AI216" s="594"/>
      <c r="AJ216" s="594"/>
      <c r="AK216" s="594"/>
      <c r="AL216" s="594"/>
      <c r="AM216" s="594"/>
      <c r="AN216" s="594"/>
      <c r="AO216" s="594"/>
      <c r="AP216" s="594"/>
      <c r="AQ216" s="594"/>
      <c r="AR216" s="594"/>
      <c r="AS216" s="594"/>
      <c r="AT216" s="594"/>
      <c r="AU216" s="594"/>
      <c r="AV216" s="594"/>
      <c r="AW216" s="594"/>
      <c r="AX216" s="594"/>
      <c r="AY216" s="594"/>
      <c r="AZ216" s="594"/>
      <c r="BA216" s="594"/>
      <c r="BB216" s="594"/>
      <c r="BC216" s="594"/>
      <c r="BD216" s="594"/>
      <c r="BE216" s="594"/>
      <c r="BF216" s="583" t="s">
        <v>344</v>
      </c>
      <c r="BG216" s="584"/>
      <c r="BH216" s="584"/>
      <c r="BI216" s="585"/>
      <c r="BJ216" s="209"/>
      <c r="BK216" s="88"/>
      <c r="BL216" s="88"/>
      <c r="BM216" s="88"/>
    </row>
    <row r="217" spans="1:115" s="36" customFormat="1" ht="39.6" customHeight="1" x14ac:dyDescent="0.25">
      <c r="A217" s="580" t="s">
        <v>304</v>
      </c>
      <c r="B217" s="581"/>
      <c r="C217" s="581"/>
      <c r="D217" s="582"/>
      <c r="E217" s="572" t="s">
        <v>499</v>
      </c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  <c r="AO217" s="572"/>
      <c r="AP217" s="572"/>
      <c r="AQ217" s="572"/>
      <c r="AR217" s="572"/>
      <c r="AS217" s="572"/>
      <c r="AT217" s="572"/>
      <c r="AU217" s="572"/>
      <c r="AV217" s="572"/>
      <c r="AW217" s="572"/>
      <c r="AX217" s="572"/>
      <c r="AY217" s="572"/>
      <c r="AZ217" s="572"/>
      <c r="BA217" s="572"/>
      <c r="BB217" s="572"/>
      <c r="BC217" s="572"/>
      <c r="BD217" s="572"/>
      <c r="BE217" s="572"/>
      <c r="BF217" s="583" t="s">
        <v>345</v>
      </c>
      <c r="BG217" s="584"/>
      <c r="BH217" s="584"/>
      <c r="BI217" s="585"/>
      <c r="BJ217" s="209"/>
      <c r="BK217" s="88"/>
      <c r="BL217" s="88"/>
      <c r="BM217" s="88"/>
    </row>
    <row r="218" spans="1:115" s="36" customFormat="1" ht="62.25" customHeight="1" x14ac:dyDescent="0.25">
      <c r="A218" s="580" t="s">
        <v>326</v>
      </c>
      <c r="B218" s="581"/>
      <c r="C218" s="581"/>
      <c r="D218" s="582"/>
      <c r="E218" s="572" t="s">
        <v>490</v>
      </c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  <c r="AO218" s="572"/>
      <c r="AP218" s="572"/>
      <c r="AQ218" s="572"/>
      <c r="AR218" s="572"/>
      <c r="AS218" s="572"/>
      <c r="AT218" s="572"/>
      <c r="AU218" s="572"/>
      <c r="AV218" s="572"/>
      <c r="AW218" s="572"/>
      <c r="AX218" s="572"/>
      <c r="AY218" s="572"/>
      <c r="AZ218" s="572"/>
      <c r="BA218" s="572"/>
      <c r="BB218" s="572"/>
      <c r="BC218" s="572"/>
      <c r="BD218" s="572"/>
      <c r="BE218" s="572"/>
      <c r="BF218" s="583" t="s">
        <v>437</v>
      </c>
      <c r="BG218" s="584"/>
      <c r="BH218" s="584"/>
      <c r="BI218" s="585"/>
      <c r="BJ218" s="209"/>
      <c r="BK218" s="88"/>
      <c r="BL218" s="88"/>
      <c r="BM218" s="88"/>
    </row>
    <row r="219" spans="1:115" s="36" customFormat="1" ht="39.6" customHeight="1" x14ac:dyDescent="0.25">
      <c r="A219" s="580" t="s">
        <v>324</v>
      </c>
      <c r="B219" s="581"/>
      <c r="C219" s="581"/>
      <c r="D219" s="582"/>
      <c r="E219" s="572" t="s">
        <v>566</v>
      </c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  <c r="AO219" s="572"/>
      <c r="AP219" s="572"/>
      <c r="AQ219" s="572"/>
      <c r="AR219" s="572"/>
      <c r="AS219" s="572"/>
      <c r="AT219" s="572"/>
      <c r="AU219" s="572"/>
      <c r="AV219" s="572"/>
      <c r="AW219" s="572"/>
      <c r="AX219" s="572"/>
      <c r="AY219" s="572"/>
      <c r="AZ219" s="572"/>
      <c r="BA219" s="572"/>
      <c r="BB219" s="572"/>
      <c r="BC219" s="572"/>
      <c r="BD219" s="572"/>
      <c r="BE219" s="572"/>
      <c r="BF219" s="583" t="s">
        <v>291</v>
      </c>
      <c r="BG219" s="584"/>
      <c r="BH219" s="584"/>
      <c r="BI219" s="585"/>
      <c r="BJ219" s="209"/>
      <c r="BK219" s="88"/>
      <c r="BL219" s="88"/>
      <c r="BM219" s="88"/>
    </row>
    <row r="220" spans="1:115" s="36" customFormat="1" ht="39.6" customHeight="1" thickBot="1" x14ac:dyDescent="0.3">
      <c r="A220" s="586" t="s">
        <v>347</v>
      </c>
      <c r="B220" s="587"/>
      <c r="C220" s="587"/>
      <c r="D220" s="588"/>
      <c r="E220" s="589" t="s">
        <v>483</v>
      </c>
      <c r="F220" s="589"/>
      <c r="G220" s="589"/>
      <c r="H220" s="589"/>
      <c r="I220" s="589"/>
      <c r="J220" s="589"/>
      <c r="K220" s="589"/>
      <c r="L220" s="589"/>
      <c r="M220" s="589"/>
      <c r="N220" s="589"/>
      <c r="O220" s="589"/>
      <c r="P220" s="589"/>
      <c r="Q220" s="589"/>
      <c r="R220" s="589"/>
      <c r="S220" s="589"/>
      <c r="T220" s="589"/>
      <c r="U220" s="589"/>
      <c r="V220" s="589"/>
      <c r="W220" s="589"/>
      <c r="X220" s="589"/>
      <c r="Y220" s="589"/>
      <c r="Z220" s="589"/>
      <c r="AA220" s="589"/>
      <c r="AB220" s="589"/>
      <c r="AC220" s="589"/>
      <c r="AD220" s="589"/>
      <c r="AE220" s="589"/>
      <c r="AF220" s="589"/>
      <c r="AG220" s="589"/>
      <c r="AH220" s="589"/>
      <c r="AI220" s="589"/>
      <c r="AJ220" s="589"/>
      <c r="AK220" s="589"/>
      <c r="AL220" s="589"/>
      <c r="AM220" s="589"/>
      <c r="AN220" s="589"/>
      <c r="AO220" s="589"/>
      <c r="AP220" s="589"/>
      <c r="AQ220" s="589"/>
      <c r="AR220" s="589"/>
      <c r="AS220" s="589"/>
      <c r="AT220" s="589"/>
      <c r="AU220" s="589"/>
      <c r="AV220" s="589"/>
      <c r="AW220" s="589"/>
      <c r="AX220" s="589"/>
      <c r="AY220" s="589"/>
      <c r="AZ220" s="589"/>
      <c r="BA220" s="589"/>
      <c r="BB220" s="589"/>
      <c r="BC220" s="589"/>
      <c r="BD220" s="589"/>
      <c r="BE220" s="589"/>
      <c r="BF220" s="590" t="s">
        <v>293</v>
      </c>
      <c r="BG220" s="591"/>
      <c r="BH220" s="591"/>
      <c r="BI220" s="592"/>
      <c r="BJ220" s="209"/>
      <c r="BK220" s="88"/>
      <c r="BL220" s="88"/>
      <c r="BM220" s="88"/>
    </row>
    <row r="221" spans="1:115" s="10" customFormat="1" ht="36.75" customHeight="1" x14ac:dyDescent="0.55000000000000004">
      <c r="A221" s="193"/>
      <c r="B221" s="193"/>
      <c r="C221" s="193"/>
      <c r="D221" s="193"/>
      <c r="E221" s="193"/>
      <c r="F221" s="193"/>
      <c r="G221" s="155"/>
      <c r="H221" s="190"/>
      <c r="I221" s="190"/>
      <c r="J221" s="190"/>
      <c r="K221" s="190"/>
      <c r="L221" s="190"/>
      <c r="M221" s="190"/>
      <c r="N221" s="155"/>
      <c r="O221" s="155"/>
      <c r="P221" s="155"/>
      <c r="Q221" s="155"/>
      <c r="R221" s="155"/>
      <c r="S221" s="155"/>
      <c r="T221" s="155"/>
      <c r="U221" s="155"/>
      <c r="V221" s="188"/>
      <c r="W221" s="188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35"/>
      <c r="AL221" s="155"/>
      <c r="AM221" s="194"/>
      <c r="AN221" s="155"/>
      <c r="AO221" s="155"/>
      <c r="AP221" s="155"/>
      <c r="AW221" s="190"/>
      <c r="AX221" s="155"/>
      <c r="AY221" s="155"/>
      <c r="AZ221" s="155"/>
      <c r="BA221" s="155"/>
      <c r="BB221" s="155"/>
      <c r="BC221" s="155"/>
      <c r="BD221" s="155"/>
      <c r="BE221" s="188"/>
      <c r="BF221" s="188"/>
      <c r="BG221" s="188"/>
      <c r="BH221" s="188"/>
      <c r="BI221" s="184"/>
      <c r="BJ221" s="184"/>
      <c r="BK221" s="184"/>
      <c r="BL221" s="184"/>
    </row>
    <row r="222" spans="1:115" s="10" customFormat="1" ht="36.75" customHeight="1" thickBot="1" x14ac:dyDescent="0.6">
      <c r="A222" s="193"/>
      <c r="B222" s="193"/>
      <c r="C222" s="193"/>
      <c r="D222" s="193"/>
      <c r="E222" s="193"/>
      <c r="F222" s="193"/>
      <c r="G222" s="155"/>
      <c r="H222" s="190"/>
      <c r="I222" s="190"/>
      <c r="J222" s="190"/>
      <c r="K222" s="190"/>
      <c r="L222" s="190"/>
      <c r="M222" s="190"/>
      <c r="N222" s="155"/>
      <c r="O222" s="155"/>
      <c r="P222" s="155"/>
      <c r="Q222" s="155"/>
      <c r="R222" s="155"/>
      <c r="S222" s="155"/>
      <c r="T222" s="155"/>
      <c r="U222" s="155"/>
      <c r="V222" s="188"/>
      <c r="W222" s="188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35"/>
      <c r="AL222" s="155"/>
      <c r="AM222" s="194"/>
      <c r="AN222" s="155"/>
      <c r="AO222" s="155"/>
      <c r="AP222" s="155"/>
      <c r="AW222" s="190"/>
      <c r="AX222" s="155"/>
      <c r="AY222" s="155"/>
      <c r="AZ222" s="155"/>
      <c r="BA222" s="155"/>
      <c r="BB222" s="155"/>
      <c r="BC222" s="155"/>
      <c r="BD222" s="155"/>
      <c r="BE222" s="188"/>
      <c r="BF222" s="188"/>
      <c r="BG222" s="188"/>
      <c r="BH222" s="188"/>
      <c r="BI222" s="184"/>
      <c r="BJ222" s="184"/>
      <c r="BK222" s="184"/>
      <c r="BL222" s="184"/>
    </row>
    <row r="223" spans="1:115" ht="93.6" customHeight="1" thickBot="1" x14ac:dyDescent="0.6">
      <c r="A223" s="545" t="s">
        <v>111</v>
      </c>
      <c r="B223" s="602"/>
      <c r="C223" s="602"/>
      <c r="D223" s="546"/>
      <c r="E223" s="520" t="s">
        <v>112</v>
      </c>
      <c r="F223" s="520"/>
      <c r="G223" s="520"/>
      <c r="H223" s="520"/>
      <c r="I223" s="520"/>
      <c r="J223" s="520"/>
      <c r="K223" s="520"/>
      <c r="L223" s="520"/>
      <c r="M223" s="520"/>
      <c r="N223" s="520"/>
      <c r="O223" s="520"/>
      <c r="P223" s="520"/>
      <c r="Q223" s="520"/>
      <c r="R223" s="520"/>
      <c r="S223" s="520"/>
      <c r="T223" s="520"/>
      <c r="U223" s="520"/>
      <c r="V223" s="520"/>
      <c r="W223" s="520"/>
      <c r="X223" s="520"/>
      <c r="Y223" s="520"/>
      <c r="Z223" s="520"/>
      <c r="AA223" s="520"/>
      <c r="AB223" s="520"/>
      <c r="AC223" s="520"/>
      <c r="AD223" s="520"/>
      <c r="AE223" s="520"/>
      <c r="AF223" s="520"/>
      <c r="AG223" s="520"/>
      <c r="AH223" s="520"/>
      <c r="AI223" s="520"/>
      <c r="AJ223" s="520"/>
      <c r="AK223" s="520"/>
      <c r="AL223" s="520"/>
      <c r="AM223" s="520"/>
      <c r="AN223" s="520"/>
      <c r="AO223" s="520"/>
      <c r="AP223" s="520"/>
      <c r="AQ223" s="520"/>
      <c r="AR223" s="520"/>
      <c r="AS223" s="520"/>
      <c r="AT223" s="520"/>
      <c r="AU223" s="520"/>
      <c r="AV223" s="520"/>
      <c r="AW223" s="520"/>
      <c r="AX223" s="520"/>
      <c r="AY223" s="520"/>
      <c r="AZ223" s="520"/>
      <c r="BA223" s="520"/>
      <c r="BB223" s="520"/>
      <c r="BC223" s="520"/>
      <c r="BD223" s="520"/>
      <c r="BE223" s="520"/>
      <c r="BF223" s="545" t="s">
        <v>145</v>
      </c>
      <c r="BG223" s="602"/>
      <c r="BH223" s="602"/>
      <c r="BI223" s="546"/>
      <c r="BJ223" s="166"/>
      <c r="BK223" s="153"/>
      <c r="BL223" s="153"/>
      <c r="BM223" s="153"/>
    </row>
    <row r="224" spans="1:115" s="36" customFormat="1" ht="39.6" customHeight="1" x14ac:dyDescent="0.25">
      <c r="A224" s="595" t="s">
        <v>348</v>
      </c>
      <c r="B224" s="596"/>
      <c r="C224" s="596"/>
      <c r="D224" s="597"/>
      <c r="E224" s="598" t="s">
        <v>445</v>
      </c>
      <c r="F224" s="598"/>
      <c r="G224" s="598"/>
      <c r="H224" s="598"/>
      <c r="I224" s="598"/>
      <c r="J224" s="598"/>
      <c r="K224" s="598"/>
      <c r="L224" s="598"/>
      <c r="M224" s="598"/>
      <c r="N224" s="598"/>
      <c r="O224" s="598"/>
      <c r="P224" s="598"/>
      <c r="Q224" s="598"/>
      <c r="R224" s="598"/>
      <c r="S224" s="598"/>
      <c r="T224" s="598"/>
      <c r="U224" s="598"/>
      <c r="V224" s="598"/>
      <c r="W224" s="598"/>
      <c r="X224" s="598"/>
      <c r="Y224" s="598"/>
      <c r="Z224" s="598"/>
      <c r="AA224" s="598"/>
      <c r="AB224" s="598"/>
      <c r="AC224" s="598"/>
      <c r="AD224" s="598"/>
      <c r="AE224" s="598"/>
      <c r="AF224" s="598"/>
      <c r="AG224" s="598"/>
      <c r="AH224" s="598"/>
      <c r="AI224" s="598"/>
      <c r="AJ224" s="598"/>
      <c r="AK224" s="598"/>
      <c r="AL224" s="598"/>
      <c r="AM224" s="598"/>
      <c r="AN224" s="598"/>
      <c r="AO224" s="598"/>
      <c r="AP224" s="598"/>
      <c r="AQ224" s="598"/>
      <c r="AR224" s="598"/>
      <c r="AS224" s="598"/>
      <c r="AT224" s="598"/>
      <c r="AU224" s="598"/>
      <c r="AV224" s="598"/>
      <c r="AW224" s="598"/>
      <c r="AX224" s="598"/>
      <c r="AY224" s="598"/>
      <c r="AZ224" s="598"/>
      <c r="BA224" s="598"/>
      <c r="BB224" s="598"/>
      <c r="BC224" s="598"/>
      <c r="BD224" s="598"/>
      <c r="BE224" s="598"/>
      <c r="BF224" s="599" t="s">
        <v>381</v>
      </c>
      <c r="BG224" s="600"/>
      <c r="BH224" s="600"/>
      <c r="BI224" s="601"/>
      <c r="BJ224" s="209"/>
      <c r="BK224" s="98"/>
      <c r="BL224" s="98"/>
      <c r="BM224" s="98"/>
      <c r="BN224" s="98"/>
      <c r="BO224" s="98"/>
      <c r="BP224" s="98"/>
      <c r="BQ224" s="98"/>
      <c r="BR224" s="98"/>
      <c r="BS224" s="98"/>
      <c r="BT224" s="98"/>
      <c r="BU224" s="98"/>
      <c r="BV224" s="98"/>
      <c r="BW224" s="98"/>
      <c r="BX224" s="98"/>
      <c r="BY224" s="98"/>
      <c r="BZ224" s="98"/>
      <c r="CA224" s="98"/>
      <c r="CB224" s="98"/>
      <c r="CC224" s="98"/>
      <c r="CD224" s="98"/>
      <c r="CE224" s="98"/>
      <c r="CF224" s="98"/>
      <c r="CG224" s="98"/>
      <c r="CH224" s="98"/>
      <c r="CI224" s="98"/>
      <c r="CJ224" s="98"/>
      <c r="CK224" s="98"/>
      <c r="CL224" s="98"/>
      <c r="CM224" s="98"/>
      <c r="CN224" s="98"/>
      <c r="CO224" s="98"/>
      <c r="CP224" s="98"/>
      <c r="CQ224" s="98"/>
      <c r="CR224" s="98"/>
      <c r="CS224" s="98"/>
      <c r="CT224" s="98"/>
      <c r="CU224" s="98"/>
      <c r="CV224" s="98"/>
      <c r="CW224" s="98"/>
      <c r="CX224" s="98"/>
      <c r="CY224" s="98"/>
      <c r="CZ224" s="98"/>
      <c r="DA224" s="98"/>
      <c r="DB224" s="98"/>
      <c r="DC224" s="98"/>
      <c r="DD224" s="98"/>
      <c r="DE224" s="98"/>
      <c r="DF224" s="98"/>
      <c r="DG224" s="98"/>
      <c r="DH224" s="98"/>
      <c r="DI224" s="98"/>
      <c r="DJ224" s="98"/>
      <c r="DK224" s="98"/>
    </row>
    <row r="225" spans="1:65" s="36" customFormat="1" ht="39.6" customHeight="1" x14ac:dyDescent="0.25">
      <c r="A225" s="580" t="s">
        <v>349</v>
      </c>
      <c r="B225" s="581"/>
      <c r="C225" s="581"/>
      <c r="D225" s="582"/>
      <c r="E225" s="572" t="s">
        <v>565</v>
      </c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  <c r="AO225" s="572"/>
      <c r="AP225" s="572"/>
      <c r="AQ225" s="572"/>
      <c r="AR225" s="572"/>
      <c r="AS225" s="572"/>
      <c r="AT225" s="572"/>
      <c r="AU225" s="572"/>
      <c r="AV225" s="572"/>
      <c r="AW225" s="572"/>
      <c r="AX225" s="572"/>
      <c r="AY225" s="572"/>
      <c r="AZ225" s="572"/>
      <c r="BA225" s="572"/>
      <c r="BB225" s="572"/>
      <c r="BC225" s="572"/>
      <c r="BD225" s="572"/>
      <c r="BE225" s="572"/>
      <c r="BF225" s="583" t="s">
        <v>297</v>
      </c>
      <c r="BG225" s="584"/>
      <c r="BH225" s="584"/>
      <c r="BI225" s="585"/>
      <c r="BJ225" s="209"/>
      <c r="BK225" s="88"/>
      <c r="BL225" s="88"/>
      <c r="BM225" s="88"/>
    </row>
    <row r="226" spans="1:65" s="36" customFormat="1" ht="39" customHeight="1" x14ac:dyDescent="0.25">
      <c r="A226" s="580" t="s">
        <v>350</v>
      </c>
      <c r="B226" s="581"/>
      <c r="C226" s="581"/>
      <c r="D226" s="582"/>
      <c r="E226" s="572" t="s">
        <v>484</v>
      </c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  <c r="AO226" s="572"/>
      <c r="AP226" s="572"/>
      <c r="AQ226" s="572"/>
      <c r="AR226" s="572"/>
      <c r="AS226" s="572"/>
      <c r="AT226" s="572"/>
      <c r="AU226" s="572"/>
      <c r="AV226" s="572"/>
      <c r="AW226" s="572"/>
      <c r="AX226" s="572"/>
      <c r="AY226" s="572"/>
      <c r="AZ226" s="572"/>
      <c r="BA226" s="572"/>
      <c r="BB226" s="572"/>
      <c r="BC226" s="572"/>
      <c r="BD226" s="572"/>
      <c r="BE226" s="572"/>
      <c r="BF226" s="583" t="s">
        <v>299</v>
      </c>
      <c r="BG226" s="584"/>
      <c r="BH226" s="584"/>
      <c r="BI226" s="585"/>
      <c r="BJ226" s="209"/>
      <c r="BK226" s="88"/>
      <c r="BL226" s="88"/>
      <c r="BM226" s="88"/>
    </row>
    <row r="227" spans="1:65" s="36" customFormat="1" ht="39.6" customHeight="1" x14ac:dyDescent="0.25">
      <c r="A227" s="580" t="s">
        <v>351</v>
      </c>
      <c r="B227" s="581"/>
      <c r="C227" s="581"/>
      <c r="D227" s="582"/>
      <c r="E227" s="572" t="s">
        <v>384</v>
      </c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  <c r="AO227" s="572"/>
      <c r="AP227" s="572"/>
      <c r="AQ227" s="572"/>
      <c r="AR227" s="572"/>
      <c r="AS227" s="572"/>
      <c r="AT227" s="572"/>
      <c r="AU227" s="572"/>
      <c r="AV227" s="572"/>
      <c r="AW227" s="572"/>
      <c r="AX227" s="572"/>
      <c r="AY227" s="572"/>
      <c r="AZ227" s="572"/>
      <c r="BA227" s="572"/>
      <c r="BB227" s="572"/>
      <c r="BC227" s="572"/>
      <c r="BD227" s="572"/>
      <c r="BE227" s="572"/>
      <c r="BF227" s="583" t="s">
        <v>385</v>
      </c>
      <c r="BG227" s="584"/>
      <c r="BH227" s="584"/>
      <c r="BI227" s="585"/>
      <c r="BJ227" s="209"/>
      <c r="BK227" s="88"/>
      <c r="BL227" s="88"/>
      <c r="BM227" s="88"/>
    </row>
    <row r="228" spans="1:65" s="36" customFormat="1" ht="39.6" customHeight="1" x14ac:dyDescent="0.25">
      <c r="A228" s="580" t="s">
        <v>329</v>
      </c>
      <c r="B228" s="581"/>
      <c r="C228" s="581"/>
      <c r="D228" s="582"/>
      <c r="E228" s="572" t="s">
        <v>368</v>
      </c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  <c r="AO228" s="572"/>
      <c r="AP228" s="572"/>
      <c r="AQ228" s="572"/>
      <c r="AR228" s="572"/>
      <c r="AS228" s="572"/>
      <c r="AT228" s="572"/>
      <c r="AU228" s="572"/>
      <c r="AV228" s="572"/>
      <c r="AW228" s="572"/>
      <c r="AX228" s="572"/>
      <c r="AY228" s="572"/>
      <c r="AZ228" s="572"/>
      <c r="BA228" s="572"/>
      <c r="BB228" s="572"/>
      <c r="BC228" s="572"/>
      <c r="BD228" s="572"/>
      <c r="BE228" s="572"/>
      <c r="BF228" s="583" t="s">
        <v>386</v>
      </c>
      <c r="BG228" s="584"/>
      <c r="BH228" s="584"/>
      <c r="BI228" s="585"/>
      <c r="BJ228" s="209"/>
      <c r="BK228" s="88"/>
      <c r="BL228" s="88"/>
      <c r="BM228" s="88"/>
    </row>
    <row r="229" spans="1:65" s="36" customFormat="1" ht="39.6" customHeight="1" x14ac:dyDescent="0.25">
      <c r="A229" s="580" t="s">
        <v>352</v>
      </c>
      <c r="B229" s="581"/>
      <c r="C229" s="581"/>
      <c r="D229" s="582"/>
      <c r="E229" s="572" t="s">
        <v>372</v>
      </c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  <c r="AO229" s="572"/>
      <c r="AP229" s="572"/>
      <c r="AQ229" s="572"/>
      <c r="AR229" s="572"/>
      <c r="AS229" s="572"/>
      <c r="AT229" s="572"/>
      <c r="AU229" s="572"/>
      <c r="AV229" s="572"/>
      <c r="AW229" s="572"/>
      <c r="AX229" s="572"/>
      <c r="AY229" s="572"/>
      <c r="AZ229" s="572"/>
      <c r="BA229" s="572"/>
      <c r="BB229" s="572"/>
      <c r="BC229" s="572"/>
      <c r="BD229" s="572"/>
      <c r="BE229" s="572"/>
      <c r="BF229" s="583" t="s">
        <v>353</v>
      </c>
      <c r="BG229" s="584"/>
      <c r="BH229" s="584"/>
      <c r="BI229" s="585"/>
      <c r="BJ229" s="209"/>
      <c r="BK229" s="88"/>
      <c r="BL229" s="88"/>
      <c r="BM229" s="88"/>
    </row>
    <row r="230" spans="1:65" s="36" customFormat="1" ht="39.6" customHeight="1" x14ac:dyDescent="0.25">
      <c r="A230" s="580" t="s">
        <v>355</v>
      </c>
      <c r="B230" s="581"/>
      <c r="C230" s="581"/>
      <c r="D230" s="582"/>
      <c r="E230" s="572" t="s">
        <v>485</v>
      </c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  <c r="AO230" s="572"/>
      <c r="AP230" s="572"/>
      <c r="AQ230" s="572"/>
      <c r="AR230" s="572"/>
      <c r="AS230" s="572"/>
      <c r="AT230" s="572"/>
      <c r="AU230" s="572"/>
      <c r="AV230" s="572"/>
      <c r="AW230" s="572"/>
      <c r="AX230" s="572"/>
      <c r="AY230" s="572"/>
      <c r="AZ230" s="572"/>
      <c r="BA230" s="572"/>
      <c r="BB230" s="572"/>
      <c r="BC230" s="572"/>
      <c r="BD230" s="572"/>
      <c r="BE230" s="572"/>
      <c r="BF230" s="583" t="s">
        <v>354</v>
      </c>
      <c r="BG230" s="584"/>
      <c r="BH230" s="584"/>
      <c r="BI230" s="585"/>
      <c r="BJ230" s="209"/>
      <c r="BK230" s="88"/>
      <c r="BL230" s="88"/>
      <c r="BM230" s="88"/>
    </row>
    <row r="231" spans="1:65" s="36" customFormat="1" ht="39.6" customHeight="1" x14ac:dyDescent="0.25">
      <c r="A231" s="580" t="s">
        <v>356</v>
      </c>
      <c r="B231" s="581"/>
      <c r="C231" s="581"/>
      <c r="D231" s="582"/>
      <c r="E231" s="572" t="s">
        <v>578</v>
      </c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  <c r="AO231" s="572"/>
      <c r="AP231" s="572"/>
      <c r="AQ231" s="572"/>
      <c r="AR231" s="572"/>
      <c r="AS231" s="572"/>
      <c r="AT231" s="572"/>
      <c r="AU231" s="572"/>
      <c r="AV231" s="572"/>
      <c r="AW231" s="572"/>
      <c r="AX231" s="572"/>
      <c r="AY231" s="572"/>
      <c r="AZ231" s="572"/>
      <c r="BA231" s="572"/>
      <c r="BB231" s="572"/>
      <c r="BC231" s="572"/>
      <c r="BD231" s="572"/>
      <c r="BE231" s="572"/>
      <c r="BF231" s="583" t="s">
        <v>387</v>
      </c>
      <c r="BG231" s="584"/>
      <c r="BH231" s="584"/>
      <c r="BI231" s="585"/>
      <c r="BJ231" s="209"/>
      <c r="BK231" s="88"/>
      <c r="BL231" s="88"/>
      <c r="BM231" s="88"/>
    </row>
    <row r="232" spans="1:65" s="36" customFormat="1" ht="39.6" customHeight="1" x14ac:dyDescent="0.25">
      <c r="A232" s="580" t="s">
        <v>357</v>
      </c>
      <c r="B232" s="581"/>
      <c r="C232" s="581"/>
      <c r="D232" s="582"/>
      <c r="E232" s="572" t="s">
        <v>406</v>
      </c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  <c r="AO232" s="572"/>
      <c r="AP232" s="572"/>
      <c r="AQ232" s="572"/>
      <c r="AR232" s="572"/>
      <c r="AS232" s="572"/>
      <c r="AT232" s="572"/>
      <c r="AU232" s="572"/>
      <c r="AV232" s="572"/>
      <c r="AW232" s="572"/>
      <c r="AX232" s="572"/>
      <c r="AY232" s="572"/>
      <c r="AZ232" s="572"/>
      <c r="BA232" s="572"/>
      <c r="BB232" s="572"/>
      <c r="BC232" s="572"/>
      <c r="BD232" s="572"/>
      <c r="BE232" s="572"/>
      <c r="BF232" s="583" t="s">
        <v>388</v>
      </c>
      <c r="BG232" s="584"/>
      <c r="BH232" s="584"/>
      <c r="BI232" s="585"/>
      <c r="BJ232" s="209"/>
      <c r="BK232" s="88"/>
      <c r="BL232" s="88"/>
      <c r="BM232" s="88"/>
    </row>
    <row r="233" spans="1:65" s="36" customFormat="1" ht="62.25" customHeight="1" x14ac:dyDescent="0.25">
      <c r="A233" s="580" t="s">
        <v>358</v>
      </c>
      <c r="B233" s="581"/>
      <c r="C233" s="581"/>
      <c r="D233" s="582"/>
      <c r="E233" s="572" t="s">
        <v>487</v>
      </c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  <c r="AO233" s="572"/>
      <c r="AP233" s="572"/>
      <c r="AQ233" s="572"/>
      <c r="AR233" s="572"/>
      <c r="AS233" s="572"/>
      <c r="AT233" s="572"/>
      <c r="AU233" s="572"/>
      <c r="AV233" s="572"/>
      <c r="AW233" s="572"/>
      <c r="AX233" s="572"/>
      <c r="AY233" s="572"/>
      <c r="AZ233" s="572"/>
      <c r="BA233" s="572"/>
      <c r="BB233" s="572"/>
      <c r="BC233" s="572"/>
      <c r="BD233" s="572"/>
      <c r="BE233" s="572"/>
      <c r="BF233" s="583" t="s">
        <v>389</v>
      </c>
      <c r="BG233" s="584"/>
      <c r="BH233" s="584"/>
      <c r="BI233" s="585"/>
      <c r="BJ233" s="209"/>
      <c r="BK233" s="88"/>
      <c r="BL233" s="88"/>
      <c r="BM233" s="88"/>
    </row>
    <row r="234" spans="1:65" s="36" customFormat="1" ht="39.6" customHeight="1" x14ac:dyDescent="0.25">
      <c r="A234" s="580" t="s">
        <v>359</v>
      </c>
      <c r="B234" s="581"/>
      <c r="C234" s="581"/>
      <c r="D234" s="582"/>
      <c r="E234" s="572" t="s">
        <v>488</v>
      </c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  <c r="AO234" s="572"/>
      <c r="AP234" s="572"/>
      <c r="AQ234" s="572"/>
      <c r="AR234" s="572"/>
      <c r="AS234" s="572"/>
      <c r="AT234" s="572"/>
      <c r="AU234" s="572"/>
      <c r="AV234" s="572"/>
      <c r="AW234" s="572"/>
      <c r="AX234" s="572"/>
      <c r="AY234" s="572"/>
      <c r="AZ234" s="572"/>
      <c r="BA234" s="572"/>
      <c r="BB234" s="572"/>
      <c r="BC234" s="572"/>
      <c r="BD234" s="572"/>
      <c r="BE234" s="572"/>
      <c r="BF234" s="583" t="s">
        <v>390</v>
      </c>
      <c r="BG234" s="584"/>
      <c r="BH234" s="584"/>
      <c r="BI234" s="585"/>
      <c r="BJ234" s="209"/>
      <c r="BK234" s="88"/>
      <c r="BL234" s="88"/>
      <c r="BM234" s="88"/>
    </row>
    <row r="235" spans="1:65" s="36" customFormat="1" ht="39.6" customHeight="1" x14ac:dyDescent="0.25">
      <c r="A235" s="580" t="s">
        <v>360</v>
      </c>
      <c r="B235" s="581"/>
      <c r="C235" s="581"/>
      <c r="D235" s="582"/>
      <c r="E235" s="572" t="s">
        <v>577</v>
      </c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  <c r="AO235" s="572"/>
      <c r="AP235" s="572"/>
      <c r="AQ235" s="572"/>
      <c r="AR235" s="572"/>
      <c r="AS235" s="572"/>
      <c r="AT235" s="572"/>
      <c r="AU235" s="572"/>
      <c r="AV235" s="572"/>
      <c r="AW235" s="572"/>
      <c r="AX235" s="572"/>
      <c r="AY235" s="572"/>
      <c r="AZ235" s="572"/>
      <c r="BA235" s="572"/>
      <c r="BB235" s="572"/>
      <c r="BC235" s="572"/>
      <c r="BD235" s="572"/>
      <c r="BE235" s="572"/>
      <c r="BF235" s="583" t="s">
        <v>391</v>
      </c>
      <c r="BG235" s="584"/>
      <c r="BH235" s="584"/>
      <c r="BI235" s="585"/>
      <c r="BJ235" s="209"/>
      <c r="BK235" s="88"/>
      <c r="BL235" s="88"/>
      <c r="BM235" s="88"/>
    </row>
    <row r="236" spans="1:65" s="36" customFormat="1" ht="39.6" customHeight="1" x14ac:dyDescent="0.25">
      <c r="A236" s="580" t="s">
        <v>361</v>
      </c>
      <c r="B236" s="581"/>
      <c r="C236" s="581"/>
      <c r="D236" s="582"/>
      <c r="E236" s="593" t="s">
        <v>493</v>
      </c>
      <c r="F236" s="594"/>
      <c r="G236" s="594"/>
      <c r="H236" s="594"/>
      <c r="I236" s="594"/>
      <c r="J236" s="594"/>
      <c r="K236" s="594"/>
      <c r="L236" s="594"/>
      <c r="M236" s="594"/>
      <c r="N236" s="594"/>
      <c r="O236" s="594"/>
      <c r="P236" s="594"/>
      <c r="Q236" s="594"/>
      <c r="R236" s="594"/>
      <c r="S236" s="594"/>
      <c r="T236" s="594"/>
      <c r="U236" s="594"/>
      <c r="V236" s="594"/>
      <c r="W236" s="594"/>
      <c r="X236" s="594"/>
      <c r="Y236" s="594"/>
      <c r="Z236" s="594"/>
      <c r="AA236" s="594"/>
      <c r="AB236" s="594"/>
      <c r="AC236" s="594"/>
      <c r="AD236" s="594"/>
      <c r="AE236" s="594"/>
      <c r="AF236" s="594"/>
      <c r="AG236" s="594"/>
      <c r="AH236" s="594"/>
      <c r="AI236" s="594"/>
      <c r="AJ236" s="594"/>
      <c r="AK236" s="594"/>
      <c r="AL236" s="594"/>
      <c r="AM236" s="594"/>
      <c r="AN236" s="594"/>
      <c r="AO236" s="594"/>
      <c r="AP236" s="594"/>
      <c r="AQ236" s="594"/>
      <c r="AR236" s="594"/>
      <c r="AS236" s="594"/>
      <c r="AT236" s="594"/>
      <c r="AU236" s="594"/>
      <c r="AV236" s="594"/>
      <c r="AW236" s="594"/>
      <c r="AX236" s="594"/>
      <c r="AY236" s="594"/>
      <c r="AZ236" s="594"/>
      <c r="BA236" s="594"/>
      <c r="BB236" s="594"/>
      <c r="BC236" s="594"/>
      <c r="BD236" s="594"/>
      <c r="BE236" s="594"/>
      <c r="BF236" s="583" t="s">
        <v>312</v>
      </c>
      <c r="BG236" s="584"/>
      <c r="BH236" s="584"/>
      <c r="BI236" s="585"/>
      <c r="BJ236" s="209"/>
      <c r="BK236" s="88"/>
      <c r="BL236" s="88"/>
      <c r="BM236" s="88"/>
    </row>
    <row r="237" spans="1:65" s="36" customFormat="1" ht="39.6" customHeight="1" x14ac:dyDescent="0.25">
      <c r="A237" s="580" t="s">
        <v>362</v>
      </c>
      <c r="B237" s="581"/>
      <c r="C237" s="581"/>
      <c r="D237" s="582"/>
      <c r="E237" s="572" t="s">
        <v>494</v>
      </c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  <c r="AO237" s="572"/>
      <c r="AP237" s="572"/>
      <c r="AQ237" s="572"/>
      <c r="AR237" s="572"/>
      <c r="AS237" s="572"/>
      <c r="AT237" s="572"/>
      <c r="AU237" s="572"/>
      <c r="AV237" s="572"/>
      <c r="AW237" s="572"/>
      <c r="AX237" s="572"/>
      <c r="AY237" s="572"/>
      <c r="AZ237" s="572"/>
      <c r="BA237" s="572"/>
      <c r="BB237" s="572"/>
      <c r="BC237" s="572"/>
      <c r="BD237" s="572"/>
      <c r="BE237" s="572"/>
      <c r="BF237" s="583" t="s">
        <v>315</v>
      </c>
      <c r="BG237" s="584"/>
      <c r="BH237" s="584"/>
      <c r="BI237" s="585"/>
      <c r="BJ237" s="209"/>
      <c r="BK237" s="88"/>
      <c r="BL237" s="88"/>
      <c r="BM237" s="88"/>
    </row>
    <row r="238" spans="1:65" s="36" customFormat="1" ht="42.6" customHeight="1" x14ac:dyDescent="0.25">
      <c r="A238" s="580" t="s">
        <v>363</v>
      </c>
      <c r="B238" s="581"/>
      <c r="C238" s="581"/>
      <c r="D238" s="582"/>
      <c r="E238" s="572" t="s">
        <v>576</v>
      </c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  <c r="AO238" s="572"/>
      <c r="AP238" s="572"/>
      <c r="AQ238" s="572"/>
      <c r="AR238" s="572"/>
      <c r="AS238" s="572"/>
      <c r="AT238" s="572"/>
      <c r="AU238" s="572"/>
      <c r="AV238" s="572"/>
      <c r="AW238" s="572"/>
      <c r="AX238" s="572"/>
      <c r="AY238" s="572"/>
      <c r="AZ238" s="572"/>
      <c r="BA238" s="572"/>
      <c r="BB238" s="572"/>
      <c r="BC238" s="572"/>
      <c r="BD238" s="572"/>
      <c r="BE238" s="572"/>
      <c r="BF238" s="583" t="s">
        <v>320</v>
      </c>
      <c r="BG238" s="584"/>
      <c r="BH238" s="584"/>
      <c r="BI238" s="585"/>
      <c r="BJ238" s="209"/>
      <c r="BK238" s="88"/>
      <c r="BL238" s="88"/>
      <c r="BM238" s="88"/>
    </row>
    <row r="239" spans="1:65" s="36" customFormat="1" ht="39.6" customHeight="1" thickBot="1" x14ac:dyDescent="0.3">
      <c r="A239" s="586" t="s">
        <v>364</v>
      </c>
      <c r="B239" s="587"/>
      <c r="C239" s="587"/>
      <c r="D239" s="588"/>
      <c r="E239" s="589" t="s">
        <v>575</v>
      </c>
      <c r="F239" s="589"/>
      <c r="G239" s="589"/>
      <c r="H239" s="589"/>
      <c r="I239" s="589"/>
      <c r="J239" s="589"/>
      <c r="K239" s="589"/>
      <c r="L239" s="589"/>
      <c r="M239" s="589"/>
      <c r="N239" s="589"/>
      <c r="O239" s="589"/>
      <c r="P239" s="589"/>
      <c r="Q239" s="589"/>
      <c r="R239" s="589"/>
      <c r="S239" s="589"/>
      <c r="T239" s="589"/>
      <c r="U239" s="589"/>
      <c r="V239" s="589"/>
      <c r="W239" s="589"/>
      <c r="X239" s="589"/>
      <c r="Y239" s="589"/>
      <c r="Z239" s="589"/>
      <c r="AA239" s="589"/>
      <c r="AB239" s="589"/>
      <c r="AC239" s="589"/>
      <c r="AD239" s="589"/>
      <c r="AE239" s="589"/>
      <c r="AF239" s="589"/>
      <c r="AG239" s="589"/>
      <c r="AH239" s="589"/>
      <c r="AI239" s="589"/>
      <c r="AJ239" s="589"/>
      <c r="AK239" s="589"/>
      <c r="AL239" s="589"/>
      <c r="AM239" s="589"/>
      <c r="AN239" s="589"/>
      <c r="AO239" s="589"/>
      <c r="AP239" s="589"/>
      <c r="AQ239" s="589"/>
      <c r="AR239" s="589"/>
      <c r="AS239" s="589"/>
      <c r="AT239" s="589"/>
      <c r="AU239" s="589"/>
      <c r="AV239" s="589"/>
      <c r="AW239" s="589"/>
      <c r="AX239" s="589"/>
      <c r="AY239" s="589"/>
      <c r="AZ239" s="589"/>
      <c r="BA239" s="589"/>
      <c r="BB239" s="589"/>
      <c r="BC239" s="589"/>
      <c r="BD239" s="589"/>
      <c r="BE239" s="589"/>
      <c r="BF239" s="590" t="s">
        <v>321</v>
      </c>
      <c r="BG239" s="591"/>
      <c r="BH239" s="591"/>
      <c r="BI239" s="592"/>
      <c r="BJ239" s="209"/>
      <c r="BK239" s="88"/>
      <c r="BL239" s="88"/>
      <c r="BM239" s="88"/>
    </row>
    <row r="240" spans="1:65" s="10" customFormat="1" ht="84.9" customHeight="1" x14ac:dyDescent="0.55000000000000004">
      <c r="A240" s="577" t="s">
        <v>449</v>
      </c>
      <c r="B240" s="577"/>
      <c r="C240" s="577"/>
      <c r="D240" s="577"/>
      <c r="E240" s="577"/>
      <c r="F240" s="577"/>
      <c r="G240" s="577"/>
      <c r="H240" s="577"/>
      <c r="I240" s="577"/>
      <c r="J240" s="577"/>
      <c r="K240" s="577"/>
      <c r="L240" s="577"/>
      <c r="M240" s="577"/>
      <c r="N240" s="577"/>
      <c r="O240" s="577"/>
      <c r="P240" s="577"/>
      <c r="Q240" s="577"/>
      <c r="R240" s="577"/>
      <c r="S240" s="577"/>
      <c r="T240" s="577"/>
      <c r="U240" s="577"/>
      <c r="V240" s="577"/>
      <c r="W240" s="577"/>
      <c r="X240" s="577"/>
      <c r="Y240" s="577"/>
      <c r="Z240" s="577"/>
      <c r="AA240" s="577"/>
      <c r="AB240" s="577"/>
      <c r="AC240" s="577"/>
      <c r="AD240" s="577"/>
      <c r="AE240" s="577"/>
      <c r="AF240" s="577"/>
      <c r="AG240" s="577"/>
      <c r="AH240" s="577"/>
      <c r="AI240" s="577"/>
      <c r="AJ240" s="577"/>
      <c r="AK240" s="577"/>
      <c r="AL240" s="577"/>
      <c r="AM240" s="577"/>
      <c r="AN240" s="577"/>
      <c r="AO240" s="577"/>
      <c r="AP240" s="577"/>
      <c r="AQ240" s="577"/>
      <c r="AR240" s="577"/>
      <c r="AS240" s="577"/>
      <c r="AT240" s="577"/>
      <c r="AU240" s="577"/>
      <c r="AV240" s="577"/>
      <c r="AW240" s="577"/>
      <c r="AX240" s="577"/>
      <c r="AY240" s="577"/>
      <c r="AZ240" s="577"/>
      <c r="BA240" s="577"/>
      <c r="BB240" s="577"/>
      <c r="BC240" s="577"/>
      <c r="BD240" s="577"/>
      <c r="BE240" s="577"/>
      <c r="BF240" s="577"/>
      <c r="BG240" s="577"/>
      <c r="BH240" s="577"/>
      <c r="BI240" s="577"/>
      <c r="BJ240" s="138"/>
      <c r="BK240" s="139"/>
      <c r="BL240" s="139"/>
      <c r="BM240" s="139"/>
    </row>
    <row r="241" spans="1:65" s="10" customFormat="1" ht="84.9" customHeight="1" x14ac:dyDescent="0.55000000000000004">
      <c r="A241" s="578" t="s">
        <v>547</v>
      </c>
      <c r="B241" s="578"/>
      <c r="C241" s="578"/>
      <c r="D241" s="578"/>
      <c r="E241" s="578"/>
      <c r="F241" s="578"/>
      <c r="G241" s="578"/>
      <c r="H241" s="578"/>
      <c r="I241" s="578"/>
      <c r="J241" s="578"/>
      <c r="K241" s="578"/>
      <c r="L241" s="578"/>
      <c r="M241" s="578"/>
      <c r="N241" s="578"/>
      <c r="O241" s="578"/>
      <c r="P241" s="578"/>
      <c r="Q241" s="578"/>
      <c r="R241" s="578"/>
      <c r="S241" s="578"/>
      <c r="T241" s="578"/>
      <c r="U241" s="578"/>
      <c r="V241" s="578"/>
      <c r="W241" s="578"/>
      <c r="X241" s="578"/>
      <c r="Y241" s="578"/>
      <c r="Z241" s="578"/>
      <c r="AA241" s="578"/>
      <c r="AB241" s="578"/>
      <c r="AC241" s="578"/>
      <c r="AD241" s="578"/>
      <c r="AE241" s="578"/>
      <c r="AF241" s="578"/>
      <c r="AG241" s="578"/>
      <c r="AH241" s="578"/>
      <c r="AI241" s="578"/>
      <c r="AJ241" s="578"/>
      <c r="AK241" s="578"/>
      <c r="AL241" s="578"/>
      <c r="AM241" s="578"/>
      <c r="AN241" s="578"/>
      <c r="AO241" s="578"/>
      <c r="AP241" s="578"/>
      <c r="AQ241" s="578"/>
      <c r="AR241" s="578"/>
      <c r="AS241" s="578"/>
      <c r="AT241" s="578"/>
      <c r="AU241" s="578"/>
      <c r="AV241" s="578"/>
      <c r="AW241" s="578"/>
      <c r="AX241" s="578"/>
      <c r="AY241" s="578"/>
      <c r="AZ241" s="578"/>
      <c r="BA241" s="578"/>
      <c r="BB241" s="578"/>
      <c r="BC241" s="578"/>
      <c r="BD241" s="578"/>
      <c r="BE241" s="578"/>
      <c r="BF241" s="578"/>
      <c r="BG241" s="578"/>
      <c r="BH241" s="578"/>
      <c r="BI241" s="578"/>
      <c r="BJ241" s="138"/>
      <c r="BK241" s="139"/>
      <c r="BL241" s="139"/>
      <c r="BM241" s="139"/>
    </row>
    <row r="242" spans="1:65" s="10" customFormat="1" ht="84.9" customHeight="1" x14ac:dyDescent="0.55000000000000004">
      <c r="A242" s="484" t="s">
        <v>126</v>
      </c>
      <c r="B242" s="485"/>
      <c r="C242" s="485"/>
      <c r="D242" s="485"/>
      <c r="E242" s="485"/>
      <c r="F242" s="485"/>
      <c r="G242" s="485"/>
      <c r="H242" s="485"/>
      <c r="I242" s="485"/>
      <c r="J242" s="485"/>
      <c r="K242" s="485"/>
      <c r="L242" s="485"/>
      <c r="M242" s="485"/>
      <c r="N242" s="485"/>
      <c r="O242" s="485"/>
      <c r="P242" s="485"/>
      <c r="Q242" s="485"/>
      <c r="R242" s="140"/>
      <c r="S242" s="140"/>
      <c r="T242" s="485"/>
      <c r="U242" s="485"/>
      <c r="V242" s="485"/>
      <c r="W242" s="485"/>
      <c r="X242" s="485"/>
      <c r="Y242" s="485"/>
      <c r="Z242" s="485"/>
      <c r="AA242" s="485"/>
      <c r="AB242" s="485"/>
      <c r="AC242" s="485"/>
      <c r="AD242" s="485"/>
      <c r="AE242" s="483"/>
      <c r="AG242" s="485"/>
      <c r="AH242" s="485"/>
      <c r="AI242" s="579" t="s">
        <v>126</v>
      </c>
      <c r="AJ242" s="579"/>
      <c r="AK242" s="579"/>
      <c r="AL242" s="579"/>
      <c r="AM242" s="579"/>
      <c r="AN242" s="579"/>
      <c r="AO242" s="579"/>
      <c r="AP242" s="579"/>
      <c r="AQ242" s="579"/>
      <c r="AR242" s="485"/>
      <c r="AS242" s="485"/>
      <c r="AT242" s="485"/>
      <c r="AU242" s="485"/>
      <c r="AV242" s="485"/>
      <c r="AW242" s="485"/>
      <c r="AX242" s="485"/>
      <c r="AY242" s="485"/>
      <c r="AZ242" s="485"/>
      <c r="BA242" s="485"/>
      <c r="BB242" s="485"/>
      <c r="BC242" s="485"/>
      <c r="BD242" s="485"/>
      <c r="BE242" s="485"/>
      <c r="BF242" s="485"/>
      <c r="BG242" s="485"/>
      <c r="BH242" s="485"/>
      <c r="BK242" s="139"/>
      <c r="BL242" s="139"/>
      <c r="BM242" s="139"/>
    </row>
    <row r="243" spans="1:65" s="10" customFormat="1" ht="42.6" customHeight="1" x14ac:dyDescent="0.6">
      <c r="A243" s="568" t="s">
        <v>165</v>
      </c>
      <c r="B243" s="568"/>
      <c r="C243" s="568"/>
      <c r="D243" s="568"/>
      <c r="E243" s="568"/>
      <c r="F243" s="568"/>
      <c r="G243" s="568"/>
      <c r="H243" s="568"/>
      <c r="I243" s="568"/>
      <c r="J243" s="568"/>
      <c r="K243" s="568"/>
      <c r="L243" s="568"/>
      <c r="M243" s="568"/>
      <c r="N243" s="568"/>
      <c r="O243" s="568"/>
      <c r="P243" s="568"/>
      <c r="Q243" s="568"/>
      <c r="R243" s="568"/>
      <c r="S243" s="568"/>
      <c r="T243" s="568"/>
      <c r="U243" s="568"/>
      <c r="V243" s="568"/>
      <c r="W243" s="568"/>
      <c r="X243" s="568"/>
      <c r="Y243" s="568"/>
      <c r="Z243" s="568"/>
      <c r="AA243" s="568"/>
      <c r="AB243" s="568"/>
      <c r="AC243" s="568"/>
      <c r="AD243" s="568"/>
      <c r="AE243" s="568"/>
      <c r="AF243" s="485"/>
      <c r="AG243" s="485"/>
      <c r="AH243" s="485"/>
      <c r="AI243" s="569" t="s">
        <v>552</v>
      </c>
      <c r="AJ243" s="569"/>
      <c r="AK243" s="569"/>
      <c r="AL243" s="569"/>
      <c r="AM243" s="569"/>
      <c r="AN243" s="569"/>
      <c r="AO243" s="569"/>
      <c r="AP243" s="569"/>
      <c r="AQ243" s="569"/>
      <c r="AR243" s="569"/>
      <c r="AS243" s="569"/>
      <c r="AT243" s="569"/>
      <c r="AU243" s="569"/>
      <c r="AV243" s="569"/>
      <c r="AW243" s="569"/>
      <c r="AX243" s="569"/>
      <c r="AY243" s="569"/>
      <c r="AZ243" s="569"/>
      <c r="BA243" s="569"/>
      <c r="BB243" s="569"/>
      <c r="BC243" s="569"/>
      <c r="BD243" s="569"/>
      <c r="BE243" s="569"/>
      <c r="BF243" s="569"/>
      <c r="BG243" s="569"/>
      <c r="BH243" s="569"/>
      <c r="BI243" s="569"/>
      <c r="BJ243" s="141"/>
      <c r="BK243" s="139"/>
      <c r="BL243" s="139"/>
      <c r="BM243" s="139"/>
    </row>
    <row r="244" spans="1:65" s="10" customFormat="1" ht="42.6" customHeight="1" x14ac:dyDescent="0.6">
      <c r="A244" s="568"/>
      <c r="B244" s="568"/>
      <c r="C244" s="568"/>
      <c r="D244" s="568"/>
      <c r="E244" s="568"/>
      <c r="F244" s="568"/>
      <c r="G244" s="568"/>
      <c r="H244" s="568"/>
      <c r="I244" s="568"/>
      <c r="J244" s="568"/>
      <c r="K244" s="568"/>
      <c r="L244" s="568"/>
      <c r="M244" s="568"/>
      <c r="N244" s="568"/>
      <c r="O244" s="568"/>
      <c r="P244" s="568"/>
      <c r="Q244" s="568"/>
      <c r="R244" s="568"/>
      <c r="S244" s="568"/>
      <c r="T244" s="568"/>
      <c r="U244" s="568"/>
      <c r="V244" s="568"/>
      <c r="W244" s="568"/>
      <c r="X244" s="568"/>
      <c r="Y244" s="568"/>
      <c r="Z244" s="568"/>
      <c r="AA244" s="568"/>
      <c r="AB244" s="568"/>
      <c r="AC244" s="568"/>
      <c r="AD244" s="568"/>
      <c r="AE244" s="568"/>
      <c r="AG244" s="485"/>
      <c r="AH244" s="485"/>
      <c r="AI244" s="569"/>
      <c r="AJ244" s="569"/>
      <c r="AK244" s="569"/>
      <c r="AL244" s="569"/>
      <c r="AM244" s="569"/>
      <c r="AN244" s="569"/>
      <c r="AO244" s="569"/>
      <c r="AP244" s="569"/>
      <c r="AQ244" s="569"/>
      <c r="AR244" s="569"/>
      <c r="AS244" s="569"/>
      <c r="AT244" s="569"/>
      <c r="AU244" s="569"/>
      <c r="AV244" s="569"/>
      <c r="AW244" s="569"/>
      <c r="AX244" s="569"/>
      <c r="AY244" s="569"/>
      <c r="AZ244" s="569"/>
      <c r="BA244" s="569"/>
      <c r="BB244" s="569"/>
      <c r="BC244" s="569"/>
      <c r="BD244" s="569"/>
      <c r="BE244" s="569"/>
      <c r="BF244" s="569"/>
      <c r="BG244" s="569"/>
      <c r="BH244" s="569"/>
      <c r="BI244" s="569"/>
      <c r="BJ244" s="141"/>
      <c r="BK244" s="139"/>
      <c r="BL244" s="139"/>
      <c r="BM244" s="139"/>
    </row>
    <row r="245" spans="1:65" s="10" customFormat="1" ht="42.6" customHeight="1" x14ac:dyDescent="0.6">
      <c r="A245" s="563"/>
      <c r="B245" s="563"/>
      <c r="C245" s="563"/>
      <c r="D245" s="563"/>
      <c r="E245" s="563"/>
      <c r="F245" s="563"/>
      <c r="G245" s="563"/>
      <c r="H245" s="563"/>
      <c r="I245" s="563"/>
      <c r="J245" s="564" t="s">
        <v>563</v>
      </c>
      <c r="K245" s="564"/>
      <c r="L245" s="564"/>
      <c r="M245" s="564"/>
      <c r="N245" s="564"/>
      <c r="O245" s="564"/>
      <c r="P245" s="564"/>
      <c r="Q245" s="564"/>
      <c r="R245" s="564"/>
      <c r="S245" s="142"/>
      <c r="T245" s="142"/>
      <c r="U245" s="142"/>
      <c r="V245" s="142"/>
      <c r="W245" s="142"/>
      <c r="X245" s="142"/>
      <c r="Y245" s="142"/>
      <c r="Z245" s="142"/>
      <c r="AA245" s="142"/>
      <c r="AB245" s="142"/>
      <c r="AC245" s="142"/>
      <c r="AD245" s="485"/>
      <c r="AE245" s="483"/>
      <c r="AG245" s="485"/>
      <c r="AH245" s="485"/>
      <c r="AI245" s="570"/>
      <c r="AJ245" s="570"/>
      <c r="AK245" s="570"/>
      <c r="AL245" s="570"/>
      <c r="AM245" s="570"/>
      <c r="AN245" s="570"/>
      <c r="AO245" s="570"/>
      <c r="AP245" s="564" t="s">
        <v>168</v>
      </c>
      <c r="AQ245" s="564"/>
      <c r="AR245" s="564"/>
      <c r="AS245" s="564"/>
      <c r="AT245" s="564"/>
      <c r="AU245" s="564"/>
      <c r="AV245" s="564"/>
      <c r="AW245" s="564"/>
      <c r="AX245" s="564"/>
      <c r="AY245" s="564"/>
      <c r="AZ245" s="143"/>
      <c r="BA245" s="143"/>
      <c r="BB245" s="143"/>
      <c r="BC245" s="143"/>
      <c r="BD245" s="485"/>
      <c r="BE245" s="485"/>
      <c r="BF245" s="485"/>
      <c r="BG245" s="485"/>
      <c r="BH245" s="485"/>
      <c r="BK245" s="139"/>
      <c r="BL245" s="139"/>
      <c r="BM245" s="139"/>
    </row>
    <row r="246" spans="1:65" s="10" customFormat="1" ht="42.6" customHeight="1" x14ac:dyDescent="0.6">
      <c r="A246" s="565" t="s">
        <v>167</v>
      </c>
      <c r="B246" s="565"/>
      <c r="C246" s="565"/>
      <c r="D246" s="565"/>
      <c r="E246" s="565"/>
      <c r="F246" s="565"/>
      <c r="G246" s="565"/>
      <c r="H246" s="565"/>
      <c r="I246" s="565"/>
      <c r="J246" s="558">
        <v>2021</v>
      </c>
      <c r="K246" s="558"/>
      <c r="L246" s="558"/>
      <c r="N246" s="485"/>
      <c r="O246" s="485"/>
      <c r="P246" s="485"/>
      <c r="Q246" s="485"/>
      <c r="R246" s="140"/>
      <c r="S246" s="140"/>
      <c r="T246" s="485"/>
      <c r="U246" s="485"/>
      <c r="V246" s="485"/>
      <c r="W246" s="485"/>
      <c r="X246" s="485"/>
      <c r="Y246" s="485"/>
      <c r="Z246" s="485"/>
      <c r="AA246" s="485"/>
      <c r="AB246" s="485"/>
      <c r="AC246" s="485"/>
      <c r="AD246" s="485"/>
      <c r="AE246" s="483"/>
      <c r="AG246" s="485"/>
      <c r="AH246" s="485"/>
      <c r="AI246" s="567"/>
      <c r="AJ246" s="567"/>
      <c r="AK246" s="567"/>
      <c r="AL246" s="567"/>
      <c r="AM246" s="567"/>
      <c r="AN246" s="567"/>
      <c r="AO246" s="567"/>
      <c r="AP246" s="558">
        <v>2021</v>
      </c>
      <c r="AQ246" s="558"/>
      <c r="AR246" s="558"/>
      <c r="AW246" s="485"/>
      <c r="AX246" s="485"/>
      <c r="AY246" s="485"/>
      <c r="AZ246" s="485"/>
      <c r="BA246" s="485"/>
      <c r="BB246" s="485"/>
      <c r="BC246" s="485"/>
      <c r="BD246" s="485"/>
      <c r="BE246" s="485"/>
      <c r="BF246" s="485"/>
      <c r="BG246" s="485"/>
      <c r="BH246" s="485"/>
      <c r="BK246" s="139"/>
      <c r="BL246" s="139"/>
      <c r="BM246" s="139"/>
    </row>
    <row r="247" spans="1:65" s="10" customFormat="1" ht="42.6" customHeight="1" x14ac:dyDescent="0.55000000000000004">
      <c r="A247" s="144"/>
      <c r="B247" s="145"/>
      <c r="C247" s="145"/>
      <c r="D247" s="145"/>
      <c r="E247" s="145"/>
      <c r="F247" s="145"/>
      <c r="G247" s="485"/>
      <c r="H247" s="132"/>
      <c r="I247" s="485"/>
      <c r="J247" s="485"/>
      <c r="K247" s="485"/>
      <c r="L247" s="485"/>
      <c r="M247" s="485"/>
      <c r="N247" s="485"/>
      <c r="O247" s="485"/>
      <c r="P247" s="485"/>
      <c r="Q247" s="485"/>
      <c r="R247" s="140"/>
      <c r="S247" s="140"/>
      <c r="T247" s="485"/>
      <c r="U247" s="485"/>
      <c r="V247" s="485"/>
      <c r="W247" s="485"/>
      <c r="X247" s="485"/>
      <c r="Y247" s="485"/>
      <c r="Z247" s="485"/>
      <c r="AA247" s="485"/>
      <c r="AB247" s="485"/>
      <c r="AC247" s="485"/>
      <c r="AD247" s="485"/>
      <c r="AE247" s="483"/>
      <c r="AG247" s="485"/>
      <c r="AH247" s="485"/>
      <c r="AI247" s="485"/>
      <c r="AJ247" s="145"/>
      <c r="AK247" s="145"/>
      <c r="AL247" s="145"/>
      <c r="AM247" s="145"/>
      <c r="AN247" s="145"/>
      <c r="AO247" s="145"/>
      <c r="AP247" s="485"/>
      <c r="AQ247" s="485"/>
      <c r="AR247" s="485"/>
      <c r="AS247" s="485"/>
      <c r="AT247" s="485"/>
      <c r="AU247" s="485"/>
      <c r="AV247" s="485"/>
      <c r="AW247" s="485"/>
      <c r="AX247" s="485"/>
      <c r="AY247" s="485"/>
      <c r="AZ247" s="485"/>
      <c r="BA247" s="485"/>
      <c r="BB247" s="485"/>
      <c r="BC247" s="485"/>
      <c r="BD247" s="485"/>
      <c r="BE247" s="485"/>
      <c r="BF247" s="485"/>
      <c r="BG247" s="485"/>
      <c r="BH247" s="485"/>
      <c r="BK247" s="139"/>
      <c r="BL247" s="139"/>
      <c r="BM247" s="139"/>
    </row>
    <row r="248" spans="1:65" s="10" customFormat="1" ht="42.6" customHeight="1" x14ac:dyDescent="0.55000000000000004">
      <c r="A248" s="568" t="s">
        <v>169</v>
      </c>
      <c r="B248" s="568"/>
      <c r="C248" s="568"/>
      <c r="D248" s="568"/>
      <c r="E248" s="568"/>
      <c r="F248" s="568"/>
      <c r="G248" s="568"/>
      <c r="H248" s="568"/>
      <c r="I248" s="568"/>
      <c r="J248" s="568"/>
      <c r="K248" s="568"/>
      <c r="L248" s="568"/>
      <c r="M248" s="568"/>
      <c r="N248" s="568"/>
      <c r="O248" s="568"/>
      <c r="P248" s="568"/>
      <c r="Q248" s="568"/>
      <c r="R248" s="568"/>
      <c r="S248" s="568"/>
      <c r="T248" s="568"/>
      <c r="U248" s="568"/>
      <c r="V248" s="568"/>
      <c r="W248" s="568"/>
      <c r="X248" s="568"/>
      <c r="Y248" s="568"/>
      <c r="Z248" s="568"/>
      <c r="AA248" s="568"/>
      <c r="AB248" s="568"/>
      <c r="AC248" s="568"/>
      <c r="AD248" s="568"/>
      <c r="AE248" s="568"/>
      <c r="AG248" s="485"/>
      <c r="AH248" s="485"/>
      <c r="AI248" s="569" t="s">
        <v>553</v>
      </c>
      <c r="AJ248" s="569"/>
      <c r="AK248" s="569"/>
      <c r="AL248" s="569"/>
      <c r="AM248" s="569"/>
      <c r="AN248" s="569"/>
      <c r="AO248" s="569"/>
      <c r="AP248" s="569"/>
      <c r="AQ248" s="569"/>
      <c r="AR248" s="569"/>
      <c r="AS248" s="569"/>
      <c r="AT248" s="569"/>
      <c r="AU248" s="569"/>
      <c r="AV248" s="569"/>
      <c r="AW248" s="569"/>
      <c r="AX248" s="569"/>
      <c r="AY248" s="569"/>
      <c r="AZ248" s="569"/>
      <c r="BA248" s="569"/>
      <c r="BB248" s="569"/>
      <c r="BC248" s="569"/>
      <c r="BD248" s="569"/>
      <c r="BE248" s="569"/>
      <c r="BF248" s="569"/>
      <c r="BG248" s="569"/>
      <c r="BH248" s="569"/>
      <c r="BI248" s="569"/>
      <c r="BJ248" s="146"/>
      <c r="BK248" s="139"/>
      <c r="BL248" s="139"/>
      <c r="BM248" s="139"/>
    </row>
    <row r="249" spans="1:65" s="10" customFormat="1" ht="42.6" customHeight="1" x14ac:dyDescent="0.55000000000000004">
      <c r="A249" s="568"/>
      <c r="B249" s="568"/>
      <c r="C249" s="568"/>
      <c r="D249" s="568"/>
      <c r="E249" s="568"/>
      <c r="F249" s="568"/>
      <c r="G249" s="568"/>
      <c r="H249" s="568"/>
      <c r="I249" s="568"/>
      <c r="J249" s="568"/>
      <c r="K249" s="568"/>
      <c r="L249" s="568"/>
      <c r="M249" s="568"/>
      <c r="N249" s="568"/>
      <c r="O249" s="568"/>
      <c r="P249" s="568"/>
      <c r="Q249" s="568"/>
      <c r="R249" s="568"/>
      <c r="S249" s="568"/>
      <c r="T249" s="568"/>
      <c r="U249" s="568"/>
      <c r="V249" s="568"/>
      <c r="W249" s="568"/>
      <c r="X249" s="568"/>
      <c r="Y249" s="568"/>
      <c r="Z249" s="568"/>
      <c r="AA249" s="568"/>
      <c r="AB249" s="568"/>
      <c r="AC249" s="568"/>
      <c r="AD249" s="568"/>
      <c r="AE249" s="568"/>
      <c r="AG249" s="485"/>
      <c r="AH249" s="485"/>
      <c r="AI249" s="569"/>
      <c r="AJ249" s="569"/>
      <c r="AK249" s="569"/>
      <c r="AL249" s="569"/>
      <c r="AM249" s="569"/>
      <c r="AN249" s="569"/>
      <c r="AO249" s="569"/>
      <c r="AP249" s="569"/>
      <c r="AQ249" s="569"/>
      <c r="AR249" s="569"/>
      <c r="AS249" s="569"/>
      <c r="AT249" s="569"/>
      <c r="AU249" s="569"/>
      <c r="AV249" s="569"/>
      <c r="AW249" s="569"/>
      <c r="AX249" s="569"/>
      <c r="AY249" s="569"/>
      <c r="AZ249" s="569"/>
      <c r="BA249" s="569"/>
      <c r="BB249" s="569"/>
      <c r="BC249" s="569"/>
      <c r="BD249" s="569"/>
      <c r="BE249" s="569"/>
      <c r="BF249" s="569"/>
      <c r="BG249" s="569"/>
      <c r="BH249" s="569"/>
      <c r="BI249" s="569"/>
      <c r="BJ249" s="146"/>
      <c r="BK249" s="147"/>
      <c r="BL249" s="139"/>
      <c r="BM249" s="139"/>
    </row>
    <row r="250" spans="1:65" s="10" customFormat="1" ht="42.6" customHeight="1" x14ac:dyDescent="0.6">
      <c r="A250" s="563"/>
      <c r="B250" s="563"/>
      <c r="C250" s="563"/>
      <c r="D250" s="563"/>
      <c r="E250" s="563"/>
      <c r="F250" s="563"/>
      <c r="G250" s="563"/>
      <c r="H250" s="563"/>
      <c r="I250" s="563"/>
      <c r="J250" s="564" t="s">
        <v>170</v>
      </c>
      <c r="K250" s="564"/>
      <c r="L250" s="564"/>
      <c r="M250" s="564"/>
      <c r="N250" s="564"/>
      <c r="O250" s="564"/>
      <c r="P250" s="564"/>
      <c r="Q250" s="564"/>
      <c r="R250" s="564"/>
      <c r="S250" s="148"/>
      <c r="T250" s="148"/>
      <c r="U250" s="148"/>
      <c r="V250" s="148"/>
      <c r="W250" s="148"/>
      <c r="X250" s="148"/>
      <c r="Y250" s="148"/>
      <c r="Z250" s="148"/>
      <c r="AA250" s="148"/>
      <c r="AB250" s="148"/>
      <c r="AC250" s="148"/>
      <c r="AD250" s="485"/>
      <c r="AE250" s="483"/>
      <c r="AG250" s="485"/>
      <c r="AH250" s="485"/>
      <c r="AI250" s="563"/>
      <c r="AJ250" s="563"/>
      <c r="AK250" s="563"/>
      <c r="AL250" s="563"/>
      <c r="AM250" s="563"/>
      <c r="AN250" s="563"/>
      <c r="AO250" s="563"/>
      <c r="AP250" s="564" t="s">
        <v>172</v>
      </c>
      <c r="AQ250" s="564"/>
      <c r="AR250" s="564"/>
      <c r="AS250" s="564"/>
      <c r="AT250" s="564"/>
      <c r="AU250" s="564"/>
      <c r="AV250" s="482"/>
      <c r="AW250" s="482"/>
      <c r="AX250" s="481"/>
      <c r="AY250" s="481"/>
      <c r="AZ250" s="481"/>
      <c r="BA250" s="481"/>
      <c r="BB250" s="481"/>
      <c r="BC250" s="481"/>
      <c r="BD250" s="481"/>
      <c r="BE250" s="481"/>
      <c r="BF250" s="481"/>
      <c r="BG250" s="481"/>
      <c r="BH250" s="481"/>
      <c r="BI250" s="22"/>
      <c r="BJ250" s="22"/>
      <c r="BK250" s="147"/>
      <c r="BL250" s="139"/>
      <c r="BM250" s="139"/>
    </row>
    <row r="251" spans="1:65" s="10" customFormat="1" ht="42.6" customHeight="1" x14ac:dyDescent="0.6">
      <c r="A251" s="565" t="s">
        <v>167</v>
      </c>
      <c r="B251" s="565"/>
      <c r="C251" s="565"/>
      <c r="D251" s="565"/>
      <c r="E251" s="565"/>
      <c r="F251" s="565"/>
      <c r="G251" s="565"/>
      <c r="H251" s="565"/>
      <c r="I251" s="565"/>
      <c r="J251" s="558">
        <v>2021</v>
      </c>
      <c r="K251" s="558"/>
      <c r="L251" s="558"/>
      <c r="AD251" s="485"/>
      <c r="AE251" s="483"/>
      <c r="AG251" s="485"/>
      <c r="AH251" s="485"/>
      <c r="AI251" s="566" t="s">
        <v>167</v>
      </c>
      <c r="AJ251" s="566"/>
      <c r="AK251" s="566"/>
      <c r="AL251" s="566"/>
      <c r="AM251" s="566"/>
      <c r="AN251" s="566"/>
      <c r="AO251" s="566"/>
      <c r="AP251" s="558">
        <v>2021</v>
      </c>
      <c r="AQ251" s="558"/>
      <c r="AR251" s="558"/>
      <c r="AS251" s="483"/>
      <c r="AT251" s="483"/>
      <c r="AU251" s="483"/>
      <c r="AV251" s="483"/>
      <c r="AW251" s="483"/>
      <c r="AX251" s="143"/>
      <c r="AY251" s="143"/>
      <c r="AZ251" s="143"/>
      <c r="BA251" s="143"/>
      <c r="BB251" s="143"/>
      <c r="BC251" s="143"/>
      <c r="BD251" s="143"/>
      <c r="BE251" s="143"/>
      <c r="BF251" s="143"/>
      <c r="BG251" s="143"/>
      <c r="BH251" s="485"/>
      <c r="BK251" s="147"/>
      <c r="BL251" s="139"/>
      <c r="BM251" s="139"/>
    </row>
    <row r="252" spans="1:65" s="10" customFormat="1" ht="42.6" customHeight="1" x14ac:dyDescent="0.6">
      <c r="A252" s="139"/>
      <c r="AD252" s="485"/>
      <c r="AE252" s="483"/>
      <c r="AG252" s="485"/>
      <c r="AH252" s="485"/>
      <c r="AX252" s="143"/>
      <c r="AY252" s="143"/>
      <c r="AZ252" s="143"/>
      <c r="BA252" s="143"/>
      <c r="BB252" s="143"/>
      <c r="BC252" s="143"/>
      <c r="BD252" s="143"/>
      <c r="BE252" s="143"/>
      <c r="BF252" s="143"/>
      <c r="BG252" s="143"/>
      <c r="BH252" s="485"/>
      <c r="BI252" s="149"/>
      <c r="BJ252" s="149"/>
      <c r="BK252" s="139"/>
      <c r="BL252" s="139"/>
      <c r="BM252" s="139"/>
    </row>
    <row r="253" spans="1:65" s="10" customFormat="1" ht="42.6" customHeight="1" x14ac:dyDescent="0.55000000000000004">
      <c r="A253" s="561" t="s">
        <v>450</v>
      </c>
      <c r="B253" s="561"/>
      <c r="C253" s="561"/>
      <c r="D253" s="561"/>
      <c r="E253" s="561"/>
      <c r="F253" s="561"/>
      <c r="G253" s="561"/>
      <c r="H253" s="561"/>
      <c r="I253" s="561"/>
      <c r="J253" s="561"/>
      <c r="K253" s="561"/>
      <c r="L253" s="561"/>
      <c r="M253" s="561"/>
      <c r="N253" s="561"/>
      <c r="O253" s="561"/>
      <c r="P253" s="561"/>
      <c r="Q253" s="561"/>
      <c r="R253" s="561"/>
      <c r="S253" s="561"/>
      <c r="T253" s="561"/>
      <c r="U253" s="561"/>
      <c r="V253" s="561"/>
      <c r="W253" s="561"/>
      <c r="X253" s="561"/>
      <c r="Y253" s="561"/>
      <c r="Z253" s="561"/>
      <c r="AA253" s="561"/>
      <c r="AB253" s="561"/>
      <c r="AC253" s="561"/>
      <c r="AD253" s="561"/>
      <c r="AE253" s="561"/>
      <c r="AG253" s="485"/>
      <c r="AH253" s="485"/>
      <c r="AI253" s="562" t="s">
        <v>127</v>
      </c>
      <c r="AJ253" s="562"/>
      <c r="AK253" s="562"/>
      <c r="AL253" s="562"/>
      <c r="AM253" s="562"/>
      <c r="AN253" s="562"/>
      <c r="AO253" s="562"/>
      <c r="AP253" s="562"/>
      <c r="AQ253" s="562"/>
      <c r="AR253" s="562"/>
      <c r="AS253" s="562"/>
      <c r="AT253" s="562"/>
      <c r="AU253" s="562"/>
      <c r="AV253" s="562"/>
      <c r="AW253" s="562"/>
      <c r="AX253" s="562"/>
      <c r="AY253" s="562"/>
      <c r="AZ253" s="562"/>
      <c r="BA253" s="562"/>
      <c r="BB253" s="562"/>
      <c r="BC253" s="562"/>
      <c r="BD253" s="562"/>
      <c r="BE253" s="562"/>
      <c r="BF253" s="562"/>
      <c r="BG253" s="562"/>
      <c r="BH253" s="562"/>
      <c r="BI253" s="562"/>
      <c r="BJ253" s="135"/>
      <c r="BK253" s="139"/>
      <c r="BL253" s="139"/>
      <c r="BM253" s="139"/>
    </row>
    <row r="254" spans="1:65" s="10" customFormat="1" ht="42.6" customHeight="1" x14ac:dyDescent="0.55000000000000004">
      <c r="A254" s="561"/>
      <c r="B254" s="561"/>
      <c r="C254" s="561"/>
      <c r="D254" s="561"/>
      <c r="E254" s="561"/>
      <c r="F254" s="561"/>
      <c r="G254" s="561"/>
      <c r="H254" s="561"/>
      <c r="I254" s="561"/>
      <c r="J254" s="561"/>
      <c r="K254" s="561"/>
      <c r="L254" s="561"/>
      <c r="M254" s="561"/>
      <c r="N254" s="561"/>
      <c r="O254" s="561"/>
      <c r="P254" s="561"/>
      <c r="Q254" s="561"/>
      <c r="R254" s="561"/>
      <c r="S254" s="561"/>
      <c r="T254" s="561"/>
      <c r="U254" s="561"/>
      <c r="V254" s="561"/>
      <c r="W254" s="561"/>
      <c r="X254" s="561"/>
      <c r="Y254" s="561"/>
      <c r="Z254" s="561"/>
      <c r="AA254" s="561"/>
      <c r="AB254" s="561"/>
      <c r="AC254" s="561"/>
      <c r="AD254" s="561"/>
      <c r="AE254" s="561"/>
      <c r="AG254" s="485"/>
      <c r="AH254" s="485"/>
      <c r="AI254" s="562"/>
      <c r="AJ254" s="562"/>
      <c r="AK254" s="562"/>
      <c r="AL254" s="562"/>
      <c r="AM254" s="562"/>
      <c r="AN254" s="562"/>
      <c r="AO254" s="562"/>
      <c r="AP254" s="562"/>
      <c r="AQ254" s="562"/>
      <c r="AR254" s="562"/>
      <c r="AS254" s="562"/>
      <c r="AT254" s="562"/>
      <c r="AU254" s="562"/>
      <c r="AV254" s="562"/>
      <c r="AW254" s="562"/>
      <c r="AX254" s="562"/>
      <c r="AY254" s="562"/>
      <c r="AZ254" s="562"/>
      <c r="BA254" s="562"/>
      <c r="BB254" s="562"/>
      <c r="BC254" s="562"/>
      <c r="BD254" s="562"/>
      <c r="BE254" s="562"/>
      <c r="BF254" s="562"/>
      <c r="BG254" s="562"/>
      <c r="BH254" s="562"/>
      <c r="BI254" s="562"/>
      <c r="BJ254" s="135"/>
      <c r="BK254" s="139"/>
      <c r="BL254" s="139"/>
      <c r="BM254" s="139"/>
    </row>
    <row r="255" spans="1:65" s="10" customFormat="1" ht="42.6" customHeight="1" x14ac:dyDescent="0.6">
      <c r="A255" s="563"/>
      <c r="B255" s="563"/>
      <c r="C255" s="563"/>
      <c r="D255" s="563"/>
      <c r="E255" s="563"/>
      <c r="F255" s="563"/>
      <c r="G255" s="563"/>
      <c r="H255" s="563"/>
      <c r="I255" s="563"/>
      <c r="J255" s="564" t="s">
        <v>330</v>
      </c>
      <c r="K255" s="564"/>
      <c r="L255" s="564"/>
      <c r="M255" s="564"/>
      <c r="N255" s="564"/>
      <c r="O255" s="564"/>
      <c r="P255" s="564"/>
      <c r="Q255" s="564"/>
      <c r="R255" s="564"/>
      <c r="S255" s="480"/>
      <c r="T255" s="480"/>
      <c r="U255" s="480"/>
      <c r="V255" s="480"/>
      <c r="W255" s="480"/>
      <c r="X255" s="480"/>
      <c r="Y255" s="480"/>
      <c r="Z255" s="480"/>
      <c r="AA255" s="480"/>
      <c r="AB255" s="480"/>
      <c r="AC255" s="480"/>
      <c r="AD255" s="485"/>
      <c r="AE255" s="483"/>
      <c r="AG255" s="485"/>
      <c r="AH255" s="485"/>
      <c r="AI255" s="563"/>
      <c r="AJ255" s="563"/>
      <c r="AK255" s="563"/>
      <c r="AL255" s="563"/>
      <c r="AM255" s="563"/>
      <c r="AN255" s="563"/>
      <c r="AO255" s="563"/>
      <c r="AP255" s="564" t="s">
        <v>569</v>
      </c>
      <c r="AQ255" s="564"/>
      <c r="AR255" s="564"/>
      <c r="AS255" s="564"/>
      <c r="AT255" s="564"/>
      <c r="AU255" s="564"/>
      <c r="AV255" s="483"/>
      <c r="AW255" s="483"/>
      <c r="AX255" s="143"/>
      <c r="AY255" s="143"/>
      <c r="AZ255" s="143"/>
      <c r="BA255" s="143"/>
      <c r="BB255" s="143"/>
      <c r="BC255" s="143"/>
      <c r="BD255" s="143"/>
      <c r="BE255" s="143"/>
      <c r="BF255" s="143"/>
      <c r="BG255" s="143"/>
      <c r="BH255" s="485"/>
      <c r="BI255" s="39"/>
      <c r="BJ255" s="39"/>
      <c r="BK255" s="139"/>
      <c r="BL255" s="139"/>
      <c r="BM255" s="139"/>
    </row>
    <row r="256" spans="1:65" s="10" customFormat="1" ht="42.6" customHeight="1" x14ac:dyDescent="0.6">
      <c r="A256" s="557"/>
      <c r="B256" s="557"/>
      <c r="C256" s="557"/>
      <c r="D256" s="557"/>
      <c r="E256" s="557"/>
      <c r="F256" s="557"/>
      <c r="G256" s="557"/>
      <c r="H256" s="557"/>
      <c r="I256" s="557"/>
      <c r="J256" s="558">
        <v>2021</v>
      </c>
      <c r="K256" s="558"/>
      <c r="L256" s="558"/>
      <c r="AD256" s="485"/>
      <c r="AE256" s="483"/>
      <c r="AG256" s="485"/>
      <c r="AH256" s="485"/>
      <c r="AI256" s="559"/>
      <c r="AJ256" s="559"/>
      <c r="AK256" s="559"/>
      <c r="AL256" s="559"/>
      <c r="AM256" s="559"/>
      <c r="AN256" s="559"/>
      <c r="AO256" s="559"/>
      <c r="AP256" s="558">
        <v>2021</v>
      </c>
      <c r="AQ256" s="558"/>
      <c r="AR256" s="558"/>
      <c r="AW256" s="483"/>
      <c r="AX256" s="143"/>
      <c r="AY256" s="143"/>
      <c r="AZ256" s="143"/>
      <c r="BA256" s="143"/>
      <c r="BB256" s="143"/>
      <c r="BC256" s="143"/>
      <c r="BD256" s="143"/>
      <c r="BE256" s="143"/>
      <c r="BF256" s="143"/>
      <c r="BG256" s="143"/>
      <c r="BH256" s="485"/>
      <c r="BI256" s="39"/>
      <c r="BJ256" s="39"/>
      <c r="BK256" s="139"/>
      <c r="BL256" s="139"/>
      <c r="BM256" s="139"/>
    </row>
    <row r="257" spans="1:70" s="10" customFormat="1" ht="42.6" customHeight="1" x14ac:dyDescent="0.6">
      <c r="P257" s="483"/>
      <c r="Q257" s="485"/>
      <c r="R257" s="140"/>
      <c r="S257" s="140"/>
      <c r="T257" s="485"/>
      <c r="U257" s="485"/>
      <c r="V257" s="485"/>
      <c r="W257" s="485"/>
      <c r="X257" s="485"/>
      <c r="Y257" s="485"/>
      <c r="Z257" s="485"/>
      <c r="AA257" s="485"/>
      <c r="AB257" s="485"/>
      <c r="AC257" s="485"/>
      <c r="AD257" s="485"/>
      <c r="AE257" s="483"/>
      <c r="AG257" s="485"/>
      <c r="AH257" s="485"/>
      <c r="AX257" s="143"/>
      <c r="AY257" s="143"/>
      <c r="AZ257" s="143"/>
      <c r="BA257" s="143"/>
      <c r="BB257" s="143"/>
      <c r="BC257" s="143"/>
      <c r="BD257" s="143"/>
      <c r="BE257" s="143"/>
      <c r="BF257" s="143"/>
      <c r="BG257" s="143"/>
      <c r="BH257" s="485"/>
      <c r="BI257" s="39"/>
      <c r="BJ257" s="39"/>
      <c r="BK257" s="139"/>
      <c r="BL257" s="139"/>
      <c r="BM257" s="139"/>
    </row>
    <row r="258" spans="1:70" s="10" customFormat="1" ht="42.6" customHeight="1" x14ac:dyDescent="0.6">
      <c r="A258" s="560" t="s">
        <v>173</v>
      </c>
      <c r="B258" s="560"/>
      <c r="C258" s="560"/>
      <c r="D258" s="560"/>
      <c r="E258" s="560"/>
      <c r="F258" s="560"/>
      <c r="G258" s="560"/>
      <c r="H258" s="560"/>
      <c r="I258" s="560"/>
      <c r="J258" s="560"/>
      <c r="K258" s="560"/>
      <c r="L258" s="560"/>
      <c r="M258" s="560"/>
      <c r="N258" s="560"/>
      <c r="O258" s="560"/>
      <c r="P258" s="560"/>
      <c r="Q258" s="560"/>
      <c r="R258" s="560"/>
      <c r="S258" s="560"/>
      <c r="T258" s="560"/>
      <c r="U258" s="560"/>
      <c r="V258" s="560"/>
      <c r="W258" s="560"/>
      <c r="X258" s="560"/>
      <c r="Y258" s="560"/>
      <c r="Z258" s="560"/>
      <c r="AA258" s="560"/>
      <c r="AB258" s="560"/>
      <c r="AC258" s="560"/>
      <c r="AD258" s="485"/>
      <c r="AE258" s="483"/>
      <c r="AG258" s="485"/>
      <c r="AH258" s="485"/>
      <c r="AI258" s="483"/>
      <c r="AJ258" s="22"/>
      <c r="AK258" s="22"/>
      <c r="AL258" s="22"/>
      <c r="AM258" s="22"/>
      <c r="AN258" s="22"/>
      <c r="AO258" s="22"/>
      <c r="AP258" s="22"/>
      <c r="AX258" s="143"/>
      <c r="AY258" s="143"/>
      <c r="AZ258" s="143"/>
      <c r="BA258" s="143"/>
      <c r="BB258" s="143"/>
      <c r="BC258" s="143"/>
      <c r="BD258" s="143"/>
      <c r="BE258" s="143"/>
      <c r="BF258" s="143"/>
      <c r="BG258" s="485"/>
      <c r="BH258" s="485"/>
      <c r="BI258" s="39"/>
      <c r="BJ258" s="39"/>
      <c r="BK258" s="139"/>
      <c r="BL258" s="139"/>
      <c r="BM258" s="139"/>
    </row>
    <row r="259" spans="1:70" s="10" customFormat="1" ht="42.6" customHeight="1" x14ac:dyDescent="0.6">
      <c r="A259" s="560"/>
      <c r="B259" s="560"/>
      <c r="C259" s="560"/>
      <c r="D259" s="560"/>
      <c r="E259" s="560"/>
      <c r="F259" s="560"/>
      <c r="G259" s="560"/>
      <c r="H259" s="560"/>
      <c r="I259" s="560"/>
      <c r="J259" s="560"/>
      <c r="K259" s="560"/>
      <c r="L259" s="560"/>
      <c r="M259" s="560"/>
      <c r="N259" s="560"/>
      <c r="O259" s="560"/>
      <c r="P259" s="560"/>
      <c r="Q259" s="560"/>
      <c r="R259" s="560"/>
      <c r="S259" s="560"/>
      <c r="T259" s="560"/>
      <c r="U259" s="560"/>
      <c r="V259" s="560"/>
      <c r="W259" s="560"/>
      <c r="X259" s="560"/>
      <c r="Y259" s="560"/>
      <c r="Z259" s="560"/>
      <c r="AA259" s="560"/>
      <c r="AB259" s="560"/>
      <c r="AC259" s="560"/>
      <c r="AD259" s="485"/>
      <c r="AE259" s="483"/>
      <c r="AG259" s="485"/>
      <c r="AH259" s="485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44"/>
      <c r="AT259" s="144"/>
      <c r="AU259" s="144"/>
      <c r="AV259" s="144"/>
      <c r="AW259" s="464"/>
      <c r="AX259" s="464"/>
      <c r="AY259" s="464"/>
      <c r="AZ259" s="464"/>
      <c r="BA259" s="464"/>
      <c r="BB259" s="464"/>
      <c r="BC259" s="464"/>
      <c r="BD259" s="485"/>
      <c r="BE259" s="485"/>
      <c r="BF259" s="485"/>
      <c r="BG259" s="485"/>
      <c r="BH259" s="485"/>
      <c r="BI259" s="39"/>
      <c r="BJ259" s="39"/>
      <c r="BK259" s="139"/>
      <c r="BL259" s="139"/>
      <c r="BM259" s="139"/>
    </row>
    <row r="260" spans="1:70" s="10" customFormat="1" ht="42.6" customHeight="1" x14ac:dyDescent="0.6">
      <c r="A260" s="139"/>
      <c r="AD260" s="19"/>
      <c r="AE260" s="20"/>
      <c r="AG260" s="19"/>
      <c r="AH260" s="19"/>
      <c r="AI260" s="20"/>
      <c r="AJ260" s="142"/>
      <c r="AK260" s="142"/>
      <c r="AL260" s="142"/>
      <c r="AM260" s="142"/>
      <c r="AN260" s="142"/>
      <c r="AO260" s="142"/>
      <c r="AP260" s="142"/>
      <c r="AQ260" s="142"/>
      <c r="AR260" s="142"/>
      <c r="AS260" s="142"/>
      <c r="AT260" s="142"/>
      <c r="AU260" s="142"/>
      <c r="AV260" s="142"/>
      <c r="AW260" s="142"/>
      <c r="AX260" s="20"/>
      <c r="BD260" s="19"/>
      <c r="BE260" s="19"/>
      <c r="BF260" s="19"/>
      <c r="BG260" s="19"/>
      <c r="BH260" s="19"/>
      <c r="BI260" s="39"/>
      <c r="BJ260" s="39"/>
      <c r="BK260" s="139"/>
      <c r="BL260" s="139"/>
      <c r="BM260" s="139"/>
    </row>
    <row r="261" spans="1:70" s="10" customFormat="1" ht="42.6" customHeight="1" x14ac:dyDescent="0.6">
      <c r="A261" s="558" t="s">
        <v>194</v>
      </c>
      <c r="B261" s="558"/>
      <c r="C261" s="558"/>
      <c r="D261" s="558"/>
      <c r="E261" s="558"/>
      <c r="F261" s="558"/>
      <c r="G261" s="558"/>
      <c r="H261" s="558"/>
      <c r="I261" s="558"/>
      <c r="J261" s="558"/>
      <c r="K261" s="558"/>
      <c r="L261" s="558"/>
      <c r="M261" s="558"/>
      <c r="N261" s="558"/>
      <c r="O261" s="558"/>
      <c r="P261" s="558"/>
      <c r="Q261" s="558"/>
      <c r="R261" s="558"/>
      <c r="S261" s="558"/>
      <c r="T261" s="558"/>
      <c r="U261" s="558"/>
      <c r="V261" s="558"/>
      <c r="W261" s="558"/>
      <c r="X261" s="558"/>
      <c r="Y261" s="558"/>
      <c r="Z261" s="558"/>
      <c r="AA261" s="558"/>
      <c r="AB261" s="558"/>
      <c r="AD261" s="19"/>
      <c r="AE261" s="20"/>
      <c r="AG261" s="19"/>
      <c r="AH261" s="19"/>
      <c r="AI261" s="20"/>
      <c r="AJ261" s="23"/>
      <c r="AK261" s="23"/>
      <c r="AL261" s="23"/>
      <c r="AM261" s="23"/>
      <c r="AN261" s="23"/>
      <c r="AO261" s="23"/>
      <c r="AP261" s="24"/>
      <c r="AQ261" s="24"/>
      <c r="AR261" s="24"/>
      <c r="AS261" s="22"/>
      <c r="AT261" s="22"/>
      <c r="AU261" s="22"/>
      <c r="AV261" s="22"/>
      <c r="BD261" s="19"/>
      <c r="BE261" s="19"/>
      <c r="BF261" s="19"/>
      <c r="BG261" s="19"/>
      <c r="BH261" s="19"/>
      <c r="BI261" s="39"/>
      <c r="BJ261" s="39"/>
      <c r="BK261" s="139"/>
      <c r="BL261" s="139"/>
      <c r="BM261" s="139"/>
    </row>
    <row r="262" spans="1:70" s="10" customFormat="1" ht="42.6" customHeight="1" x14ac:dyDescent="0.6">
      <c r="A262" s="128"/>
      <c r="B262" s="128"/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  <c r="R262" s="128"/>
      <c r="S262" s="128"/>
      <c r="T262" s="128"/>
      <c r="U262" s="128"/>
      <c r="V262" s="128"/>
      <c r="W262" s="128"/>
      <c r="X262" s="128"/>
      <c r="Y262" s="128"/>
      <c r="Z262" s="128"/>
      <c r="AA262" s="128"/>
      <c r="AB262" s="128"/>
      <c r="AD262" s="19"/>
      <c r="AE262" s="20"/>
      <c r="AG262" s="19"/>
      <c r="AH262" s="19"/>
      <c r="AI262" s="20"/>
      <c r="AJ262" s="23"/>
      <c r="AK262" s="23"/>
      <c r="AL262" s="23"/>
      <c r="AM262" s="23"/>
      <c r="AN262" s="23"/>
      <c r="AO262" s="23"/>
      <c r="AP262" s="24"/>
      <c r="AQ262" s="24"/>
      <c r="AR262" s="24"/>
      <c r="AS262" s="22"/>
      <c r="AT262" s="22"/>
      <c r="AU262" s="22"/>
      <c r="AV262" s="22"/>
      <c r="BD262" s="19"/>
      <c r="BE262" s="19"/>
      <c r="BF262" s="19"/>
      <c r="BG262" s="19"/>
      <c r="BH262" s="19"/>
      <c r="BI262" s="39"/>
      <c r="BJ262" s="39"/>
      <c r="BK262" s="139"/>
      <c r="BL262" s="139"/>
      <c r="BM262" s="139"/>
    </row>
    <row r="263" spans="1:70" s="129" customFormat="1" ht="42.6" customHeight="1" x14ac:dyDescent="0.6">
      <c r="R263" s="151"/>
      <c r="S263" s="151"/>
      <c r="BF263" s="152"/>
      <c r="BG263" s="152"/>
      <c r="BH263" s="152"/>
      <c r="BI263" s="152"/>
      <c r="BJ263" s="138"/>
      <c r="BK263" s="152"/>
      <c r="BL263" s="152"/>
      <c r="BM263" s="152"/>
    </row>
    <row r="264" spans="1:70" s="128" customFormat="1" ht="42.6" customHeight="1" x14ac:dyDescent="0.6">
      <c r="R264" s="127"/>
      <c r="S264" s="127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N264" s="39"/>
      <c r="BO264" s="39"/>
      <c r="BP264" s="129"/>
      <c r="BQ264" s="129"/>
      <c r="BR264" s="129"/>
    </row>
    <row r="265" spans="1:70" s="128" customFormat="1" ht="42.6" customHeight="1" x14ac:dyDescent="0.6">
      <c r="R265" s="127"/>
      <c r="S265" s="127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N265" s="39"/>
      <c r="BO265" s="39"/>
      <c r="BP265" s="129"/>
      <c r="BQ265" s="129"/>
      <c r="BR265" s="129"/>
    </row>
    <row r="266" spans="1:70" s="128" customFormat="1" ht="42.6" customHeight="1" x14ac:dyDescent="0.6">
      <c r="R266" s="127"/>
      <c r="S266" s="127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N266" s="39"/>
      <c r="BO266" s="39"/>
      <c r="BP266" s="129"/>
      <c r="BQ266" s="129"/>
      <c r="BR266" s="129"/>
    </row>
    <row r="267" spans="1:70" s="128" customFormat="1" ht="42.6" customHeight="1" x14ac:dyDescent="0.6">
      <c r="R267" s="127"/>
      <c r="S267" s="127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N267" s="39"/>
      <c r="BO267" s="39"/>
      <c r="BP267" s="129"/>
      <c r="BQ267" s="129"/>
      <c r="BR267" s="129"/>
    </row>
    <row r="268" spans="1:70" s="128" customFormat="1" ht="42.6" customHeight="1" x14ac:dyDescent="0.6">
      <c r="R268" s="127"/>
      <c r="S268" s="127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N268" s="39"/>
      <c r="BO268" s="39"/>
      <c r="BP268" s="129"/>
      <c r="BQ268" s="129"/>
      <c r="BR268" s="129"/>
    </row>
    <row r="269" spans="1:70" s="128" customFormat="1" ht="35.4" x14ac:dyDescent="0.6">
      <c r="R269" s="127"/>
      <c r="S269" s="127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N269" s="39"/>
      <c r="BO269" s="39"/>
      <c r="BP269" s="129"/>
      <c r="BQ269" s="129"/>
      <c r="BR269" s="129"/>
    </row>
    <row r="270" spans="1:70" s="128" customFormat="1" ht="35.4" x14ac:dyDescent="0.6">
      <c r="R270" s="127"/>
      <c r="S270" s="127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N270" s="39"/>
      <c r="BO270" s="39"/>
      <c r="BP270" s="129"/>
      <c r="BQ270" s="129"/>
      <c r="BR270" s="129"/>
    </row>
    <row r="271" spans="1:70" s="128" customFormat="1" ht="35.4" x14ac:dyDescent="0.6">
      <c r="R271" s="127"/>
      <c r="S271" s="127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N271" s="39"/>
      <c r="BO271" s="39"/>
      <c r="BP271" s="129"/>
      <c r="BQ271" s="129"/>
      <c r="BR271" s="129"/>
    </row>
    <row r="272" spans="1:70" s="128" customFormat="1" ht="35.4" x14ac:dyDescent="0.6">
      <c r="R272" s="127"/>
      <c r="S272" s="127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N272" s="39"/>
      <c r="BO272" s="39"/>
      <c r="BP272" s="129"/>
      <c r="BQ272" s="129"/>
      <c r="BR272" s="129"/>
    </row>
    <row r="273" spans="18:70" s="128" customFormat="1" ht="35.4" x14ac:dyDescent="0.6">
      <c r="R273" s="127"/>
      <c r="S273" s="127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N273" s="39"/>
      <c r="BO273" s="39"/>
      <c r="BP273" s="129"/>
      <c r="BQ273" s="129"/>
      <c r="BR273" s="129"/>
    </row>
    <row r="274" spans="18:70" s="128" customFormat="1" ht="35.4" x14ac:dyDescent="0.6">
      <c r="R274" s="127"/>
      <c r="S274" s="127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N274" s="39"/>
      <c r="BO274" s="39"/>
      <c r="BP274" s="129"/>
      <c r="BQ274" s="129"/>
      <c r="BR274" s="129"/>
    </row>
    <row r="275" spans="18:70" s="128" customFormat="1" ht="35.4" x14ac:dyDescent="0.6">
      <c r="R275" s="127"/>
      <c r="S275" s="127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N275" s="39"/>
      <c r="BO275" s="39"/>
      <c r="BP275" s="129"/>
      <c r="BQ275" s="129"/>
      <c r="BR275" s="129"/>
    </row>
    <row r="276" spans="18:70" s="128" customFormat="1" ht="35.4" x14ac:dyDescent="0.6">
      <c r="R276" s="127"/>
      <c r="S276" s="127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N276" s="39"/>
      <c r="BO276" s="39"/>
      <c r="BP276" s="129"/>
      <c r="BQ276" s="129"/>
      <c r="BR276" s="129"/>
    </row>
    <row r="277" spans="18:70" s="128" customFormat="1" ht="35.4" x14ac:dyDescent="0.6">
      <c r="R277" s="127"/>
      <c r="S277" s="127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N277" s="39"/>
      <c r="BO277" s="39"/>
      <c r="BP277" s="129"/>
      <c r="BQ277" s="129"/>
      <c r="BR277" s="129"/>
    </row>
    <row r="278" spans="18:70" s="128" customFormat="1" ht="35.4" x14ac:dyDescent="0.6">
      <c r="R278" s="127"/>
      <c r="S278" s="127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N278" s="39"/>
      <c r="BO278" s="39"/>
      <c r="BP278" s="129"/>
      <c r="BQ278" s="129"/>
      <c r="BR278" s="129"/>
    </row>
    <row r="279" spans="18:70" s="128" customFormat="1" ht="35.4" x14ac:dyDescent="0.6">
      <c r="R279" s="127"/>
      <c r="S279" s="127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N279" s="39"/>
      <c r="BO279" s="39"/>
      <c r="BP279" s="129"/>
      <c r="BQ279" s="129"/>
      <c r="BR279" s="129"/>
    </row>
    <row r="280" spans="18:70" s="128" customFormat="1" ht="35.4" x14ac:dyDescent="0.6">
      <c r="R280" s="127"/>
      <c r="S280" s="127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N280" s="39"/>
      <c r="BO280" s="39"/>
      <c r="BP280" s="129"/>
      <c r="BQ280" s="129"/>
      <c r="BR280" s="129"/>
    </row>
    <row r="281" spans="18:70" s="128" customFormat="1" ht="35.4" x14ac:dyDescent="0.6">
      <c r="R281" s="127"/>
      <c r="S281" s="127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N281" s="39"/>
      <c r="BO281" s="39"/>
      <c r="BP281" s="129"/>
      <c r="BQ281" s="129"/>
      <c r="BR281" s="129"/>
    </row>
    <row r="282" spans="18:70" s="128" customFormat="1" ht="35.4" x14ac:dyDescent="0.6">
      <c r="R282" s="127"/>
      <c r="S282" s="127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N282" s="39"/>
      <c r="BO282" s="39"/>
      <c r="BP282" s="129"/>
      <c r="BQ282" s="129"/>
      <c r="BR282" s="129"/>
    </row>
    <row r="283" spans="18:70" s="128" customFormat="1" ht="35.4" x14ac:dyDescent="0.6">
      <c r="R283" s="127"/>
      <c r="S283" s="127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N283" s="39"/>
      <c r="BO283" s="39"/>
      <c r="BP283" s="129"/>
      <c r="BQ283" s="129"/>
      <c r="BR283" s="129"/>
    </row>
    <row r="284" spans="18:70" s="128" customFormat="1" ht="35.4" x14ac:dyDescent="0.6">
      <c r="R284" s="127"/>
      <c r="S284" s="127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N284" s="39"/>
      <c r="BO284" s="39"/>
      <c r="BP284" s="129"/>
      <c r="BQ284" s="129"/>
      <c r="BR284" s="129"/>
    </row>
    <row r="285" spans="18:70" s="128" customFormat="1" ht="35.4" x14ac:dyDescent="0.6">
      <c r="R285" s="127"/>
      <c r="S285" s="127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N285" s="39"/>
      <c r="BO285" s="39"/>
      <c r="BP285" s="129"/>
      <c r="BQ285" s="129"/>
      <c r="BR285" s="129"/>
    </row>
    <row r="286" spans="18:70" s="128" customFormat="1" ht="35.4" x14ac:dyDescent="0.6">
      <c r="R286" s="127"/>
      <c r="S286" s="127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N286" s="39"/>
      <c r="BO286" s="39"/>
      <c r="BP286" s="129"/>
      <c r="BQ286" s="129"/>
      <c r="BR286" s="129"/>
    </row>
    <row r="287" spans="18:70" s="128" customFormat="1" ht="35.4" x14ac:dyDescent="0.6">
      <c r="R287" s="127"/>
      <c r="S287" s="127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N287" s="39"/>
      <c r="BO287" s="39"/>
      <c r="BP287" s="129"/>
      <c r="BQ287" s="129"/>
      <c r="BR287" s="129"/>
    </row>
    <row r="288" spans="18:70" s="128" customFormat="1" ht="35.4" x14ac:dyDescent="0.6">
      <c r="R288" s="127"/>
      <c r="S288" s="127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N288" s="39"/>
      <c r="BO288" s="39"/>
      <c r="BP288" s="129"/>
      <c r="BQ288" s="129"/>
      <c r="BR288" s="129"/>
    </row>
    <row r="289" spans="18:70" s="128" customFormat="1" ht="35.4" x14ac:dyDescent="0.6">
      <c r="R289" s="127"/>
      <c r="S289" s="127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N289" s="39"/>
      <c r="BO289" s="39"/>
      <c r="BP289" s="129"/>
      <c r="BQ289" s="129"/>
      <c r="BR289" s="129"/>
    </row>
    <row r="290" spans="18:70" s="128" customFormat="1" ht="35.4" x14ac:dyDescent="0.6">
      <c r="R290" s="127"/>
      <c r="S290" s="127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N290" s="39"/>
      <c r="BO290" s="39"/>
      <c r="BP290" s="129"/>
      <c r="BQ290" s="129"/>
      <c r="BR290" s="129"/>
    </row>
    <row r="291" spans="18:70" s="128" customFormat="1" ht="35.4" x14ac:dyDescent="0.6">
      <c r="R291" s="127"/>
      <c r="S291" s="127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N291" s="39"/>
      <c r="BO291" s="39"/>
      <c r="BP291" s="129"/>
      <c r="BQ291" s="129"/>
      <c r="BR291" s="129"/>
    </row>
    <row r="292" spans="18:70" s="128" customFormat="1" ht="35.4" x14ac:dyDescent="0.6">
      <c r="R292" s="127"/>
      <c r="S292" s="127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N292" s="39"/>
      <c r="BO292" s="39"/>
      <c r="BP292" s="129"/>
      <c r="BQ292" s="129"/>
      <c r="BR292" s="129"/>
    </row>
    <row r="293" spans="18:70" s="128" customFormat="1" ht="35.4" x14ac:dyDescent="0.6">
      <c r="R293" s="127"/>
      <c r="S293" s="127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N293" s="39"/>
      <c r="BO293" s="39"/>
      <c r="BP293" s="129"/>
      <c r="BQ293" s="129"/>
      <c r="BR293" s="129"/>
    </row>
    <row r="294" spans="18:70" s="128" customFormat="1" ht="35.4" x14ac:dyDescent="0.6">
      <c r="R294" s="127"/>
      <c r="S294" s="127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N294" s="39"/>
      <c r="BO294" s="39"/>
      <c r="BP294" s="129"/>
      <c r="BQ294" s="129"/>
      <c r="BR294" s="129"/>
    </row>
    <row r="295" spans="18:70" s="128" customFormat="1" ht="35.4" x14ac:dyDescent="0.6">
      <c r="R295" s="127"/>
      <c r="S295" s="127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N295" s="39"/>
      <c r="BO295" s="39"/>
      <c r="BP295" s="129"/>
      <c r="BQ295" s="129"/>
      <c r="BR295" s="129"/>
    </row>
    <row r="296" spans="18:70" s="128" customFormat="1" ht="35.4" x14ac:dyDescent="0.6">
      <c r="R296" s="127"/>
      <c r="S296" s="127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N296" s="39"/>
      <c r="BO296" s="39"/>
      <c r="BP296" s="129"/>
      <c r="BQ296" s="129"/>
      <c r="BR296" s="129"/>
    </row>
    <row r="297" spans="18:70" s="128" customFormat="1" ht="35.4" x14ac:dyDescent="0.6">
      <c r="R297" s="127"/>
      <c r="S297" s="127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N297" s="39"/>
      <c r="BO297" s="39"/>
      <c r="BP297" s="129"/>
      <c r="BQ297" s="129"/>
      <c r="BR297" s="129"/>
    </row>
    <row r="298" spans="18:70" s="128" customFormat="1" ht="35.4" x14ac:dyDescent="0.6">
      <c r="R298" s="127"/>
      <c r="S298" s="127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N298" s="39"/>
      <c r="BO298" s="39"/>
      <c r="BP298" s="129"/>
      <c r="BQ298" s="129"/>
      <c r="BR298" s="129"/>
    </row>
    <row r="299" spans="18:70" s="128" customFormat="1" ht="35.4" x14ac:dyDescent="0.6">
      <c r="R299" s="127"/>
      <c r="S299" s="127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N299" s="39"/>
      <c r="BO299" s="39"/>
      <c r="BP299" s="129"/>
      <c r="BQ299" s="129"/>
      <c r="BR299" s="129"/>
    </row>
    <row r="300" spans="18:70" s="128" customFormat="1" ht="35.4" x14ac:dyDescent="0.6">
      <c r="R300" s="127"/>
      <c r="S300" s="127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N300" s="39"/>
      <c r="BO300" s="39"/>
      <c r="BP300" s="129"/>
      <c r="BQ300" s="129"/>
      <c r="BR300" s="129"/>
    </row>
    <row r="301" spans="18:70" s="128" customFormat="1" ht="35.4" x14ac:dyDescent="0.6">
      <c r="R301" s="127"/>
      <c r="S301" s="127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N301" s="39"/>
      <c r="BO301" s="39"/>
      <c r="BP301" s="129"/>
      <c r="BQ301" s="129"/>
      <c r="BR301" s="129"/>
    </row>
    <row r="302" spans="18:70" s="128" customFormat="1" ht="35.4" x14ac:dyDescent="0.6">
      <c r="R302" s="127"/>
      <c r="S302" s="127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N302" s="39"/>
      <c r="BO302" s="39"/>
      <c r="BP302" s="129"/>
      <c r="BQ302" s="129"/>
      <c r="BR302" s="129"/>
    </row>
    <row r="303" spans="18:70" s="128" customFormat="1" ht="35.4" x14ac:dyDescent="0.6">
      <c r="R303" s="127"/>
      <c r="S303" s="127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N303" s="39"/>
      <c r="BO303" s="39"/>
      <c r="BP303" s="129"/>
      <c r="BQ303" s="129"/>
      <c r="BR303" s="129"/>
    </row>
    <row r="304" spans="18:70" s="128" customFormat="1" ht="35.4" x14ac:dyDescent="0.6">
      <c r="R304" s="127"/>
      <c r="S304" s="127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N304" s="39"/>
      <c r="BO304" s="39"/>
      <c r="BP304" s="129"/>
      <c r="BQ304" s="129"/>
      <c r="BR304" s="129"/>
    </row>
    <row r="305" spans="18:70" s="128" customFormat="1" ht="35.4" x14ac:dyDescent="0.6">
      <c r="R305" s="127"/>
      <c r="S305" s="127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N305" s="39"/>
      <c r="BO305" s="39"/>
      <c r="BP305" s="129"/>
      <c r="BQ305" s="129"/>
      <c r="BR305" s="129"/>
    </row>
    <row r="306" spans="18:70" s="128" customFormat="1" ht="35.4" x14ac:dyDescent="0.6">
      <c r="R306" s="127"/>
      <c r="S306" s="127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N306" s="39"/>
      <c r="BO306" s="39"/>
      <c r="BP306" s="129"/>
      <c r="BQ306" s="129"/>
      <c r="BR306" s="129"/>
    </row>
    <row r="307" spans="18:70" s="128" customFormat="1" ht="35.4" x14ac:dyDescent="0.6">
      <c r="R307" s="127"/>
      <c r="S307" s="127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N307" s="39"/>
      <c r="BO307" s="39"/>
      <c r="BP307" s="129"/>
      <c r="BQ307" s="129"/>
      <c r="BR307" s="129"/>
    </row>
    <row r="308" spans="18:70" s="128" customFormat="1" ht="35.4" x14ac:dyDescent="0.6">
      <c r="R308" s="127"/>
      <c r="S308" s="127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N308" s="39"/>
      <c r="BO308" s="39"/>
      <c r="BP308" s="129"/>
      <c r="BQ308" s="129"/>
      <c r="BR308" s="129"/>
    </row>
    <row r="309" spans="18:70" s="128" customFormat="1" ht="35.4" x14ac:dyDescent="0.6">
      <c r="R309" s="127"/>
      <c r="S309" s="127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N309" s="39"/>
      <c r="BO309" s="39"/>
      <c r="BP309" s="129"/>
      <c r="BQ309" s="129"/>
      <c r="BR309" s="129"/>
    </row>
    <row r="310" spans="18:70" s="128" customFormat="1" ht="35.4" x14ac:dyDescent="0.6">
      <c r="R310" s="127"/>
      <c r="S310" s="127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N310" s="39"/>
      <c r="BO310" s="39"/>
      <c r="BP310" s="129"/>
      <c r="BQ310" s="129"/>
      <c r="BR310" s="129"/>
    </row>
    <row r="311" spans="18:70" s="128" customFormat="1" ht="35.4" x14ac:dyDescent="0.6">
      <c r="R311" s="127"/>
      <c r="S311" s="127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N311" s="39"/>
      <c r="BO311" s="39"/>
      <c r="BP311" s="129"/>
      <c r="BQ311" s="129"/>
      <c r="BR311" s="129"/>
    </row>
    <row r="312" spans="18:70" s="128" customFormat="1" ht="35.4" x14ac:dyDescent="0.6">
      <c r="R312" s="127"/>
      <c r="S312" s="127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N312" s="39"/>
      <c r="BO312" s="39"/>
      <c r="BP312" s="129"/>
      <c r="BQ312" s="129"/>
      <c r="BR312" s="129"/>
    </row>
    <row r="313" spans="18:70" s="128" customFormat="1" ht="35.4" x14ac:dyDescent="0.6">
      <c r="R313" s="127"/>
      <c r="S313" s="127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N313" s="39"/>
      <c r="BO313" s="39"/>
      <c r="BP313" s="129"/>
      <c r="BQ313" s="129"/>
      <c r="BR313" s="129"/>
    </row>
    <row r="314" spans="18:70" s="128" customFormat="1" ht="35.4" x14ac:dyDescent="0.6">
      <c r="R314" s="127"/>
      <c r="S314" s="127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N314" s="39"/>
      <c r="BO314" s="39"/>
      <c r="BP314" s="129"/>
      <c r="BQ314" s="129"/>
      <c r="BR314" s="129"/>
    </row>
    <row r="315" spans="18:70" s="128" customFormat="1" ht="35.4" x14ac:dyDescent="0.6">
      <c r="R315" s="127"/>
      <c r="S315" s="127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N315" s="39"/>
      <c r="BO315" s="39"/>
      <c r="BP315" s="129"/>
      <c r="BQ315" s="129"/>
      <c r="BR315" s="129"/>
    </row>
    <row r="316" spans="18:70" s="128" customFormat="1" ht="35.4" x14ac:dyDescent="0.6">
      <c r="R316" s="127"/>
      <c r="S316" s="127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N316" s="39"/>
      <c r="BO316" s="39"/>
      <c r="BP316" s="129"/>
      <c r="BQ316" s="129"/>
      <c r="BR316" s="129"/>
    </row>
    <row r="317" spans="18:70" s="128" customFormat="1" ht="35.4" x14ac:dyDescent="0.6">
      <c r="R317" s="127"/>
      <c r="S317" s="127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N317" s="39"/>
      <c r="BO317" s="39"/>
      <c r="BP317" s="129"/>
      <c r="BQ317" s="129"/>
      <c r="BR317" s="129"/>
    </row>
    <row r="318" spans="18:70" s="128" customFormat="1" ht="35.4" x14ac:dyDescent="0.6">
      <c r="R318" s="127"/>
      <c r="S318" s="127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N318" s="39"/>
      <c r="BO318" s="39"/>
      <c r="BP318" s="129"/>
      <c r="BQ318" s="129"/>
      <c r="BR318" s="129"/>
    </row>
    <row r="319" spans="18:70" s="128" customFormat="1" ht="35.4" x14ac:dyDescent="0.6">
      <c r="R319" s="127"/>
      <c r="S319" s="127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N319" s="39"/>
      <c r="BO319" s="39"/>
      <c r="BP319" s="129"/>
      <c r="BQ319" s="129"/>
      <c r="BR319" s="129"/>
    </row>
    <row r="320" spans="18:70" s="128" customFormat="1" ht="35.4" x14ac:dyDescent="0.6">
      <c r="R320" s="127"/>
      <c r="S320" s="127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N320" s="39"/>
      <c r="BO320" s="39"/>
      <c r="BP320" s="129"/>
      <c r="BQ320" s="129"/>
      <c r="BR320" s="129"/>
    </row>
    <row r="321" spans="18:70" s="128" customFormat="1" ht="35.4" x14ac:dyDescent="0.6">
      <c r="R321" s="127"/>
      <c r="S321" s="127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N321" s="39"/>
      <c r="BO321" s="39"/>
      <c r="BP321" s="129"/>
      <c r="BQ321" s="129"/>
      <c r="BR321" s="129"/>
    </row>
    <row r="322" spans="18:70" s="128" customFormat="1" ht="35.4" x14ac:dyDescent="0.6">
      <c r="R322" s="127"/>
      <c r="S322" s="127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N322" s="39"/>
      <c r="BO322" s="39"/>
      <c r="BP322" s="129"/>
      <c r="BQ322" s="129"/>
      <c r="BR322" s="129"/>
    </row>
    <row r="323" spans="18:70" s="128" customFormat="1" ht="35.4" x14ac:dyDescent="0.6">
      <c r="R323" s="127"/>
      <c r="S323" s="127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N323" s="39"/>
      <c r="BO323" s="39"/>
      <c r="BP323" s="129"/>
      <c r="BQ323" s="129"/>
      <c r="BR323" s="129"/>
    </row>
    <row r="324" spans="18:70" s="128" customFormat="1" ht="35.4" x14ac:dyDescent="0.6">
      <c r="R324" s="127"/>
      <c r="S324" s="127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N324" s="39"/>
      <c r="BO324" s="39"/>
      <c r="BP324" s="129"/>
      <c r="BQ324" s="129"/>
      <c r="BR324" s="129"/>
    </row>
    <row r="325" spans="18:70" s="128" customFormat="1" ht="35.4" x14ac:dyDescent="0.6">
      <c r="R325" s="127"/>
      <c r="S325" s="127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N325" s="39"/>
      <c r="BO325" s="39"/>
      <c r="BP325" s="129"/>
      <c r="BQ325" s="129"/>
      <c r="BR325" s="129"/>
    </row>
    <row r="326" spans="18:70" s="128" customFormat="1" ht="35.4" x14ac:dyDescent="0.6">
      <c r="R326" s="127"/>
      <c r="S326" s="127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N326" s="39"/>
      <c r="BO326" s="39"/>
      <c r="BP326" s="129"/>
      <c r="BQ326" s="129"/>
      <c r="BR326" s="129"/>
    </row>
    <row r="327" spans="18:70" s="128" customFormat="1" ht="35.4" x14ac:dyDescent="0.6">
      <c r="R327" s="127"/>
      <c r="S327" s="127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N327" s="39"/>
      <c r="BO327" s="39"/>
      <c r="BP327" s="129"/>
      <c r="BQ327" s="129"/>
      <c r="BR327" s="129"/>
    </row>
    <row r="328" spans="18:70" s="128" customFormat="1" ht="35.4" x14ac:dyDescent="0.6">
      <c r="R328" s="127"/>
      <c r="S328" s="127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N328" s="39"/>
      <c r="BO328" s="39"/>
      <c r="BP328" s="129"/>
      <c r="BQ328" s="129"/>
      <c r="BR328" s="129"/>
    </row>
    <row r="329" spans="18:70" s="128" customFormat="1" ht="35.4" x14ac:dyDescent="0.6">
      <c r="R329" s="127"/>
      <c r="S329" s="127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N329" s="39"/>
      <c r="BO329" s="39"/>
      <c r="BP329" s="129"/>
      <c r="BQ329" s="129"/>
      <c r="BR329" s="129"/>
    </row>
    <row r="330" spans="18:70" s="128" customFormat="1" ht="35.4" x14ac:dyDescent="0.6">
      <c r="R330" s="127"/>
      <c r="S330" s="127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N330" s="39"/>
      <c r="BO330" s="39"/>
      <c r="BP330" s="129"/>
      <c r="BQ330" s="129"/>
      <c r="BR330" s="129"/>
    </row>
    <row r="331" spans="18:70" s="128" customFormat="1" ht="35.4" x14ac:dyDescent="0.6">
      <c r="R331" s="127"/>
      <c r="S331" s="127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N331" s="39"/>
      <c r="BO331" s="39"/>
      <c r="BP331" s="129"/>
      <c r="BQ331" s="129"/>
      <c r="BR331" s="129"/>
    </row>
    <row r="332" spans="18:70" s="128" customFormat="1" ht="35.4" x14ac:dyDescent="0.6">
      <c r="R332" s="127"/>
      <c r="S332" s="127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N332" s="39"/>
      <c r="BO332" s="39"/>
      <c r="BP332" s="129"/>
      <c r="BQ332" s="129"/>
      <c r="BR332" s="129"/>
    </row>
    <row r="333" spans="18:70" s="128" customFormat="1" ht="35.4" x14ac:dyDescent="0.6">
      <c r="R333" s="127"/>
      <c r="S333" s="127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N333" s="39"/>
      <c r="BO333" s="39"/>
      <c r="BP333" s="129"/>
      <c r="BQ333" s="129"/>
      <c r="BR333" s="129"/>
    </row>
    <row r="334" spans="18:70" s="128" customFormat="1" ht="35.4" x14ac:dyDescent="0.6">
      <c r="R334" s="127"/>
      <c r="S334" s="127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N334" s="39"/>
      <c r="BO334" s="39"/>
      <c r="BP334" s="129"/>
      <c r="BQ334" s="129"/>
      <c r="BR334" s="129"/>
    </row>
    <row r="335" spans="18:70" s="128" customFormat="1" ht="35.4" x14ac:dyDescent="0.6">
      <c r="R335" s="127"/>
      <c r="S335" s="127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N335" s="39"/>
      <c r="BO335" s="39"/>
      <c r="BP335" s="129"/>
      <c r="BQ335" s="129"/>
      <c r="BR335" s="129"/>
    </row>
    <row r="336" spans="18:70" s="128" customFormat="1" ht="35.4" x14ac:dyDescent="0.6">
      <c r="R336" s="127"/>
      <c r="S336" s="127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N336" s="39"/>
      <c r="BO336" s="39"/>
      <c r="BP336" s="129"/>
      <c r="BQ336" s="129"/>
      <c r="BR336" s="129"/>
    </row>
    <row r="337" spans="18:70" s="128" customFormat="1" ht="35.4" x14ac:dyDescent="0.6">
      <c r="R337" s="127"/>
      <c r="S337" s="127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N337" s="39"/>
      <c r="BO337" s="39"/>
      <c r="BP337" s="129"/>
      <c r="BQ337" s="129"/>
      <c r="BR337" s="129"/>
    </row>
    <row r="338" spans="18:70" s="128" customFormat="1" ht="35.4" x14ac:dyDescent="0.6">
      <c r="R338" s="127"/>
      <c r="S338" s="127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N338" s="39"/>
      <c r="BO338" s="39"/>
      <c r="BP338" s="129"/>
      <c r="BQ338" s="129"/>
      <c r="BR338" s="129"/>
    </row>
    <row r="339" spans="18:70" s="128" customFormat="1" ht="35.4" x14ac:dyDescent="0.6">
      <c r="R339" s="127"/>
      <c r="S339" s="127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N339" s="39"/>
      <c r="BO339" s="39"/>
      <c r="BP339" s="129"/>
      <c r="BQ339" s="129"/>
      <c r="BR339" s="129"/>
    </row>
    <row r="340" spans="18:70" s="128" customFormat="1" ht="35.4" x14ac:dyDescent="0.6">
      <c r="R340" s="127"/>
      <c r="S340" s="127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N340" s="39"/>
      <c r="BO340" s="39"/>
      <c r="BP340" s="129"/>
      <c r="BQ340" s="129"/>
      <c r="BR340" s="129"/>
    </row>
    <row r="341" spans="18:70" s="128" customFormat="1" ht="35.4" x14ac:dyDescent="0.6">
      <c r="R341" s="127"/>
      <c r="S341" s="127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N341" s="39"/>
      <c r="BO341" s="39"/>
      <c r="BP341" s="129"/>
      <c r="BQ341" s="129"/>
      <c r="BR341" s="129"/>
    </row>
    <row r="342" spans="18:70" s="128" customFormat="1" ht="35.4" x14ac:dyDescent="0.6">
      <c r="R342" s="127"/>
      <c r="S342" s="127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N342" s="39"/>
      <c r="BO342" s="39"/>
      <c r="BP342" s="129"/>
      <c r="BQ342" s="129"/>
      <c r="BR342" s="129"/>
    </row>
    <row r="343" spans="18:70" s="31" customFormat="1" x14ac:dyDescent="0.55000000000000004">
      <c r="R343" s="32"/>
      <c r="S343" s="32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N343" s="7"/>
      <c r="BO343" s="7"/>
      <c r="BP343" s="33"/>
      <c r="BQ343" s="33"/>
      <c r="BR343" s="33"/>
    </row>
    <row r="344" spans="18:70" s="31" customFormat="1" x14ac:dyDescent="0.55000000000000004">
      <c r="R344" s="32"/>
      <c r="S344" s="32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N344" s="7"/>
      <c r="BO344" s="7"/>
      <c r="BP344" s="33"/>
      <c r="BQ344" s="33"/>
      <c r="BR344" s="33"/>
    </row>
    <row r="345" spans="18:70" s="31" customFormat="1" x14ac:dyDescent="0.55000000000000004">
      <c r="R345" s="32"/>
      <c r="S345" s="32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N345" s="7"/>
      <c r="BO345" s="7"/>
      <c r="BP345" s="33"/>
      <c r="BQ345" s="33"/>
      <c r="BR345" s="33"/>
    </row>
    <row r="346" spans="18:70" s="31" customFormat="1" x14ac:dyDescent="0.55000000000000004">
      <c r="R346" s="32"/>
      <c r="S346" s="32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N346" s="7"/>
      <c r="BO346" s="7"/>
      <c r="BP346" s="33"/>
      <c r="BQ346" s="33"/>
      <c r="BR346" s="33"/>
    </row>
    <row r="347" spans="18:70" s="31" customFormat="1" x14ac:dyDescent="0.55000000000000004">
      <c r="R347" s="32"/>
      <c r="S347" s="32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N347" s="7"/>
      <c r="BO347" s="7"/>
      <c r="BP347" s="33"/>
      <c r="BQ347" s="33"/>
      <c r="BR347" s="33"/>
    </row>
    <row r="348" spans="18:70" s="31" customFormat="1" x14ac:dyDescent="0.55000000000000004">
      <c r="R348" s="32"/>
      <c r="S348" s="32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N348" s="7"/>
      <c r="BO348" s="7"/>
      <c r="BP348" s="33"/>
      <c r="BQ348" s="33"/>
      <c r="BR348" s="33"/>
    </row>
    <row r="349" spans="18:70" s="31" customFormat="1" x14ac:dyDescent="0.55000000000000004">
      <c r="R349" s="32"/>
      <c r="S349" s="32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N349" s="7"/>
      <c r="BO349" s="7"/>
      <c r="BP349" s="33"/>
      <c r="BQ349" s="33"/>
      <c r="BR349" s="33"/>
    </row>
    <row r="350" spans="18:70" s="31" customFormat="1" x14ac:dyDescent="0.55000000000000004">
      <c r="R350" s="32"/>
      <c r="S350" s="32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N350" s="7"/>
      <c r="BO350" s="7"/>
      <c r="BP350" s="33"/>
      <c r="BQ350" s="33"/>
      <c r="BR350" s="33"/>
    </row>
    <row r="351" spans="18:70" s="31" customFormat="1" x14ac:dyDescent="0.55000000000000004">
      <c r="R351" s="32"/>
      <c r="S351" s="32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N351" s="7"/>
      <c r="BO351" s="7"/>
      <c r="BP351" s="33"/>
      <c r="BQ351" s="33"/>
      <c r="BR351" s="33"/>
    </row>
    <row r="352" spans="18:70" s="31" customFormat="1" x14ac:dyDescent="0.55000000000000004">
      <c r="R352" s="32"/>
      <c r="S352" s="32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N352" s="7"/>
      <c r="BO352" s="7"/>
      <c r="BP352" s="33"/>
      <c r="BQ352" s="33"/>
      <c r="BR352" s="33"/>
    </row>
    <row r="353" spans="18:70" s="31" customFormat="1" x14ac:dyDescent="0.55000000000000004">
      <c r="R353" s="32"/>
      <c r="S353" s="32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N353" s="7"/>
      <c r="BO353" s="7"/>
      <c r="BP353" s="33"/>
      <c r="BQ353" s="33"/>
      <c r="BR353" s="33"/>
    </row>
    <row r="354" spans="18:70" s="31" customFormat="1" x14ac:dyDescent="0.55000000000000004">
      <c r="R354" s="32"/>
      <c r="S354" s="32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N354" s="7"/>
      <c r="BO354" s="7"/>
      <c r="BP354" s="33"/>
      <c r="BQ354" s="33"/>
      <c r="BR354" s="33"/>
    </row>
    <row r="355" spans="18:70" s="31" customFormat="1" x14ac:dyDescent="0.55000000000000004">
      <c r="R355" s="32"/>
      <c r="S355" s="32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N355" s="7"/>
      <c r="BO355" s="7"/>
      <c r="BP355" s="33"/>
      <c r="BQ355" s="33"/>
      <c r="BR355" s="33"/>
    </row>
    <row r="356" spans="18:70" s="31" customFormat="1" x14ac:dyDescent="0.55000000000000004">
      <c r="R356" s="32"/>
      <c r="S356" s="32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N356" s="7"/>
      <c r="BO356" s="7"/>
      <c r="BP356" s="33"/>
      <c r="BQ356" s="33"/>
      <c r="BR356" s="33"/>
    </row>
    <row r="357" spans="18:70" s="31" customFormat="1" x14ac:dyDescent="0.55000000000000004">
      <c r="R357" s="32"/>
      <c r="S357" s="32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N357" s="7"/>
      <c r="BO357" s="7"/>
      <c r="BP357" s="33"/>
      <c r="BQ357" s="33"/>
      <c r="BR357" s="33"/>
    </row>
    <row r="358" spans="18:70" s="31" customFormat="1" x14ac:dyDescent="0.55000000000000004">
      <c r="R358" s="32"/>
      <c r="S358" s="32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N358" s="7"/>
      <c r="BO358" s="7"/>
      <c r="BP358" s="33"/>
      <c r="BQ358" s="33"/>
      <c r="BR358" s="33"/>
    </row>
    <row r="359" spans="18:70" s="31" customFormat="1" x14ac:dyDescent="0.55000000000000004">
      <c r="R359" s="32"/>
      <c r="S359" s="32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N359" s="7"/>
      <c r="BO359" s="7"/>
      <c r="BP359" s="33"/>
      <c r="BQ359" s="33"/>
      <c r="BR359" s="33"/>
    </row>
    <row r="360" spans="18:70" s="31" customFormat="1" x14ac:dyDescent="0.55000000000000004">
      <c r="R360" s="32"/>
      <c r="S360" s="32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N360" s="7"/>
      <c r="BO360" s="7"/>
      <c r="BP360" s="33"/>
      <c r="BQ360" s="33"/>
      <c r="BR360" s="33"/>
    </row>
    <row r="361" spans="18:70" s="31" customFormat="1" x14ac:dyDescent="0.55000000000000004">
      <c r="R361" s="32"/>
      <c r="S361" s="32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N361" s="7"/>
      <c r="BO361" s="7"/>
      <c r="BP361" s="33"/>
      <c r="BQ361" s="33"/>
      <c r="BR361" s="33"/>
    </row>
    <row r="362" spans="18:70" s="31" customFormat="1" x14ac:dyDescent="0.55000000000000004">
      <c r="R362" s="32"/>
      <c r="S362" s="32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N362" s="7"/>
      <c r="BO362" s="7"/>
      <c r="BP362" s="33"/>
      <c r="BQ362" s="33"/>
      <c r="BR362" s="33"/>
    </row>
    <row r="363" spans="18:70" s="31" customFormat="1" x14ac:dyDescent="0.55000000000000004">
      <c r="R363" s="32"/>
      <c r="S363" s="32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N363" s="7"/>
      <c r="BO363" s="7"/>
      <c r="BP363" s="33"/>
      <c r="BQ363" s="33"/>
      <c r="BR363" s="33"/>
    </row>
    <row r="364" spans="18:70" s="31" customFormat="1" x14ac:dyDescent="0.55000000000000004">
      <c r="R364" s="32"/>
      <c r="S364" s="32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N364" s="7"/>
      <c r="BO364" s="7"/>
      <c r="BP364" s="33"/>
      <c r="BQ364" s="33"/>
      <c r="BR364" s="33"/>
    </row>
    <row r="365" spans="18:70" s="31" customFormat="1" x14ac:dyDescent="0.55000000000000004">
      <c r="R365" s="32"/>
      <c r="S365" s="32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N365" s="7"/>
      <c r="BO365" s="7"/>
      <c r="BP365" s="33"/>
      <c r="BQ365" s="33"/>
      <c r="BR365" s="33"/>
    </row>
    <row r="366" spans="18:70" s="31" customFormat="1" x14ac:dyDescent="0.55000000000000004">
      <c r="R366" s="32"/>
      <c r="S366" s="32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N366" s="7"/>
      <c r="BO366" s="7"/>
      <c r="BP366" s="33"/>
      <c r="BQ366" s="33"/>
      <c r="BR366" s="33"/>
    </row>
    <row r="367" spans="18:70" s="31" customFormat="1" x14ac:dyDescent="0.55000000000000004">
      <c r="R367" s="32"/>
      <c r="S367" s="32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N367" s="7"/>
      <c r="BO367" s="7"/>
      <c r="BP367" s="33"/>
      <c r="BQ367" s="33"/>
      <c r="BR367" s="33"/>
    </row>
    <row r="368" spans="18:70" s="31" customFormat="1" x14ac:dyDescent="0.55000000000000004">
      <c r="R368" s="32"/>
      <c r="S368" s="32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N368" s="7"/>
      <c r="BO368" s="7"/>
      <c r="BP368" s="33"/>
      <c r="BQ368" s="33"/>
      <c r="BR368" s="33"/>
    </row>
    <row r="369" spans="18:70" s="31" customFormat="1" x14ac:dyDescent="0.55000000000000004">
      <c r="R369" s="32"/>
      <c r="S369" s="32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N369" s="7"/>
      <c r="BO369" s="7"/>
      <c r="BP369" s="33"/>
      <c r="BQ369" s="33"/>
      <c r="BR369" s="33"/>
    </row>
    <row r="370" spans="18:70" s="31" customFormat="1" x14ac:dyDescent="0.55000000000000004">
      <c r="R370" s="32"/>
      <c r="S370" s="32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N370" s="7"/>
      <c r="BO370" s="7"/>
      <c r="BP370" s="33"/>
      <c r="BQ370" s="33"/>
      <c r="BR370" s="33"/>
    </row>
    <row r="371" spans="18:70" s="31" customFormat="1" x14ac:dyDescent="0.55000000000000004">
      <c r="R371" s="32"/>
      <c r="S371" s="32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N371" s="7"/>
      <c r="BO371" s="7"/>
      <c r="BP371" s="33"/>
      <c r="BQ371" s="33"/>
      <c r="BR371" s="33"/>
    </row>
    <row r="372" spans="18:70" s="31" customFormat="1" x14ac:dyDescent="0.55000000000000004">
      <c r="R372" s="32"/>
      <c r="S372" s="32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N372" s="7"/>
      <c r="BO372" s="7"/>
      <c r="BP372" s="33"/>
      <c r="BQ372" s="33"/>
      <c r="BR372" s="33"/>
    </row>
    <row r="373" spans="18:70" s="31" customFormat="1" x14ac:dyDescent="0.55000000000000004">
      <c r="R373" s="32"/>
      <c r="S373" s="32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N373" s="7"/>
      <c r="BO373" s="7"/>
      <c r="BP373" s="33"/>
      <c r="BQ373" s="33"/>
      <c r="BR373" s="33"/>
    </row>
    <row r="374" spans="18:70" s="31" customFormat="1" x14ac:dyDescent="0.55000000000000004">
      <c r="R374" s="32"/>
      <c r="S374" s="32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N374" s="7"/>
      <c r="BO374" s="7"/>
      <c r="BP374" s="33"/>
      <c r="BQ374" s="33"/>
      <c r="BR374" s="33"/>
    </row>
    <row r="375" spans="18:70" s="31" customFormat="1" x14ac:dyDescent="0.55000000000000004">
      <c r="R375" s="32"/>
      <c r="S375" s="32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N375" s="7"/>
      <c r="BO375" s="7"/>
      <c r="BP375" s="33"/>
      <c r="BQ375" s="33"/>
      <c r="BR375" s="33"/>
    </row>
    <row r="376" spans="18:70" s="31" customFormat="1" x14ac:dyDescent="0.55000000000000004">
      <c r="R376" s="32"/>
      <c r="S376" s="32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N376" s="7"/>
      <c r="BO376" s="7"/>
      <c r="BP376" s="33"/>
      <c r="BQ376" s="33"/>
      <c r="BR376" s="33"/>
    </row>
    <row r="377" spans="18:70" s="31" customFormat="1" x14ac:dyDescent="0.55000000000000004">
      <c r="R377" s="32"/>
      <c r="S377" s="32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N377" s="7"/>
      <c r="BO377" s="7"/>
      <c r="BP377" s="33"/>
      <c r="BQ377" s="33"/>
      <c r="BR377" s="33"/>
    </row>
    <row r="378" spans="18:70" s="31" customFormat="1" x14ac:dyDescent="0.55000000000000004">
      <c r="R378" s="32"/>
      <c r="S378" s="32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N378" s="7"/>
      <c r="BO378" s="7"/>
      <c r="BP378" s="33"/>
      <c r="BQ378" s="33"/>
      <c r="BR378" s="33"/>
    </row>
    <row r="379" spans="18:70" s="31" customFormat="1" x14ac:dyDescent="0.55000000000000004">
      <c r="R379" s="32"/>
      <c r="S379" s="32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N379" s="7"/>
      <c r="BO379" s="7"/>
      <c r="BP379" s="33"/>
      <c r="BQ379" s="33"/>
      <c r="BR379" s="33"/>
    </row>
    <row r="380" spans="18:70" s="31" customFormat="1" x14ac:dyDescent="0.55000000000000004">
      <c r="R380" s="32"/>
      <c r="S380" s="32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N380" s="7"/>
      <c r="BO380" s="7"/>
      <c r="BP380" s="33"/>
      <c r="BQ380" s="33"/>
      <c r="BR380" s="33"/>
    </row>
    <row r="381" spans="18:70" s="31" customFormat="1" x14ac:dyDescent="0.55000000000000004">
      <c r="R381" s="32"/>
      <c r="S381" s="32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N381" s="7"/>
      <c r="BO381" s="7"/>
      <c r="BP381" s="33"/>
      <c r="BQ381" s="33"/>
      <c r="BR381" s="33"/>
    </row>
    <row r="382" spans="18:70" s="31" customFormat="1" x14ac:dyDescent="0.55000000000000004">
      <c r="R382" s="32"/>
      <c r="S382" s="32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N382" s="7"/>
      <c r="BO382" s="7"/>
      <c r="BP382" s="33"/>
      <c r="BQ382" s="33"/>
      <c r="BR382" s="33"/>
    </row>
    <row r="383" spans="18:70" s="31" customFormat="1" x14ac:dyDescent="0.55000000000000004">
      <c r="R383" s="32"/>
      <c r="S383" s="32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N383" s="7"/>
      <c r="BO383" s="7"/>
      <c r="BP383" s="33"/>
      <c r="BQ383" s="33"/>
      <c r="BR383" s="33"/>
    </row>
    <row r="384" spans="18:70" s="31" customFormat="1" x14ac:dyDescent="0.55000000000000004">
      <c r="R384" s="32"/>
      <c r="S384" s="32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N384" s="7"/>
      <c r="BO384" s="7"/>
      <c r="BP384" s="33"/>
      <c r="BQ384" s="33"/>
      <c r="BR384" s="33"/>
    </row>
    <row r="385" spans="18:70" s="31" customFormat="1" x14ac:dyDescent="0.55000000000000004">
      <c r="R385" s="32"/>
      <c r="S385" s="32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N385" s="7"/>
      <c r="BO385" s="7"/>
      <c r="BP385" s="33"/>
      <c r="BQ385" s="33"/>
      <c r="BR385" s="33"/>
    </row>
    <row r="386" spans="18:70" s="31" customFormat="1" x14ac:dyDescent="0.55000000000000004">
      <c r="R386" s="32"/>
      <c r="S386" s="32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N386" s="7"/>
      <c r="BO386" s="7"/>
      <c r="BP386" s="33"/>
      <c r="BQ386" s="33"/>
      <c r="BR386" s="33"/>
    </row>
    <row r="387" spans="18:70" s="31" customFormat="1" x14ac:dyDescent="0.55000000000000004">
      <c r="R387" s="32"/>
      <c r="S387" s="32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N387" s="7"/>
      <c r="BO387" s="7"/>
      <c r="BP387" s="33"/>
      <c r="BQ387" s="33"/>
      <c r="BR387" s="33"/>
    </row>
    <row r="388" spans="18:70" s="31" customFormat="1" x14ac:dyDescent="0.55000000000000004">
      <c r="R388" s="32"/>
      <c r="S388" s="32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N388" s="7"/>
      <c r="BO388" s="7"/>
      <c r="BP388" s="33"/>
      <c r="BQ388" s="33"/>
      <c r="BR388" s="33"/>
    </row>
    <row r="389" spans="18:70" s="31" customFormat="1" x14ac:dyDescent="0.55000000000000004">
      <c r="R389" s="32"/>
      <c r="S389" s="32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N389" s="7"/>
      <c r="BO389" s="7"/>
      <c r="BP389" s="33"/>
      <c r="BQ389" s="33"/>
      <c r="BR389" s="33"/>
    </row>
    <row r="390" spans="18:70" s="31" customFormat="1" x14ac:dyDescent="0.55000000000000004">
      <c r="R390" s="32"/>
      <c r="S390" s="32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N390" s="7"/>
      <c r="BO390" s="7"/>
      <c r="BP390" s="33"/>
      <c r="BQ390" s="33"/>
      <c r="BR390" s="33"/>
    </row>
    <row r="391" spans="18:70" s="31" customFormat="1" x14ac:dyDescent="0.55000000000000004">
      <c r="R391" s="32"/>
      <c r="S391" s="32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N391" s="7"/>
      <c r="BO391" s="7"/>
      <c r="BP391" s="33"/>
      <c r="BQ391" s="33"/>
      <c r="BR391" s="33"/>
    </row>
    <row r="392" spans="18:70" s="31" customFormat="1" x14ac:dyDescent="0.55000000000000004">
      <c r="R392" s="32"/>
      <c r="S392" s="32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N392" s="7"/>
      <c r="BO392" s="7"/>
      <c r="BP392" s="33"/>
      <c r="BQ392" s="33"/>
      <c r="BR392" s="33"/>
    </row>
    <row r="393" spans="18:70" s="31" customFormat="1" x14ac:dyDescent="0.55000000000000004">
      <c r="R393" s="32"/>
      <c r="S393" s="32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N393" s="7"/>
      <c r="BO393" s="7"/>
      <c r="BP393" s="33"/>
      <c r="BQ393" s="33"/>
      <c r="BR393" s="33"/>
    </row>
    <row r="394" spans="18:70" s="31" customFormat="1" x14ac:dyDescent="0.55000000000000004">
      <c r="R394" s="32"/>
      <c r="S394" s="32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N394" s="7"/>
      <c r="BO394" s="7"/>
      <c r="BP394" s="33"/>
      <c r="BQ394" s="33"/>
      <c r="BR394" s="33"/>
    </row>
    <row r="395" spans="18:70" s="31" customFormat="1" x14ac:dyDescent="0.55000000000000004">
      <c r="R395" s="32"/>
      <c r="S395" s="32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N395" s="7"/>
      <c r="BO395" s="7"/>
      <c r="BP395" s="33"/>
      <c r="BQ395" s="33"/>
      <c r="BR395" s="33"/>
    </row>
    <row r="396" spans="18:70" s="31" customFormat="1" x14ac:dyDescent="0.55000000000000004">
      <c r="R396" s="32"/>
      <c r="S396" s="32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N396" s="7"/>
      <c r="BO396" s="7"/>
      <c r="BP396" s="33"/>
      <c r="BQ396" s="33"/>
      <c r="BR396" s="33"/>
    </row>
    <row r="397" spans="18:70" s="31" customFormat="1" x14ac:dyDescent="0.55000000000000004">
      <c r="R397" s="32"/>
      <c r="S397" s="32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N397" s="7"/>
      <c r="BO397" s="7"/>
      <c r="BP397" s="33"/>
      <c r="BQ397" s="33"/>
      <c r="BR397" s="33"/>
    </row>
    <row r="398" spans="18:70" s="31" customFormat="1" x14ac:dyDescent="0.55000000000000004">
      <c r="R398" s="32"/>
      <c r="S398" s="32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N398" s="7"/>
      <c r="BO398" s="7"/>
      <c r="BP398" s="33"/>
      <c r="BQ398" s="33"/>
      <c r="BR398" s="33"/>
    </row>
    <row r="399" spans="18:70" s="31" customFormat="1" x14ac:dyDescent="0.55000000000000004">
      <c r="R399" s="32"/>
      <c r="S399" s="32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N399" s="7"/>
      <c r="BO399" s="7"/>
      <c r="BP399" s="33"/>
      <c r="BQ399" s="33"/>
      <c r="BR399" s="33"/>
    </row>
    <row r="400" spans="18:70" s="31" customFormat="1" x14ac:dyDescent="0.55000000000000004">
      <c r="R400" s="32"/>
      <c r="S400" s="32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N400" s="7"/>
      <c r="BO400" s="7"/>
      <c r="BP400" s="33"/>
      <c r="BQ400" s="33"/>
      <c r="BR400" s="33"/>
    </row>
    <row r="401" spans="18:70" s="31" customFormat="1" x14ac:dyDescent="0.55000000000000004">
      <c r="R401" s="32"/>
      <c r="S401" s="32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N401" s="7"/>
      <c r="BO401" s="7"/>
      <c r="BP401" s="33"/>
      <c r="BQ401" s="33"/>
      <c r="BR401" s="33"/>
    </row>
    <row r="402" spans="18:70" s="31" customFormat="1" x14ac:dyDescent="0.55000000000000004">
      <c r="R402" s="32"/>
      <c r="S402" s="32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N402" s="7"/>
      <c r="BO402" s="7"/>
      <c r="BP402" s="33"/>
      <c r="BQ402" s="33"/>
      <c r="BR402" s="33"/>
    </row>
    <row r="403" spans="18:70" s="31" customFormat="1" x14ac:dyDescent="0.55000000000000004">
      <c r="R403" s="32"/>
      <c r="S403" s="32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N403" s="7"/>
      <c r="BO403" s="7"/>
      <c r="BP403" s="33"/>
      <c r="BQ403" s="33"/>
      <c r="BR403" s="33"/>
    </row>
    <row r="404" spans="18:70" s="31" customFormat="1" x14ac:dyDescent="0.55000000000000004">
      <c r="R404" s="32"/>
      <c r="S404" s="32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N404" s="7"/>
      <c r="BO404" s="7"/>
      <c r="BP404" s="33"/>
      <c r="BQ404" s="33"/>
      <c r="BR404" s="33"/>
    </row>
    <row r="405" spans="18:70" s="31" customFormat="1" x14ac:dyDescent="0.55000000000000004">
      <c r="R405" s="32"/>
      <c r="S405" s="32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N405" s="7"/>
      <c r="BO405" s="7"/>
      <c r="BP405" s="33"/>
      <c r="BQ405" s="33"/>
      <c r="BR405" s="33"/>
    </row>
    <row r="406" spans="18:70" s="31" customFormat="1" x14ac:dyDescent="0.55000000000000004">
      <c r="R406" s="32"/>
      <c r="S406" s="32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N406" s="7"/>
      <c r="BO406" s="7"/>
      <c r="BP406" s="33"/>
      <c r="BQ406" s="33"/>
      <c r="BR406" s="33"/>
    </row>
    <row r="407" spans="18:70" s="31" customFormat="1" x14ac:dyDescent="0.55000000000000004">
      <c r="R407" s="32"/>
      <c r="S407" s="32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N407" s="7"/>
      <c r="BO407" s="7"/>
      <c r="BP407" s="33"/>
      <c r="BQ407" s="33"/>
      <c r="BR407" s="33"/>
    </row>
    <row r="408" spans="18:70" s="31" customFormat="1" x14ac:dyDescent="0.55000000000000004">
      <c r="R408" s="32"/>
      <c r="S408" s="32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N408" s="7"/>
      <c r="BO408" s="7"/>
      <c r="BP408" s="33"/>
      <c r="BQ408" s="33"/>
      <c r="BR408" s="33"/>
    </row>
    <row r="409" spans="18:70" s="31" customFormat="1" x14ac:dyDescent="0.55000000000000004">
      <c r="R409" s="32"/>
      <c r="S409" s="32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N409" s="7"/>
      <c r="BO409" s="7"/>
      <c r="BP409" s="33"/>
      <c r="BQ409" s="33"/>
      <c r="BR409" s="33"/>
    </row>
    <row r="410" spans="18:70" s="31" customFormat="1" x14ac:dyDescent="0.55000000000000004">
      <c r="R410" s="32"/>
      <c r="S410" s="32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N410" s="7"/>
      <c r="BO410" s="7"/>
      <c r="BP410" s="33"/>
      <c r="BQ410" s="33"/>
      <c r="BR410" s="33"/>
    </row>
    <row r="411" spans="18:70" s="31" customFormat="1" x14ac:dyDescent="0.55000000000000004">
      <c r="R411" s="32"/>
      <c r="S411" s="32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N411" s="7"/>
      <c r="BO411" s="7"/>
      <c r="BP411" s="33"/>
      <c r="BQ411" s="33"/>
      <c r="BR411" s="33"/>
    </row>
    <row r="412" spans="18:70" s="31" customFormat="1" x14ac:dyDescent="0.55000000000000004">
      <c r="R412" s="32"/>
      <c r="S412" s="32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N412" s="7"/>
      <c r="BO412" s="7"/>
      <c r="BP412" s="33"/>
      <c r="BQ412" s="33"/>
      <c r="BR412" s="33"/>
    </row>
    <row r="413" spans="18:70" s="31" customFormat="1" x14ac:dyDescent="0.55000000000000004">
      <c r="R413" s="32"/>
      <c r="S413" s="32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N413" s="7"/>
      <c r="BO413" s="7"/>
      <c r="BP413" s="33"/>
      <c r="BQ413" s="33"/>
      <c r="BR413" s="33"/>
    </row>
    <row r="414" spans="18:70" s="31" customFormat="1" x14ac:dyDescent="0.55000000000000004">
      <c r="R414" s="32"/>
      <c r="S414" s="32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N414" s="7"/>
      <c r="BO414" s="7"/>
      <c r="BP414" s="33"/>
      <c r="BQ414" s="33"/>
      <c r="BR414" s="33"/>
    </row>
    <row r="415" spans="18:70" s="31" customFormat="1" x14ac:dyDescent="0.55000000000000004">
      <c r="R415" s="32"/>
      <c r="S415" s="32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N415" s="7"/>
      <c r="BO415" s="7"/>
      <c r="BP415" s="33"/>
      <c r="BQ415" s="33"/>
      <c r="BR415" s="33"/>
    </row>
    <row r="416" spans="18:70" s="31" customFormat="1" x14ac:dyDescent="0.55000000000000004">
      <c r="R416" s="32"/>
      <c r="S416" s="32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N416" s="7"/>
      <c r="BO416" s="7"/>
      <c r="BP416" s="33"/>
      <c r="BQ416" s="33"/>
      <c r="BR416" s="33"/>
    </row>
    <row r="417" spans="18:70" s="31" customFormat="1" x14ac:dyDescent="0.55000000000000004">
      <c r="R417" s="32"/>
      <c r="S417" s="32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N417" s="7"/>
      <c r="BO417" s="7"/>
      <c r="BP417" s="33"/>
      <c r="BQ417" s="33"/>
      <c r="BR417" s="33"/>
    </row>
    <row r="418" spans="18:70" s="31" customFormat="1" x14ac:dyDescent="0.55000000000000004">
      <c r="R418" s="32"/>
      <c r="S418" s="32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N418" s="7"/>
      <c r="BO418" s="7"/>
      <c r="BP418" s="33"/>
      <c r="BQ418" s="33"/>
      <c r="BR418" s="33"/>
    </row>
    <row r="419" spans="18:70" s="31" customFormat="1" x14ac:dyDescent="0.55000000000000004">
      <c r="R419" s="32"/>
      <c r="S419" s="32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N419" s="7"/>
      <c r="BO419" s="7"/>
      <c r="BP419" s="33"/>
      <c r="BQ419" s="33"/>
      <c r="BR419" s="33"/>
    </row>
    <row r="420" spans="18:70" s="31" customFormat="1" x14ac:dyDescent="0.55000000000000004">
      <c r="R420" s="32"/>
      <c r="S420" s="32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N420" s="7"/>
      <c r="BO420" s="7"/>
      <c r="BP420" s="33"/>
      <c r="BQ420" s="33"/>
      <c r="BR420" s="33"/>
    </row>
    <row r="421" spans="18:70" s="31" customFormat="1" x14ac:dyDescent="0.55000000000000004">
      <c r="R421" s="32"/>
      <c r="S421" s="32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N421" s="7"/>
      <c r="BO421" s="7"/>
      <c r="BP421" s="33"/>
      <c r="BQ421" s="33"/>
      <c r="BR421" s="33"/>
    </row>
    <row r="422" spans="18:70" s="31" customFormat="1" x14ac:dyDescent="0.55000000000000004">
      <c r="R422" s="32"/>
      <c r="S422" s="32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N422" s="7"/>
      <c r="BO422" s="7"/>
      <c r="BP422" s="33"/>
      <c r="BQ422" s="33"/>
      <c r="BR422" s="33"/>
    </row>
    <row r="423" spans="18:70" s="31" customFormat="1" x14ac:dyDescent="0.55000000000000004">
      <c r="R423" s="32"/>
      <c r="S423" s="32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N423" s="7"/>
      <c r="BO423" s="7"/>
      <c r="BP423" s="33"/>
      <c r="BQ423" s="33"/>
      <c r="BR423" s="33"/>
    </row>
    <row r="424" spans="18:70" s="31" customFormat="1" x14ac:dyDescent="0.55000000000000004">
      <c r="R424" s="32"/>
      <c r="S424" s="32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N424" s="7"/>
      <c r="BO424" s="7"/>
      <c r="BP424" s="33"/>
      <c r="BQ424" s="33"/>
      <c r="BR424" s="33"/>
    </row>
    <row r="425" spans="18:70" s="31" customFormat="1" x14ac:dyDescent="0.55000000000000004">
      <c r="R425" s="32"/>
      <c r="S425" s="32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N425" s="7"/>
      <c r="BO425" s="7"/>
      <c r="BP425" s="33"/>
      <c r="BQ425" s="33"/>
      <c r="BR425" s="33"/>
    </row>
    <row r="426" spans="18:70" s="31" customFormat="1" x14ac:dyDescent="0.55000000000000004">
      <c r="R426" s="32"/>
      <c r="S426" s="32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N426" s="7"/>
      <c r="BO426" s="7"/>
      <c r="BP426" s="33"/>
      <c r="BQ426" s="33"/>
      <c r="BR426" s="33"/>
    </row>
    <row r="427" spans="18:70" s="31" customFormat="1" x14ac:dyDescent="0.55000000000000004">
      <c r="R427" s="32"/>
      <c r="S427" s="32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N427" s="7"/>
      <c r="BO427" s="7"/>
      <c r="BP427" s="33"/>
      <c r="BQ427" s="33"/>
      <c r="BR427" s="33"/>
    </row>
    <row r="428" spans="18:70" s="31" customFormat="1" x14ac:dyDescent="0.55000000000000004">
      <c r="R428" s="32"/>
      <c r="S428" s="32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N428" s="7"/>
      <c r="BO428" s="7"/>
      <c r="BP428" s="33"/>
      <c r="BQ428" s="33"/>
      <c r="BR428" s="33"/>
    </row>
    <row r="429" spans="18:70" s="31" customFormat="1" x14ac:dyDescent="0.55000000000000004">
      <c r="R429" s="32"/>
      <c r="S429" s="32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N429" s="7"/>
      <c r="BO429" s="7"/>
      <c r="BP429" s="33"/>
      <c r="BQ429" s="33"/>
      <c r="BR429" s="33"/>
    </row>
    <row r="430" spans="18:70" s="31" customFormat="1" x14ac:dyDescent="0.55000000000000004">
      <c r="R430" s="32"/>
      <c r="S430" s="32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N430" s="7"/>
      <c r="BO430" s="7"/>
      <c r="BP430" s="33"/>
      <c r="BQ430" s="33"/>
      <c r="BR430" s="33"/>
    </row>
    <row r="431" spans="18:70" s="31" customFormat="1" x14ac:dyDescent="0.55000000000000004">
      <c r="R431" s="32"/>
      <c r="S431" s="32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N431" s="7"/>
      <c r="BO431" s="7"/>
      <c r="BP431" s="33"/>
      <c r="BQ431" s="33"/>
      <c r="BR431" s="33"/>
    </row>
    <row r="432" spans="18:70" s="31" customFormat="1" x14ac:dyDescent="0.55000000000000004">
      <c r="R432" s="32"/>
      <c r="S432" s="32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N432" s="7"/>
      <c r="BO432" s="7"/>
      <c r="BP432" s="33"/>
      <c r="BQ432" s="33"/>
      <c r="BR432" s="33"/>
    </row>
    <row r="433" spans="18:70" s="31" customFormat="1" x14ac:dyDescent="0.55000000000000004">
      <c r="R433" s="32"/>
      <c r="S433" s="32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N433" s="7"/>
      <c r="BO433" s="7"/>
      <c r="BP433" s="33"/>
      <c r="BQ433" s="33"/>
      <c r="BR433" s="33"/>
    </row>
    <row r="434" spans="18:70" s="31" customFormat="1" x14ac:dyDescent="0.55000000000000004">
      <c r="R434" s="32"/>
      <c r="S434" s="32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N434" s="7"/>
      <c r="BO434" s="7"/>
      <c r="BP434" s="33"/>
      <c r="BQ434" s="33"/>
      <c r="BR434" s="33"/>
    </row>
    <row r="435" spans="18:70" s="31" customFormat="1" x14ac:dyDescent="0.55000000000000004">
      <c r="R435" s="32"/>
      <c r="S435" s="32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N435" s="7"/>
      <c r="BO435" s="7"/>
      <c r="BP435" s="33"/>
      <c r="BQ435" s="33"/>
      <c r="BR435" s="33"/>
    </row>
    <row r="436" spans="18:70" s="31" customFormat="1" x14ac:dyDescent="0.55000000000000004">
      <c r="R436" s="32"/>
      <c r="S436" s="32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N436" s="7"/>
      <c r="BO436" s="7"/>
      <c r="BP436" s="33"/>
      <c r="BQ436" s="33"/>
      <c r="BR436" s="33"/>
    </row>
    <row r="437" spans="18:70" s="31" customFormat="1" x14ac:dyDescent="0.55000000000000004">
      <c r="R437" s="32"/>
      <c r="S437" s="32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N437" s="7"/>
      <c r="BO437" s="7"/>
      <c r="BP437" s="33"/>
      <c r="BQ437" s="33"/>
      <c r="BR437" s="33"/>
    </row>
    <row r="438" spans="18:70" s="31" customFormat="1" x14ac:dyDescent="0.55000000000000004">
      <c r="R438" s="32"/>
      <c r="S438" s="32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N438" s="7"/>
      <c r="BO438" s="7"/>
      <c r="BP438" s="33"/>
      <c r="BQ438" s="33"/>
      <c r="BR438" s="33"/>
    </row>
    <row r="439" spans="18:70" s="31" customFormat="1" x14ac:dyDescent="0.55000000000000004">
      <c r="R439" s="32"/>
      <c r="S439" s="32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N439" s="7"/>
      <c r="BO439" s="7"/>
      <c r="BP439" s="33"/>
      <c r="BQ439" s="33"/>
      <c r="BR439" s="33"/>
    </row>
    <row r="440" spans="18:70" s="31" customFormat="1" x14ac:dyDescent="0.55000000000000004">
      <c r="R440" s="32"/>
      <c r="S440" s="32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N440" s="7"/>
      <c r="BO440" s="7"/>
      <c r="BP440" s="33"/>
      <c r="BQ440" s="33"/>
      <c r="BR440" s="33"/>
    </row>
    <row r="441" spans="18:70" s="31" customFormat="1" x14ac:dyDescent="0.55000000000000004">
      <c r="R441" s="32"/>
      <c r="S441" s="32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N441" s="7"/>
      <c r="BO441" s="7"/>
      <c r="BP441" s="33"/>
      <c r="BQ441" s="33"/>
      <c r="BR441" s="33"/>
    </row>
    <row r="442" spans="18:70" s="31" customFormat="1" x14ac:dyDescent="0.55000000000000004">
      <c r="R442" s="32"/>
      <c r="S442" s="32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N442" s="7"/>
      <c r="BO442" s="7"/>
      <c r="BP442" s="33"/>
      <c r="BQ442" s="33"/>
      <c r="BR442" s="33"/>
    </row>
    <row r="443" spans="18:70" s="31" customFormat="1" x14ac:dyDescent="0.55000000000000004">
      <c r="R443" s="32"/>
      <c r="S443" s="32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N443" s="7"/>
      <c r="BO443" s="7"/>
      <c r="BP443" s="33"/>
      <c r="BQ443" s="33"/>
      <c r="BR443" s="33"/>
    </row>
    <row r="444" spans="18:70" s="31" customFormat="1" x14ac:dyDescent="0.55000000000000004">
      <c r="R444" s="32"/>
      <c r="S444" s="32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N444" s="7"/>
      <c r="BO444" s="7"/>
      <c r="BP444" s="33"/>
      <c r="BQ444" s="33"/>
      <c r="BR444" s="33"/>
    </row>
    <row r="445" spans="18:70" s="31" customFormat="1" x14ac:dyDescent="0.55000000000000004">
      <c r="R445" s="32"/>
      <c r="S445" s="32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N445" s="7"/>
      <c r="BO445" s="7"/>
      <c r="BP445" s="33"/>
      <c r="BQ445" s="33"/>
      <c r="BR445" s="33"/>
    </row>
    <row r="446" spans="18:70" s="31" customFormat="1" x14ac:dyDescent="0.55000000000000004">
      <c r="R446" s="32"/>
      <c r="S446" s="32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N446" s="7"/>
      <c r="BO446" s="7"/>
      <c r="BP446" s="33"/>
      <c r="BQ446" s="33"/>
      <c r="BR446" s="33"/>
    </row>
    <row r="447" spans="18:70" s="31" customFormat="1" x14ac:dyDescent="0.55000000000000004">
      <c r="R447" s="32"/>
      <c r="S447" s="32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N447" s="7"/>
      <c r="BO447" s="7"/>
      <c r="BP447" s="33"/>
      <c r="BQ447" s="33"/>
      <c r="BR447" s="33"/>
    </row>
    <row r="448" spans="18:70" s="31" customFormat="1" x14ac:dyDescent="0.55000000000000004">
      <c r="R448" s="32"/>
      <c r="S448" s="32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N448" s="7"/>
      <c r="BO448" s="7"/>
      <c r="BP448" s="33"/>
      <c r="BQ448" s="33"/>
      <c r="BR448" s="33"/>
    </row>
    <row r="449" spans="18:70" s="31" customFormat="1" x14ac:dyDescent="0.55000000000000004">
      <c r="R449" s="32"/>
      <c r="S449" s="32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N449" s="7"/>
      <c r="BO449" s="7"/>
      <c r="BP449" s="33"/>
      <c r="BQ449" s="33"/>
      <c r="BR449" s="33"/>
    </row>
    <row r="450" spans="18:70" s="31" customFormat="1" x14ac:dyDescent="0.55000000000000004">
      <c r="R450" s="32"/>
      <c r="S450" s="32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N450" s="7"/>
      <c r="BO450" s="7"/>
      <c r="BP450" s="33"/>
      <c r="BQ450" s="33"/>
      <c r="BR450" s="33"/>
    </row>
    <row r="451" spans="18:70" s="31" customFormat="1" x14ac:dyDescent="0.55000000000000004">
      <c r="R451" s="32"/>
      <c r="S451" s="32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N451" s="7"/>
      <c r="BO451" s="7"/>
      <c r="BP451" s="33"/>
      <c r="BQ451" s="33"/>
      <c r="BR451" s="33"/>
    </row>
    <row r="452" spans="18:70" s="31" customFormat="1" x14ac:dyDescent="0.55000000000000004">
      <c r="R452" s="32"/>
      <c r="S452" s="32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N452" s="7"/>
      <c r="BO452" s="7"/>
      <c r="BP452" s="33"/>
      <c r="BQ452" s="33"/>
      <c r="BR452" s="33"/>
    </row>
    <row r="453" spans="18:70" s="31" customFormat="1" x14ac:dyDescent="0.55000000000000004">
      <c r="R453" s="32"/>
      <c r="S453" s="32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N453" s="7"/>
      <c r="BO453" s="7"/>
      <c r="BP453" s="33"/>
      <c r="BQ453" s="33"/>
      <c r="BR453" s="33"/>
    </row>
    <row r="454" spans="18:70" s="31" customFormat="1" x14ac:dyDescent="0.55000000000000004">
      <c r="R454" s="32"/>
      <c r="S454" s="32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N454" s="7"/>
      <c r="BO454" s="7"/>
      <c r="BP454" s="33"/>
      <c r="BQ454" s="33"/>
      <c r="BR454" s="33"/>
    </row>
    <row r="455" spans="18:70" s="31" customFormat="1" x14ac:dyDescent="0.55000000000000004">
      <c r="R455" s="32"/>
      <c r="S455" s="32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N455" s="7"/>
      <c r="BO455" s="7"/>
      <c r="BP455" s="33"/>
      <c r="BQ455" s="33"/>
      <c r="BR455" s="33"/>
    </row>
    <row r="456" spans="18:70" s="31" customFormat="1" x14ac:dyDescent="0.55000000000000004">
      <c r="R456" s="32"/>
      <c r="S456" s="32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N456" s="7"/>
      <c r="BO456" s="7"/>
      <c r="BP456" s="33"/>
      <c r="BQ456" s="33"/>
      <c r="BR456" s="33"/>
    </row>
    <row r="457" spans="18:70" s="31" customFormat="1" x14ac:dyDescent="0.55000000000000004">
      <c r="R457" s="32"/>
      <c r="S457" s="32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N457" s="7"/>
      <c r="BO457" s="7"/>
      <c r="BP457" s="33"/>
      <c r="BQ457" s="33"/>
      <c r="BR457" s="33"/>
    </row>
    <row r="458" spans="18:70" s="31" customFormat="1" x14ac:dyDescent="0.55000000000000004">
      <c r="R458" s="32"/>
      <c r="S458" s="32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N458" s="7"/>
      <c r="BO458" s="7"/>
      <c r="BP458" s="33"/>
      <c r="BQ458" s="33"/>
      <c r="BR458" s="33"/>
    </row>
    <row r="459" spans="18:70" s="31" customFormat="1" x14ac:dyDescent="0.55000000000000004">
      <c r="R459" s="32"/>
      <c r="S459" s="32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N459" s="7"/>
      <c r="BO459" s="7"/>
      <c r="BP459" s="33"/>
      <c r="BQ459" s="33"/>
      <c r="BR459" s="33"/>
    </row>
    <row r="460" spans="18:70" s="31" customFormat="1" x14ac:dyDescent="0.55000000000000004">
      <c r="R460" s="32"/>
      <c r="S460" s="32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N460" s="7"/>
      <c r="BO460" s="7"/>
      <c r="BP460" s="33"/>
      <c r="BQ460" s="33"/>
      <c r="BR460" s="33"/>
    </row>
    <row r="461" spans="18:70" s="31" customFormat="1" x14ac:dyDescent="0.55000000000000004">
      <c r="R461" s="32"/>
      <c r="S461" s="32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N461" s="7"/>
      <c r="BO461" s="7"/>
      <c r="BP461" s="33"/>
      <c r="BQ461" s="33"/>
      <c r="BR461" s="33"/>
    </row>
    <row r="462" spans="18:70" s="31" customFormat="1" x14ac:dyDescent="0.55000000000000004">
      <c r="R462" s="32"/>
      <c r="S462" s="32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N462" s="7"/>
      <c r="BO462" s="7"/>
      <c r="BP462" s="33"/>
      <c r="BQ462" s="33"/>
      <c r="BR462" s="33"/>
    </row>
    <row r="463" spans="18:70" s="31" customFormat="1" x14ac:dyDescent="0.55000000000000004">
      <c r="R463" s="32"/>
      <c r="S463" s="32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N463" s="7"/>
      <c r="BO463" s="7"/>
      <c r="BP463" s="33"/>
      <c r="BQ463" s="33"/>
      <c r="BR463" s="33"/>
    </row>
    <row r="464" spans="18:70" s="31" customFormat="1" x14ac:dyDescent="0.55000000000000004">
      <c r="R464" s="32"/>
      <c r="S464" s="32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N464" s="7"/>
      <c r="BO464" s="7"/>
      <c r="BP464" s="33"/>
      <c r="BQ464" s="33"/>
      <c r="BR464" s="33"/>
    </row>
    <row r="465" spans="18:70" s="31" customFormat="1" x14ac:dyDescent="0.55000000000000004">
      <c r="R465" s="32"/>
      <c r="S465" s="32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N465" s="7"/>
      <c r="BO465" s="7"/>
      <c r="BP465" s="33"/>
      <c r="BQ465" s="33"/>
      <c r="BR465" s="33"/>
    </row>
    <row r="466" spans="18:70" s="31" customFormat="1" x14ac:dyDescent="0.55000000000000004">
      <c r="R466" s="32"/>
      <c r="S466" s="32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N466" s="7"/>
      <c r="BO466" s="7"/>
      <c r="BP466" s="33"/>
      <c r="BQ466" s="33"/>
      <c r="BR466" s="33"/>
    </row>
    <row r="467" spans="18:70" s="31" customFormat="1" x14ac:dyDescent="0.55000000000000004">
      <c r="R467" s="32"/>
      <c r="S467" s="32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N467" s="7"/>
      <c r="BO467" s="7"/>
      <c r="BP467" s="33"/>
      <c r="BQ467" s="33"/>
      <c r="BR467" s="33"/>
    </row>
    <row r="468" spans="18:70" s="31" customFormat="1" x14ac:dyDescent="0.55000000000000004">
      <c r="R468" s="32"/>
      <c r="S468" s="32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N468" s="7"/>
      <c r="BO468" s="7"/>
      <c r="BP468" s="33"/>
      <c r="BQ468" s="33"/>
      <c r="BR468" s="33"/>
    </row>
    <row r="469" spans="18:70" s="31" customFormat="1" x14ac:dyDescent="0.55000000000000004">
      <c r="R469" s="32"/>
      <c r="S469" s="32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N469" s="7"/>
      <c r="BO469" s="7"/>
      <c r="BP469" s="33"/>
      <c r="BQ469" s="33"/>
      <c r="BR469" s="33"/>
    </row>
    <row r="470" spans="18:70" s="31" customFormat="1" x14ac:dyDescent="0.55000000000000004">
      <c r="R470" s="32"/>
      <c r="S470" s="32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N470" s="7"/>
      <c r="BO470" s="7"/>
      <c r="BP470" s="33"/>
      <c r="BQ470" s="33"/>
      <c r="BR470" s="33"/>
    </row>
    <row r="471" spans="18:70" s="31" customFormat="1" x14ac:dyDescent="0.55000000000000004">
      <c r="R471" s="32"/>
      <c r="S471" s="32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N471" s="7"/>
      <c r="BO471" s="7"/>
      <c r="BP471" s="33"/>
      <c r="BQ471" s="33"/>
      <c r="BR471" s="33"/>
    </row>
    <row r="472" spans="18:70" s="31" customFormat="1" x14ac:dyDescent="0.55000000000000004">
      <c r="R472" s="32"/>
      <c r="S472" s="32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N472" s="7"/>
      <c r="BO472" s="7"/>
      <c r="BP472" s="33"/>
      <c r="BQ472" s="33"/>
      <c r="BR472" s="33"/>
    </row>
    <row r="473" spans="18:70" s="31" customFormat="1" x14ac:dyDescent="0.55000000000000004">
      <c r="R473" s="32"/>
      <c r="S473" s="32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N473" s="7"/>
      <c r="BO473" s="7"/>
      <c r="BP473" s="33"/>
      <c r="BQ473" s="33"/>
      <c r="BR473" s="33"/>
    </row>
    <row r="474" spans="18:70" s="31" customFormat="1" x14ac:dyDescent="0.55000000000000004">
      <c r="R474" s="32"/>
      <c r="S474" s="32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N474" s="7"/>
      <c r="BO474" s="7"/>
      <c r="BP474" s="33"/>
      <c r="BQ474" s="33"/>
      <c r="BR474" s="33"/>
    </row>
    <row r="475" spans="18:70" s="31" customFormat="1" x14ac:dyDescent="0.55000000000000004">
      <c r="R475" s="32"/>
      <c r="S475" s="32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N475" s="7"/>
      <c r="BO475" s="7"/>
      <c r="BP475" s="33"/>
      <c r="BQ475" s="33"/>
      <c r="BR475" s="33"/>
    </row>
    <row r="476" spans="18:70" s="31" customFormat="1" x14ac:dyDescent="0.55000000000000004">
      <c r="R476" s="32"/>
      <c r="S476" s="32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N476" s="7"/>
      <c r="BO476" s="7"/>
      <c r="BP476" s="33"/>
      <c r="BQ476" s="33"/>
      <c r="BR476" s="33"/>
    </row>
    <row r="477" spans="18:70" s="31" customFormat="1" x14ac:dyDescent="0.55000000000000004">
      <c r="R477" s="32"/>
      <c r="S477" s="32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N477" s="7"/>
      <c r="BO477" s="7"/>
      <c r="BP477" s="33"/>
      <c r="BQ477" s="33"/>
      <c r="BR477" s="33"/>
    </row>
    <row r="478" spans="18:70" s="31" customFormat="1" x14ac:dyDescent="0.55000000000000004">
      <c r="R478" s="32"/>
      <c r="S478" s="32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N478" s="7"/>
      <c r="BO478" s="7"/>
      <c r="BP478" s="33"/>
      <c r="BQ478" s="33"/>
      <c r="BR478" s="33"/>
    </row>
    <row r="479" spans="18:70" s="31" customFormat="1" x14ac:dyDescent="0.55000000000000004">
      <c r="R479" s="32"/>
      <c r="S479" s="32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N479" s="7"/>
      <c r="BO479" s="7"/>
      <c r="BP479" s="33"/>
      <c r="BQ479" s="33"/>
      <c r="BR479" s="33"/>
    </row>
    <row r="480" spans="18:70" s="31" customFormat="1" x14ac:dyDescent="0.55000000000000004">
      <c r="R480" s="32"/>
      <c r="S480" s="32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N480" s="7"/>
      <c r="BO480" s="7"/>
      <c r="BP480" s="33"/>
      <c r="BQ480" s="33"/>
      <c r="BR480" s="33"/>
    </row>
    <row r="481" spans="18:70" s="31" customFormat="1" x14ac:dyDescent="0.55000000000000004">
      <c r="R481" s="32"/>
      <c r="S481" s="32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N481" s="7"/>
      <c r="BO481" s="7"/>
      <c r="BP481" s="33"/>
      <c r="BQ481" s="33"/>
      <c r="BR481" s="33"/>
    </row>
    <row r="482" spans="18:70" s="31" customFormat="1" x14ac:dyDescent="0.55000000000000004">
      <c r="R482" s="32"/>
      <c r="S482" s="32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N482" s="7"/>
      <c r="BO482" s="7"/>
      <c r="BP482" s="33"/>
      <c r="BQ482" s="33"/>
      <c r="BR482" s="33"/>
    </row>
    <row r="483" spans="18:70" s="31" customFormat="1" x14ac:dyDescent="0.55000000000000004">
      <c r="R483" s="32"/>
      <c r="S483" s="32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N483" s="7"/>
      <c r="BO483" s="7"/>
      <c r="BP483" s="33"/>
      <c r="BQ483" s="33"/>
      <c r="BR483" s="33"/>
    </row>
    <row r="484" spans="18:70" s="31" customFormat="1" x14ac:dyDescent="0.55000000000000004">
      <c r="R484" s="32"/>
      <c r="S484" s="32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N484" s="7"/>
      <c r="BO484" s="7"/>
      <c r="BP484" s="33"/>
      <c r="BQ484" s="33"/>
      <c r="BR484" s="33"/>
    </row>
    <row r="485" spans="18:70" s="31" customFormat="1" x14ac:dyDescent="0.55000000000000004">
      <c r="R485" s="32"/>
      <c r="S485" s="32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N485" s="7"/>
      <c r="BO485" s="7"/>
      <c r="BP485" s="33"/>
      <c r="BQ485" s="33"/>
      <c r="BR485" s="33"/>
    </row>
    <row r="486" spans="18:70" s="31" customFormat="1" x14ac:dyDescent="0.55000000000000004">
      <c r="R486" s="32"/>
      <c r="S486" s="32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N486" s="7"/>
      <c r="BO486" s="7"/>
      <c r="BP486" s="33"/>
      <c r="BQ486" s="33"/>
      <c r="BR486" s="33"/>
    </row>
    <row r="487" spans="18:70" s="31" customFormat="1" x14ac:dyDescent="0.55000000000000004">
      <c r="R487" s="32"/>
      <c r="S487" s="32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N487" s="7"/>
      <c r="BO487" s="7"/>
      <c r="BP487" s="33"/>
      <c r="BQ487" s="33"/>
      <c r="BR487" s="33"/>
    </row>
    <row r="488" spans="18:70" s="31" customFormat="1" x14ac:dyDescent="0.55000000000000004">
      <c r="R488" s="32"/>
      <c r="S488" s="32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N488" s="7"/>
      <c r="BO488" s="7"/>
      <c r="BP488" s="33"/>
      <c r="BQ488" s="33"/>
      <c r="BR488" s="33"/>
    </row>
    <row r="489" spans="18:70" s="31" customFormat="1" x14ac:dyDescent="0.55000000000000004">
      <c r="R489" s="32"/>
      <c r="S489" s="32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N489" s="7"/>
      <c r="BO489" s="7"/>
      <c r="BP489" s="33"/>
      <c r="BQ489" s="33"/>
      <c r="BR489" s="33"/>
    </row>
    <row r="490" spans="18:70" s="31" customFormat="1" x14ac:dyDescent="0.55000000000000004">
      <c r="R490" s="32"/>
      <c r="S490" s="32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N490" s="7"/>
      <c r="BO490" s="7"/>
      <c r="BP490" s="33"/>
      <c r="BQ490" s="33"/>
      <c r="BR490" s="33"/>
    </row>
    <row r="491" spans="18:70" s="31" customFormat="1" x14ac:dyDescent="0.55000000000000004">
      <c r="R491" s="32"/>
      <c r="S491" s="32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N491" s="7"/>
      <c r="BO491" s="7"/>
      <c r="BP491" s="33"/>
      <c r="BQ491" s="33"/>
      <c r="BR491" s="33"/>
    </row>
    <row r="492" spans="18:70" s="31" customFormat="1" x14ac:dyDescent="0.55000000000000004">
      <c r="R492" s="32"/>
      <c r="S492" s="32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N492" s="7"/>
      <c r="BO492" s="7"/>
      <c r="BP492" s="33"/>
      <c r="BQ492" s="33"/>
      <c r="BR492" s="33"/>
    </row>
    <row r="493" spans="18:70" s="31" customFormat="1" x14ac:dyDescent="0.55000000000000004">
      <c r="R493" s="32"/>
      <c r="S493" s="32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N493" s="7"/>
      <c r="BO493" s="7"/>
      <c r="BP493" s="33"/>
      <c r="BQ493" s="33"/>
      <c r="BR493" s="33"/>
    </row>
    <row r="494" spans="18:70" s="31" customFormat="1" x14ac:dyDescent="0.55000000000000004">
      <c r="R494" s="32"/>
      <c r="S494" s="32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N494" s="7"/>
      <c r="BO494" s="7"/>
      <c r="BP494" s="33"/>
      <c r="BQ494" s="33"/>
      <c r="BR494" s="33"/>
    </row>
    <row r="495" spans="18:70" s="31" customFormat="1" x14ac:dyDescent="0.55000000000000004">
      <c r="R495" s="32"/>
      <c r="S495" s="32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N495" s="7"/>
      <c r="BO495" s="7"/>
      <c r="BP495" s="33"/>
      <c r="BQ495" s="33"/>
      <c r="BR495" s="33"/>
    </row>
    <row r="496" spans="18:70" s="31" customFormat="1" x14ac:dyDescent="0.55000000000000004">
      <c r="R496" s="32"/>
      <c r="S496" s="32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N496" s="7"/>
      <c r="BO496" s="7"/>
      <c r="BP496" s="33"/>
      <c r="BQ496" s="33"/>
      <c r="BR496" s="33"/>
    </row>
    <row r="497" spans="18:70" s="31" customFormat="1" x14ac:dyDescent="0.55000000000000004">
      <c r="R497" s="32"/>
      <c r="S497" s="32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N497" s="7"/>
      <c r="BO497" s="7"/>
      <c r="BP497" s="33"/>
      <c r="BQ497" s="33"/>
      <c r="BR497" s="33"/>
    </row>
    <row r="498" spans="18:70" s="31" customFormat="1" x14ac:dyDescent="0.55000000000000004">
      <c r="R498" s="32"/>
      <c r="S498" s="32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N498" s="7"/>
      <c r="BO498" s="7"/>
      <c r="BP498" s="33"/>
      <c r="BQ498" s="33"/>
      <c r="BR498" s="33"/>
    </row>
    <row r="499" spans="18:70" s="31" customFormat="1" x14ac:dyDescent="0.55000000000000004">
      <c r="R499" s="32"/>
      <c r="S499" s="32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N499" s="7"/>
      <c r="BO499" s="7"/>
      <c r="BP499" s="33"/>
      <c r="BQ499" s="33"/>
      <c r="BR499" s="33"/>
    </row>
    <row r="500" spans="18:70" s="31" customFormat="1" x14ac:dyDescent="0.55000000000000004">
      <c r="R500" s="32"/>
      <c r="S500" s="32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N500" s="7"/>
      <c r="BO500" s="7"/>
      <c r="BP500" s="33"/>
      <c r="BQ500" s="33"/>
      <c r="BR500" s="33"/>
    </row>
    <row r="501" spans="18:70" s="31" customFormat="1" x14ac:dyDescent="0.55000000000000004">
      <c r="R501" s="32"/>
      <c r="S501" s="32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N501" s="7"/>
      <c r="BO501" s="7"/>
      <c r="BP501" s="33"/>
      <c r="BQ501" s="33"/>
      <c r="BR501" s="33"/>
    </row>
    <row r="502" spans="18:70" s="31" customFormat="1" x14ac:dyDescent="0.55000000000000004">
      <c r="R502" s="32"/>
      <c r="S502" s="32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N502" s="7"/>
      <c r="BO502" s="7"/>
      <c r="BP502" s="33"/>
      <c r="BQ502" s="33"/>
      <c r="BR502" s="33"/>
    </row>
    <row r="503" spans="18:70" s="31" customFormat="1" x14ac:dyDescent="0.55000000000000004">
      <c r="R503" s="32"/>
      <c r="S503" s="32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N503" s="7"/>
      <c r="BO503" s="7"/>
      <c r="BP503" s="33"/>
      <c r="BQ503" s="33"/>
      <c r="BR503" s="33"/>
    </row>
    <row r="504" spans="18:70" s="31" customFormat="1" x14ac:dyDescent="0.55000000000000004">
      <c r="R504" s="32"/>
      <c r="S504" s="32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N504" s="7"/>
      <c r="BO504" s="7"/>
      <c r="BP504" s="33"/>
      <c r="BQ504" s="33"/>
      <c r="BR504" s="33"/>
    </row>
    <row r="505" spans="18:70" s="31" customFormat="1" x14ac:dyDescent="0.55000000000000004">
      <c r="R505" s="32"/>
      <c r="S505" s="32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N505" s="7"/>
      <c r="BO505" s="7"/>
      <c r="BP505" s="33"/>
      <c r="BQ505" s="33"/>
      <c r="BR505" s="33"/>
    </row>
    <row r="506" spans="18:70" s="31" customFormat="1" x14ac:dyDescent="0.55000000000000004">
      <c r="R506" s="32"/>
      <c r="S506" s="32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N506" s="7"/>
      <c r="BO506" s="7"/>
      <c r="BP506" s="33"/>
      <c r="BQ506" s="33"/>
      <c r="BR506" s="33"/>
    </row>
    <row r="507" spans="18:70" s="31" customFormat="1" x14ac:dyDescent="0.55000000000000004">
      <c r="R507" s="32"/>
      <c r="S507" s="32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N507" s="7"/>
      <c r="BO507" s="7"/>
      <c r="BP507" s="33"/>
      <c r="BQ507" s="33"/>
      <c r="BR507" s="33"/>
    </row>
    <row r="508" spans="18:70" s="31" customFormat="1" x14ac:dyDescent="0.55000000000000004">
      <c r="R508" s="32"/>
      <c r="S508" s="32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N508" s="7"/>
      <c r="BO508" s="7"/>
      <c r="BP508" s="33"/>
      <c r="BQ508" s="33"/>
      <c r="BR508" s="33"/>
    </row>
    <row r="509" spans="18:70" s="31" customFormat="1" x14ac:dyDescent="0.55000000000000004">
      <c r="R509" s="32"/>
      <c r="S509" s="32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N509" s="7"/>
      <c r="BO509" s="7"/>
      <c r="BP509" s="33"/>
      <c r="BQ509" s="33"/>
      <c r="BR509" s="33"/>
    </row>
    <row r="510" spans="18:70" s="31" customFormat="1" x14ac:dyDescent="0.55000000000000004">
      <c r="R510" s="32"/>
      <c r="S510" s="32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N510" s="7"/>
      <c r="BO510" s="7"/>
      <c r="BP510" s="33"/>
      <c r="BQ510" s="33"/>
      <c r="BR510" s="33"/>
    </row>
    <row r="511" spans="18:70" s="31" customFormat="1" x14ac:dyDescent="0.55000000000000004">
      <c r="R511" s="32"/>
      <c r="S511" s="32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N511" s="7"/>
      <c r="BO511" s="7"/>
      <c r="BP511" s="33"/>
      <c r="BQ511" s="33"/>
      <c r="BR511" s="33"/>
    </row>
    <row r="512" spans="18:70" s="31" customFormat="1" x14ac:dyDescent="0.55000000000000004">
      <c r="R512" s="32"/>
      <c r="S512" s="32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N512" s="7"/>
      <c r="BO512" s="7"/>
      <c r="BP512" s="33"/>
      <c r="BQ512" s="33"/>
      <c r="BR512" s="33"/>
    </row>
    <row r="513" spans="18:70" s="31" customFormat="1" x14ac:dyDescent="0.55000000000000004">
      <c r="R513" s="32"/>
      <c r="S513" s="32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N513" s="7"/>
      <c r="BO513" s="7"/>
      <c r="BP513" s="33"/>
      <c r="BQ513" s="33"/>
      <c r="BR513" s="33"/>
    </row>
    <row r="514" spans="18:70" s="31" customFormat="1" x14ac:dyDescent="0.55000000000000004">
      <c r="R514" s="32"/>
      <c r="S514" s="32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N514" s="7"/>
      <c r="BO514" s="7"/>
      <c r="BP514" s="33"/>
      <c r="BQ514" s="33"/>
      <c r="BR514" s="33"/>
    </row>
    <row r="515" spans="18:70" s="31" customFormat="1" x14ac:dyDescent="0.55000000000000004">
      <c r="R515" s="32"/>
      <c r="S515" s="32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N515" s="7"/>
      <c r="BO515" s="7"/>
      <c r="BP515" s="33"/>
      <c r="BQ515" s="33"/>
      <c r="BR515" s="33"/>
    </row>
    <row r="516" spans="18:70" s="31" customFormat="1" x14ac:dyDescent="0.55000000000000004">
      <c r="R516" s="32"/>
      <c r="S516" s="32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N516" s="7"/>
      <c r="BO516" s="7"/>
      <c r="BP516" s="33"/>
      <c r="BQ516" s="33"/>
      <c r="BR516" s="33"/>
    </row>
    <row r="517" spans="18:70" s="31" customFormat="1" x14ac:dyDescent="0.55000000000000004">
      <c r="R517" s="32"/>
      <c r="S517" s="32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N517" s="7"/>
      <c r="BO517" s="7"/>
      <c r="BP517" s="33"/>
      <c r="BQ517" s="33"/>
      <c r="BR517" s="33"/>
    </row>
    <row r="518" spans="18:70" s="31" customFormat="1" x14ac:dyDescent="0.55000000000000004">
      <c r="R518" s="32"/>
      <c r="S518" s="32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N518" s="7"/>
      <c r="BO518" s="7"/>
      <c r="BP518" s="33"/>
      <c r="BQ518" s="33"/>
      <c r="BR518" s="33"/>
    </row>
    <row r="519" spans="18:70" s="31" customFormat="1" x14ac:dyDescent="0.55000000000000004">
      <c r="R519" s="32"/>
      <c r="S519" s="32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N519" s="7"/>
      <c r="BO519" s="7"/>
      <c r="BP519" s="33"/>
      <c r="BQ519" s="33"/>
      <c r="BR519" s="33"/>
    </row>
    <row r="520" spans="18:70" s="31" customFormat="1" x14ac:dyDescent="0.55000000000000004">
      <c r="R520" s="32"/>
      <c r="S520" s="32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N520" s="7"/>
      <c r="BO520" s="7"/>
      <c r="BP520" s="33"/>
      <c r="BQ520" s="33"/>
      <c r="BR520" s="33"/>
    </row>
    <row r="521" spans="18:70" s="31" customFormat="1" x14ac:dyDescent="0.55000000000000004">
      <c r="R521" s="32"/>
      <c r="S521" s="32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N521" s="7"/>
      <c r="BO521" s="7"/>
      <c r="BP521" s="33"/>
      <c r="BQ521" s="33"/>
      <c r="BR521" s="33"/>
    </row>
    <row r="522" spans="18:70" s="31" customFormat="1" x14ac:dyDescent="0.55000000000000004">
      <c r="R522" s="32"/>
      <c r="S522" s="32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N522" s="7"/>
      <c r="BO522" s="7"/>
      <c r="BP522" s="33"/>
      <c r="BQ522" s="33"/>
      <c r="BR522" s="33"/>
    </row>
    <row r="523" spans="18:70" s="31" customFormat="1" x14ac:dyDescent="0.55000000000000004">
      <c r="R523" s="32"/>
      <c r="S523" s="32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N523" s="7"/>
      <c r="BO523" s="7"/>
      <c r="BP523" s="33"/>
      <c r="BQ523" s="33"/>
      <c r="BR523" s="33"/>
    </row>
    <row r="524" spans="18:70" s="31" customFormat="1" x14ac:dyDescent="0.55000000000000004">
      <c r="R524" s="32"/>
      <c r="S524" s="32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N524" s="7"/>
      <c r="BO524" s="7"/>
      <c r="BP524" s="33"/>
      <c r="BQ524" s="33"/>
      <c r="BR524" s="33"/>
    </row>
    <row r="525" spans="18:70" s="31" customFormat="1" x14ac:dyDescent="0.55000000000000004">
      <c r="R525" s="32"/>
      <c r="S525" s="32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N525" s="7"/>
      <c r="BO525" s="7"/>
      <c r="BP525" s="33"/>
      <c r="BQ525" s="33"/>
      <c r="BR525" s="33"/>
    </row>
    <row r="526" spans="18:70" s="31" customFormat="1" x14ac:dyDescent="0.55000000000000004">
      <c r="R526" s="32"/>
      <c r="S526" s="32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N526" s="7"/>
      <c r="BO526" s="7"/>
      <c r="BP526" s="33"/>
      <c r="BQ526" s="33"/>
      <c r="BR526" s="33"/>
    </row>
    <row r="527" spans="18:70" s="31" customFormat="1" x14ac:dyDescent="0.55000000000000004">
      <c r="R527" s="32"/>
      <c r="S527" s="32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N527" s="7"/>
      <c r="BO527" s="7"/>
      <c r="BP527" s="33"/>
      <c r="BQ527" s="33"/>
      <c r="BR527" s="33"/>
    </row>
    <row r="528" spans="18:70" s="31" customFormat="1" x14ac:dyDescent="0.55000000000000004">
      <c r="R528" s="32"/>
      <c r="S528" s="32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N528" s="7"/>
      <c r="BO528" s="7"/>
      <c r="BP528" s="33"/>
      <c r="BQ528" s="33"/>
      <c r="BR528" s="33"/>
    </row>
    <row r="529" spans="18:70" s="31" customFormat="1" x14ac:dyDescent="0.55000000000000004">
      <c r="R529" s="32"/>
      <c r="S529" s="32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N529" s="7"/>
      <c r="BO529" s="7"/>
      <c r="BP529" s="33"/>
      <c r="BQ529" s="33"/>
      <c r="BR529" s="33"/>
    </row>
    <row r="530" spans="18:70" s="31" customFormat="1" x14ac:dyDescent="0.55000000000000004">
      <c r="R530" s="32"/>
      <c r="S530" s="32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N530" s="7"/>
      <c r="BO530" s="7"/>
      <c r="BP530" s="33"/>
      <c r="BQ530" s="33"/>
      <c r="BR530" s="33"/>
    </row>
    <row r="531" spans="18:70" s="31" customFormat="1" x14ac:dyDescent="0.55000000000000004">
      <c r="R531" s="32"/>
      <c r="S531" s="32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N531" s="7"/>
      <c r="BO531" s="7"/>
      <c r="BP531" s="33"/>
      <c r="BQ531" s="33"/>
      <c r="BR531" s="33"/>
    </row>
    <row r="532" spans="18:70" s="31" customFormat="1" x14ac:dyDescent="0.55000000000000004">
      <c r="R532" s="32"/>
      <c r="S532" s="32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N532" s="7"/>
      <c r="BO532" s="7"/>
      <c r="BP532" s="33"/>
      <c r="BQ532" s="33"/>
      <c r="BR532" s="33"/>
    </row>
    <row r="533" spans="18:70" s="31" customFormat="1" x14ac:dyDescent="0.55000000000000004">
      <c r="R533" s="32"/>
      <c r="S533" s="32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N533" s="7"/>
      <c r="BO533" s="7"/>
      <c r="BP533" s="33"/>
      <c r="BQ533" s="33"/>
      <c r="BR533" s="33"/>
    </row>
    <row r="534" spans="18:70" s="31" customFormat="1" x14ac:dyDescent="0.55000000000000004">
      <c r="R534" s="32"/>
      <c r="S534" s="32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N534" s="7"/>
      <c r="BO534" s="7"/>
      <c r="BP534" s="33"/>
      <c r="BQ534" s="33"/>
      <c r="BR534" s="33"/>
    </row>
    <row r="535" spans="18:70" s="31" customFormat="1" x14ac:dyDescent="0.55000000000000004">
      <c r="R535" s="32"/>
      <c r="S535" s="32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N535" s="7"/>
      <c r="BO535" s="7"/>
      <c r="BP535" s="33"/>
      <c r="BQ535" s="33"/>
      <c r="BR535" s="33"/>
    </row>
    <row r="536" spans="18:70" s="31" customFormat="1" x14ac:dyDescent="0.55000000000000004">
      <c r="R536" s="32"/>
      <c r="S536" s="32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N536" s="7"/>
      <c r="BO536" s="7"/>
      <c r="BP536" s="33"/>
      <c r="BQ536" s="33"/>
      <c r="BR536" s="33"/>
    </row>
    <row r="537" spans="18:70" s="31" customFormat="1" x14ac:dyDescent="0.55000000000000004">
      <c r="R537" s="32"/>
      <c r="S537" s="32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N537" s="7"/>
      <c r="BO537" s="7"/>
      <c r="BP537" s="33"/>
      <c r="BQ537" s="33"/>
      <c r="BR537" s="33"/>
    </row>
    <row r="538" spans="18:70" s="31" customFormat="1" x14ac:dyDescent="0.55000000000000004">
      <c r="R538" s="32"/>
      <c r="S538" s="32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N538" s="7"/>
      <c r="BO538" s="7"/>
      <c r="BP538" s="33"/>
      <c r="BQ538" s="33"/>
      <c r="BR538" s="33"/>
    </row>
    <row r="539" spans="18:70" s="31" customFormat="1" x14ac:dyDescent="0.55000000000000004">
      <c r="R539" s="32"/>
      <c r="S539" s="32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N539" s="7"/>
      <c r="BO539" s="7"/>
      <c r="BP539" s="33"/>
      <c r="BQ539" s="33"/>
      <c r="BR539" s="33"/>
    </row>
    <row r="540" spans="18:70" s="31" customFormat="1" x14ac:dyDescent="0.55000000000000004">
      <c r="R540" s="32"/>
      <c r="S540" s="32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N540" s="7"/>
      <c r="BO540" s="7"/>
      <c r="BP540" s="33"/>
      <c r="BQ540" s="33"/>
      <c r="BR540" s="33"/>
    </row>
    <row r="541" spans="18:70" s="31" customFormat="1" x14ac:dyDescent="0.55000000000000004">
      <c r="R541" s="32"/>
      <c r="S541" s="32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N541" s="7"/>
      <c r="BO541" s="7"/>
      <c r="BP541" s="33"/>
      <c r="BQ541" s="33"/>
      <c r="BR541" s="33"/>
    </row>
    <row r="542" spans="18:70" s="31" customFormat="1" x14ac:dyDescent="0.55000000000000004">
      <c r="R542" s="32"/>
      <c r="S542" s="32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N542" s="7"/>
      <c r="BO542" s="7"/>
      <c r="BP542" s="33"/>
      <c r="BQ542" s="33"/>
      <c r="BR542" s="33"/>
    </row>
    <row r="543" spans="18:70" s="31" customFormat="1" x14ac:dyDescent="0.55000000000000004">
      <c r="R543" s="32"/>
      <c r="S543" s="32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N543" s="7"/>
      <c r="BO543" s="7"/>
      <c r="BP543" s="33"/>
      <c r="BQ543" s="33"/>
      <c r="BR543" s="33"/>
    </row>
    <row r="544" spans="18:70" s="31" customFormat="1" x14ac:dyDescent="0.55000000000000004">
      <c r="R544" s="32"/>
      <c r="S544" s="32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N544" s="7"/>
      <c r="BO544" s="7"/>
      <c r="BP544" s="33"/>
      <c r="BQ544" s="33"/>
      <c r="BR544" s="33"/>
    </row>
    <row r="545" spans="18:70" s="31" customFormat="1" x14ac:dyDescent="0.55000000000000004">
      <c r="R545" s="32"/>
      <c r="S545" s="32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N545" s="7"/>
      <c r="BO545" s="7"/>
      <c r="BP545" s="33"/>
      <c r="BQ545" s="33"/>
      <c r="BR545" s="33"/>
    </row>
    <row r="546" spans="18:70" s="31" customFormat="1" x14ac:dyDescent="0.55000000000000004">
      <c r="R546" s="32"/>
      <c r="S546" s="32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N546" s="7"/>
      <c r="BO546" s="7"/>
      <c r="BP546" s="33"/>
      <c r="BQ546" s="33"/>
      <c r="BR546" s="33"/>
    </row>
    <row r="547" spans="18:70" s="31" customFormat="1" x14ac:dyDescent="0.55000000000000004">
      <c r="R547" s="32"/>
      <c r="S547" s="32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N547" s="7"/>
      <c r="BO547" s="7"/>
      <c r="BP547" s="33"/>
      <c r="BQ547" s="33"/>
      <c r="BR547" s="33"/>
    </row>
    <row r="548" spans="18:70" s="31" customFormat="1" x14ac:dyDescent="0.55000000000000004">
      <c r="R548" s="32"/>
      <c r="S548" s="32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N548" s="7"/>
      <c r="BO548" s="7"/>
      <c r="BP548" s="33"/>
      <c r="BQ548" s="33"/>
      <c r="BR548" s="33"/>
    </row>
    <row r="549" spans="18:70" s="31" customFormat="1" x14ac:dyDescent="0.55000000000000004">
      <c r="R549" s="32"/>
      <c r="S549" s="32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N549" s="7"/>
      <c r="BO549" s="7"/>
      <c r="BP549" s="33"/>
      <c r="BQ549" s="33"/>
      <c r="BR549" s="33"/>
    </row>
    <row r="550" spans="18:70" s="31" customFormat="1" x14ac:dyDescent="0.55000000000000004">
      <c r="R550" s="32"/>
      <c r="S550" s="32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N550" s="7"/>
      <c r="BO550" s="7"/>
      <c r="BP550" s="33"/>
      <c r="BQ550" s="33"/>
      <c r="BR550" s="33"/>
    </row>
    <row r="551" spans="18:70" s="31" customFormat="1" x14ac:dyDescent="0.55000000000000004">
      <c r="R551" s="32"/>
      <c r="S551" s="32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N551" s="7"/>
      <c r="BO551" s="7"/>
      <c r="BP551" s="33"/>
      <c r="BQ551" s="33"/>
      <c r="BR551" s="33"/>
    </row>
    <row r="552" spans="18:70" s="31" customFormat="1" x14ac:dyDescent="0.55000000000000004">
      <c r="R552" s="32"/>
      <c r="S552" s="32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N552" s="7"/>
      <c r="BO552" s="7"/>
      <c r="BP552" s="33"/>
      <c r="BQ552" s="33"/>
      <c r="BR552" s="33"/>
    </row>
    <row r="553" spans="18:70" s="31" customFormat="1" x14ac:dyDescent="0.55000000000000004">
      <c r="R553" s="32"/>
      <c r="S553" s="32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N553" s="7"/>
      <c r="BO553" s="7"/>
      <c r="BP553" s="33"/>
      <c r="BQ553" s="33"/>
      <c r="BR553" s="33"/>
    </row>
    <row r="554" spans="18:70" s="31" customFormat="1" x14ac:dyDescent="0.55000000000000004">
      <c r="R554" s="32"/>
      <c r="S554" s="32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N554" s="7"/>
      <c r="BO554" s="7"/>
      <c r="BP554" s="33"/>
      <c r="BQ554" s="33"/>
      <c r="BR554" s="33"/>
    </row>
    <row r="555" spans="18:70" s="31" customFormat="1" x14ac:dyDescent="0.55000000000000004">
      <c r="R555" s="32"/>
      <c r="S555" s="32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N555" s="7"/>
      <c r="BO555" s="7"/>
      <c r="BP555" s="33"/>
      <c r="BQ555" s="33"/>
      <c r="BR555" s="33"/>
    </row>
    <row r="556" spans="18:70" s="31" customFormat="1" x14ac:dyDescent="0.55000000000000004">
      <c r="R556" s="32"/>
      <c r="S556" s="32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N556" s="7"/>
      <c r="BO556" s="7"/>
      <c r="BP556" s="33"/>
      <c r="BQ556" s="33"/>
      <c r="BR556" s="33"/>
    </row>
    <row r="557" spans="18:70" s="31" customFormat="1" x14ac:dyDescent="0.55000000000000004">
      <c r="R557" s="32"/>
      <c r="S557" s="32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N557" s="7"/>
      <c r="BO557" s="7"/>
      <c r="BP557" s="33"/>
      <c r="BQ557" s="33"/>
      <c r="BR557" s="33"/>
    </row>
    <row r="558" spans="18:70" s="31" customFormat="1" x14ac:dyDescent="0.55000000000000004">
      <c r="R558" s="32"/>
      <c r="S558" s="32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N558" s="7"/>
      <c r="BO558" s="7"/>
      <c r="BP558" s="33"/>
      <c r="BQ558" s="33"/>
      <c r="BR558" s="33"/>
    </row>
    <row r="559" spans="18:70" s="31" customFormat="1" x14ac:dyDescent="0.55000000000000004">
      <c r="R559" s="32"/>
      <c r="S559" s="32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N559" s="7"/>
      <c r="BO559" s="7"/>
      <c r="BP559" s="33"/>
      <c r="BQ559" s="33"/>
      <c r="BR559" s="33"/>
    </row>
    <row r="560" spans="18:70" s="31" customFormat="1" x14ac:dyDescent="0.55000000000000004">
      <c r="R560" s="32"/>
      <c r="S560" s="32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N560" s="7"/>
      <c r="BO560" s="7"/>
      <c r="BP560" s="33"/>
      <c r="BQ560" s="33"/>
      <c r="BR560" s="33"/>
    </row>
    <row r="561" spans="18:70" s="31" customFormat="1" x14ac:dyDescent="0.55000000000000004">
      <c r="R561" s="32"/>
      <c r="S561" s="32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N561" s="7"/>
      <c r="BO561" s="7"/>
      <c r="BP561" s="33"/>
      <c r="BQ561" s="33"/>
      <c r="BR561" s="33"/>
    </row>
    <row r="562" spans="18:70" s="31" customFormat="1" x14ac:dyDescent="0.55000000000000004">
      <c r="R562" s="32"/>
      <c r="S562" s="32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N562" s="7"/>
      <c r="BO562" s="7"/>
      <c r="BP562" s="33"/>
      <c r="BQ562" s="33"/>
      <c r="BR562" s="33"/>
    </row>
    <row r="563" spans="18:70" s="31" customFormat="1" x14ac:dyDescent="0.55000000000000004">
      <c r="R563" s="32"/>
      <c r="S563" s="32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N563" s="7"/>
      <c r="BO563" s="7"/>
      <c r="BP563" s="33"/>
      <c r="BQ563" s="33"/>
      <c r="BR563" s="33"/>
    </row>
    <row r="564" spans="18:70" s="31" customFormat="1" x14ac:dyDescent="0.55000000000000004">
      <c r="R564" s="32"/>
      <c r="S564" s="32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N564" s="7"/>
      <c r="BO564" s="7"/>
      <c r="BP564" s="33"/>
      <c r="BQ564" s="33"/>
      <c r="BR564" s="33"/>
    </row>
    <row r="565" spans="18:70" s="31" customFormat="1" x14ac:dyDescent="0.55000000000000004">
      <c r="R565" s="32"/>
      <c r="S565" s="32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N565" s="7"/>
      <c r="BO565" s="7"/>
      <c r="BP565" s="33"/>
      <c r="BQ565" s="33"/>
      <c r="BR565" s="33"/>
    </row>
    <row r="566" spans="18:70" s="31" customFormat="1" x14ac:dyDescent="0.55000000000000004">
      <c r="R566" s="32"/>
      <c r="S566" s="32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N566" s="7"/>
      <c r="BO566" s="7"/>
      <c r="BP566" s="33"/>
      <c r="BQ566" s="33"/>
      <c r="BR566" s="33"/>
    </row>
    <row r="567" spans="18:70" s="31" customFormat="1" x14ac:dyDescent="0.55000000000000004">
      <c r="R567" s="32"/>
      <c r="S567" s="32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N567" s="7"/>
      <c r="BO567" s="7"/>
      <c r="BP567" s="33"/>
      <c r="BQ567" s="33"/>
      <c r="BR567" s="33"/>
    </row>
    <row r="568" spans="18:70" s="31" customFormat="1" x14ac:dyDescent="0.55000000000000004">
      <c r="R568" s="32"/>
      <c r="S568" s="32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N568" s="7"/>
      <c r="BO568" s="7"/>
      <c r="BP568" s="33"/>
      <c r="BQ568" s="33"/>
      <c r="BR568" s="33"/>
    </row>
    <row r="569" spans="18:70" s="31" customFormat="1" x14ac:dyDescent="0.55000000000000004">
      <c r="R569" s="32"/>
      <c r="S569" s="32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N569" s="7"/>
      <c r="BO569" s="7"/>
      <c r="BP569" s="33"/>
      <c r="BQ569" s="33"/>
      <c r="BR569" s="33"/>
    </row>
    <row r="570" spans="18:70" s="31" customFormat="1" x14ac:dyDescent="0.55000000000000004">
      <c r="R570" s="32"/>
      <c r="S570" s="32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N570" s="7"/>
      <c r="BO570" s="7"/>
      <c r="BP570" s="33"/>
      <c r="BQ570" s="33"/>
      <c r="BR570" s="33"/>
    </row>
    <row r="571" spans="18:70" s="31" customFormat="1" x14ac:dyDescent="0.55000000000000004">
      <c r="R571" s="32"/>
      <c r="S571" s="32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N571" s="7"/>
      <c r="BO571" s="7"/>
      <c r="BP571" s="33"/>
      <c r="BQ571" s="33"/>
      <c r="BR571" s="33"/>
    </row>
    <row r="572" spans="18:70" s="31" customFormat="1" x14ac:dyDescent="0.55000000000000004">
      <c r="R572" s="32"/>
      <c r="S572" s="32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N572" s="7"/>
      <c r="BO572" s="7"/>
      <c r="BP572" s="33"/>
      <c r="BQ572" s="33"/>
      <c r="BR572" s="33"/>
    </row>
    <row r="573" spans="18:70" s="31" customFormat="1" x14ac:dyDescent="0.55000000000000004">
      <c r="R573" s="32"/>
      <c r="S573" s="32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N573" s="7"/>
      <c r="BO573" s="7"/>
      <c r="BP573" s="33"/>
      <c r="BQ573" s="33"/>
      <c r="BR573" s="33"/>
    </row>
    <row r="574" spans="18:70" s="31" customFormat="1" x14ac:dyDescent="0.55000000000000004">
      <c r="R574" s="32"/>
      <c r="S574" s="32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N574" s="7"/>
      <c r="BO574" s="7"/>
      <c r="BP574" s="33"/>
      <c r="BQ574" s="33"/>
      <c r="BR574" s="33"/>
    </row>
    <row r="575" spans="18:70" s="31" customFormat="1" x14ac:dyDescent="0.55000000000000004">
      <c r="R575" s="32"/>
      <c r="S575" s="32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N575" s="7"/>
      <c r="BO575" s="7"/>
      <c r="BP575" s="33"/>
      <c r="BQ575" s="33"/>
      <c r="BR575" s="33"/>
    </row>
    <row r="576" spans="18:70" s="31" customFormat="1" x14ac:dyDescent="0.55000000000000004">
      <c r="R576" s="32"/>
      <c r="S576" s="32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N576" s="7"/>
      <c r="BO576" s="7"/>
      <c r="BP576" s="33"/>
      <c r="BQ576" s="33"/>
      <c r="BR576" s="33"/>
    </row>
    <row r="577" spans="18:70" s="31" customFormat="1" x14ac:dyDescent="0.55000000000000004">
      <c r="R577" s="32"/>
      <c r="S577" s="32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N577" s="7"/>
      <c r="BO577" s="7"/>
      <c r="BP577" s="33"/>
      <c r="BQ577" s="33"/>
      <c r="BR577" s="33"/>
    </row>
    <row r="578" spans="18:70" s="31" customFormat="1" x14ac:dyDescent="0.55000000000000004">
      <c r="R578" s="32"/>
      <c r="S578" s="32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N578" s="7"/>
      <c r="BO578" s="7"/>
      <c r="BP578" s="33"/>
      <c r="BQ578" s="33"/>
      <c r="BR578" s="33"/>
    </row>
    <row r="579" spans="18:70" s="31" customFormat="1" x14ac:dyDescent="0.55000000000000004">
      <c r="R579" s="32"/>
      <c r="S579" s="32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N579" s="7"/>
      <c r="BO579" s="7"/>
      <c r="BP579" s="33"/>
      <c r="BQ579" s="33"/>
      <c r="BR579" s="33"/>
    </row>
    <row r="580" spans="18:70" s="31" customFormat="1" x14ac:dyDescent="0.55000000000000004">
      <c r="R580" s="32"/>
      <c r="S580" s="32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N580" s="7"/>
      <c r="BO580" s="7"/>
      <c r="BP580" s="33"/>
      <c r="BQ580" s="33"/>
      <c r="BR580" s="33"/>
    </row>
    <row r="581" spans="18:70" s="31" customFormat="1" x14ac:dyDescent="0.55000000000000004">
      <c r="R581" s="32"/>
      <c r="S581" s="32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N581" s="7"/>
      <c r="BO581" s="7"/>
      <c r="BP581" s="33"/>
      <c r="BQ581" s="33"/>
      <c r="BR581" s="33"/>
    </row>
    <row r="582" spans="18:70" s="31" customFormat="1" x14ac:dyDescent="0.55000000000000004">
      <c r="R582" s="32"/>
      <c r="S582" s="32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N582" s="7"/>
      <c r="BO582" s="7"/>
      <c r="BP582" s="33"/>
      <c r="BQ582" s="33"/>
      <c r="BR582" s="33"/>
    </row>
    <row r="583" spans="18:70" s="31" customFormat="1" x14ac:dyDescent="0.55000000000000004">
      <c r="R583" s="32"/>
      <c r="S583" s="32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N583" s="7"/>
      <c r="BO583" s="7"/>
      <c r="BP583" s="33"/>
      <c r="BQ583" s="33"/>
      <c r="BR583" s="33"/>
    </row>
    <row r="584" spans="18:70" s="31" customFormat="1" x14ac:dyDescent="0.55000000000000004">
      <c r="R584" s="32"/>
      <c r="S584" s="32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N584" s="7"/>
      <c r="BO584" s="7"/>
      <c r="BP584" s="33"/>
      <c r="BQ584" s="33"/>
      <c r="BR584" s="33"/>
    </row>
    <row r="585" spans="18:70" s="31" customFormat="1" x14ac:dyDescent="0.55000000000000004">
      <c r="R585" s="32"/>
      <c r="S585" s="32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N585" s="7"/>
      <c r="BO585" s="7"/>
      <c r="BP585" s="33"/>
      <c r="BQ585" s="33"/>
      <c r="BR585" s="33"/>
    </row>
    <row r="586" spans="18:70" s="31" customFormat="1" x14ac:dyDescent="0.55000000000000004">
      <c r="R586" s="32"/>
      <c r="S586" s="32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N586" s="7"/>
      <c r="BO586" s="7"/>
      <c r="BP586" s="33"/>
      <c r="BQ586" s="33"/>
      <c r="BR586" s="33"/>
    </row>
    <row r="587" spans="18:70" s="31" customFormat="1" x14ac:dyDescent="0.55000000000000004">
      <c r="R587" s="32"/>
      <c r="S587" s="32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N587" s="7"/>
      <c r="BO587" s="7"/>
      <c r="BP587" s="33"/>
      <c r="BQ587" s="33"/>
      <c r="BR587" s="33"/>
    </row>
    <row r="588" spans="18:70" s="31" customFormat="1" x14ac:dyDescent="0.55000000000000004">
      <c r="R588" s="32"/>
      <c r="S588" s="32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N588" s="7"/>
      <c r="BO588" s="7"/>
      <c r="BP588" s="33"/>
      <c r="BQ588" s="33"/>
      <c r="BR588" s="33"/>
    </row>
    <row r="589" spans="18:70" s="31" customFormat="1" x14ac:dyDescent="0.55000000000000004">
      <c r="R589" s="32"/>
      <c r="S589" s="32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N589" s="7"/>
      <c r="BO589" s="7"/>
      <c r="BP589" s="33"/>
      <c r="BQ589" s="33"/>
      <c r="BR589" s="33"/>
    </row>
    <row r="590" spans="18:70" s="31" customFormat="1" x14ac:dyDescent="0.55000000000000004">
      <c r="R590" s="32"/>
      <c r="S590" s="32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N590" s="7"/>
      <c r="BO590" s="7"/>
      <c r="BP590" s="33"/>
      <c r="BQ590" s="33"/>
      <c r="BR590" s="33"/>
    </row>
    <row r="591" spans="18:70" s="31" customFormat="1" x14ac:dyDescent="0.55000000000000004">
      <c r="R591" s="32"/>
      <c r="S591" s="32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N591" s="7"/>
      <c r="BO591" s="7"/>
      <c r="BP591" s="33"/>
      <c r="BQ591" s="33"/>
      <c r="BR591" s="33"/>
    </row>
    <row r="592" spans="18:70" s="31" customFormat="1" x14ac:dyDescent="0.55000000000000004">
      <c r="R592" s="32"/>
      <c r="S592" s="32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N592" s="7"/>
      <c r="BO592" s="7"/>
      <c r="BP592" s="33"/>
      <c r="BQ592" s="33"/>
      <c r="BR592" s="33"/>
    </row>
    <row r="593" spans="18:70" s="31" customFormat="1" x14ac:dyDescent="0.55000000000000004">
      <c r="R593" s="32"/>
      <c r="S593" s="32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N593" s="7"/>
      <c r="BO593" s="7"/>
      <c r="BP593" s="33"/>
      <c r="BQ593" s="33"/>
      <c r="BR593" s="33"/>
    </row>
    <row r="594" spans="18:70" s="31" customFormat="1" x14ac:dyDescent="0.55000000000000004">
      <c r="R594" s="32"/>
      <c r="S594" s="32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N594" s="7"/>
      <c r="BO594" s="7"/>
      <c r="BP594" s="33"/>
      <c r="BQ594" s="33"/>
      <c r="BR594" s="33"/>
    </row>
    <row r="595" spans="18:70" s="31" customFormat="1" x14ac:dyDescent="0.55000000000000004">
      <c r="R595" s="32"/>
      <c r="S595" s="32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N595" s="7"/>
      <c r="BO595" s="7"/>
      <c r="BP595" s="33"/>
      <c r="BQ595" s="33"/>
      <c r="BR595" s="33"/>
    </row>
    <row r="596" spans="18:70" s="31" customFormat="1" x14ac:dyDescent="0.55000000000000004">
      <c r="R596" s="32"/>
      <c r="S596" s="32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N596" s="7"/>
      <c r="BO596" s="7"/>
      <c r="BP596" s="33"/>
      <c r="BQ596" s="33"/>
      <c r="BR596" s="33"/>
    </row>
    <row r="597" spans="18:70" s="31" customFormat="1" x14ac:dyDescent="0.55000000000000004">
      <c r="R597" s="32"/>
      <c r="S597" s="32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N597" s="7"/>
      <c r="BO597" s="7"/>
      <c r="BP597" s="33"/>
      <c r="BQ597" s="33"/>
      <c r="BR597" s="33"/>
    </row>
    <row r="598" spans="18:70" s="31" customFormat="1" x14ac:dyDescent="0.55000000000000004">
      <c r="R598" s="32"/>
      <c r="S598" s="32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N598" s="7"/>
      <c r="BO598" s="7"/>
      <c r="BP598" s="33"/>
      <c r="BQ598" s="33"/>
      <c r="BR598" s="33"/>
    </row>
    <row r="599" spans="18:70" s="31" customFormat="1" x14ac:dyDescent="0.55000000000000004">
      <c r="R599" s="32"/>
      <c r="S599" s="32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N599" s="7"/>
      <c r="BO599" s="7"/>
      <c r="BP599" s="33"/>
      <c r="BQ599" s="33"/>
      <c r="BR599" s="33"/>
    </row>
    <row r="600" spans="18:70" s="31" customFormat="1" x14ac:dyDescent="0.55000000000000004">
      <c r="R600" s="32"/>
      <c r="S600" s="32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N600" s="7"/>
      <c r="BO600" s="7"/>
      <c r="BP600" s="33"/>
      <c r="BQ600" s="33"/>
      <c r="BR600" s="33"/>
    </row>
    <row r="601" spans="18:70" s="31" customFormat="1" x14ac:dyDescent="0.55000000000000004">
      <c r="R601" s="32"/>
      <c r="S601" s="32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N601" s="7"/>
      <c r="BO601" s="7"/>
      <c r="BP601" s="33"/>
      <c r="BQ601" s="33"/>
      <c r="BR601" s="33"/>
    </row>
    <row r="602" spans="18:70" s="31" customFormat="1" x14ac:dyDescent="0.55000000000000004">
      <c r="R602" s="32"/>
      <c r="S602" s="32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N602" s="7"/>
      <c r="BO602" s="7"/>
      <c r="BP602" s="33"/>
      <c r="BQ602" s="33"/>
      <c r="BR602" s="33"/>
    </row>
    <row r="603" spans="18:70" s="31" customFormat="1" x14ac:dyDescent="0.55000000000000004">
      <c r="R603" s="32"/>
      <c r="S603" s="32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N603" s="7"/>
      <c r="BO603" s="7"/>
      <c r="BP603" s="33"/>
      <c r="BQ603" s="33"/>
      <c r="BR603" s="33"/>
    </row>
    <row r="604" spans="18:70" s="31" customFormat="1" x14ac:dyDescent="0.55000000000000004">
      <c r="R604" s="32"/>
      <c r="S604" s="32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N604" s="7"/>
      <c r="BO604" s="7"/>
      <c r="BP604" s="33"/>
      <c r="BQ604" s="33"/>
      <c r="BR604" s="33"/>
    </row>
    <row r="605" spans="18:70" s="31" customFormat="1" x14ac:dyDescent="0.55000000000000004">
      <c r="R605" s="32"/>
      <c r="S605" s="32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N605" s="7"/>
      <c r="BO605" s="7"/>
      <c r="BP605" s="33"/>
      <c r="BQ605" s="33"/>
      <c r="BR605" s="33"/>
    </row>
    <row r="606" spans="18:70" s="31" customFormat="1" x14ac:dyDescent="0.55000000000000004">
      <c r="R606" s="32"/>
      <c r="S606" s="32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N606" s="7"/>
      <c r="BO606" s="7"/>
      <c r="BP606" s="33"/>
      <c r="BQ606" s="33"/>
      <c r="BR606" s="33"/>
    </row>
    <row r="607" spans="18:70" s="31" customFormat="1" x14ac:dyDescent="0.55000000000000004">
      <c r="R607" s="32"/>
      <c r="S607" s="32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N607" s="7"/>
      <c r="BO607" s="7"/>
      <c r="BP607" s="33"/>
      <c r="BQ607" s="33"/>
      <c r="BR607" s="33"/>
    </row>
    <row r="608" spans="18:70" s="31" customFormat="1" x14ac:dyDescent="0.55000000000000004">
      <c r="R608" s="32"/>
      <c r="S608" s="32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N608" s="7"/>
      <c r="BO608" s="7"/>
      <c r="BP608" s="33"/>
      <c r="BQ608" s="33"/>
      <c r="BR608" s="33"/>
    </row>
    <row r="609" spans="18:70" s="31" customFormat="1" x14ac:dyDescent="0.55000000000000004">
      <c r="R609" s="32"/>
      <c r="S609" s="32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N609" s="7"/>
      <c r="BO609" s="7"/>
      <c r="BP609" s="33"/>
      <c r="BQ609" s="33"/>
      <c r="BR609" s="33"/>
    </row>
    <row r="610" spans="18:70" s="31" customFormat="1" x14ac:dyDescent="0.55000000000000004">
      <c r="R610" s="32"/>
      <c r="S610" s="32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N610" s="7"/>
      <c r="BO610" s="7"/>
      <c r="BP610" s="33"/>
      <c r="BQ610" s="33"/>
      <c r="BR610" s="33"/>
    </row>
    <row r="611" spans="18:70" s="31" customFormat="1" x14ac:dyDescent="0.55000000000000004">
      <c r="R611" s="32"/>
      <c r="S611" s="32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N611" s="7"/>
      <c r="BO611" s="7"/>
      <c r="BP611" s="33"/>
      <c r="BQ611" s="33"/>
      <c r="BR611" s="33"/>
    </row>
    <row r="612" spans="18:70" s="31" customFormat="1" x14ac:dyDescent="0.55000000000000004">
      <c r="R612" s="32"/>
      <c r="S612" s="32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N612" s="7"/>
      <c r="BO612" s="7"/>
      <c r="BP612" s="33"/>
      <c r="BQ612" s="33"/>
      <c r="BR612" s="33"/>
    </row>
    <row r="613" spans="18:70" s="31" customFormat="1" x14ac:dyDescent="0.55000000000000004">
      <c r="R613" s="32"/>
      <c r="S613" s="32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N613" s="7"/>
      <c r="BO613" s="7"/>
      <c r="BP613" s="33"/>
      <c r="BQ613" s="33"/>
      <c r="BR613" s="33"/>
    </row>
    <row r="614" spans="18:70" s="31" customFormat="1" x14ac:dyDescent="0.55000000000000004">
      <c r="R614" s="32"/>
      <c r="S614" s="32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N614" s="7"/>
      <c r="BO614" s="7"/>
      <c r="BP614" s="33"/>
      <c r="BQ614" s="33"/>
      <c r="BR614" s="33"/>
    </row>
    <row r="615" spans="18:70" s="31" customFormat="1" x14ac:dyDescent="0.55000000000000004">
      <c r="R615" s="32"/>
      <c r="S615" s="32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N615" s="7"/>
      <c r="BO615" s="7"/>
      <c r="BP615" s="33"/>
      <c r="BQ615" s="33"/>
      <c r="BR615" s="33"/>
    </row>
    <row r="616" spans="18:70" s="31" customFormat="1" x14ac:dyDescent="0.55000000000000004">
      <c r="R616" s="32"/>
      <c r="S616" s="32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N616" s="7"/>
      <c r="BO616" s="7"/>
      <c r="BP616" s="33"/>
      <c r="BQ616" s="33"/>
      <c r="BR616" s="33"/>
    </row>
    <row r="617" spans="18:70" s="31" customFormat="1" x14ac:dyDescent="0.55000000000000004">
      <c r="R617" s="32"/>
      <c r="S617" s="32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N617" s="7"/>
      <c r="BO617" s="7"/>
      <c r="BP617" s="33"/>
      <c r="BQ617" s="33"/>
      <c r="BR617" s="33"/>
    </row>
    <row r="618" spans="18:70" s="31" customFormat="1" x14ac:dyDescent="0.55000000000000004">
      <c r="R618" s="32"/>
      <c r="S618" s="32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N618" s="7"/>
      <c r="BO618" s="7"/>
      <c r="BP618" s="33"/>
      <c r="BQ618" s="33"/>
      <c r="BR618" s="33"/>
    </row>
    <row r="619" spans="18:70" s="31" customFormat="1" x14ac:dyDescent="0.55000000000000004">
      <c r="R619" s="32"/>
      <c r="S619" s="32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N619" s="7"/>
      <c r="BO619" s="7"/>
      <c r="BP619" s="33"/>
      <c r="BQ619" s="33"/>
      <c r="BR619" s="33"/>
    </row>
    <row r="620" spans="18:70" s="31" customFormat="1" x14ac:dyDescent="0.55000000000000004">
      <c r="R620" s="32"/>
      <c r="S620" s="32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N620" s="7"/>
      <c r="BO620" s="7"/>
      <c r="BP620" s="33"/>
      <c r="BQ620" s="33"/>
      <c r="BR620" s="33"/>
    </row>
    <row r="621" spans="18:70" s="31" customFormat="1" x14ac:dyDescent="0.55000000000000004">
      <c r="R621" s="32"/>
      <c r="S621" s="32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N621" s="7"/>
      <c r="BO621" s="7"/>
      <c r="BP621" s="33"/>
      <c r="BQ621" s="33"/>
      <c r="BR621" s="33"/>
    </row>
    <row r="622" spans="18:70" s="31" customFormat="1" x14ac:dyDescent="0.55000000000000004">
      <c r="R622" s="32"/>
      <c r="S622" s="32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N622" s="7"/>
      <c r="BO622" s="7"/>
      <c r="BP622" s="33"/>
      <c r="BQ622" s="33"/>
      <c r="BR622" s="33"/>
    </row>
    <row r="623" spans="18:70" s="31" customFormat="1" x14ac:dyDescent="0.55000000000000004">
      <c r="R623" s="32"/>
      <c r="S623" s="32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N623" s="7"/>
      <c r="BO623" s="7"/>
      <c r="BP623" s="33"/>
      <c r="BQ623" s="33"/>
      <c r="BR623" s="33"/>
    </row>
    <row r="624" spans="18:70" s="31" customFormat="1" x14ac:dyDescent="0.55000000000000004">
      <c r="R624" s="32"/>
      <c r="S624" s="32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N624" s="7"/>
      <c r="BO624" s="7"/>
      <c r="BP624" s="33"/>
      <c r="BQ624" s="33"/>
      <c r="BR624" s="33"/>
    </row>
    <row r="625" spans="18:70" s="31" customFormat="1" x14ac:dyDescent="0.55000000000000004">
      <c r="R625" s="32"/>
      <c r="S625" s="32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N625" s="7"/>
      <c r="BO625" s="7"/>
      <c r="BP625" s="33"/>
      <c r="BQ625" s="33"/>
      <c r="BR625" s="33"/>
    </row>
    <row r="626" spans="18:70" s="31" customFormat="1" x14ac:dyDescent="0.55000000000000004">
      <c r="R626" s="32"/>
      <c r="S626" s="32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N626" s="7"/>
      <c r="BO626" s="7"/>
      <c r="BP626" s="33"/>
      <c r="BQ626" s="33"/>
      <c r="BR626" s="33"/>
    </row>
    <row r="627" spans="18:70" s="31" customFormat="1" x14ac:dyDescent="0.55000000000000004">
      <c r="R627" s="32"/>
      <c r="S627" s="32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N627" s="7"/>
      <c r="BO627" s="7"/>
      <c r="BP627" s="33"/>
      <c r="BQ627" s="33"/>
      <c r="BR627" s="33"/>
    </row>
    <row r="628" spans="18:70" s="31" customFormat="1" x14ac:dyDescent="0.55000000000000004">
      <c r="R628" s="32"/>
      <c r="S628" s="32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N628" s="7"/>
      <c r="BO628" s="7"/>
      <c r="BP628" s="33"/>
      <c r="BQ628" s="33"/>
      <c r="BR628" s="33"/>
    </row>
    <row r="629" spans="18:70" s="31" customFormat="1" x14ac:dyDescent="0.55000000000000004">
      <c r="R629" s="32"/>
      <c r="S629" s="32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N629" s="7"/>
      <c r="BO629" s="7"/>
      <c r="BP629" s="33"/>
      <c r="BQ629" s="33"/>
      <c r="BR629" s="33"/>
    </row>
    <row r="630" spans="18:70" s="31" customFormat="1" x14ac:dyDescent="0.55000000000000004">
      <c r="R630" s="32"/>
      <c r="S630" s="32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N630" s="7"/>
      <c r="BO630" s="7"/>
      <c r="BP630" s="33"/>
      <c r="BQ630" s="33"/>
      <c r="BR630" s="33"/>
    </row>
    <row r="631" spans="18:70" s="31" customFormat="1" x14ac:dyDescent="0.55000000000000004">
      <c r="R631" s="32"/>
      <c r="S631" s="32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N631" s="7"/>
      <c r="BO631" s="7"/>
      <c r="BP631" s="33"/>
      <c r="BQ631" s="33"/>
      <c r="BR631" s="33"/>
    </row>
    <row r="632" spans="18:70" s="31" customFormat="1" x14ac:dyDescent="0.55000000000000004">
      <c r="R632" s="32"/>
      <c r="S632" s="32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N632" s="7"/>
      <c r="BO632" s="7"/>
      <c r="BP632" s="33"/>
      <c r="BQ632" s="33"/>
      <c r="BR632" s="33"/>
    </row>
    <row r="633" spans="18:70" s="31" customFormat="1" x14ac:dyDescent="0.55000000000000004">
      <c r="R633" s="32"/>
      <c r="S633" s="32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N633" s="7"/>
      <c r="BO633" s="7"/>
      <c r="BP633" s="33"/>
      <c r="BQ633" s="33"/>
      <c r="BR633" s="33"/>
    </row>
    <row r="634" spans="18:70" s="31" customFormat="1" x14ac:dyDescent="0.55000000000000004">
      <c r="R634" s="32"/>
      <c r="S634" s="32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N634" s="7"/>
      <c r="BO634" s="7"/>
      <c r="BP634" s="33"/>
      <c r="BQ634" s="33"/>
      <c r="BR634" s="33"/>
    </row>
    <row r="635" spans="18:70" s="31" customFormat="1" x14ac:dyDescent="0.55000000000000004">
      <c r="R635" s="32"/>
      <c r="S635" s="32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N635" s="7"/>
      <c r="BO635" s="7"/>
      <c r="BP635" s="33"/>
      <c r="BQ635" s="33"/>
      <c r="BR635" s="33"/>
    </row>
    <row r="636" spans="18:70" s="31" customFormat="1" x14ac:dyDescent="0.55000000000000004">
      <c r="R636" s="32"/>
      <c r="S636" s="32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N636" s="7"/>
      <c r="BO636" s="7"/>
      <c r="BP636" s="33"/>
      <c r="BQ636" s="33"/>
      <c r="BR636" s="33"/>
    </row>
    <row r="637" spans="18:70" s="31" customFormat="1" x14ac:dyDescent="0.55000000000000004">
      <c r="R637" s="32"/>
      <c r="S637" s="32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N637" s="7"/>
      <c r="BO637" s="7"/>
      <c r="BP637" s="33"/>
      <c r="BQ637" s="33"/>
      <c r="BR637" s="33"/>
    </row>
    <row r="638" spans="18:70" s="31" customFormat="1" x14ac:dyDescent="0.55000000000000004">
      <c r="R638" s="32"/>
      <c r="S638" s="32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N638" s="7"/>
      <c r="BO638" s="7"/>
      <c r="BP638" s="33"/>
      <c r="BQ638" s="33"/>
      <c r="BR638" s="33"/>
    </row>
    <row r="639" spans="18:70" s="31" customFormat="1" x14ac:dyDescent="0.55000000000000004">
      <c r="R639" s="32"/>
      <c r="S639" s="32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N639" s="7"/>
      <c r="BO639" s="7"/>
      <c r="BP639" s="33"/>
      <c r="BQ639" s="33"/>
      <c r="BR639" s="33"/>
    </row>
    <row r="640" spans="18:70" s="31" customFormat="1" x14ac:dyDescent="0.55000000000000004">
      <c r="R640" s="32"/>
      <c r="S640" s="32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N640" s="7"/>
      <c r="BO640" s="7"/>
      <c r="BP640" s="33"/>
      <c r="BQ640" s="33"/>
      <c r="BR640" s="33"/>
    </row>
    <row r="641" spans="18:70" s="31" customFormat="1" x14ac:dyDescent="0.55000000000000004">
      <c r="R641" s="32"/>
      <c r="S641" s="32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N641" s="7"/>
      <c r="BO641" s="7"/>
      <c r="BP641" s="33"/>
      <c r="BQ641" s="33"/>
      <c r="BR641" s="33"/>
    </row>
    <row r="642" spans="18:70" s="31" customFormat="1" x14ac:dyDescent="0.55000000000000004">
      <c r="R642" s="32"/>
      <c r="S642" s="32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N642" s="7"/>
      <c r="BO642" s="7"/>
      <c r="BP642" s="33"/>
      <c r="BQ642" s="33"/>
      <c r="BR642" s="33"/>
    </row>
    <row r="643" spans="18:70" s="31" customFormat="1" x14ac:dyDescent="0.55000000000000004">
      <c r="R643" s="32"/>
      <c r="S643" s="32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N643" s="7"/>
      <c r="BO643" s="7"/>
      <c r="BP643" s="33"/>
      <c r="BQ643" s="33"/>
      <c r="BR643" s="33"/>
    </row>
    <row r="644" spans="18:70" s="31" customFormat="1" x14ac:dyDescent="0.55000000000000004">
      <c r="R644" s="32"/>
      <c r="S644" s="32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N644" s="7"/>
      <c r="BO644" s="7"/>
      <c r="BP644" s="33"/>
      <c r="BQ644" s="33"/>
      <c r="BR644" s="33"/>
    </row>
    <row r="645" spans="18:70" s="31" customFormat="1" x14ac:dyDescent="0.55000000000000004">
      <c r="R645" s="32"/>
      <c r="S645" s="32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N645" s="7"/>
      <c r="BO645" s="7"/>
      <c r="BP645" s="33"/>
      <c r="BQ645" s="33"/>
      <c r="BR645" s="33"/>
    </row>
    <row r="646" spans="18:70" s="31" customFormat="1" x14ac:dyDescent="0.55000000000000004">
      <c r="R646" s="32"/>
      <c r="S646" s="32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N646" s="7"/>
      <c r="BO646" s="7"/>
      <c r="BP646" s="33"/>
      <c r="BQ646" s="33"/>
      <c r="BR646" s="33"/>
    </row>
    <row r="647" spans="18:70" s="31" customFormat="1" x14ac:dyDescent="0.55000000000000004">
      <c r="R647" s="32"/>
      <c r="S647" s="32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N647" s="7"/>
      <c r="BO647" s="7"/>
      <c r="BP647" s="33"/>
      <c r="BQ647" s="33"/>
      <c r="BR647" s="33"/>
    </row>
    <row r="648" spans="18:70" s="31" customFormat="1" x14ac:dyDescent="0.55000000000000004">
      <c r="R648" s="32"/>
      <c r="S648" s="32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N648" s="7"/>
      <c r="BO648" s="7"/>
      <c r="BP648" s="33"/>
      <c r="BQ648" s="33"/>
      <c r="BR648" s="33"/>
    </row>
    <row r="649" spans="18:70" s="31" customFormat="1" x14ac:dyDescent="0.55000000000000004">
      <c r="R649" s="32"/>
      <c r="S649" s="32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N649" s="7"/>
      <c r="BO649" s="7"/>
      <c r="BP649" s="33"/>
      <c r="BQ649" s="33"/>
      <c r="BR649" s="33"/>
    </row>
    <row r="650" spans="18:70" s="31" customFormat="1" x14ac:dyDescent="0.55000000000000004">
      <c r="R650" s="32"/>
      <c r="S650" s="32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N650" s="7"/>
      <c r="BO650" s="7"/>
      <c r="BP650" s="33"/>
      <c r="BQ650" s="33"/>
      <c r="BR650" s="33"/>
    </row>
    <row r="651" spans="18:70" s="31" customFormat="1" x14ac:dyDescent="0.55000000000000004">
      <c r="R651" s="32"/>
      <c r="S651" s="32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N651" s="7"/>
      <c r="BO651" s="7"/>
      <c r="BP651" s="33"/>
      <c r="BQ651" s="33"/>
      <c r="BR651" s="33"/>
    </row>
    <row r="652" spans="18:70" s="31" customFormat="1" x14ac:dyDescent="0.55000000000000004">
      <c r="R652" s="32"/>
      <c r="S652" s="32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N652" s="7"/>
      <c r="BO652" s="7"/>
      <c r="BP652" s="33"/>
      <c r="BQ652" s="33"/>
      <c r="BR652" s="33"/>
    </row>
    <row r="653" spans="18:70" s="31" customFormat="1" x14ac:dyDescent="0.55000000000000004">
      <c r="R653" s="32"/>
      <c r="S653" s="32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N653" s="7"/>
      <c r="BO653" s="7"/>
      <c r="BP653" s="33"/>
      <c r="BQ653" s="33"/>
      <c r="BR653" s="33"/>
    </row>
    <row r="654" spans="18:70" s="31" customFormat="1" x14ac:dyDescent="0.55000000000000004">
      <c r="R654" s="32"/>
      <c r="S654" s="32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N654" s="7"/>
      <c r="BO654" s="7"/>
      <c r="BP654" s="33"/>
      <c r="BQ654" s="33"/>
      <c r="BR654" s="33"/>
    </row>
    <row r="655" spans="18:70" s="31" customFormat="1" x14ac:dyDescent="0.55000000000000004">
      <c r="R655" s="32"/>
      <c r="S655" s="32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N655" s="7"/>
      <c r="BO655" s="7"/>
      <c r="BP655" s="33"/>
      <c r="BQ655" s="33"/>
      <c r="BR655" s="33"/>
    </row>
    <row r="656" spans="18:70" s="31" customFormat="1" x14ac:dyDescent="0.55000000000000004">
      <c r="R656" s="32"/>
      <c r="S656" s="32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N656" s="7"/>
      <c r="BO656" s="7"/>
      <c r="BP656" s="33"/>
      <c r="BQ656" s="33"/>
      <c r="BR656" s="33"/>
    </row>
    <row r="657" spans="18:70" s="31" customFormat="1" x14ac:dyDescent="0.55000000000000004">
      <c r="R657" s="32"/>
      <c r="S657" s="32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N657" s="7"/>
      <c r="BO657" s="7"/>
      <c r="BP657" s="33"/>
      <c r="BQ657" s="33"/>
      <c r="BR657" s="33"/>
    </row>
    <row r="658" spans="18:70" s="31" customFormat="1" x14ac:dyDescent="0.55000000000000004">
      <c r="R658" s="32"/>
      <c r="S658" s="32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N658" s="7"/>
      <c r="BO658" s="7"/>
      <c r="BP658" s="33"/>
      <c r="BQ658" s="33"/>
      <c r="BR658" s="33"/>
    </row>
    <row r="659" spans="18:70" s="31" customFormat="1" x14ac:dyDescent="0.55000000000000004">
      <c r="R659" s="32"/>
      <c r="S659" s="32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N659" s="7"/>
      <c r="BO659" s="7"/>
      <c r="BP659" s="33"/>
      <c r="BQ659" s="33"/>
      <c r="BR659" s="33"/>
    </row>
    <row r="660" spans="18:70" s="31" customFormat="1" x14ac:dyDescent="0.55000000000000004">
      <c r="R660" s="32"/>
      <c r="S660" s="32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N660" s="7"/>
      <c r="BO660" s="7"/>
      <c r="BP660" s="33"/>
      <c r="BQ660" s="33"/>
      <c r="BR660" s="33"/>
    </row>
    <row r="661" spans="18:70" s="31" customFormat="1" x14ac:dyDescent="0.55000000000000004">
      <c r="R661" s="32"/>
      <c r="S661" s="32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N661" s="7"/>
      <c r="BO661" s="7"/>
      <c r="BP661" s="33"/>
      <c r="BQ661" s="33"/>
      <c r="BR661" s="33"/>
    </row>
  </sheetData>
  <mergeCells count="1495">
    <mergeCell ref="B8:H8"/>
    <mergeCell ref="BF135:BI135"/>
    <mergeCell ref="P136:Q136"/>
    <mergeCell ref="R136:S136"/>
    <mergeCell ref="T136:U136"/>
    <mergeCell ref="V136:W136"/>
    <mergeCell ref="X136:Y136"/>
    <mergeCell ref="Z136:AA136"/>
    <mergeCell ref="AB136:AC136"/>
    <mergeCell ref="AD136:AE136"/>
    <mergeCell ref="BD136:BE136"/>
    <mergeCell ref="BF136:BI136"/>
    <mergeCell ref="BC2:BI2"/>
    <mergeCell ref="Z6:AW7"/>
    <mergeCell ref="AY7:BH8"/>
    <mergeCell ref="A16:A17"/>
    <mergeCell ref="B16:E16"/>
    <mergeCell ref="F16:F17"/>
    <mergeCell ref="G16:I16"/>
    <mergeCell ref="J16:J17"/>
    <mergeCell ref="K16:N16"/>
    <mergeCell ref="O16:R16"/>
    <mergeCell ref="AF30:BC30"/>
    <mergeCell ref="BD30:BE33"/>
    <mergeCell ref="BF30:BI33"/>
    <mergeCell ref="T31:U33"/>
    <mergeCell ref="V31:W33"/>
    <mergeCell ref="X31:AE31"/>
    <mergeCell ref="AF31:AK31"/>
    <mergeCell ref="AL31:AQ31"/>
    <mergeCell ref="AR31:AW31"/>
    <mergeCell ref="AX31:BC31"/>
    <mergeCell ref="BE16:BE17"/>
    <mergeCell ref="A30:A33"/>
    <mergeCell ref="BD16:BD17"/>
    <mergeCell ref="AF16:AF17"/>
    <mergeCell ref="AG16:AI16"/>
    <mergeCell ref="AJ16:AJ17"/>
    <mergeCell ref="AK16:AN16"/>
    <mergeCell ref="AO16:AR16"/>
    <mergeCell ref="S16:S17"/>
    <mergeCell ref="T16:V16"/>
    <mergeCell ref="W16:W17"/>
    <mergeCell ref="X16:Z16"/>
    <mergeCell ref="AA16:AA17"/>
    <mergeCell ref="AB16:AE16"/>
    <mergeCell ref="AL32:AN32"/>
    <mergeCell ref="AO32:AQ32"/>
    <mergeCell ref="AR32:AT32"/>
    <mergeCell ref="AU32:AW32"/>
    <mergeCell ref="AX32:AZ32"/>
    <mergeCell ref="BA32:BC32"/>
    <mergeCell ref="X32:Y33"/>
    <mergeCell ref="Z32:AA33"/>
    <mergeCell ref="AB32:AC33"/>
    <mergeCell ref="AD32:AE33"/>
    <mergeCell ref="AF32:AH32"/>
    <mergeCell ref="AI32:AK32"/>
    <mergeCell ref="B30:O33"/>
    <mergeCell ref="P30:Q33"/>
    <mergeCell ref="R30:S33"/>
    <mergeCell ref="T30:AE30"/>
    <mergeCell ref="AT16:AV16"/>
    <mergeCell ref="AW16:AW17"/>
    <mergeCell ref="AX16:BA16"/>
    <mergeCell ref="BB16:BB17"/>
    <mergeCell ref="BC16:BC17"/>
    <mergeCell ref="X35:Y35"/>
    <mergeCell ref="Z35:AA35"/>
    <mergeCell ref="AB35:AC35"/>
    <mergeCell ref="AD35:AE35"/>
    <mergeCell ref="BD35:BE35"/>
    <mergeCell ref="BF35:BI35"/>
    <mergeCell ref="BF34:BI34"/>
    <mergeCell ref="B35:O35"/>
    <mergeCell ref="P35:Q35"/>
    <mergeCell ref="R35:S35"/>
    <mergeCell ref="T35:U35"/>
    <mergeCell ref="V35:W35"/>
    <mergeCell ref="B34:O34"/>
    <mergeCell ref="P34:Q34"/>
    <mergeCell ref="R34:S34"/>
    <mergeCell ref="T34:U34"/>
    <mergeCell ref="V34:W34"/>
    <mergeCell ref="X34:Y34"/>
    <mergeCell ref="AS16:AS17"/>
    <mergeCell ref="Z34:AA34"/>
    <mergeCell ref="AB34:AC34"/>
    <mergeCell ref="AD34:AE34"/>
    <mergeCell ref="BD34:BE34"/>
    <mergeCell ref="BF16:BF17"/>
    <mergeCell ref="BG16:BG17"/>
    <mergeCell ref="BH16:BH17"/>
    <mergeCell ref="BI16:BI17"/>
    <mergeCell ref="X37:Y37"/>
    <mergeCell ref="Z37:AA37"/>
    <mergeCell ref="AB37:AC37"/>
    <mergeCell ref="AD37:AE37"/>
    <mergeCell ref="BD37:BE37"/>
    <mergeCell ref="BF37:BI37"/>
    <mergeCell ref="Z36:AA36"/>
    <mergeCell ref="AB36:AC36"/>
    <mergeCell ref="AD36:AE36"/>
    <mergeCell ref="BD36:BE36"/>
    <mergeCell ref="BF36:BI36"/>
    <mergeCell ref="B37:O37"/>
    <mergeCell ref="P37:Q37"/>
    <mergeCell ref="R37:S37"/>
    <mergeCell ref="T37:U37"/>
    <mergeCell ref="V37:W37"/>
    <mergeCell ref="B36:O36"/>
    <mergeCell ref="P36:Q36"/>
    <mergeCell ref="R36:S36"/>
    <mergeCell ref="T36:U36"/>
    <mergeCell ref="V36:W36"/>
    <mergeCell ref="X36:Y36"/>
    <mergeCell ref="X39:Y39"/>
    <mergeCell ref="Z39:AA39"/>
    <mergeCell ref="AB39:AC39"/>
    <mergeCell ref="AD39:AE39"/>
    <mergeCell ref="BD39:BE39"/>
    <mergeCell ref="BF39:BI39"/>
    <mergeCell ref="Z38:AA38"/>
    <mergeCell ref="AB38:AC38"/>
    <mergeCell ref="AD38:AE38"/>
    <mergeCell ref="BD38:BE38"/>
    <mergeCell ref="BF38:BI38"/>
    <mergeCell ref="B39:O39"/>
    <mergeCell ref="P39:Q39"/>
    <mergeCell ref="R39:S39"/>
    <mergeCell ref="T39:U39"/>
    <mergeCell ref="V39:W39"/>
    <mergeCell ref="B38:O38"/>
    <mergeCell ref="P38:Q38"/>
    <mergeCell ref="R38:S38"/>
    <mergeCell ref="T38:U38"/>
    <mergeCell ref="V38:W38"/>
    <mergeCell ref="X38:Y38"/>
    <mergeCell ref="X41:Y41"/>
    <mergeCell ref="Z41:AA41"/>
    <mergeCell ref="AB41:AC41"/>
    <mergeCell ref="AD41:AE41"/>
    <mergeCell ref="BD41:BE41"/>
    <mergeCell ref="BF41:BI41"/>
    <mergeCell ref="Z40:AA40"/>
    <mergeCell ref="AB40:AC40"/>
    <mergeCell ref="AD40:AE40"/>
    <mergeCell ref="BD40:BE40"/>
    <mergeCell ref="BF40:BI40"/>
    <mergeCell ref="B41:O41"/>
    <mergeCell ref="P41:Q41"/>
    <mergeCell ref="R41:S41"/>
    <mergeCell ref="T41:U41"/>
    <mergeCell ref="V41:W41"/>
    <mergeCell ref="B40:O40"/>
    <mergeCell ref="P40:Q40"/>
    <mergeCell ref="R40:S40"/>
    <mergeCell ref="T40:U40"/>
    <mergeCell ref="V40:W40"/>
    <mergeCell ref="X40:Y40"/>
    <mergeCell ref="X43:Y43"/>
    <mergeCell ref="Z43:AA43"/>
    <mergeCell ref="AB43:AC43"/>
    <mergeCell ref="AD43:AE43"/>
    <mergeCell ref="BD43:BE43"/>
    <mergeCell ref="BF43:BI43"/>
    <mergeCell ref="Z42:AA42"/>
    <mergeCell ref="AB42:AC42"/>
    <mergeCell ref="AD42:AE42"/>
    <mergeCell ref="BD42:BE42"/>
    <mergeCell ref="BF42:BI42"/>
    <mergeCell ref="B43:O43"/>
    <mergeCell ref="P43:Q43"/>
    <mergeCell ref="R43:S43"/>
    <mergeCell ref="T43:U43"/>
    <mergeCell ref="V43:W43"/>
    <mergeCell ref="B42:O42"/>
    <mergeCell ref="P42:Q42"/>
    <mergeCell ref="R42:S42"/>
    <mergeCell ref="T42:U42"/>
    <mergeCell ref="V42:W42"/>
    <mergeCell ref="X42:Y42"/>
    <mergeCell ref="X45:Y45"/>
    <mergeCell ref="Z45:AA45"/>
    <mergeCell ref="AB45:AC45"/>
    <mergeCell ref="AD45:AE45"/>
    <mergeCell ref="BD45:BE45"/>
    <mergeCell ref="BF45:BI45"/>
    <mergeCell ref="Z44:AA44"/>
    <mergeCell ref="AB44:AC44"/>
    <mergeCell ref="AD44:AE44"/>
    <mergeCell ref="BD44:BE44"/>
    <mergeCell ref="BF44:BI44"/>
    <mergeCell ref="B45:O45"/>
    <mergeCell ref="P45:Q45"/>
    <mergeCell ref="R45:S45"/>
    <mergeCell ref="T45:U45"/>
    <mergeCell ref="V45:W45"/>
    <mergeCell ref="B44:O44"/>
    <mergeCell ref="P44:Q44"/>
    <mergeCell ref="R44:S44"/>
    <mergeCell ref="T44:U44"/>
    <mergeCell ref="V44:W44"/>
    <mergeCell ref="X44:Y44"/>
    <mergeCell ref="X47:Y47"/>
    <mergeCell ref="Z47:AA47"/>
    <mergeCell ref="AB47:AC47"/>
    <mergeCell ref="AD47:AE47"/>
    <mergeCell ref="BD47:BE47"/>
    <mergeCell ref="BF47:BI47"/>
    <mergeCell ref="Z46:AA46"/>
    <mergeCell ref="AB46:AC46"/>
    <mergeCell ref="AD46:AE46"/>
    <mergeCell ref="BD46:BE46"/>
    <mergeCell ref="BF46:BI46"/>
    <mergeCell ref="B47:O47"/>
    <mergeCell ref="P47:Q47"/>
    <mergeCell ref="R47:S47"/>
    <mergeCell ref="T47:U47"/>
    <mergeCell ref="V47:W47"/>
    <mergeCell ref="B46:O46"/>
    <mergeCell ref="P46:Q46"/>
    <mergeCell ref="R46:S46"/>
    <mergeCell ref="T46:U46"/>
    <mergeCell ref="V46:W46"/>
    <mergeCell ref="X46:Y46"/>
    <mergeCell ref="X55:Y55"/>
    <mergeCell ref="Z55:AA55"/>
    <mergeCell ref="AB55:AC55"/>
    <mergeCell ref="AD55:AE55"/>
    <mergeCell ref="BD55:BE55"/>
    <mergeCell ref="BF55:BI55"/>
    <mergeCell ref="Z54:AA54"/>
    <mergeCell ref="AB54:AC54"/>
    <mergeCell ref="AD54:AE54"/>
    <mergeCell ref="BD54:BE54"/>
    <mergeCell ref="BF54:BI54"/>
    <mergeCell ref="B55:O55"/>
    <mergeCell ref="P55:Q55"/>
    <mergeCell ref="R55:S55"/>
    <mergeCell ref="T55:U55"/>
    <mergeCell ref="V55:W55"/>
    <mergeCell ref="B54:O54"/>
    <mergeCell ref="P54:Q54"/>
    <mergeCell ref="R54:S54"/>
    <mergeCell ref="T54:U54"/>
    <mergeCell ref="V54:W54"/>
    <mergeCell ref="X54:Y54"/>
    <mergeCell ref="X57:Y57"/>
    <mergeCell ref="Z57:AA57"/>
    <mergeCell ref="AB57:AC57"/>
    <mergeCell ref="AD57:AE57"/>
    <mergeCell ref="BD57:BE57"/>
    <mergeCell ref="BF57:BI57"/>
    <mergeCell ref="Z56:AA56"/>
    <mergeCell ref="AB56:AC56"/>
    <mergeCell ref="AD56:AE56"/>
    <mergeCell ref="BD56:BE56"/>
    <mergeCell ref="BF56:BI56"/>
    <mergeCell ref="B57:O57"/>
    <mergeCell ref="P57:Q57"/>
    <mergeCell ref="R57:S57"/>
    <mergeCell ref="T57:U57"/>
    <mergeCell ref="V57:W57"/>
    <mergeCell ref="B56:O56"/>
    <mergeCell ref="P56:Q56"/>
    <mergeCell ref="R56:S56"/>
    <mergeCell ref="T56:U56"/>
    <mergeCell ref="V56:W56"/>
    <mergeCell ref="X56:Y56"/>
    <mergeCell ref="X59:Y59"/>
    <mergeCell ref="Z59:AA59"/>
    <mergeCell ref="AB59:AC59"/>
    <mergeCell ref="AD59:AE59"/>
    <mergeCell ref="BD59:BE59"/>
    <mergeCell ref="BF59:BI59"/>
    <mergeCell ref="Z58:AA58"/>
    <mergeCell ref="AB58:AC58"/>
    <mergeCell ref="AD58:AE58"/>
    <mergeCell ref="BD58:BE58"/>
    <mergeCell ref="BF58:BI58"/>
    <mergeCell ref="B59:O59"/>
    <mergeCell ref="P59:Q59"/>
    <mergeCell ref="R59:S59"/>
    <mergeCell ref="T59:U59"/>
    <mergeCell ref="V59:W59"/>
    <mergeCell ref="B58:O58"/>
    <mergeCell ref="P58:Q58"/>
    <mergeCell ref="R58:S58"/>
    <mergeCell ref="T58:U58"/>
    <mergeCell ref="V58:W58"/>
    <mergeCell ref="X58:Y58"/>
    <mergeCell ref="V61:W61"/>
    <mergeCell ref="X61:Y61"/>
    <mergeCell ref="Z61:AA61"/>
    <mergeCell ref="AB61:AC61"/>
    <mergeCell ref="AD61:AE61"/>
    <mergeCell ref="BD61:BE61"/>
    <mergeCell ref="Z60:AA60"/>
    <mergeCell ref="AB60:AC60"/>
    <mergeCell ref="AD60:AE60"/>
    <mergeCell ref="BD60:BE60"/>
    <mergeCell ref="BF60:BI60"/>
    <mergeCell ref="B61:O61"/>
    <mergeCell ref="P61:Q61"/>
    <mergeCell ref="R61:S61"/>
    <mergeCell ref="T61:U61"/>
    <mergeCell ref="B60:O60"/>
    <mergeCell ref="P60:Q60"/>
    <mergeCell ref="R60:S60"/>
    <mergeCell ref="T60:U60"/>
    <mergeCell ref="V60:W60"/>
    <mergeCell ref="X60:Y60"/>
    <mergeCell ref="BF61:BI61"/>
    <mergeCell ref="Z63:AA63"/>
    <mergeCell ref="AB63:AC63"/>
    <mergeCell ref="AD63:AE63"/>
    <mergeCell ref="BD63:BE63"/>
    <mergeCell ref="BF63:BI63"/>
    <mergeCell ref="B64:O64"/>
    <mergeCell ref="P64:Q64"/>
    <mergeCell ref="R64:S64"/>
    <mergeCell ref="T64:U64"/>
    <mergeCell ref="V64:W64"/>
    <mergeCell ref="AD62:AE62"/>
    <mergeCell ref="BD62:BE62"/>
    <mergeCell ref="BF62:BI62"/>
    <mergeCell ref="A63:A64"/>
    <mergeCell ref="B63:O63"/>
    <mergeCell ref="P63:Q63"/>
    <mergeCell ref="R63:S63"/>
    <mergeCell ref="T63:U63"/>
    <mergeCell ref="V63:W63"/>
    <mergeCell ref="X63:Y63"/>
    <mergeCell ref="B62:O62"/>
    <mergeCell ref="P62:Q62"/>
    <mergeCell ref="R62:S62"/>
    <mergeCell ref="T62:U62"/>
    <mergeCell ref="V62:W62"/>
    <mergeCell ref="X62:Y62"/>
    <mergeCell ref="Z62:AA62"/>
    <mergeCell ref="AB62:AC62"/>
    <mergeCell ref="Z65:AA65"/>
    <mergeCell ref="AB65:AC65"/>
    <mergeCell ref="AD65:AE65"/>
    <mergeCell ref="BD65:BE65"/>
    <mergeCell ref="BF65:BI65"/>
    <mergeCell ref="A66:A67"/>
    <mergeCell ref="B66:O66"/>
    <mergeCell ref="P66:Q66"/>
    <mergeCell ref="R66:S66"/>
    <mergeCell ref="T66:U66"/>
    <mergeCell ref="B65:O65"/>
    <mergeCell ref="P65:Q65"/>
    <mergeCell ref="R65:S65"/>
    <mergeCell ref="T65:U65"/>
    <mergeCell ref="V65:W65"/>
    <mergeCell ref="X65:Y65"/>
    <mergeCell ref="X64:Y64"/>
    <mergeCell ref="Z64:AA64"/>
    <mergeCell ref="AB64:AC64"/>
    <mergeCell ref="AD64:AE64"/>
    <mergeCell ref="BD64:BE64"/>
    <mergeCell ref="BF64:BI64"/>
    <mergeCell ref="BD67:BE67"/>
    <mergeCell ref="BF67:BI67"/>
    <mergeCell ref="A68:A69"/>
    <mergeCell ref="B68:O68"/>
    <mergeCell ref="P68:Q68"/>
    <mergeCell ref="R68:S68"/>
    <mergeCell ref="T68:U68"/>
    <mergeCell ref="V68:W68"/>
    <mergeCell ref="X68:Y68"/>
    <mergeCell ref="Z68:AA68"/>
    <mergeCell ref="BF66:BI66"/>
    <mergeCell ref="B67:O67"/>
    <mergeCell ref="P67:Q67"/>
    <mergeCell ref="R67:S67"/>
    <mergeCell ref="T67:U67"/>
    <mergeCell ref="V67:W67"/>
    <mergeCell ref="X67:Y67"/>
    <mergeCell ref="Z67:AA67"/>
    <mergeCell ref="AB67:AC67"/>
    <mergeCell ref="AD67:AE67"/>
    <mergeCell ref="V66:W66"/>
    <mergeCell ref="X66:Y66"/>
    <mergeCell ref="Z66:AA66"/>
    <mergeCell ref="AB66:AC66"/>
    <mergeCell ref="AD66:AE66"/>
    <mergeCell ref="BD66:BE66"/>
    <mergeCell ref="X70:Y70"/>
    <mergeCell ref="Z70:AA70"/>
    <mergeCell ref="AB70:AC70"/>
    <mergeCell ref="AD70:AE70"/>
    <mergeCell ref="BD70:BE70"/>
    <mergeCell ref="BF70:BI70"/>
    <mergeCell ref="Z69:AA69"/>
    <mergeCell ref="AB69:AC69"/>
    <mergeCell ref="AD69:AE69"/>
    <mergeCell ref="BD69:BE69"/>
    <mergeCell ref="BF69:BI69"/>
    <mergeCell ref="B70:O70"/>
    <mergeCell ref="P70:Q70"/>
    <mergeCell ref="R70:S70"/>
    <mergeCell ref="T70:U70"/>
    <mergeCell ref="V70:W70"/>
    <mergeCell ref="AB68:AC68"/>
    <mergeCell ref="AD68:AE68"/>
    <mergeCell ref="BD68:BE68"/>
    <mergeCell ref="BF68:BI68"/>
    <mergeCell ref="B69:O69"/>
    <mergeCell ref="P69:Q69"/>
    <mergeCell ref="R69:S69"/>
    <mergeCell ref="T69:U69"/>
    <mergeCell ref="V69:W69"/>
    <mergeCell ref="X69:Y69"/>
    <mergeCell ref="A73:A74"/>
    <mergeCell ref="B73:O73"/>
    <mergeCell ref="P73:Q73"/>
    <mergeCell ref="R73:S73"/>
    <mergeCell ref="T73:U73"/>
    <mergeCell ref="V73:W73"/>
    <mergeCell ref="B74:O74"/>
    <mergeCell ref="P74:Q74"/>
    <mergeCell ref="R74:S74"/>
    <mergeCell ref="T74:U74"/>
    <mergeCell ref="X72:Y72"/>
    <mergeCell ref="Z72:AA72"/>
    <mergeCell ref="AB72:AC72"/>
    <mergeCell ref="AD72:AE72"/>
    <mergeCell ref="BD72:BE72"/>
    <mergeCell ref="BF72:BI72"/>
    <mergeCell ref="Z71:AA71"/>
    <mergeCell ref="AB71:AC71"/>
    <mergeCell ref="AD71:AE71"/>
    <mergeCell ref="BD71:BE71"/>
    <mergeCell ref="BF71:BI71"/>
    <mergeCell ref="B72:O72"/>
    <mergeCell ref="P72:Q72"/>
    <mergeCell ref="R72:S72"/>
    <mergeCell ref="T72:U72"/>
    <mergeCell ref="V72:W72"/>
    <mergeCell ref="B71:O71"/>
    <mergeCell ref="P71:Q71"/>
    <mergeCell ref="R71:S71"/>
    <mergeCell ref="T71:U71"/>
    <mergeCell ref="V71:W71"/>
    <mergeCell ref="X71:Y71"/>
    <mergeCell ref="BF74:BI74"/>
    <mergeCell ref="B75:O75"/>
    <mergeCell ref="P75:Q75"/>
    <mergeCell ref="R75:S75"/>
    <mergeCell ref="T75:U75"/>
    <mergeCell ref="V75:W75"/>
    <mergeCell ref="X75:Y75"/>
    <mergeCell ref="Z75:AA75"/>
    <mergeCell ref="AB75:AC75"/>
    <mergeCell ref="AD75:AE75"/>
    <mergeCell ref="V74:W74"/>
    <mergeCell ref="X74:Y74"/>
    <mergeCell ref="Z74:AA74"/>
    <mergeCell ref="AB74:AC74"/>
    <mergeCell ref="AD74:AE74"/>
    <mergeCell ref="BD74:BE74"/>
    <mergeCell ref="X73:Y73"/>
    <mergeCell ref="Z73:AA73"/>
    <mergeCell ref="AB73:AC73"/>
    <mergeCell ref="AD73:AE73"/>
    <mergeCell ref="BD73:BE73"/>
    <mergeCell ref="BF73:BI73"/>
    <mergeCell ref="AD76:AE76"/>
    <mergeCell ref="BD76:BE76"/>
    <mergeCell ref="BF76:BI76"/>
    <mergeCell ref="B77:O77"/>
    <mergeCell ref="P77:Q77"/>
    <mergeCell ref="R77:S77"/>
    <mergeCell ref="T77:U77"/>
    <mergeCell ref="V77:W77"/>
    <mergeCell ref="X77:Y77"/>
    <mergeCell ref="Z77:AA77"/>
    <mergeCell ref="BD75:BE75"/>
    <mergeCell ref="BF75:BI75"/>
    <mergeCell ref="B76:O76"/>
    <mergeCell ref="P76:Q76"/>
    <mergeCell ref="R76:S76"/>
    <mergeCell ref="T76:U76"/>
    <mergeCell ref="V76:W76"/>
    <mergeCell ref="X76:Y76"/>
    <mergeCell ref="Z76:AA76"/>
    <mergeCell ref="AB76:AC76"/>
    <mergeCell ref="Z78:AA78"/>
    <mergeCell ref="AB78:AC78"/>
    <mergeCell ref="AD78:AE78"/>
    <mergeCell ref="BD78:BE78"/>
    <mergeCell ref="BF78:BI78"/>
    <mergeCell ref="B79:O79"/>
    <mergeCell ref="P79:Q79"/>
    <mergeCell ref="R79:S79"/>
    <mergeCell ref="T79:U79"/>
    <mergeCell ref="V79:W79"/>
    <mergeCell ref="AB77:AC77"/>
    <mergeCell ref="AD77:AE77"/>
    <mergeCell ref="BD77:BE77"/>
    <mergeCell ref="BF77:BI77"/>
    <mergeCell ref="B78:O78"/>
    <mergeCell ref="P78:Q78"/>
    <mergeCell ref="R78:S78"/>
    <mergeCell ref="T78:U78"/>
    <mergeCell ref="V78:W78"/>
    <mergeCell ref="X78:Y78"/>
    <mergeCell ref="Z80:AA80"/>
    <mergeCell ref="AB80:AC80"/>
    <mergeCell ref="AD80:AE80"/>
    <mergeCell ref="BD80:BE80"/>
    <mergeCell ref="BF80:BI80"/>
    <mergeCell ref="B81:O81"/>
    <mergeCell ref="P81:Q81"/>
    <mergeCell ref="R81:S81"/>
    <mergeCell ref="T81:U81"/>
    <mergeCell ref="V81:W81"/>
    <mergeCell ref="B80:O80"/>
    <mergeCell ref="P80:Q80"/>
    <mergeCell ref="R80:S80"/>
    <mergeCell ref="T80:U80"/>
    <mergeCell ref="V80:W80"/>
    <mergeCell ref="X80:Y80"/>
    <mergeCell ref="X79:Y79"/>
    <mergeCell ref="Z79:AA79"/>
    <mergeCell ref="AB79:AC79"/>
    <mergeCell ref="AD79:AE79"/>
    <mergeCell ref="BD79:BE79"/>
    <mergeCell ref="BF79:BI79"/>
    <mergeCell ref="Z82:AA82"/>
    <mergeCell ref="AB82:AC82"/>
    <mergeCell ref="AD82:AE82"/>
    <mergeCell ref="BD82:BE82"/>
    <mergeCell ref="BF82:BI82"/>
    <mergeCell ref="B83:O83"/>
    <mergeCell ref="P83:Q83"/>
    <mergeCell ref="R83:S83"/>
    <mergeCell ref="T83:U83"/>
    <mergeCell ref="V83:W83"/>
    <mergeCell ref="B82:O82"/>
    <mergeCell ref="P82:Q82"/>
    <mergeCell ref="R82:S82"/>
    <mergeCell ref="T82:U82"/>
    <mergeCell ref="V82:W82"/>
    <mergeCell ref="X82:Y82"/>
    <mergeCell ref="X81:Y81"/>
    <mergeCell ref="Z81:AA81"/>
    <mergeCell ref="AB81:AC81"/>
    <mergeCell ref="AD81:AE81"/>
    <mergeCell ref="BD81:BE81"/>
    <mergeCell ref="BF81:BI81"/>
    <mergeCell ref="Z98:AA98"/>
    <mergeCell ref="AB98:AC98"/>
    <mergeCell ref="AD98:AE98"/>
    <mergeCell ref="BD98:BE98"/>
    <mergeCell ref="BF98:BI98"/>
    <mergeCell ref="B99:O99"/>
    <mergeCell ref="P99:Q99"/>
    <mergeCell ref="R99:S99"/>
    <mergeCell ref="T99:U99"/>
    <mergeCell ref="V99:W99"/>
    <mergeCell ref="B98:O98"/>
    <mergeCell ref="P98:Q98"/>
    <mergeCell ref="R98:S98"/>
    <mergeCell ref="T98:U98"/>
    <mergeCell ref="V98:W98"/>
    <mergeCell ref="X98:Y98"/>
    <mergeCell ref="X83:Y83"/>
    <mergeCell ref="Z83:AA83"/>
    <mergeCell ref="AB83:AC83"/>
    <mergeCell ref="AD83:AE83"/>
    <mergeCell ref="BD83:BE83"/>
    <mergeCell ref="BF83:BI83"/>
    <mergeCell ref="B94:O97"/>
    <mergeCell ref="P94:Q97"/>
    <mergeCell ref="R94:S97"/>
    <mergeCell ref="T94:AE94"/>
    <mergeCell ref="AF94:BC94"/>
    <mergeCell ref="BD94:BE97"/>
    <mergeCell ref="BF94:BI97"/>
    <mergeCell ref="T95:U97"/>
    <mergeCell ref="V95:W97"/>
    <mergeCell ref="X95:AE95"/>
    <mergeCell ref="AI84:AQ84"/>
    <mergeCell ref="A85:X86"/>
    <mergeCell ref="AI85:BH86"/>
    <mergeCell ref="A87:G87"/>
    <mergeCell ref="H87:Q87"/>
    <mergeCell ref="AP87:AW87"/>
    <mergeCell ref="A88:G88"/>
    <mergeCell ref="H88:J88"/>
    <mergeCell ref="AI88:AO88"/>
    <mergeCell ref="A94:A97"/>
    <mergeCell ref="Z100:AA100"/>
    <mergeCell ref="AB100:AC100"/>
    <mergeCell ref="AD100:AE100"/>
    <mergeCell ref="BD100:BE100"/>
    <mergeCell ref="BF100:BI100"/>
    <mergeCell ref="B101:O101"/>
    <mergeCell ref="P101:Q101"/>
    <mergeCell ref="R101:S101"/>
    <mergeCell ref="T101:U101"/>
    <mergeCell ref="V101:W101"/>
    <mergeCell ref="B100:O100"/>
    <mergeCell ref="P100:Q100"/>
    <mergeCell ref="R100:S100"/>
    <mergeCell ref="T100:U100"/>
    <mergeCell ref="V100:W100"/>
    <mergeCell ref="X100:Y100"/>
    <mergeCell ref="X99:Y99"/>
    <mergeCell ref="Z99:AA99"/>
    <mergeCell ref="AB99:AC99"/>
    <mergeCell ref="AD99:AE99"/>
    <mergeCell ref="BD99:BE99"/>
    <mergeCell ref="BF99:BI99"/>
    <mergeCell ref="Z102:AA102"/>
    <mergeCell ref="AB102:AC102"/>
    <mergeCell ref="AD102:AE102"/>
    <mergeCell ref="BD102:BE102"/>
    <mergeCell ref="BF102:BI102"/>
    <mergeCell ref="B103:O103"/>
    <mergeCell ref="P103:Q103"/>
    <mergeCell ref="R103:S103"/>
    <mergeCell ref="T103:U103"/>
    <mergeCell ref="V103:W103"/>
    <mergeCell ref="B102:O102"/>
    <mergeCell ref="P102:Q102"/>
    <mergeCell ref="R102:S102"/>
    <mergeCell ref="T102:U102"/>
    <mergeCell ref="V102:W102"/>
    <mergeCell ref="X102:Y102"/>
    <mergeCell ref="X101:Y101"/>
    <mergeCell ref="Z101:AA101"/>
    <mergeCell ref="AB101:AC101"/>
    <mergeCell ref="AD101:AE101"/>
    <mergeCell ref="BD101:BE101"/>
    <mergeCell ref="BF101:BI101"/>
    <mergeCell ref="Z104:AA104"/>
    <mergeCell ref="AB104:AC104"/>
    <mergeCell ref="AD104:AE104"/>
    <mergeCell ref="BD104:BE104"/>
    <mergeCell ref="BF104:BI104"/>
    <mergeCell ref="B105:O105"/>
    <mergeCell ref="P105:Q105"/>
    <mergeCell ref="R105:S105"/>
    <mergeCell ref="T105:U105"/>
    <mergeCell ref="V105:W105"/>
    <mergeCell ref="B104:O104"/>
    <mergeCell ref="P104:Q104"/>
    <mergeCell ref="R104:S104"/>
    <mergeCell ref="T104:U104"/>
    <mergeCell ref="V104:W104"/>
    <mergeCell ref="X104:Y104"/>
    <mergeCell ref="X103:Y103"/>
    <mergeCell ref="Z103:AA103"/>
    <mergeCell ref="AB103:AC103"/>
    <mergeCell ref="AD103:AE103"/>
    <mergeCell ref="BD103:BE103"/>
    <mergeCell ref="BF103:BI103"/>
    <mergeCell ref="Z106:AA106"/>
    <mergeCell ref="AB106:AC106"/>
    <mergeCell ref="AD106:AE106"/>
    <mergeCell ref="BD106:BE106"/>
    <mergeCell ref="BF106:BI106"/>
    <mergeCell ref="B107:O107"/>
    <mergeCell ref="P107:Q107"/>
    <mergeCell ref="R107:S107"/>
    <mergeCell ref="T107:U107"/>
    <mergeCell ref="V107:W107"/>
    <mergeCell ref="B106:O106"/>
    <mergeCell ref="P106:Q106"/>
    <mergeCell ref="R106:S106"/>
    <mergeCell ref="T106:U106"/>
    <mergeCell ref="V106:W106"/>
    <mergeCell ref="X106:Y106"/>
    <mergeCell ref="X105:Y105"/>
    <mergeCell ref="Z105:AA105"/>
    <mergeCell ref="AB105:AC105"/>
    <mergeCell ref="AD105:AE105"/>
    <mergeCell ref="BD105:BE105"/>
    <mergeCell ref="BF105:BI105"/>
    <mergeCell ref="Z108:AA108"/>
    <mergeCell ref="AB108:AC108"/>
    <mergeCell ref="AD108:AE108"/>
    <mergeCell ref="BD108:BE108"/>
    <mergeCell ref="BF108:BI108"/>
    <mergeCell ref="B109:O109"/>
    <mergeCell ref="P109:Q109"/>
    <mergeCell ref="R109:S109"/>
    <mergeCell ref="T109:U109"/>
    <mergeCell ref="V109:W109"/>
    <mergeCell ref="B108:O108"/>
    <mergeCell ref="P108:Q108"/>
    <mergeCell ref="R108:S108"/>
    <mergeCell ref="T108:U108"/>
    <mergeCell ref="V108:W108"/>
    <mergeCell ref="X108:Y108"/>
    <mergeCell ref="X107:Y107"/>
    <mergeCell ref="Z107:AA107"/>
    <mergeCell ref="AB107:AC107"/>
    <mergeCell ref="AD107:AE107"/>
    <mergeCell ref="BD107:BE107"/>
    <mergeCell ref="BF107:BI107"/>
    <mergeCell ref="Z110:AA110"/>
    <mergeCell ref="AB110:AC110"/>
    <mergeCell ref="AD110:AE110"/>
    <mergeCell ref="BD110:BE110"/>
    <mergeCell ref="BF110:BI110"/>
    <mergeCell ref="B111:O111"/>
    <mergeCell ref="P111:Q111"/>
    <mergeCell ref="R111:S111"/>
    <mergeCell ref="T111:U111"/>
    <mergeCell ref="V111:W111"/>
    <mergeCell ref="B110:O110"/>
    <mergeCell ref="P110:Q110"/>
    <mergeCell ref="R110:S110"/>
    <mergeCell ref="T110:U110"/>
    <mergeCell ref="V110:W110"/>
    <mergeCell ref="X110:Y110"/>
    <mergeCell ref="X109:Y109"/>
    <mergeCell ref="Z109:AA109"/>
    <mergeCell ref="AB109:AC109"/>
    <mergeCell ref="AD109:AE109"/>
    <mergeCell ref="BD109:BE109"/>
    <mergeCell ref="BF109:BI109"/>
    <mergeCell ref="Z112:AA112"/>
    <mergeCell ref="AB112:AC112"/>
    <mergeCell ref="AD112:AE112"/>
    <mergeCell ref="BD112:BE112"/>
    <mergeCell ref="BF112:BI112"/>
    <mergeCell ref="B113:O113"/>
    <mergeCell ref="P113:Q113"/>
    <mergeCell ref="R113:S113"/>
    <mergeCell ref="T113:U113"/>
    <mergeCell ref="V113:W113"/>
    <mergeCell ref="B112:O112"/>
    <mergeCell ref="P112:Q112"/>
    <mergeCell ref="R112:S112"/>
    <mergeCell ref="T112:U112"/>
    <mergeCell ref="V112:W112"/>
    <mergeCell ref="X112:Y112"/>
    <mergeCell ref="X111:Y111"/>
    <mergeCell ref="Z111:AA111"/>
    <mergeCell ref="AB111:AC111"/>
    <mergeCell ref="AD111:AE111"/>
    <mergeCell ref="BD111:BE111"/>
    <mergeCell ref="BF111:BI111"/>
    <mergeCell ref="A115:A116"/>
    <mergeCell ref="B115:O115"/>
    <mergeCell ref="P115:Q115"/>
    <mergeCell ref="R115:S115"/>
    <mergeCell ref="T115:U115"/>
    <mergeCell ref="B114:O114"/>
    <mergeCell ref="P114:Q114"/>
    <mergeCell ref="R114:S114"/>
    <mergeCell ref="T114:U114"/>
    <mergeCell ref="V114:W114"/>
    <mergeCell ref="X114:Y114"/>
    <mergeCell ref="X113:Y113"/>
    <mergeCell ref="Z113:AA113"/>
    <mergeCell ref="AB113:AC113"/>
    <mergeCell ref="AD113:AE113"/>
    <mergeCell ref="BD113:BE113"/>
    <mergeCell ref="BF113:BI113"/>
    <mergeCell ref="BF115:BI115"/>
    <mergeCell ref="B116:O116"/>
    <mergeCell ref="P116:Q116"/>
    <mergeCell ref="R116:S116"/>
    <mergeCell ref="T116:U116"/>
    <mergeCell ref="V116:W116"/>
    <mergeCell ref="X116:Y116"/>
    <mergeCell ref="Z116:AA116"/>
    <mergeCell ref="AB116:AC116"/>
    <mergeCell ref="AD116:AE116"/>
    <mergeCell ref="V115:W115"/>
    <mergeCell ref="X115:Y115"/>
    <mergeCell ref="Z115:AA115"/>
    <mergeCell ref="AB115:AC115"/>
    <mergeCell ref="AD115:AE115"/>
    <mergeCell ref="BD115:BE115"/>
    <mergeCell ref="Z114:AA114"/>
    <mergeCell ref="AB114:AC114"/>
    <mergeCell ref="AD114:AE114"/>
    <mergeCell ref="BD114:BE114"/>
    <mergeCell ref="BF114:BI114"/>
    <mergeCell ref="AD117:AE117"/>
    <mergeCell ref="BD117:BE117"/>
    <mergeCell ref="BF117:BI117"/>
    <mergeCell ref="B118:O118"/>
    <mergeCell ref="P118:Q118"/>
    <mergeCell ref="R118:S118"/>
    <mergeCell ref="T118:U118"/>
    <mergeCell ref="V118:W118"/>
    <mergeCell ref="X118:Y118"/>
    <mergeCell ref="Z118:AA118"/>
    <mergeCell ref="BD116:BE116"/>
    <mergeCell ref="BF116:BI116"/>
    <mergeCell ref="B117:O117"/>
    <mergeCell ref="P117:Q117"/>
    <mergeCell ref="R117:S117"/>
    <mergeCell ref="T117:U117"/>
    <mergeCell ref="V117:W117"/>
    <mergeCell ref="X117:Y117"/>
    <mergeCell ref="Z117:AA117"/>
    <mergeCell ref="AB117:AC117"/>
    <mergeCell ref="X120:Y120"/>
    <mergeCell ref="Z120:AA120"/>
    <mergeCell ref="AB120:AC120"/>
    <mergeCell ref="AD120:AE120"/>
    <mergeCell ref="BD120:BE120"/>
    <mergeCell ref="BF120:BI120"/>
    <mergeCell ref="Z119:AA119"/>
    <mergeCell ref="AB119:AC119"/>
    <mergeCell ref="AD119:AE119"/>
    <mergeCell ref="BD119:BE119"/>
    <mergeCell ref="BF119:BI119"/>
    <mergeCell ref="B120:O120"/>
    <mergeCell ref="P120:Q120"/>
    <mergeCell ref="R120:S120"/>
    <mergeCell ref="T120:U120"/>
    <mergeCell ref="V120:W120"/>
    <mergeCell ref="AB118:AC118"/>
    <mergeCell ref="AD118:AE118"/>
    <mergeCell ref="BD118:BE118"/>
    <mergeCell ref="BF118:BI118"/>
    <mergeCell ref="B119:O119"/>
    <mergeCell ref="P119:Q119"/>
    <mergeCell ref="R119:S119"/>
    <mergeCell ref="T119:U119"/>
    <mergeCell ref="V119:W119"/>
    <mergeCell ref="X119:Y119"/>
    <mergeCell ref="X122:Y122"/>
    <mergeCell ref="Z122:AA122"/>
    <mergeCell ref="AB122:AC122"/>
    <mergeCell ref="AD122:AE122"/>
    <mergeCell ref="BD122:BE122"/>
    <mergeCell ref="BF122:BI122"/>
    <mergeCell ref="Z121:AA121"/>
    <mergeCell ref="AB121:AC121"/>
    <mergeCell ref="AD121:AE121"/>
    <mergeCell ref="BD121:BE121"/>
    <mergeCell ref="BF121:BI121"/>
    <mergeCell ref="B122:O122"/>
    <mergeCell ref="P122:Q122"/>
    <mergeCell ref="R122:S122"/>
    <mergeCell ref="T122:U122"/>
    <mergeCell ref="V122:W122"/>
    <mergeCell ref="B121:O121"/>
    <mergeCell ref="P121:Q121"/>
    <mergeCell ref="R121:S121"/>
    <mergeCell ref="T121:U121"/>
    <mergeCell ref="V121:W121"/>
    <mergeCell ref="X121:Y121"/>
    <mergeCell ref="X124:Y124"/>
    <mergeCell ref="Z124:AA124"/>
    <mergeCell ref="AB124:AC124"/>
    <mergeCell ref="AD124:AE124"/>
    <mergeCell ref="BD124:BE124"/>
    <mergeCell ref="BF124:BI124"/>
    <mergeCell ref="Z123:AA123"/>
    <mergeCell ref="AB123:AC123"/>
    <mergeCell ref="AD123:AE123"/>
    <mergeCell ref="BD123:BE123"/>
    <mergeCell ref="BF123:BI123"/>
    <mergeCell ref="B124:O124"/>
    <mergeCell ref="P124:Q124"/>
    <mergeCell ref="R124:S124"/>
    <mergeCell ref="T124:U124"/>
    <mergeCell ref="V124:W124"/>
    <mergeCell ref="B123:O123"/>
    <mergeCell ref="P123:Q123"/>
    <mergeCell ref="R123:S123"/>
    <mergeCell ref="T123:U123"/>
    <mergeCell ref="V123:W123"/>
    <mergeCell ref="X123:Y123"/>
    <mergeCell ref="X126:Y126"/>
    <mergeCell ref="Z126:AA126"/>
    <mergeCell ref="AB126:AC126"/>
    <mergeCell ref="AD126:AE126"/>
    <mergeCell ref="BD126:BE126"/>
    <mergeCell ref="BF126:BI126"/>
    <mergeCell ref="AB125:AC125"/>
    <mergeCell ref="AD125:AE125"/>
    <mergeCell ref="BD125:BE125"/>
    <mergeCell ref="BF125:BI125"/>
    <mergeCell ref="B126:O126"/>
    <mergeCell ref="P126:Q126"/>
    <mergeCell ref="R126:S126"/>
    <mergeCell ref="T126:U126"/>
    <mergeCell ref="V126:W126"/>
    <mergeCell ref="B125:O125"/>
    <mergeCell ref="P125:Q125"/>
    <mergeCell ref="R125:S125"/>
    <mergeCell ref="T125:U125"/>
    <mergeCell ref="V125:W125"/>
    <mergeCell ref="X125:Y125"/>
    <mergeCell ref="X128:Y128"/>
    <mergeCell ref="Z128:AA128"/>
    <mergeCell ref="AB128:AC128"/>
    <mergeCell ref="AD128:AE128"/>
    <mergeCell ref="BD128:BE128"/>
    <mergeCell ref="BF128:BI128"/>
    <mergeCell ref="BF127:BI127"/>
    <mergeCell ref="B128:O128"/>
    <mergeCell ref="P128:Q128"/>
    <mergeCell ref="R128:S128"/>
    <mergeCell ref="T128:U128"/>
    <mergeCell ref="V128:W128"/>
    <mergeCell ref="B127:O127"/>
    <mergeCell ref="P127:Q127"/>
    <mergeCell ref="R127:S127"/>
    <mergeCell ref="T127:U127"/>
    <mergeCell ref="V127:W127"/>
    <mergeCell ref="X127:Y127"/>
    <mergeCell ref="X130:Y130"/>
    <mergeCell ref="Z130:AA130"/>
    <mergeCell ref="AB130:AC130"/>
    <mergeCell ref="AD130:AE130"/>
    <mergeCell ref="BD130:BE130"/>
    <mergeCell ref="BF130:BI130"/>
    <mergeCell ref="BF129:BI129"/>
    <mergeCell ref="B130:O130"/>
    <mergeCell ref="P130:Q130"/>
    <mergeCell ref="R130:S130"/>
    <mergeCell ref="T130:U130"/>
    <mergeCell ref="V130:W130"/>
    <mergeCell ref="B129:O129"/>
    <mergeCell ref="P129:Q129"/>
    <mergeCell ref="R129:S129"/>
    <mergeCell ref="T129:U129"/>
    <mergeCell ref="V129:W129"/>
    <mergeCell ref="X129:Y129"/>
    <mergeCell ref="X132:Y132"/>
    <mergeCell ref="Z132:AA132"/>
    <mergeCell ref="AB132:AC132"/>
    <mergeCell ref="AD132:AE132"/>
    <mergeCell ref="BD132:BE132"/>
    <mergeCell ref="BF132:BI132"/>
    <mergeCell ref="BF131:BI131"/>
    <mergeCell ref="B132:O132"/>
    <mergeCell ref="P132:Q132"/>
    <mergeCell ref="R132:S132"/>
    <mergeCell ref="T132:U132"/>
    <mergeCell ref="V132:W132"/>
    <mergeCell ref="B131:O131"/>
    <mergeCell ref="P131:Q131"/>
    <mergeCell ref="R131:S131"/>
    <mergeCell ref="T131:U131"/>
    <mergeCell ref="V131:W131"/>
    <mergeCell ref="X131:Y131"/>
    <mergeCell ref="X134:Y134"/>
    <mergeCell ref="Z134:AA134"/>
    <mergeCell ref="AB134:AC134"/>
    <mergeCell ref="AD134:AE134"/>
    <mergeCell ref="BD134:BE134"/>
    <mergeCell ref="BF134:BI134"/>
    <mergeCell ref="BF133:BI133"/>
    <mergeCell ref="B134:O134"/>
    <mergeCell ref="P134:Q134"/>
    <mergeCell ref="R134:S134"/>
    <mergeCell ref="T134:U134"/>
    <mergeCell ref="V134:W134"/>
    <mergeCell ref="B133:O133"/>
    <mergeCell ref="P133:Q133"/>
    <mergeCell ref="R133:S133"/>
    <mergeCell ref="T133:U133"/>
    <mergeCell ref="V133:W133"/>
    <mergeCell ref="X133:Y133"/>
    <mergeCell ref="BD137:BE140"/>
    <mergeCell ref="BF137:BI140"/>
    <mergeCell ref="AD139:AE140"/>
    <mergeCell ref="AF139:AH139"/>
    <mergeCell ref="AI139:AK139"/>
    <mergeCell ref="AL139:AN139"/>
    <mergeCell ref="AO139:AQ139"/>
    <mergeCell ref="AR139:AT139"/>
    <mergeCell ref="AU139:AW139"/>
    <mergeCell ref="AX139:AZ139"/>
    <mergeCell ref="BA139:BC139"/>
    <mergeCell ref="P135:Q135"/>
    <mergeCell ref="R135:S135"/>
    <mergeCell ref="T135:U135"/>
    <mergeCell ref="BF141:BI141"/>
    <mergeCell ref="B142:O142"/>
    <mergeCell ref="P142:Q142"/>
    <mergeCell ref="R142:S142"/>
    <mergeCell ref="T142:U142"/>
    <mergeCell ref="V142:W142"/>
    <mergeCell ref="B141:O141"/>
    <mergeCell ref="P141:Q141"/>
    <mergeCell ref="R141:S141"/>
    <mergeCell ref="T141:U141"/>
    <mergeCell ref="V141:W141"/>
    <mergeCell ref="X141:Y141"/>
    <mergeCell ref="V135:W135"/>
    <mergeCell ref="X135:Y135"/>
    <mergeCell ref="Z135:AA135"/>
    <mergeCell ref="AB135:AC135"/>
    <mergeCell ref="AD135:AE135"/>
    <mergeCell ref="BD135:BE135"/>
    <mergeCell ref="BF143:BI143"/>
    <mergeCell ref="B144:O144"/>
    <mergeCell ref="P144:Q144"/>
    <mergeCell ref="R144:S144"/>
    <mergeCell ref="T144:U144"/>
    <mergeCell ref="V144:W144"/>
    <mergeCell ref="B143:O143"/>
    <mergeCell ref="P143:Q143"/>
    <mergeCell ref="R143:S143"/>
    <mergeCell ref="T143:U143"/>
    <mergeCell ref="V143:W143"/>
    <mergeCell ref="X143:Y143"/>
    <mergeCell ref="X142:Y142"/>
    <mergeCell ref="Z142:AA142"/>
    <mergeCell ref="AB142:AC142"/>
    <mergeCell ref="AD142:AE142"/>
    <mergeCell ref="BD142:BE142"/>
    <mergeCell ref="BF142:BI142"/>
    <mergeCell ref="Z145:AA145"/>
    <mergeCell ref="AB145:AC145"/>
    <mergeCell ref="AD145:AE145"/>
    <mergeCell ref="BD145:BE145"/>
    <mergeCell ref="BF145:BI145"/>
    <mergeCell ref="A146:S146"/>
    <mergeCell ref="T146:U146"/>
    <mergeCell ref="V146:W146"/>
    <mergeCell ref="X146:Y146"/>
    <mergeCell ref="Z146:AA146"/>
    <mergeCell ref="B145:O145"/>
    <mergeCell ref="P145:Q145"/>
    <mergeCell ref="R145:S145"/>
    <mergeCell ref="T145:U145"/>
    <mergeCell ref="V145:W145"/>
    <mergeCell ref="X145:Y145"/>
    <mergeCell ref="X144:Y144"/>
    <mergeCell ref="Z144:AA144"/>
    <mergeCell ref="AB144:AC144"/>
    <mergeCell ref="AD144:AE144"/>
    <mergeCell ref="BD144:BE144"/>
    <mergeCell ref="BF144:BI144"/>
    <mergeCell ref="AB146:AC146"/>
    <mergeCell ref="AD146:AE146"/>
    <mergeCell ref="BD146:BE146"/>
    <mergeCell ref="BF146:BI146"/>
    <mergeCell ref="A147:S147"/>
    <mergeCell ref="T147:U147"/>
    <mergeCell ref="V147:W147"/>
    <mergeCell ref="X147:Y147"/>
    <mergeCell ref="Z147:AA147"/>
    <mergeCell ref="AB147:AC147"/>
    <mergeCell ref="AR148:AT148"/>
    <mergeCell ref="AU148:AW148"/>
    <mergeCell ref="AX148:AZ148"/>
    <mergeCell ref="BA148:BC148"/>
    <mergeCell ref="BD148:BE148"/>
    <mergeCell ref="BF148:BI148"/>
    <mergeCell ref="AB148:AC148"/>
    <mergeCell ref="AD148:AE148"/>
    <mergeCell ref="AF148:AH148"/>
    <mergeCell ref="AI148:AK148"/>
    <mergeCell ref="AL148:AN148"/>
    <mergeCell ref="AO148:AQ148"/>
    <mergeCell ref="AU147:AW147"/>
    <mergeCell ref="AX147:AZ147"/>
    <mergeCell ref="BA147:BC147"/>
    <mergeCell ref="BD147:BE147"/>
    <mergeCell ref="BF147:BI147"/>
    <mergeCell ref="A148:S148"/>
    <mergeCell ref="T148:U148"/>
    <mergeCell ref="V148:W148"/>
    <mergeCell ref="X148:Y148"/>
    <mergeCell ref="Z148:AA148"/>
    <mergeCell ref="AD147:AE147"/>
    <mergeCell ref="AF147:AH147"/>
    <mergeCell ref="AI147:AK147"/>
    <mergeCell ref="A150:S150"/>
    <mergeCell ref="T150:U150"/>
    <mergeCell ref="V150:W150"/>
    <mergeCell ref="X150:Y150"/>
    <mergeCell ref="Z150:AA150"/>
    <mergeCell ref="AD149:AE149"/>
    <mergeCell ref="AF149:AH149"/>
    <mergeCell ref="AI149:AK149"/>
    <mergeCell ref="AL149:AN149"/>
    <mergeCell ref="AO149:AQ149"/>
    <mergeCell ref="AR149:AT149"/>
    <mergeCell ref="A149:S149"/>
    <mergeCell ref="T149:U149"/>
    <mergeCell ref="V149:W149"/>
    <mergeCell ref="X149:Y149"/>
    <mergeCell ref="Z149:AA149"/>
    <mergeCell ref="AB149:AC149"/>
    <mergeCell ref="AU149:AW149"/>
    <mergeCell ref="AX149:AZ149"/>
    <mergeCell ref="BA149:BC149"/>
    <mergeCell ref="BD149:BE149"/>
    <mergeCell ref="BF149:BI149"/>
    <mergeCell ref="AL147:AN147"/>
    <mergeCell ref="AO147:AQ147"/>
    <mergeCell ref="AR147:AT147"/>
    <mergeCell ref="Z154:AB154"/>
    <mergeCell ref="AC154:AE154"/>
    <mergeCell ref="AF154:AJ154"/>
    <mergeCell ref="AK154:AO154"/>
    <mergeCell ref="AP154:AT154"/>
    <mergeCell ref="AU154:BI156"/>
    <mergeCell ref="Z155:AB155"/>
    <mergeCell ref="AC155:AE155"/>
    <mergeCell ref="AF155:AJ156"/>
    <mergeCell ref="AK155:AO156"/>
    <mergeCell ref="Z151:AA151"/>
    <mergeCell ref="AB151:AC151"/>
    <mergeCell ref="AR150:AT150"/>
    <mergeCell ref="AU150:AW150"/>
    <mergeCell ref="AX150:AZ150"/>
    <mergeCell ref="BA150:BC150"/>
    <mergeCell ref="BD150:BE150"/>
    <mergeCell ref="BF150:BI150"/>
    <mergeCell ref="AB150:AC150"/>
    <mergeCell ref="AD150:AE150"/>
    <mergeCell ref="AF150:AH150"/>
    <mergeCell ref="AI150:AK150"/>
    <mergeCell ref="AL150:AN150"/>
    <mergeCell ref="AO150:AQ150"/>
    <mergeCell ref="A154:G154"/>
    <mergeCell ref="H154:J154"/>
    <mergeCell ref="K154:M154"/>
    <mergeCell ref="N154:P154"/>
    <mergeCell ref="Q154:V154"/>
    <mergeCell ref="W154:Y154"/>
    <mergeCell ref="AU151:AW151"/>
    <mergeCell ref="AX151:AZ151"/>
    <mergeCell ref="BA151:BC151"/>
    <mergeCell ref="BD151:BE151"/>
    <mergeCell ref="BF151:BI151"/>
    <mergeCell ref="A153:P153"/>
    <mergeCell ref="Q153:AE153"/>
    <mergeCell ref="AF153:AT153"/>
    <mergeCell ref="AU153:BI153"/>
    <mergeCell ref="AD151:AE151"/>
    <mergeCell ref="AF151:AH151"/>
    <mergeCell ref="AI151:AK151"/>
    <mergeCell ref="AL151:AN151"/>
    <mergeCell ref="AO151:AQ151"/>
    <mergeCell ref="AR151:AT151"/>
    <mergeCell ref="A151:S151"/>
    <mergeCell ref="T151:U151"/>
    <mergeCell ref="V151:W151"/>
    <mergeCell ref="X151:Y151"/>
    <mergeCell ref="A163:D163"/>
    <mergeCell ref="E163:BE163"/>
    <mergeCell ref="BF163:BI163"/>
    <mergeCell ref="A164:D164"/>
    <mergeCell ref="E164:BE164"/>
    <mergeCell ref="BF164:BI164"/>
    <mergeCell ref="BF160:BI160"/>
    <mergeCell ref="A161:D161"/>
    <mergeCell ref="E161:BE161"/>
    <mergeCell ref="BF161:BI161"/>
    <mergeCell ref="A162:D162"/>
    <mergeCell ref="E162:BE162"/>
    <mergeCell ref="BF162:BI162"/>
    <mergeCell ref="AP155:AT156"/>
    <mergeCell ref="Q156:V156"/>
    <mergeCell ref="W156:Y156"/>
    <mergeCell ref="Z156:AB156"/>
    <mergeCell ref="AC156:AE156"/>
    <mergeCell ref="A160:D160"/>
    <mergeCell ref="E160:BE160"/>
    <mergeCell ref="A155:G156"/>
    <mergeCell ref="H155:J156"/>
    <mergeCell ref="K155:M156"/>
    <mergeCell ref="N155:P156"/>
    <mergeCell ref="Q155:V155"/>
    <mergeCell ref="W155:Y155"/>
    <mergeCell ref="A169:D169"/>
    <mergeCell ref="E169:BE169"/>
    <mergeCell ref="BF169:BI169"/>
    <mergeCell ref="A170:D170"/>
    <mergeCell ref="E170:BE170"/>
    <mergeCell ref="BF170:BI170"/>
    <mergeCell ref="A167:D167"/>
    <mergeCell ref="E167:BE167"/>
    <mergeCell ref="BF167:BI167"/>
    <mergeCell ref="A168:D168"/>
    <mergeCell ref="E168:BE168"/>
    <mergeCell ref="BF168:BI168"/>
    <mergeCell ref="A165:D165"/>
    <mergeCell ref="E165:BE165"/>
    <mergeCell ref="BF165:BI165"/>
    <mergeCell ref="A166:D166"/>
    <mergeCell ref="E166:BE166"/>
    <mergeCell ref="BF166:BI166"/>
    <mergeCell ref="A186:D186"/>
    <mergeCell ref="E186:BE186"/>
    <mergeCell ref="BF186:BI186"/>
    <mergeCell ref="A187:D187"/>
    <mergeCell ref="E187:BE187"/>
    <mergeCell ref="BF187:BI187"/>
    <mergeCell ref="A184:D184"/>
    <mergeCell ref="E184:BE184"/>
    <mergeCell ref="BF184:BI184"/>
    <mergeCell ref="A185:D185"/>
    <mergeCell ref="E185:BE185"/>
    <mergeCell ref="BF185:BI185"/>
    <mergeCell ref="A171:D171"/>
    <mergeCell ref="E171:BE171"/>
    <mergeCell ref="BF171:BI171"/>
    <mergeCell ref="A183:D183"/>
    <mergeCell ref="E183:BE183"/>
    <mergeCell ref="BF183:BI183"/>
    <mergeCell ref="AI172:AQ172"/>
    <mergeCell ref="A173:X174"/>
    <mergeCell ref="AI173:BH174"/>
    <mergeCell ref="A175:G175"/>
    <mergeCell ref="H175:Q175"/>
    <mergeCell ref="AP175:AW175"/>
    <mergeCell ref="A176:G176"/>
    <mergeCell ref="H176:J176"/>
    <mergeCell ref="AI176:AO176"/>
    <mergeCell ref="A182:D182"/>
    <mergeCell ref="E182:BE182"/>
    <mergeCell ref="BF182:BI182"/>
    <mergeCell ref="A193:D193"/>
    <mergeCell ref="E193:BE193"/>
    <mergeCell ref="BF193:BI193"/>
    <mergeCell ref="A194:D194"/>
    <mergeCell ref="E194:BE194"/>
    <mergeCell ref="BF194:BI194"/>
    <mergeCell ref="A191:D191"/>
    <mergeCell ref="E191:BE191"/>
    <mergeCell ref="BF191:BI191"/>
    <mergeCell ref="A192:D192"/>
    <mergeCell ref="E192:BE192"/>
    <mergeCell ref="BF192:BI192"/>
    <mergeCell ref="A189:D189"/>
    <mergeCell ref="E189:BE189"/>
    <mergeCell ref="BF189:BI189"/>
    <mergeCell ref="A190:D190"/>
    <mergeCell ref="E190:BE190"/>
    <mergeCell ref="BF190:BI190"/>
    <mergeCell ref="BF201:BI201"/>
    <mergeCell ref="A202:D202"/>
    <mergeCell ref="E202:BE202"/>
    <mergeCell ref="BF202:BI202"/>
    <mergeCell ref="A199:D199"/>
    <mergeCell ref="E199:BE199"/>
    <mergeCell ref="BF199:BI199"/>
    <mergeCell ref="A200:D200"/>
    <mergeCell ref="E200:BE200"/>
    <mergeCell ref="BF200:BI200"/>
    <mergeCell ref="A197:D197"/>
    <mergeCell ref="E197:BE197"/>
    <mergeCell ref="BF197:BI197"/>
    <mergeCell ref="A198:D198"/>
    <mergeCell ref="E198:BE198"/>
    <mergeCell ref="BF198:BI198"/>
    <mergeCell ref="A195:D195"/>
    <mergeCell ref="E195:BE195"/>
    <mergeCell ref="BF195:BI195"/>
    <mergeCell ref="A196:D196"/>
    <mergeCell ref="E196:BE196"/>
    <mergeCell ref="BF196:BI196"/>
    <mergeCell ref="A211:D211"/>
    <mergeCell ref="E211:BE211"/>
    <mergeCell ref="BF211:BI211"/>
    <mergeCell ref="A212:D212"/>
    <mergeCell ref="E212:BE212"/>
    <mergeCell ref="BF212:BI212"/>
    <mergeCell ref="A209:D209"/>
    <mergeCell ref="E209:BE209"/>
    <mergeCell ref="BF209:BI209"/>
    <mergeCell ref="A188:D188"/>
    <mergeCell ref="E188:BE188"/>
    <mergeCell ref="BF188:BI188"/>
    <mergeCell ref="A207:D207"/>
    <mergeCell ref="E207:BE207"/>
    <mergeCell ref="BF207:BI207"/>
    <mergeCell ref="A208:D208"/>
    <mergeCell ref="E208:BE208"/>
    <mergeCell ref="BF208:BI208"/>
    <mergeCell ref="A205:D205"/>
    <mergeCell ref="E205:BE205"/>
    <mergeCell ref="BF205:BI205"/>
    <mergeCell ref="A206:D206"/>
    <mergeCell ref="E206:BE206"/>
    <mergeCell ref="BF206:BI206"/>
    <mergeCell ref="A203:D203"/>
    <mergeCell ref="E203:BE203"/>
    <mergeCell ref="BF203:BI203"/>
    <mergeCell ref="A204:D204"/>
    <mergeCell ref="E204:BE204"/>
    <mergeCell ref="BF204:BI204"/>
    <mergeCell ref="A201:D201"/>
    <mergeCell ref="E201:BE201"/>
    <mergeCell ref="A217:D217"/>
    <mergeCell ref="E217:BE217"/>
    <mergeCell ref="BF217:BI217"/>
    <mergeCell ref="A218:D218"/>
    <mergeCell ref="E218:BE218"/>
    <mergeCell ref="BF218:BI218"/>
    <mergeCell ref="A215:D215"/>
    <mergeCell ref="E215:BE215"/>
    <mergeCell ref="BF215:BI215"/>
    <mergeCell ref="A216:D216"/>
    <mergeCell ref="E216:BE216"/>
    <mergeCell ref="BF216:BI216"/>
    <mergeCell ref="A213:D213"/>
    <mergeCell ref="E213:BE213"/>
    <mergeCell ref="BF213:BI213"/>
    <mergeCell ref="A214:D214"/>
    <mergeCell ref="E214:BE214"/>
    <mergeCell ref="BF214:BI214"/>
    <mergeCell ref="A226:D226"/>
    <mergeCell ref="E226:BE226"/>
    <mergeCell ref="BF226:BI226"/>
    <mergeCell ref="A227:D227"/>
    <mergeCell ref="E227:BE227"/>
    <mergeCell ref="BF227:BI227"/>
    <mergeCell ref="A224:D224"/>
    <mergeCell ref="E224:BE224"/>
    <mergeCell ref="BF224:BI224"/>
    <mergeCell ref="A225:D225"/>
    <mergeCell ref="E225:BE225"/>
    <mergeCell ref="BF225:BI225"/>
    <mergeCell ref="A219:D219"/>
    <mergeCell ref="E219:BE219"/>
    <mergeCell ref="BF219:BI219"/>
    <mergeCell ref="A220:D220"/>
    <mergeCell ref="E220:BE220"/>
    <mergeCell ref="BF220:BI220"/>
    <mergeCell ref="A223:D223"/>
    <mergeCell ref="E223:BE223"/>
    <mergeCell ref="BF223:BI223"/>
    <mergeCell ref="BF234:BI234"/>
    <mergeCell ref="A235:D235"/>
    <mergeCell ref="E235:BE235"/>
    <mergeCell ref="BF235:BI235"/>
    <mergeCell ref="A232:D232"/>
    <mergeCell ref="E232:BE232"/>
    <mergeCell ref="BF232:BI232"/>
    <mergeCell ref="A233:D233"/>
    <mergeCell ref="E233:BE233"/>
    <mergeCell ref="BF233:BI233"/>
    <mergeCell ref="A230:D230"/>
    <mergeCell ref="E230:BE230"/>
    <mergeCell ref="BF230:BI230"/>
    <mergeCell ref="A231:D231"/>
    <mergeCell ref="E231:BE231"/>
    <mergeCell ref="BF231:BI231"/>
    <mergeCell ref="A228:D228"/>
    <mergeCell ref="E228:BE228"/>
    <mergeCell ref="BF228:BI228"/>
    <mergeCell ref="A229:D229"/>
    <mergeCell ref="E229:BE229"/>
    <mergeCell ref="BF229:BI229"/>
    <mergeCell ref="A246:I246"/>
    <mergeCell ref="J246:L246"/>
    <mergeCell ref="AI246:AO246"/>
    <mergeCell ref="AP246:AR246"/>
    <mergeCell ref="A248:AE249"/>
    <mergeCell ref="AI248:BI249"/>
    <mergeCell ref="A243:AE244"/>
    <mergeCell ref="AI243:BI244"/>
    <mergeCell ref="A245:I245"/>
    <mergeCell ref="J245:R245"/>
    <mergeCell ref="AI245:AO245"/>
    <mergeCell ref="AP245:AY245"/>
    <mergeCell ref="A210:D210"/>
    <mergeCell ref="E210:BE210"/>
    <mergeCell ref="BF210:BI210"/>
    <mergeCell ref="A240:BI240"/>
    <mergeCell ref="A241:BI241"/>
    <mergeCell ref="AI242:AQ242"/>
    <mergeCell ref="A238:D238"/>
    <mergeCell ref="E238:BE238"/>
    <mergeCell ref="BF238:BI238"/>
    <mergeCell ref="A239:D239"/>
    <mergeCell ref="E239:BE239"/>
    <mergeCell ref="BF239:BI239"/>
    <mergeCell ref="A236:D236"/>
    <mergeCell ref="E236:BE236"/>
    <mergeCell ref="BF236:BI236"/>
    <mergeCell ref="A237:D237"/>
    <mergeCell ref="E237:BE237"/>
    <mergeCell ref="BF237:BI237"/>
    <mergeCell ref="A234:D234"/>
    <mergeCell ref="E234:BE234"/>
    <mergeCell ref="A256:I256"/>
    <mergeCell ref="J256:L256"/>
    <mergeCell ref="AI256:AO256"/>
    <mergeCell ref="AP256:AR256"/>
    <mergeCell ref="A258:AC259"/>
    <mergeCell ref="A261:AB261"/>
    <mergeCell ref="A253:AE254"/>
    <mergeCell ref="AI253:BI254"/>
    <mergeCell ref="A255:I255"/>
    <mergeCell ref="J255:R255"/>
    <mergeCell ref="AI255:AO255"/>
    <mergeCell ref="AP255:AU255"/>
    <mergeCell ref="A250:I250"/>
    <mergeCell ref="J250:R250"/>
    <mergeCell ref="AI250:AO250"/>
    <mergeCell ref="AP250:AU250"/>
    <mergeCell ref="A251:I251"/>
    <mergeCell ref="J251:L251"/>
    <mergeCell ref="AI251:AO251"/>
    <mergeCell ref="AP251:AR251"/>
    <mergeCell ref="BF50:BI53"/>
    <mergeCell ref="T51:U53"/>
    <mergeCell ref="V51:W53"/>
    <mergeCell ref="X51:AE51"/>
    <mergeCell ref="AF51:AK51"/>
    <mergeCell ref="AL51:AQ51"/>
    <mergeCell ref="AR51:AW51"/>
    <mergeCell ref="AX51:BC51"/>
    <mergeCell ref="X52:Y53"/>
    <mergeCell ref="Z52:AA53"/>
    <mergeCell ref="AB52:AC53"/>
    <mergeCell ref="AD52:AE53"/>
    <mergeCell ref="AF52:AH52"/>
    <mergeCell ref="AI52:AK52"/>
    <mergeCell ref="AL52:AN52"/>
    <mergeCell ref="AO52:AQ52"/>
    <mergeCell ref="AR52:AT52"/>
    <mergeCell ref="AU52:AW52"/>
    <mergeCell ref="AX52:AZ52"/>
    <mergeCell ref="BA52:BC52"/>
    <mergeCell ref="A50:A53"/>
    <mergeCell ref="B50:O53"/>
    <mergeCell ref="P50:Q53"/>
    <mergeCell ref="R50:S53"/>
    <mergeCell ref="T50:AE50"/>
    <mergeCell ref="AF50:BC50"/>
    <mergeCell ref="Z143:AA143"/>
    <mergeCell ref="AB143:AC143"/>
    <mergeCell ref="AD143:AE143"/>
    <mergeCell ref="Z141:AA141"/>
    <mergeCell ref="AB141:AC141"/>
    <mergeCell ref="AD141:AE141"/>
    <mergeCell ref="Z133:AA133"/>
    <mergeCell ref="AB133:AC133"/>
    <mergeCell ref="AD133:AE133"/>
    <mergeCell ref="Z131:AA131"/>
    <mergeCell ref="BD50:BE53"/>
    <mergeCell ref="BD143:BE143"/>
    <mergeCell ref="BD141:BE141"/>
    <mergeCell ref="BD133:BE133"/>
    <mergeCell ref="AB131:AC131"/>
    <mergeCell ref="AD131:AE131"/>
    <mergeCell ref="BD131:BE131"/>
    <mergeCell ref="Z129:AA129"/>
    <mergeCell ref="AB129:AC129"/>
    <mergeCell ref="AD129:AE129"/>
    <mergeCell ref="BD129:BE129"/>
    <mergeCell ref="Z127:AA127"/>
    <mergeCell ref="AB127:AC127"/>
    <mergeCell ref="AD127:AE127"/>
    <mergeCell ref="BD127:BE127"/>
    <mergeCell ref="Z125:AA125"/>
    <mergeCell ref="AF95:AK95"/>
    <mergeCell ref="AL95:AQ95"/>
    <mergeCell ref="AR95:AW95"/>
    <mergeCell ref="AX95:BC95"/>
    <mergeCell ref="X96:Y97"/>
    <mergeCell ref="Z96:AA97"/>
    <mergeCell ref="AB96:AC97"/>
    <mergeCell ref="AD96:AE97"/>
    <mergeCell ref="AF96:AH96"/>
    <mergeCell ref="AI96:AK96"/>
    <mergeCell ref="AL96:AN96"/>
    <mergeCell ref="AO96:AQ96"/>
    <mergeCell ref="AR96:AT96"/>
    <mergeCell ref="AU96:AW96"/>
    <mergeCell ref="AX96:AZ96"/>
    <mergeCell ref="BA96:BC96"/>
    <mergeCell ref="A137:A140"/>
    <mergeCell ref="B137:O140"/>
    <mergeCell ref="P137:Q140"/>
    <mergeCell ref="R137:S140"/>
    <mergeCell ref="T137:AE137"/>
    <mergeCell ref="AF137:BC137"/>
    <mergeCell ref="T138:U140"/>
    <mergeCell ref="V138:W140"/>
    <mergeCell ref="X138:AE138"/>
    <mergeCell ref="AF138:AK138"/>
    <mergeCell ref="AL138:AQ138"/>
    <mergeCell ref="AR138:AW138"/>
    <mergeCell ref="AX138:BC138"/>
    <mergeCell ref="X139:Y140"/>
    <mergeCell ref="Z139:AA140"/>
    <mergeCell ref="AB139:AC140"/>
  </mergeCells>
  <printOptions horizontalCentered="1"/>
  <pageMargins left="0" right="0" top="0" bottom="0" header="0" footer="0"/>
  <pageSetup paperSize="8" scale="40" fitToHeight="0" orientation="landscape" r:id="rId1"/>
  <rowBreaks count="5" manualBreakCount="5">
    <brk id="49" max="16383" man="1"/>
    <brk id="89" max="16383" man="1"/>
    <brk id="135" max="16383" man="1"/>
    <brk id="178" max="16383" man="1"/>
    <brk id="2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98"/>
  <sheetViews>
    <sheetView showZeros="0" view="pageLayout" zoomScale="44" zoomScaleNormal="32" zoomScaleSheetLayoutView="37" zoomScalePageLayoutView="44" workbookViewId="0"/>
  </sheetViews>
  <sheetFormatPr defaultColWidth="0" defaultRowHeight="25.2" x14ac:dyDescent="0.45"/>
  <cols>
    <col min="1" max="1" width="13.88671875" style="271" customWidth="1"/>
    <col min="2" max="14" width="7.109375" style="271" customWidth="1"/>
    <col min="15" max="17" width="8.109375" style="271" customWidth="1"/>
    <col min="18" max="19" width="8.109375" style="273" customWidth="1"/>
    <col min="20" max="31" width="7.109375" style="271" customWidth="1"/>
    <col min="32" max="32" width="10.6640625" style="271" customWidth="1"/>
    <col min="33" max="33" width="9.33203125" style="271" customWidth="1"/>
    <col min="34" max="34" width="8.6640625" style="271" customWidth="1"/>
    <col min="35" max="35" width="10.6640625" style="271" customWidth="1"/>
    <col min="36" max="36" width="9.33203125" style="271" customWidth="1"/>
    <col min="37" max="37" width="8.6640625" style="271" customWidth="1"/>
    <col min="38" max="38" width="10.6640625" style="271" customWidth="1"/>
    <col min="39" max="39" width="9.33203125" style="271" customWidth="1"/>
    <col min="40" max="40" width="8.6640625" style="271" customWidth="1"/>
    <col min="41" max="41" width="10.6640625" style="271" customWidth="1"/>
    <col min="42" max="42" width="9.33203125" style="271" customWidth="1"/>
    <col min="43" max="43" width="8.6640625" style="271" customWidth="1"/>
    <col min="44" max="44" width="10.6640625" style="271" customWidth="1"/>
    <col min="45" max="45" width="9.33203125" style="271" customWidth="1"/>
    <col min="46" max="46" width="8.6640625" style="271" customWidth="1"/>
    <col min="47" max="47" width="10.6640625" style="271" customWidth="1"/>
    <col min="48" max="48" width="9.33203125" style="271" customWidth="1"/>
    <col min="49" max="49" width="8.6640625" style="271" customWidth="1"/>
    <col min="50" max="50" width="10.6640625" style="271" customWidth="1"/>
    <col min="51" max="51" width="9.33203125" style="271" customWidth="1"/>
    <col min="52" max="52" width="8.6640625" style="271" customWidth="1"/>
    <col min="53" max="53" width="6.6640625" style="271" customWidth="1"/>
    <col min="54" max="54" width="8.6640625" style="271" customWidth="1"/>
    <col min="55" max="57" width="6.6640625" style="271" customWidth="1"/>
    <col min="58" max="60" width="6.6640625" style="274" customWidth="1"/>
    <col min="61" max="61" width="8.6640625" style="274" customWidth="1"/>
    <col min="62" max="62" width="11.5546875" style="274" customWidth="1"/>
    <col min="63" max="63" width="11.109375" style="274" customWidth="1"/>
    <col min="64" max="64" width="12" style="274" customWidth="1"/>
    <col min="65" max="65" width="9.33203125" style="274" customWidth="1"/>
    <col min="66" max="67" width="12.88671875" style="271" customWidth="1"/>
    <col min="68" max="68" width="5.6640625" style="275" customWidth="1"/>
    <col min="69" max="70" width="7.5546875" style="275" customWidth="1"/>
    <col min="71" max="10416" width="7.5546875" style="271" customWidth="1"/>
    <col min="10417" max="16384" width="0" style="271" hidden="1"/>
  </cols>
  <sheetData>
    <row r="1" spans="1:70" s="1" customFormat="1" ht="31.35" customHeight="1" x14ac:dyDescent="0.55000000000000004">
      <c r="R1" s="5"/>
      <c r="S1" s="5"/>
      <c r="BF1" s="6"/>
      <c r="BG1" s="6"/>
      <c r="BH1" s="6"/>
      <c r="BI1" s="6"/>
      <c r="BJ1" s="410"/>
      <c r="BK1" s="6"/>
      <c r="BL1" s="6"/>
      <c r="BM1" s="6"/>
      <c r="BP1" s="9"/>
      <c r="BQ1" s="9"/>
      <c r="BR1" s="9"/>
    </row>
    <row r="2" spans="1:70" s="1" customFormat="1" ht="31.35" customHeight="1" x14ac:dyDescent="0.55000000000000004">
      <c r="B2" s="7" t="s">
        <v>96</v>
      </c>
      <c r="C2" s="7"/>
      <c r="D2" s="7"/>
      <c r="E2" s="7"/>
      <c r="F2" s="7"/>
      <c r="G2" s="7"/>
      <c r="H2" s="7"/>
      <c r="I2" s="7"/>
      <c r="J2" s="7"/>
      <c r="K2" s="7"/>
      <c r="L2" s="7"/>
      <c r="M2" s="12"/>
      <c r="N2" s="12"/>
      <c r="O2" s="12"/>
      <c r="P2" s="12"/>
      <c r="R2" s="5"/>
      <c r="S2" s="5"/>
      <c r="X2" s="1024" t="s">
        <v>515</v>
      </c>
      <c r="Y2" s="1024"/>
      <c r="Z2" s="1024"/>
      <c r="AA2" s="1024"/>
      <c r="AB2" s="1024"/>
      <c r="AC2" s="1024"/>
      <c r="AD2" s="1024"/>
      <c r="AE2" s="1024"/>
      <c r="AF2" s="1024"/>
      <c r="AG2" s="1024"/>
      <c r="AH2" s="1024"/>
      <c r="AI2" s="1024"/>
      <c r="AJ2" s="1024"/>
      <c r="AK2" s="1024"/>
      <c r="AL2" s="1024"/>
      <c r="AM2" s="1024"/>
      <c r="AN2" s="1024"/>
      <c r="AO2" s="1024"/>
      <c r="AP2" s="1024"/>
      <c r="AQ2" s="1024"/>
      <c r="AR2" s="1024"/>
      <c r="AS2" s="1024"/>
      <c r="AT2" s="411"/>
      <c r="AU2" s="411"/>
      <c r="AV2" s="411"/>
      <c r="AW2" s="411"/>
      <c r="AX2" s="411"/>
      <c r="AY2" s="411"/>
      <c r="BC2" s="3"/>
      <c r="BD2" s="3"/>
      <c r="BE2" s="3"/>
      <c r="BF2" s="3"/>
      <c r="BG2" s="3"/>
      <c r="BH2" s="3"/>
      <c r="BI2" s="3"/>
      <c r="BJ2" s="412"/>
      <c r="BK2" s="6"/>
      <c r="BL2" s="6"/>
      <c r="BM2" s="6"/>
      <c r="BP2" s="9"/>
      <c r="BQ2" s="9"/>
      <c r="BR2" s="9"/>
    </row>
    <row r="3" spans="1:70" s="1" customFormat="1" ht="31.35" customHeight="1" x14ac:dyDescent="0.55000000000000004">
      <c r="B3" s="1025" t="s">
        <v>516</v>
      </c>
      <c r="C3" s="1025"/>
      <c r="D3" s="1025"/>
      <c r="E3" s="1025"/>
      <c r="F3" s="1025"/>
      <c r="G3" s="1025"/>
      <c r="H3" s="1025"/>
      <c r="I3" s="1025"/>
      <c r="J3" s="1025"/>
      <c r="K3" s="1025"/>
      <c r="L3" s="1025"/>
      <c r="M3" s="1025"/>
      <c r="N3" s="16"/>
      <c r="O3" s="16"/>
      <c r="P3" s="16"/>
      <c r="R3" s="5"/>
      <c r="S3" s="5"/>
      <c r="X3" s="1024"/>
      <c r="Y3" s="1024"/>
      <c r="Z3" s="1024"/>
      <c r="AA3" s="1024"/>
      <c r="AB3" s="1024"/>
      <c r="AC3" s="1024"/>
      <c r="AD3" s="1024"/>
      <c r="AE3" s="1024"/>
      <c r="AF3" s="1024"/>
      <c r="AG3" s="1024"/>
      <c r="AH3" s="1024"/>
      <c r="AI3" s="1024"/>
      <c r="AJ3" s="1024"/>
      <c r="AK3" s="1024"/>
      <c r="AL3" s="1024"/>
      <c r="AM3" s="1024"/>
      <c r="AN3" s="1024"/>
      <c r="AO3" s="1024"/>
      <c r="AP3" s="1024"/>
      <c r="AQ3" s="1024"/>
      <c r="AR3" s="1024"/>
      <c r="AS3" s="1024"/>
      <c r="AT3" s="411"/>
      <c r="AU3" s="411"/>
      <c r="AV3" s="411"/>
      <c r="AW3" s="411"/>
      <c r="AX3" s="411"/>
      <c r="AY3" s="411"/>
      <c r="BF3" s="6"/>
      <c r="BG3" s="6"/>
      <c r="BH3" s="6"/>
      <c r="BI3" s="6"/>
      <c r="BJ3" s="410"/>
      <c r="BK3" s="6"/>
      <c r="BL3" s="6"/>
      <c r="BM3" s="6"/>
      <c r="BP3" s="9"/>
      <c r="BQ3" s="9"/>
      <c r="BR3" s="9"/>
    </row>
    <row r="4" spans="1:70" s="1" customFormat="1" ht="31.35" customHeight="1" x14ac:dyDescent="0.55000000000000004">
      <c r="B4" s="1025"/>
      <c r="C4" s="1025"/>
      <c r="D4" s="1025"/>
      <c r="E4" s="1025"/>
      <c r="F4" s="1025"/>
      <c r="G4" s="1025"/>
      <c r="H4" s="1025"/>
      <c r="I4" s="1025"/>
      <c r="J4" s="1025"/>
      <c r="K4" s="1025"/>
      <c r="L4" s="1025"/>
      <c r="M4" s="1025"/>
      <c r="N4" s="16"/>
      <c r="O4" s="16"/>
      <c r="P4" s="16"/>
      <c r="R4" s="5"/>
      <c r="S4" s="5"/>
      <c r="BF4" s="6"/>
      <c r="BG4" s="6"/>
      <c r="BH4" s="6"/>
      <c r="BI4" s="6"/>
      <c r="BJ4" s="410"/>
      <c r="BK4" s="6"/>
      <c r="BL4" s="6"/>
      <c r="BM4" s="6"/>
      <c r="BP4" s="9"/>
      <c r="BQ4" s="9"/>
      <c r="BR4" s="9"/>
    </row>
    <row r="5" spans="1:70" s="1" customFormat="1" ht="31.35" customHeight="1" x14ac:dyDescent="0.55000000000000004">
      <c r="B5" s="1025"/>
      <c r="C5" s="1025"/>
      <c r="D5" s="1025"/>
      <c r="E5" s="1025"/>
      <c r="F5" s="1025"/>
      <c r="G5" s="1025"/>
      <c r="H5" s="1025"/>
      <c r="I5" s="1025"/>
      <c r="J5" s="1025"/>
      <c r="K5" s="1025"/>
      <c r="L5" s="1025"/>
      <c r="M5" s="1025"/>
      <c r="N5" s="16"/>
      <c r="O5" s="16"/>
      <c r="P5" s="16"/>
      <c r="R5" s="5"/>
      <c r="S5" s="5"/>
      <c r="T5" s="2"/>
      <c r="U5" s="2"/>
      <c r="W5" s="7"/>
      <c r="X5" s="1026" t="s">
        <v>505</v>
      </c>
      <c r="Y5" s="1026"/>
      <c r="Z5" s="1026"/>
      <c r="AA5" s="1026"/>
      <c r="AB5" s="1026"/>
      <c r="AC5" s="1026"/>
      <c r="AD5" s="1026"/>
      <c r="AE5" s="1026"/>
      <c r="AF5" s="1026"/>
      <c r="AG5" s="1026"/>
      <c r="AH5" s="1026"/>
      <c r="AI5" s="1026"/>
      <c r="AJ5" s="1026"/>
      <c r="AK5" s="1026"/>
      <c r="AL5" s="1026"/>
      <c r="AM5" s="1026"/>
      <c r="AN5" s="1026"/>
      <c r="AO5" s="1026"/>
      <c r="AP5" s="1026"/>
      <c r="AQ5" s="1026"/>
      <c r="AR5" s="1026"/>
      <c r="AS5" s="1026"/>
      <c r="AT5" s="17"/>
      <c r="AU5" s="17"/>
      <c r="AV5" s="17"/>
      <c r="AW5" s="17"/>
      <c r="AY5" s="7" t="s">
        <v>195</v>
      </c>
      <c r="AZ5" s="6"/>
      <c r="BB5" s="7"/>
      <c r="BC5" s="7"/>
      <c r="BD5" s="7"/>
      <c r="BE5" s="7"/>
      <c r="BF5" s="7"/>
      <c r="BG5" s="7"/>
      <c r="BH5" s="7"/>
      <c r="BI5" s="7"/>
      <c r="BJ5" s="413"/>
      <c r="BK5" s="260"/>
      <c r="BL5" s="260"/>
      <c r="BM5" s="6"/>
      <c r="BP5" s="9"/>
      <c r="BQ5" s="9"/>
      <c r="BR5" s="9"/>
    </row>
    <row r="6" spans="1:70" s="1" customFormat="1" ht="31.35" customHeight="1" x14ac:dyDescent="0.55000000000000004">
      <c r="B6" s="1025"/>
      <c r="C6" s="1025"/>
      <c r="D6" s="1025"/>
      <c r="E6" s="1025"/>
      <c r="F6" s="1025"/>
      <c r="G6" s="1025"/>
      <c r="H6" s="1025"/>
      <c r="I6" s="1025"/>
      <c r="J6" s="1025"/>
      <c r="K6" s="1025"/>
      <c r="L6" s="1025"/>
      <c r="M6" s="1025"/>
      <c r="N6" s="16"/>
      <c r="O6" s="16"/>
      <c r="V6" s="462"/>
      <c r="X6" s="461" t="s">
        <v>174</v>
      </c>
      <c r="Z6" s="462"/>
      <c r="AA6" s="462"/>
      <c r="AB6" s="462"/>
      <c r="AC6" s="463" t="s">
        <v>271</v>
      </c>
      <c r="AG6" s="463"/>
      <c r="AH6" s="463"/>
      <c r="AI6" s="463"/>
      <c r="AJ6" s="463"/>
      <c r="AK6" s="463"/>
      <c r="AL6" s="463"/>
      <c r="AM6" s="463"/>
      <c r="AN6" s="463"/>
      <c r="AO6" s="463"/>
      <c r="AP6" s="463"/>
      <c r="AQ6" s="463"/>
      <c r="AR6" s="463"/>
      <c r="AS6" s="463"/>
      <c r="AT6" s="463"/>
      <c r="AU6" s="463"/>
      <c r="AV6" s="463"/>
      <c r="AW6" s="463"/>
      <c r="AX6" s="17"/>
      <c r="AY6" s="7"/>
      <c r="AZ6" s="7"/>
      <c r="BA6" s="7"/>
      <c r="BB6" s="7"/>
      <c r="BC6" s="7"/>
      <c r="BD6" s="7"/>
      <c r="BE6" s="7"/>
      <c r="BF6" s="7"/>
      <c r="BG6" s="7"/>
      <c r="BH6" s="6"/>
      <c r="BI6" s="6"/>
      <c r="BJ6" s="410"/>
      <c r="BK6" s="260"/>
      <c r="BL6" s="260"/>
      <c r="BM6" s="6"/>
      <c r="BP6" s="9"/>
      <c r="BQ6" s="9"/>
      <c r="BR6" s="9"/>
    </row>
    <row r="7" spans="1:70" s="1" customFormat="1" ht="31.35" customHeight="1" x14ac:dyDescent="0.55000000000000004">
      <c r="B7" s="414"/>
      <c r="C7" s="415"/>
      <c r="D7" s="415"/>
      <c r="E7" s="415"/>
      <c r="F7" s="415"/>
      <c r="G7" s="415"/>
      <c r="H7" s="781" t="s">
        <v>170</v>
      </c>
      <c r="I7" s="781"/>
      <c r="J7" s="781"/>
      <c r="K7" s="781"/>
      <c r="L7" s="781"/>
      <c r="M7" s="781"/>
      <c r="N7" s="8"/>
      <c r="O7" s="8"/>
      <c r="X7" s="6"/>
      <c r="Z7" s="3"/>
      <c r="AB7" s="7"/>
      <c r="AC7" s="463"/>
      <c r="AH7" s="463"/>
      <c r="AI7" s="463"/>
      <c r="AJ7" s="463"/>
      <c r="AK7" s="463"/>
      <c r="AL7" s="463"/>
      <c r="AM7" s="463"/>
      <c r="AN7" s="463"/>
      <c r="AO7" s="463"/>
      <c r="AP7" s="463"/>
      <c r="AQ7" s="463"/>
      <c r="AR7" s="463"/>
      <c r="AS7" s="463"/>
      <c r="AT7" s="463"/>
      <c r="AU7" s="463"/>
      <c r="AV7" s="463"/>
      <c r="AW7" s="463"/>
      <c r="AX7" s="17"/>
      <c r="AY7" s="17" t="s">
        <v>272</v>
      </c>
      <c r="AZ7" s="17"/>
      <c r="BA7" s="17"/>
      <c r="BB7" s="17"/>
      <c r="BC7" s="17"/>
      <c r="BD7" s="17"/>
      <c r="BE7" s="17"/>
      <c r="BF7" s="17"/>
      <c r="BG7" s="17"/>
      <c r="BH7" s="6"/>
      <c r="BI7" s="6"/>
      <c r="BJ7" s="410"/>
      <c r="BK7" s="264"/>
      <c r="BL7" s="264"/>
      <c r="BM7" s="6"/>
      <c r="BP7" s="9"/>
      <c r="BQ7" s="9"/>
      <c r="BR7" s="9"/>
    </row>
    <row r="8" spans="1:70" s="1" customFormat="1" ht="31.35" customHeight="1" x14ac:dyDescent="0.55000000000000004">
      <c r="B8" s="1027"/>
      <c r="C8" s="1027"/>
      <c r="D8" s="1027"/>
      <c r="E8" s="1027"/>
      <c r="F8" s="1027"/>
      <c r="G8" s="1027"/>
      <c r="H8" s="1028"/>
      <c r="I8" s="1028"/>
      <c r="J8" s="1028"/>
      <c r="K8" s="1028"/>
      <c r="L8" s="7"/>
      <c r="M8" s="12"/>
      <c r="N8" s="12"/>
      <c r="O8" s="36"/>
      <c r="V8" s="462"/>
      <c r="X8" s="461" t="s">
        <v>503</v>
      </c>
      <c r="Z8" s="462"/>
      <c r="AA8" s="462"/>
      <c r="AB8" s="462"/>
      <c r="AC8" s="463" t="s">
        <v>504</v>
      </c>
      <c r="AG8" s="463"/>
      <c r="AH8" s="463"/>
      <c r="AI8" s="463"/>
      <c r="AJ8" s="463"/>
      <c r="AK8" s="463"/>
      <c r="AL8" s="463"/>
      <c r="AM8" s="463"/>
      <c r="AN8" s="463"/>
      <c r="AO8" s="463"/>
      <c r="AP8" s="463"/>
      <c r="AQ8" s="463"/>
      <c r="AR8" s="463"/>
      <c r="AS8" s="463"/>
      <c r="AT8" s="463"/>
      <c r="AU8" s="463"/>
      <c r="AV8" s="463"/>
      <c r="AW8" s="463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6"/>
      <c r="BI8" s="6"/>
      <c r="BJ8" s="410"/>
      <c r="BK8" s="264"/>
      <c r="BL8" s="264"/>
      <c r="BM8" s="6"/>
      <c r="BP8" s="9"/>
      <c r="BQ8" s="9"/>
      <c r="BR8" s="9"/>
    </row>
    <row r="9" spans="1:70" s="1" customFormat="1" ht="31.35" customHeight="1" x14ac:dyDescent="0.55000000000000004">
      <c r="B9" s="12"/>
      <c r="C9" s="7"/>
      <c r="D9" s="7"/>
      <c r="E9" s="7"/>
      <c r="F9" s="7"/>
      <c r="G9" s="7"/>
      <c r="H9" s="12"/>
      <c r="I9" s="12"/>
      <c r="J9" s="12"/>
      <c r="K9" s="12"/>
      <c r="L9" s="7"/>
      <c r="M9" s="12"/>
      <c r="N9" s="12"/>
      <c r="O9" s="416"/>
      <c r="P9" s="12"/>
      <c r="Q9" s="6"/>
      <c r="R9" s="5"/>
      <c r="S9" s="5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3"/>
      <c r="AN9" s="463"/>
      <c r="AO9" s="463"/>
      <c r="AP9" s="463"/>
      <c r="AQ9" s="463"/>
      <c r="AR9" s="463"/>
      <c r="AS9" s="463"/>
      <c r="AT9" s="463"/>
      <c r="AU9" s="463"/>
      <c r="AV9" s="463"/>
      <c r="AW9" s="463"/>
      <c r="BF9" s="6"/>
      <c r="BG9" s="6"/>
      <c r="BH9" s="6"/>
      <c r="BI9" s="6"/>
      <c r="BJ9" s="410"/>
      <c r="BK9" s="6"/>
      <c r="BL9" s="6"/>
      <c r="BM9" s="6"/>
      <c r="BP9" s="9"/>
      <c r="BQ9" s="9"/>
      <c r="BR9" s="9"/>
    </row>
    <row r="10" spans="1:70" s="1" customFormat="1" ht="31.35" customHeight="1" x14ac:dyDescent="0.55000000000000004">
      <c r="B10" s="781" t="s">
        <v>517</v>
      </c>
      <c r="C10" s="781"/>
      <c r="D10" s="781"/>
      <c r="E10" s="781"/>
      <c r="F10" s="781"/>
      <c r="G10" s="781"/>
      <c r="H10" s="781"/>
      <c r="I10" s="781"/>
      <c r="J10" s="781"/>
      <c r="K10" s="781"/>
      <c r="L10" s="781"/>
      <c r="M10" s="781"/>
      <c r="N10" s="12"/>
      <c r="O10" s="12"/>
      <c r="P10" s="12"/>
      <c r="R10" s="5"/>
      <c r="S10" s="5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Y10" s="7" t="s">
        <v>163</v>
      </c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413"/>
      <c r="BK10" s="6"/>
      <c r="BL10" s="6"/>
      <c r="BM10" s="6"/>
      <c r="BP10" s="9"/>
      <c r="BQ10" s="9"/>
      <c r="BR10" s="9"/>
    </row>
    <row r="11" spans="1:70" s="1" customFormat="1" ht="31.35" customHeight="1" x14ac:dyDescent="0.6">
      <c r="R11" s="5"/>
      <c r="S11" s="5"/>
      <c r="V11" s="7"/>
      <c r="W11" s="7"/>
      <c r="X11" s="1029" t="s">
        <v>550</v>
      </c>
      <c r="Y11" s="1029"/>
      <c r="Z11" s="1029"/>
      <c r="AA11" s="1029"/>
      <c r="AB11" s="1029"/>
      <c r="AC11" s="1029"/>
      <c r="AD11" s="1029"/>
      <c r="AE11" s="1029"/>
      <c r="AF11" s="1029"/>
      <c r="AG11" s="1029"/>
      <c r="AH11" s="1029"/>
      <c r="AI11" s="1029"/>
      <c r="AJ11" s="1029"/>
      <c r="AK11" s="1029"/>
      <c r="AL11" s="1029"/>
      <c r="AM11" s="1029"/>
      <c r="AN11" s="1029"/>
      <c r="AO11" s="1029"/>
      <c r="AP11" s="1029"/>
      <c r="AQ11" s="1029"/>
      <c r="AR11" s="1029"/>
      <c r="AS11" s="1029"/>
      <c r="AT11" s="8"/>
      <c r="AU11" s="8"/>
      <c r="AV11" s="8"/>
      <c r="AW11" s="8"/>
      <c r="AX11" s="130"/>
      <c r="AY11" s="130"/>
      <c r="AZ11" s="130"/>
      <c r="BF11" s="6"/>
      <c r="BG11" s="6"/>
      <c r="BH11" s="6"/>
      <c r="BI11" s="6"/>
      <c r="BJ11" s="410"/>
      <c r="BK11" s="6"/>
      <c r="BL11" s="6"/>
      <c r="BM11" s="6"/>
      <c r="BP11" s="9"/>
      <c r="BQ11" s="9"/>
      <c r="BR11" s="9"/>
    </row>
    <row r="12" spans="1:70" s="4" customFormat="1" ht="31.35" customHeight="1" x14ac:dyDescent="0.55000000000000004">
      <c r="R12" s="417"/>
      <c r="S12" s="417"/>
      <c r="X12" s="1029" t="s">
        <v>549</v>
      </c>
      <c r="Y12" s="1029"/>
      <c r="Z12" s="1029"/>
      <c r="AA12" s="1029"/>
      <c r="AB12" s="1029"/>
      <c r="AC12" s="1029"/>
      <c r="AD12" s="1029"/>
      <c r="AE12" s="1029"/>
      <c r="AF12" s="1029"/>
      <c r="AG12" s="1029"/>
      <c r="AH12" s="1029"/>
      <c r="AI12" s="1029"/>
      <c r="AJ12" s="1029"/>
      <c r="AK12" s="1029"/>
      <c r="AL12" s="1029"/>
      <c r="AM12" s="1029"/>
      <c r="AN12" s="1029"/>
      <c r="AO12" s="1029"/>
      <c r="AP12" s="1029"/>
      <c r="AQ12" s="1029"/>
      <c r="AR12" s="1029"/>
      <c r="AS12" s="1029"/>
      <c r="AT12" s="8"/>
      <c r="AU12" s="8"/>
      <c r="AV12" s="8"/>
      <c r="AW12" s="8"/>
      <c r="BF12" s="418"/>
      <c r="BG12" s="418"/>
      <c r="BH12" s="418"/>
      <c r="BI12" s="418"/>
      <c r="BJ12" s="419"/>
      <c r="BK12" s="418"/>
      <c r="BL12" s="418"/>
      <c r="BM12" s="418"/>
      <c r="BP12" s="420"/>
      <c r="BQ12" s="420"/>
      <c r="BR12" s="420"/>
    </row>
    <row r="13" spans="1:70" ht="31.35" customHeight="1" x14ac:dyDescent="0.45">
      <c r="C13" s="272"/>
    </row>
    <row r="14" spans="1:70" ht="31.35" customHeight="1" x14ac:dyDescent="0.45">
      <c r="B14" s="276" t="s">
        <v>139</v>
      </c>
      <c r="AM14" s="277"/>
      <c r="AO14" s="277" t="s">
        <v>6</v>
      </c>
    </row>
    <row r="15" spans="1:70" ht="31.35" customHeight="1" thickBot="1" x14ac:dyDescent="0.5"/>
    <row r="16" spans="1:70" ht="31.35" customHeight="1" x14ac:dyDescent="0.45">
      <c r="A16" s="1097" t="s">
        <v>79</v>
      </c>
      <c r="B16" s="915" t="s">
        <v>91</v>
      </c>
      <c r="C16" s="1019"/>
      <c r="D16" s="1019"/>
      <c r="E16" s="1019"/>
      <c r="F16" s="1020" t="s">
        <v>506</v>
      </c>
      <c r="G16" s="1019" t="s">
        <v>90</v>
      </c>
      <c r="H16" s="1019"/>
      <c r="I16" s="1019"/>
      <c r="J16" s="1020" t="s">
        <v>507</v>
      </c>
      <c r="K16" s="1019" t="s">
        <v>89</v>
      </c>
      <c r="L16" s="1019"/>
      <c r="M16" s="1019"/>
      <c r="N16" s="1019"/>
      <c r="O16" s="1019" t="s">
        <v>88</v>
      </c>
      <c r="P16" s="1019"/>
      <c r="Q16" s="1019"/>
      <c r="R16" s="1019"/>
      <c r="S16" s="1020" t="s">
        <v>508</v>
      </c>
      <c r="T16" s="1019" t="s">
        <v>87</v>
      </c>
      <c r="U16" s="1019"/>
      <c r="V16" s="1019"/>
      <c r="W16" s="1020" t="s">
        <v>509</v>
      </c>
      <c r="X16" s="1019" t="s">
        <v>86</v>
      </c>
      <c r="Y16" s="1019"/>
      <c r="Z16" s="1019"/>
      <c r="AA16" s="1020" t="s">
        <v>510</v>
      </c>
      <c r="AB16" s="1019" t="s">
        <v>85</v>
      </c>
      <c r="AC16" s="1019"/>
      <c r="AD16" s="1019"/>
      <c r="AE16" s="1019"/>
      <c r="AF16" s="1020" t="s">
        <v>511</v>
      </c>
      <c r="AG16" s="1019" t="s">
        <v>84</v>
      </c>
      <c r="AH16" s="1019"/>
      <c r="AI16" s="1019"/>
      <c r="AJ16" s="1020" t="s">
        <v>512</v>
      </c>
      <c r="AK16" s="1019" t="s">
        <v>83</v>
      </c>
      <c r="AL16" s="1019"/>
      <c r="AM16" s="1019"/>
      <c r="AN16" s="1019"/>
      <c r="AO16" s="1019" t="s">
        <v>82</v>
      </c>
      <c r="AP16" s="1019"/>
      <c r="AQ16" s="1019"/>
      <c r="AR16" s="1019"/>
      <c r="AS16" s="1020" t="s">
        <v>513</v>
      </c>
      <c r="AT16" s="1019" t="s">
        <v>81</v>
      </c>
      <c r="AU16" s="1019"/>
      <c r="AV16" s="1019"/>
      <c r="AW16" s="1020" t="s">
        <v>514</v>
      </c>
      <c r="AX16" s="1019" t="s">
        <v>80</v>
      </c>
      <c r="AY16" s="1019"/>
      <c r="AZ16" s="1019"/>
      <c r="BA16" s="914"/>
      <c r="BB16" s="1062" t="s">
        <v>33</v>
      </c>
      <c r="BC16" s="1064" t="s">
        <v>28</v>
      </c>
      <c r="BD16" s="1064" t="s">
        <v>29</v>
      </c>
      <c r="BE16" s="1064" t="s">
        <v>76</v>
      </c>
      <c r="BF16" s="1064" t="s">
        <v>75</v>
      </c>
      <c r="BG16" s="1064" t="s">
        <v>77</v>
      </c>
      <c r="BH16" s="1064" t="s">
        <v>78</v>
      </c>
      <c r="BI16" s="1099" t="s">
        <v>5</v>
      </c>
      <c r="BJ16" s="278"/>
    </row>
    <row r="17" spans="1:70" ht="255" customHeight="1" thickBot="1" x14ac:dyDescent="0.5">
      <c r="A17" s="1098"/>
      <c r="B17" s="279" t="s">
        <v>92</v>
      </c>
      <c r="C17" s="280" t="s">
        <v>39</v>
      </c>
      <c r="D17" s="280" t="s">
        <v>40</v>
      </c>
      <c r="E17" s="280" t="s">
        <v>41</v>
      </c>
      <c r="F17" s="1021"/>
      <c r="G17" s="280" t="s">
        <v>42</v>
      </c>
      <c r="H17" s="280" t="s">
        <v>43</v>
      </c>
      <c r="I17" s="280" t="s">
        <v>44</v>
      </c>
      <c r="J17" s="1021"/>
      <c r="K17" s="280" t="s">
        <v>45</v>
      </c>
      <c r="L17" s="280" t="s">
        <v>46</v>
      </c>
      <c r="M17" s="280" t="s">
        <v>47</v>
      </c>
      <c r="N17" s="280" t="s">
        <v>48</v>
      </c>
      <c r="O17" s="280" t="s">
        <v>38</v>
      </c>
      <c r="P17" s="280" t="s">
        <v>39</v>
      </c>
      <c r="Q17" s="280" t="s">
        <v>40</v>
      </c>
      <c r="R17" s="280" t="s">
        <v>41</v>
      </c>
      <c r="S17" s="1021"/>
      <c r="T17" s="280" t="s">
        <v>49</v>
      </c>
      <c r="U17" s="280" t="s">
        <v>50</v>
      </c>
      <c r="V17" s="280" t="s">
        <v>51</v>
      </c>
      <c r="W17" s="1021"/>
      <c r="X17" s="280" t="s">
        <v>52</v>
      </c>
      <c r="Y17" s="280" t="s">
        <v>53</v>
      </c>
      <c r="Z17" s="280" t="s">
        <v>54</v>
      </c>
      <c r="AA17" s="1021"/>
      <c r="AB17" s="280" t="s">
        <v>52</v>
      </c>
      <c r="AC17" s="280" t="s">
        <v>53</v>
      </c>
      <c r="AD17" s="280" t="s">
        <v>54</v>
      </c>
      <c r="AE17" s="280" t="s">
        <v>55</v>
      </c>
      <c r="AF17" s="1021"/>
      <c r="AG17" s="280" t="s">
        <v>42</v>
      </c>
      <c r="AH17" s="280" t="s">
        <v>43</v>
      </c>
      <c r="AI17" s="280" t="s">
        <v>44</v>
      </c>
      <c r="AJ17" s="1021"/>
      <c r="AK17" s="280" t="s">
        <v>56</v>
      </c>
      <c r="AL17" s="280" t="s">
        <v>57</v>
      </c>
      <c r="AM17" s="280" t="s">
        <v>58</v>
      </c>
      <c r="AN17" s="280" t="s">
        <v>59</v>
      </c>
      <c r="AO17" s="280" t="s">
        <v>38</v>
      </c>
      <c r="AP17" s="280" t="s">
        <v>39</v>
      </c>
      <c r="AQ17" s="280" t="s">
        <v>40</v>
      </c>
      <c r="AR17" s="280" t="s">
        <v>41</v>
      </c>
      <c r="AS17" s="1021"/>
      <c r="AT17" s="280" t="s">
        <v>42</v>
      </c>
      <c r="AU17" s="280" t="s">
        <v>43</v>
      </c>
      <c r="AV17" s="280" t="s">
        <v>44</v>
      </c>
      <c r="AW17" s="1021"/>
      <c r="AX17" s="280" t="s">
        <v>45</v>
      </c>
      <c r="AY17" s="280" t="s">
        <v>46</v>
      </c>
      <c r="AZ17" s="280" t="s">
        <v>47</v>
      </c>
      <c r="BA17" s="281" t="s">
        <v>60</v>
      </c>
      <c r="BB17" s="1063"/>
      <c r="BC17" s="1065"/>
      <c r="BD17" s="1065"/>
      <c r="BE17" s="1065"/>
      <c r="BF17" s="1065"/>
      <c r="BG17" s="1065"/>
      <c r="BH17" s="1065"/>
      <c r="BI17" s="1100"/>
      <c r="BJ17" s="278"/>
    </row>
    <row r="18" spans="1:70" s="30" customFormat="1" ht="31.35" customHeight="1" x14ac:dyDescent="0.25">
      <c r="A18" s="282" t="s">
        <v>25</v>
      </c>
      <c r="B18" s="283"/>
      <c r="C18" s="284"/>
      <c r="D18" s="284"/>
      <c r="E18" s="284"/>
      <c r="F18" s="284"/>
      <c r="G18" s="284"/>
      <c r="H18" s="284"/>
      <c r="I18" s="284"/>
      <c r="J18" s="285">
        <v>17</v>
      </c>
      <c r="K18" s="284"/>
      <c r="L18" s="284"/>
      <c r="M18" s="284"/>
      <c r="N18" s="284"/>
      <c r="O18" s="285"/>
      <c r="P18" s="285"/>
      <c r="Q18" s="285"/>
      <c r="R18" s="285"/>
      <c r="S18" s="286" t="s">
        <v>0</v>
      </c>
      <c r="T18" s="286" t="s">
        <v>0</v>
      </c>
      <c r="U18" s="286" t="s">
        <v>0</v>
      </c>
      <c r="V18" s="287" t="s">
        <v>0</v>
      </c>
      <c r="W18" s="288" t="s">
        <v>62</v>
      </c>
      <c r="X18" s="288" t="s">
        <v>62</v>
      </c>
      <c r="Y18" s="285"/>
      <c r="Z18" s="285"/>
      <c r="AA18" s="285"/>
      <c r="AB18" s="285"/>
      <c r="AC18" s="285"/>
      <c r="AD18" s="285">
        <v>16</v>
      </c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6" t="s">
        <v>0</v>
      </c>
      <c r="AP18" s="286" t="s">
        <v>0</v>
      </c>
      <c r="AQ18" s="286" t="s">
        <v>0</v>
      </c>
      <c r="AR18" s="288" t="s">
        <v>1</v>
      </c>
      <c r="AS18" s="288" t="s">
        <v>1</v>
      </c>
      <c r="AT18" s="288" t="s">
        <v>62</v>
      </c>
      <c r="AU18" s="288" t="s">
        <v>62</v>
      </c>
      <c r="AV18" s="288" t="s">
        <v>62</v>
      </c>
      <c r="AW18" s="288" t="s">
        <v>62</v>
      </c>
      <c r="AX18" s="288" t="s">
        <v>62</v>
      </c>
      <c r="AY18" s="288" t="s">
        <v>62</v>
      </c>
      <c r="AZ18" s="288" t="s">
        <v>62</v>
      </c>
      <c r="BA18" s="289" t="s">
        <v>62</v>
      </c>
      <c r="BB18" s="290">
        <f>SUM(J18,AD18)</f>
        <v>33</v>
      </c>
      <c r="BC18" s="285">
        <v>7</v>
      </c>
      <c r="BD18" s="285">
        <v>2</v>
      </c>
      <c r="BE18" s="285"/>
      <c r="BF18" s="285"/>
      <c r="BG18" s="285"/>
      <c r="BH18" s="285">
        <v>10</v>
      </c>
      <c r="BI18" s="291">
        <f>SUM(BB18:BH18)</f>
        <v>52</v>
      </c>
      <c r="BJ18" s="292"/>
      <c r="BK18" s="293"/>
      <c r="BL18" s="293"/>
      <c r="BM18" s="293"/>
      <c r="BP18" s="294"/>
      <c r="BQ18" s="294"/>
      <c r="BR18" s="294"/>
    </row>
    <row r="19" spans="1:70" s="30" customFormat="1" ht="31.35" customHeight="1" x14ac:dyDescent="0.25">
      <c r="A19" s="295" t="s">
        <v>26</v>
      </c>
      <c r="B19" s="296"/>
      <c r="C19" s="297"/>
      <c r="D19" s="297"/>
      <c r="E19" s="297"/>
      <c r="F19" s="297"/>
      <c r="G19" s="297"/>
      <c r="H19" s="297"/>
      <c r="I19" s="297"/>
      <c r="J19" s="298">
        <v>17</v>
      </c>
      <c r="K19" s="297"/>
      <c r="L19" s="297"/>
      <c r="M19" s="297"/>
      <c r="N19" s="297"/>
      <c r="O19" s="298"/>
      <c r="P19" s="298"/>
      <c r="Q19" s="298"/>
      <c r="R19" s="298"/>
      <c r="S19" s="299" t="s">
        <v>0</v>
      </c>
      <c r="T19" s="299" t="s">
        <v>0</v>
      </c>
      <c r="U19" s="299" t="s">
        <v>0</v>
      </c>
      <c r="V19" s="299" t="s">
        <v>0</v>
      </c>
      <c r="W19" s="300" t="s">
        <v>62</v>
      </c>
      <c r="X19" s="300" t="s">
        <v>62</v>
      </c>
      <c r="Y19" s="298"/>
      <c r="Z19" s="298"/>
      <c r="AA19" s="298"/>
      <c r="AB19" s="298"/>
      <c r="AC19" s="298"/>
      <c r="AD19" s="298">
        <v>17</v>
      </c>
      <c r="AE19" s="298"/>
      <c r="AF19" s="298"/>
      <c r="AG19" s="298"/>
      <c r="AH19" s="298"/>
      <c r="AI19" s="298"/>
      <c r="AJ19" s="298"/>
      <c r="AK19" s="298"/>
      <c r="AL19" s="298"/>
      <c r="AM19" s="298"/>
      <c r="AN19" s="298"/>
      <c r="AO19" s="299"/>
      <c r="AP19" s="299" t="s">
        <v>0</v>
      </c>
      <c r="AQ19" s="299" t="s">
        <v>0</v>
      </c>
      <c r="AR19" s="299" t="s">
        <v>0</v>
      </c>
      <c r="AS19" s="299" t="s">
        <v>0</v>
      </c>
      <c r="AT19" s="300" t="s">
        <v>62</v>
      </c>
      <c r="AU19" s="300" t="s">
        <v>62</v>
      </c>
      <c r="AV19" s="300" t="s">
        <v>62</v>
      </c>
      <c r="AW19" s="300" t="s">
        <v>62</v>
      </c>
      <c r="AX19" s="300" t="s">
        <v>62</v>
      </c>
      <c r="AY19" s="300" t="s">
        <v>62</v>
      </c>
      <c r="AZ19" s="300" t="s">
        <v>62</v>
      </c>
      <c r="BA19" s="301" t="s">
        <v>62</v>
      </c>
      <c r="BB19" s="302">
        <f>SUM(J19,AD19)</f>
        <v>34</v>
      </c>
      <c r="BC19" s="298">
        <v>8</v>
      </c>
      <c r="BD19" s="298"/>
      <c r="BE19" s="298"/>
      <c r="BF19" s="298"/>
      <c r="BG19" s="298"/>
      <c r="BH19" s="298">
        <v>10</v>
      </c>
      <c r="BI19" s="303">
        <f t="shared" ref="BI19:BI21" si="0">SUM(BB19:BH19)</f>
        <v>52</v>
      </c>
      <c r="BJ19" s="292"/>
      <c r="BK19" s="293"/>
      <c r="BL19" s="293"/>
      <c r="BM19" s="293"/>
      <c r="BP19" s="294"/>
      <c r="BQ19" s="294"/>
      <c r="BR19" s="294"/>
    </row>
    <row r="20" spans="1:70" s="30" customFormat="1" ht="31.35" customHeight="1" x14ac:dyDescent="0.25">
      <c r="A20" s="295" t="s">
        <v>27</v>
      </c>
      <c r="B20" s="296"/>
      <c r="C20" s="297"/>
      <c r="D20" s="297"/>
      <c r="E20" s="297"/>
      <c r="F20" s="297"/>
      <c r="G20" s="297"/>
      <c r="H20" s="297"/>
      <c r="I20" s="297"/>
      <c r="J20" s="298">
        <v>16</v>
      </c>
      <c r="K20" s="297"/>
      <c r="L20" s="297"/>
      <c r="M20" s="297"/>
      <c r="N20" s="297"/>
      <c r="O20" s="298"/>
      <c r="P20" s="298"/>
      <c r="Q20" s="298"/>
      <c r="R20" s="299" t="s">
        <v>0</v>
      </c>
      <c r="S20" s="299" t="s">
        <v>0</v>
      </c>
      <c r="T20" s="299" t="s">
        <v>0</v>
      </c>
      <c r="U20" s="300" t="s">
        <v>62</v>
      </c>
      <c r="V20" s="300" t="s">
        <v>62</v>
      </c>
      <c r="W20" s="298"/>
      <c r="X20" s="298"/>
      <c r="Y20" s="298"/>
      <c r="Z20" s="298"/>
      <c r="AA20" s="298"/>
      <c r="AB20" s="298"/>
      <c r="AC20" s="298"/>
      <c r="AD20" s="298">
        <v>16</v>
      </c>
      <c r="AE20" s="298"/>
      <c r="AF20" s="298"/>
      <c r="AG20" s="298"/>
      <c r="AH20" s="298"/>
      <c r="AI20" s="298"/>
      <c r="AJ20" s="298"/>
      <c r="AK20" s="298"/>
      <c r="AL20" s="298"/>
      <c r="AM20" s="299" t="s">
        <v>0</v>
      </c>
      <c r="AN20" s="299" t="s">
        <v>0</v>
      </c>
      <c r="AO20" s="299" t="s">
        <v>0</v>
      </c>
      <c r="AP20" s="298" t="s">
        <v>64</v>
      </c>
      <c r="AQ20" s="298" t="s">
        <v>64</v>
      </c>
      <c r="AR20" s="298" t="s">
        <v>64</v>
      </c>
      <c r="AS20" s="298" t="s">
        <v>64</v>
      </c>
      <c r="AT20" s="300" t="s">
        <v>62</v>
      </c>
      <c r="AU20" s="300" t="s">
        <v>62</v>
      </c>
      <c r="AV20" s="300" t="s">
        <v>62</v>
      </c>
      <c r="AW20" s="300" t="s">
        <v>62</v>
      </c>
      <c r="AX20" s="300" t="s">
        <v>62</v>
      </c>
      <c r="AY20" s="300" t="s">
        <v>62</v>
      </c>
      <c r="AZ20" s="300" t="s">
        <v>62</v>
      </c>
      <c r="BA20" s="301" t="s">
        <v>62</v>
      </c>
      <c r="BB20" s="302">
        <f>SUM(J20,AD20)</f>
        <v>32</v>
      </c>
      <c r="BC20" s="298">
        <v>6</v>
      </c>
      <c r="BD20" s="298"/>
      <c r="BE20" s="298">
        <v>4</v>
      </c>
      <c r="BF20" s="298"/>
      <c r="BG20" s="298"/>
      <c r="BH20" s="298">
        <v>10</v>
      </c>
      <c r="BI20" s="303">
        <f t="shared" si="0"/>
        <v>52</v>
      </c>
      <c r="BJ20" s="292"/>
      <c r="BK20" s="293"/>
      <c r="BL20" s="293"/>
      <c r="BM20" s="293"/>
      <c r="BP20" s="294"/>
      <c r="BQ20" s="294"/>
      <c r="BR20" s="294"/>
    </row>
    <row r="21" spans="1:70" s="30" customFormat="1" ht="31.35" customHeight="1" thickBot="1" x14ac:dyDescent="0.3">
      <c r="A21" s="304" t="s">
        <v>161</v>
      </c>
      <c r="B21" s="305"/>
      <c r="C21" s="306"/>
      <c r="D21" s="306"/>
      <c r="E21" s="306"/>
      <c r="F21" s="306"/>
      <c r="G21" s="306"/>
      <c r="H21" s="306"/>
      <c r="I21" s="306"/>
      <c r="J21" s="307">
        <v>17</v>
      </c>
      <c r="K21" s="306"/>
      <c r="L21" s="306"/>
      <c r="M21" s="306"/>
      <c r="N21" s="306"/>
      <c r="O21" s="307"/>
      <c r="P21" s="307"/>
      <c r="Q21" s="307"/>
      <c r="R21" s="307"/>
      <c r="S21" s="308" t="s">
        <v>0</v>
      </c>
      <c r="T21" s="308" t="s">
        <v>0</v>
      </c>
      <c r="U21" s="308" t="s">
        <v>0</v>
      </c>
      <c r="V21" s="308" t="s">
        <v>0</v>
      </c>
      <c r="W21" s="309" t="s">
        <v>62</v>
      </c>
      <c r="X21" s="309" t="s">
        <v>62</v>
      </c>
      <c r="Y21" s="307" t="s">
        <v>64</v>
      </c>
      <c r="Z21" s="307" t="s">
        <v>64</v>
      </c>
      <c r="AA21" s="307" t="s">
        <v>64</v>
      </c>
      <c r="AB21" s="307" t="s">
        <v>64</v>
      </c>
      <c r="AC21" s="307" t="s">
        <v>64</v>
      </c>
      <c r="AD21" s="307" t="s">
        <v>64</v>
      </c>
      <c r="AE21" s="308" t="s">
        <v>94</v>
      </c>
      <c r="AF21" s="308" t="s">
        <v>94</v>
      </c>
      <c r="AG21" s="308" t="s">
        <v>94</v>
      </c>
      <c r="AH21" s="308" t="s">
        <v>94</v>
      </c>
      <c r="AI21" s="308" t="s">
        <v>94</v>
      </c>
      <c r="AJ21" s="308" t="s">
        <v>94</v>
      </c>
      <c r="AK21" s="308" t="s">
        <v>94</v>
      </c>
      <c r="AL21" s="308" t="s">
        <v>94</v>
      </c>
      <c r="AM21" s="308" t="s">
        <v>94</v>
      </c>
      <c r="AN21" s="308" t="s">
        <v>94</v>
      </c>
      <c r="AO21" s="308" t="s">
        <v>94</v>
      </c>
      <c r="AP21" s="308" t="s">
        <v>94</v>
      </c>
      <c r="AQ21" s="308" t="s">
        <v>66</v>
      </c>
      <c r="AR21" s="308" t="s">
        <v>66</v>
      </c>
      <c r="AS21" s="307"/>
      <c r="AT21" s="307"/>
      <c r="AU21" s="307"/>
      <c r="AV21" s="307"/>
      <c r="AW21" s="307"/>
      <c r="AX21" s="307"/>
      <c r="AY21" s="307"/>
      <c r="AZ21" s="307"/>
      <c r="BA21" s="281"/>
      <c r="BB21" s="310">
        <f>SUM(J21,AD21)</f>
        <v>17</v>
      </c>
      <c r="BC21" s="307">
        <v>4</v>
      </c>
      <c r="BD21" s="307"/>
      <c r="BE21" s="307">
        <v>6</v>
      </c>
      <c r="BF21" s="307">
        <v>12</v>
      </c>
      <c r="BG21" s="307">
        <v>2</v>
      </c>
      <c r="BH21" s="307">
        <v>2</v>
      </c>
      <c r="BI21" s="311">
        <f t="shared" si="0"/>
        <v>43</v>
      </c>
      <c r="BJ21" s="292"/>
      <c r="BK21" s="293"/>
      <c r="BL21" s="293"/>
      <c r="BM21" s="293"/>
      <c r="BP21" s="294"/>
      <c r="BQ21" s="294"/>
      <c r="BR21" s="294"/>
    </row>
    <row r="22" spans="1:70" s="29" customFormat="1" ht="31.35" customHeight="1" thickBot="1" x14ac:dyDescent="0.3">
      <c r="A22" s="312"/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5">
        <f>SUM(BB18:BB21)</f>
        <v>116</v>
      </c>
      <c r="BC22" s="316">
        <f t="shared" ref="BC22:BI22" si="1">SUM(BC18:BC21)</f>
        <v>25</v>
      </c>
      <c r="BD22" s="316">
        <f t="shared" si="1"/>
        <v>2</v>
      </c>
      <c r="BE22" s="316">
        <f t="shared" si="1"/>
        <v>10</v>
      </c>
      <c r="BF22" s="316">
        <f t="shared" si="1"/>
        <v>12</v>
      </c>
      <c r="BG22" s="316">
        <f t="shared" si="1"/>
        <v>2</v>
      </c>
      <c r="BH22" s="316">
        <f t="shared" si="1"/>
        <v>32</v>
      </c>
      <c r="BI22" s="317">
        <f t="shared" si="1"/>
        <v>199</v>
      </c>
      <c r="BJ22" s="318"/>
      <c r="BK22" s="319"/>
      <c r="BL22" s="319"/>
      <c r="BM22" s="319"/>
      <c r="BP22" s="320"/>
      <c r="BQ22" s="320"/>
      <c r="BR22" s="320"/>
    </row>
    <row r="23" spans="1:70" s="30" customFormat="1" ht="31.35" customHeight="1" x14ac:dyDescent="0.25">
      <c r="A23" s="321"/>
      <c r="B23" s="321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2"/>
      <c r="S23" s="322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BF23" s="293"/>
      <c r="BG23" s="293"/>
      <c r="BH23" s="293"/>
      <c r="BI23" s="293"/>
      <c r="BJ23" s="293"/>
      <c r="BK23" s="319">
        <f>SUM(BF34,BF84)</f>
        <v>100</v>
      </c>
      <c r="BL23" s="293"/>
      <c r="BM23" s="293"/>
      <c r="BP23" s="294"/>
      <c r="BQ23" s="294"/>
      <c r="BR23" s="294"/>
    </row>
    <row r="24" spans="1:70" s="30" customFormat="1" ht="31.35" customHeight="1" x14ac:dyDescent="0.25">
      <c r="A24" s="321"/>
      <c r="B24" s="321"/>
      <c r="C24" s="321" t="s">
        <v>7</v>
      </c>
      <c r="D24" s="321"/>
      <c r="E24" s="321"/>
      <c r="F24" s="321"/>
      <c r="H24" s="323"/>
      <c r="I24" s="324" t="s">
        <v>95</v>
      </c>
      <c r="J24" s="321" t="s">
        <v>4</v>
      </c>
      <c r="N24" s="321"/>
      <c r="O24" s="321"/>
      <c r="P24" s="321"/>
      <c r="Q24" s="321"/>
      <c r="R24" s="322"/>
      <c r="S24" s="300" t="s">
        <v>1</v>
      </c>
      <c r="T24" s="324" t="s">
        <v>95</v>
      </c>
      <c r="U24" s="321" t="s">
        <v>61</v>
      </c>
      <c r="W24" s="321"/>
      <c r="X24" s="321"/>
      <c r="Y24" s="321"/>
      <c r="Z24" s="321"/>
      <c r="AA24" s="321"/>
      <c r="AB24" s="321"/>
      <c r="AC24" s="321"/>
      <c r="AE24" s="300" t="s">
        <v>94</v>
      </c>
      <c r="AF24" s="324" t="s">
        <v>95</v>
      </c>
      <c r="AG24" s="321" t="s">
        <v>93</v>
      </c>
      <c r="AH24" s="321"/>
      <c r="AI24" s="321"/>
      <c r="AN24" s="300" t="s">
        <v>62</v>
      </c>
      <c r="AO24" s="324" t="s">
        <v>95</v>
      </c>
      <c r="AP24" s="321" t="s">
        <v>63</v>
      </c>
      <c r="BF24" s="293"/>
      <c r="BG24" s="293"/>
      <c r="BH24" s="293"/>
      <c r="BI24" s="293"/>
      <c r="BJ24" s="293"/>
      <c r="BK24" s="293"/>
      <c r="BL24" s="293"/>
      <c r="BM24" s="293"/>
      <c r="BP24" s="294"/>
      <c r="BQ24" s="294"/>
      <c r="BR24" s="294"/>
    </row>
    <row r="25" spans="1:70" s="30" customFormat="1" ht="31.35" customHeight="1" x14ac:dyDescent="0.25">
      <c r="A25" s="321"/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2"/>
      <c r="S25" s="322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BF25" s="293"/>
      <c r="BG25" s="293"/>
      <c r="BH25" s="293"/>
      <c r="BI25" s="293"/>
      <c r="BJ25" s="293"/>
      <c r="BK25" s="293"/>
      <c r="BL25" s="293"/>
      <c r="BM25" s="293"/>
      <c r="BP25" s="294"/>
      <c r="BQ25" s="294"/>
      <c r="BR25" s="294"/>
    </row>
    <row r="26" spans="1:70" s="30" customFormat="1" ht="31.35" customHeight="1" x14ac:dyDescent="0.25">
      <c r="A26" s="321"/>
      <c r="B26" s="321"/>
      <c r="C26" s="321"/>
      <c r="D26" s="321"/>
      <c r="E26" s="321"/>
      <c r="F26" s="321"/>
      <c r="G26" s="321"/>
      <c r="H26" s="325" t="s">
        <v>0</v>
      </c>
      <c r="I26" s="324" t="s">
        <v>95</v>
      </c>
      <c r="J26" s="321" t="s">
        <v>67</v>
      </c>
      <c r="N26" s="321"/>
      <c r="O26" s="321"/>
      <c r="P26" s="321"/>
      <c r="Q26" s="321"/>
      <c r="R26" s="322"/>
      <c r="S26" s="300" t="s">
        <v>64</v>
      </c>
      <c r="T26" s="324" t="s">
        <v>95</v>
      </c>
      <c r="U26" s="321" t="s">
        <v>68</v>
      </c>
      <c r="W26" s="321"/>
      <c r="X26" s="321"/>
      <c r="Y26" s="321"/>
      <c r="Z26" s="321"/>
      <c r="AA26" s="321"/>
      <c r="AB26" s="321"/>
      <c r="AC26" s="321"/>
      <c r="AE26" s="300" t="s">
        <v>66</v>
      </c>
      <c r="AF26" s="324" t="s">
        <v>95</v>
      </c>
      <c r="AG26" s="321" t="s">
        <v>65</v>
      </c>
      <c r="AH26" s="321"/>
      <c r="AI26" s="321"/>
      <c r="BF26" s="293"/>
      <c r="BG26" s="293"/>
      <c r="BH26" s="293"/>
      <c r="BI26" s="293"/>
      <c r="BJ26" s="293"/>
      <c r="BK26" s="293"/>
      <c r="BL26" s="293"/>
      <c r="BM26" s="293"/>
      <c r="BP26" s="294"/>
      <c r="BQ26" s="294"/>
      <c r="BR26" s="294"/>
    </row>
    <row r="27" spans="1:70" s="30" customFormat="1" ht="31.35" customHeight="1" x14ac:dyDescent="0.25">
      <c r="A27" s="321"/>
      <c r="B27" s="321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2"/>
      <c r="S27" s="322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1"/>
      <c r="AI27" s="321"/>
      <c r="BF27" s="293"/>
      <c r="BG27" s="293"/>
      <c r="BH27" s="293"/>
      <c r="BI27" s="293"/>
      <c r="BJ27" s="293"/>
      <c r="BK27" s="293"/>
      <c r="BL27" s="293"/>
      <c r="BM27" s="293"/>
      <c r="BP27" s="294"/>
      <c r="BQ27" s="294"/>
      <c r="BR27" s="294"/>
    </row>
    <row r="28" spans="1:70" s="30" customFormat="1" ht="31.35" customHeight="1" x14ac:dyDescent="0.25">
      <c r="A28" s="321"/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2"/>
      <c r="S28" s="322"/>
      <c r="T28" s="321"/>
      <c r="U28" s="321"/>
      <c r="V28" s="321"/>
      <c r="W28" s="321"/>
      <c r="X28" s="321"/>
      <c r="Y28" s="321"/>
      <c r="Z28" s="321"/>
      <c r="AA28" s="326" t="s">
        <v>37</v>
      </c>
      <c r="AB28" s="321"/>
      <c r="AC28" s="321"/>
      <c r="AD28" s="321"/>
      <c r="AE28" s="321"/>
      <c r="AF28" s="321"/>
      <c r="AG28" s="321"/>
      <c r="AH28" s="321"/>
      <c r="AI28" s="321"/>
      <c r="BF28" s="293"/>
      <c r="BG28" s="293"/>
      <c r="BH28" s="293"/>
      <c r="BI28" s="314"/>
      <c r="BJ28" s="314"/>
      <c r="BK28" s="319"/>
      <c r="BL28" s="293"/>
      <c r="BM28" s="293"/>
      <c r="BP28" s="294"/>
      <c r="BQ28" s="294"/>
      <c r="BR28" s="294"/>
    </row>
    <row r="29" spans="1:70" s="30" customFormat="1" ht="31.35" customHeight="1" thickBot="1" x14ac:dyDescent="0.3">
      <c r="A29" s="321"/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2"/>
      <c r="S29" s="322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BF29" s="293"/>
      <c r="BG29" s="293"/>
      <c r="BH29" s="293"/>
      <c r="BI29" s="293"/>
      <c r="BJ29" s="293"/>
      <c r="BK29" s="293"/>
      <c r="BL29" s="293"/>
      <c r="BM29" s="293"/>
      <c r="BP29" s="294"/>
      <c r="BQ29" s="294"/>
      <c r="BR29" s="294"/>
    </row>
    <row r="30" spans="1:70" ht="31.35" customHeight="1" thickBot="1" x14ac:dyDescent="0.5">
      <c r="A30" s="1101" t="s">
        <v>99</v>
      </c>
      <c r="B30" s="1090" t="s">
        <v>477</v>
      </c>
      <c r="C30" s="1091"/>
      <c r="D30" s="1091"/>
      <c r="E30" s="1091"/>
      <c r="F30" s="1091"/>
      <c r="G30" s="1091"/>
      <c r="H30" s="1091"/>
      <c r="I30" s="1091"/>
      <c r="J30" s="1091"/>
      <c r="K30" s="1091"/>
      <c r="L30" s="1091"/>
      <c r="M30" s="1091"/>
      <c r="N30" s="1091"/>
      <c r="O30" s="1077" t="s">
        <v>528</v>
      </c>
      <c r="P30" s="1078"/>
      <c r="Q30" s="1085" t="s">
        <v>8</v>
      </c>
      <c r="R30" s="1064" t="s">
        <v>9</v>
      </c>
      <c r="S30" s="1056" t="s">
        <v>527</v>
      </c>
      <c r="T30" s="868" t="s">
        <v>10</v>
      </c>
      <c r="U30" s="869"/>
      <c r="V30" s="869"/>
      <c r="W30" s="869"/>
      <c r="X30" s="869"/>
      <c r="Y30" s="869"/>
      <c r="Z30" s="869"/>
      <c r="AA30" s="869"/>
      <c r="AB30" s="869"/>
      <c r="AC30" s="869"/>
      <c r="AD30" s="869"/>
      <c r="AE30" s="870"/>
      <c r="AF30" s="1030" t="s">
        <v>36</v>
      </c>
      <c r="AG30" s="1031"/>
      <c r="AH30" s="1031"/>
      <c r="AI30" s="1031"/>
      <c r="AJ30" s="1031"/>
      <c r="AK30" s="1031"/>
      <c r="AL30" s="1031"/>
      <c r="AM30" s="1031"/>
      <c r="AN30" s="1031"/>
      <c r="AO30" s="1031"/>
      <c r="AP30" s="1031"/>
      <c r="AQ30" s="1031"/>
      <c r="AR30" s="1031"/>
      <c r="AS30" s="1031"/>
      <c r="AT30" s="1031"/>
      <c r="AU30" s="1031"/>
      <c r="AV30" s="1031"/>
      <c r="AW30" s="1031"/>
      <c r="AX30" s="1031"/>
      <c r="AY30" s="1031"/>
      <c r="AZ30" s="1031"/>
      <c r="BA30" s="1031"/>
      <c r="BB30" s="1031"/>
      <c r="BC30" s="1032"/>
      <c r="BD30" s="1039" t="s">
        <v>24</v>
      </c>
      <c r="BE30" s="1040"/>
      <c r="BF30" s="1045" t="s">
        <v>100</v>
      </c>
      <c r="BG30" s="1045"/>
      <c r="BH30" s="1045"/>
      <c r="BI30" s="1046"/>
      <c r="BJ30" s="327"/>
    </row>
    <row r="31" spans="1:70" ht="31.35" customHeight="1" thickBot="1" x14ac:dyDescent="0.5">
      <c r="A31" s="1102"/>
      <c r="B31" s="1092"/>
      <c r="C31" s="1093"/>
      <c r="D31" s="1093"/>
      <c r="E31" s="1093"/>
      <c r="F31" s="1093"/>
      <c r="G31" s="1093"/>
      <c r="H31" s="1093"/>
      <c r="I31" s="1093"/>
      <c r="J31" s="1093"/>
      <c r="K31" s="1093"/>
      <c r="L31" s="1093"/>
      <c r="M31" s="1093"/>
      <c r="N31" s="1093"/>
      <c r="O31" s="1079"/>
      <c r="P31" s="1080"/>
      <c r="Q31" s="1086"/>
      <c r="R31" s="1088"/>
      <c r="S31" s="1089"/>
      <c r="T31" s="1051" t="s">
        <v>5</v>
      </c>
      <c r="U31" s="1052"/>
      <c r="V31" s="1055" t="s">
        <v>11</v>
      </c>
      <c r="W31" s="1056"/>
      <c r="X31" s="963" t="s">
        <v>12</v>
      </c>
      <c r="Y31" s="936"/>
      <c r="Z31" s="936"/>
      <c r="AA31" s="936"/>
      <c r="AB31" s="936"/>
      <c r="AC31" s="936"/>
      <c r="AD31" s="936"/>
      <c r="AE31" s="937"/>
      <c r="AF31" s="1059" t="s">
        <v>14</v>
      </c>
      <c r="AG31" s="1060"/>
      <c r="AH31" s="1060"/>
      <c r="AI31" s="1060"/>
      <c r="AJ31" s="1060"/>
      <c r="AK31" s="1061"/>
      <c r="AL31" s="1059" t="s">
        <v>15</v>
      </c>
      <c r="AM31" s="1060"/>
      <c r="AN31" s="1060"/>
      <c r="AO31" s="1060"/>
      <c r="AP31" s="1060"/>
      <c r="AQ31" s="1061"/>
      <c r="AR31" s="1059" t="s">
        <v>16</v>
      </c>
      <c r="AS31" s="1060"/>
      <c r="AT31" s="1060"/>
      <c r="AU31" s="1060"/>
      <c r="AV31" s="1060"/>
      <c r="AW31" s="1061"/>
      <c r="AX31" s="1059" t="s">
        <v>157</v>
      </c>
      <c r="AY31" s="1060"/>
      <c r="AZ31" s="1060"/>
      <c r="BA31" s="1060"/>
      <c r="BB31" s="1060"/>
      <c r="BC31" s="1061"/>
      <c r="BD31" s="1041"/>
      <c r="BE31" s="1042"/>
      <c r="BF31" s="1047"/>
      <c r="BG31" s="1047"/>
      <c r="BH31" s="1047"/>
      <c r="BI31" s="1048"/>
      <c r="BJ31" s="327"/>
    </row>
    <row r="32" spans="1:70" ht="62.25" customHeight="1" thickBot="1" x14ac:dyDescent="0.5">
      <c r="A32" s="1102"/>
      <c r="B32" s="1092"/>
      <c r="C32" s="1093"/>
      <c r="D32" s="1093"/>
      <c r="E32" s="1093"/>
      <c r="F32" s="1093"/>
      <c r="G32" s="1093"/>
      <c r="H32" s="1093"/>
      <c r="I32" s="1093"/>
      <c r="J32" s="1093"/>
      <c r="K32" s="1093"/>
      <c r="L32" s="1093"/>
      <c r="M32" s="1093"/>
      <c r="N32" s="1093"/>
      <c r="O32" s="1079"/>
      <c r="P32" s="1080"/>
      <c r="Q32" s="1086"/>
      <c r="R32" s="1088"/>
      <c r="S32" s="1089"/>
      <c r="T32" s="1051"/>
      <c r="U32" s="1052"/>
      <c r="V32" s="1057"/>
      <c r="W32" s="1052"/>
      <c r="X32" s="1062" t="s">
        <v>13</v>
      </c>
      <c r="Y32" s="1066"/>
      <c r="Z32" s="1064" t="s">
        <v>101</v>
      </c>
      <c r="AA32" s="1066"/>
      <c r="AB32" s="1064" t="s">
        <v>102</v>
      </c>
      <c r="AC32" s="1066"/>
      <c r="AD32" s="1069" t="s">
        <v>74</v>
      </c>
      <c r="AE32" s="1056"/>
      <c r="AF32" s="1068" t="s">
        <v>152</v>
      </c>
      <c r="AG32" s="1060"/>
      <c r="AH32" s="1061"/>
      <c r="AI32" s="1068" t="s">
        <v>183</v>
      </c>
      <c r="AJ32" s="1060"/>
      <c r="AK32" s="1061"/>
      <c r="AL32" s="1068" t="s">
        <v>181</v>
      </c>
      <c r="AM32" s="1060"/>
      <c r="AN32" s="1061"/>
      <c r="AO32" s="1068" t="s">
        <v>182</v>
      </c>
      <c r="AP32" s="1060"/>
      <c r="AQ32" s="1061"/>
      <c r="AR32" s="1068" t="s">
        <v>153</v>
      </c>
      <c r="AS32" s="1060"/>
      <c r="AT32" s="1061"/>
      <c r="AU32" s="1068" t="s">
        <v>154</v>
      </c>
      <c r="AV32" s="1060"/>
      <c r="AW32" s="1061"/>
      <c r="AX32" s="1068" t="s">
        <v>192</v>
      </c>
      <c r="AY32" s="1060"/>
      <c r="AZ32" s="1061"/>
      <c r="BA32" s="1068" t="s">
        <v>223</v>
      </c>
      <c r="BB32" s="1060"/>
      <c r="BC32" s="1061"/>
      <c r="BD32" s="1041"/>
      <c r="BE32" s="1042"/>
      <c r="BF32" s="1047"/>
      <c r="BG32" s="1047"/>
      <c r="BH32" s="1047"/>
      <c r="BI32" s="1048"/>
      <c r="BJ32" s="327"/>
    </row>
    <row r="33" spans="1:70" ht="141.6" customHeight="1" thickBot="1" x14ac:dyDescent="0.5">
      <c r="A33" s="1103"/>
      <c r="B33" s="1094"/>
      <c r="C33" s="1095"/>
      <c r="D33" s="1095"/>
      <c r="E33" s="1095"/>
      <c r="F33" s="1095"/>
      <c r="G33" s="1095"/>
      <c r="H33" s="1095"/>
      <c r="I33" s="1095"/>
      <c r="J33" s="1095"/>
      <c r="K33" s="1095"/>
      <c r="L33" s="1095"/>
      <c r="M33" s="1095"/>
      <c r="N33" s="1095"/>
      <c r="O33" s="1081"/>
      <c r="P33" s="1082"/>
      <c r="Q33" s="1087"/>
      <c r="R33" s="1065"/>
      <c r="S33" s="1070"/>
      <c r="T33" s="1053"/>
      <c r="U33" s="1054"/>
      <c r="V33" s="1058"/>
      <c r="W33" s="1054"/>
      <c r="X33" s="1053"/>
      <c r="Y33" s="1067"/>
      <c r="Z33" s="1058"/>
      <c r="AA33" s="1067"/>
      <c r="AB33" s="1058"/>
      <c r="AC33" s="1067"/>
      <c r="AD33" s="1054"/>
      <c r="AE33" s="1070"/>
      <c r="AF33" s="328" t="s">
        <v>3</v>
      </c>
      <c r="AG33" s="329" t="s">
        <v>17</v>
      </c>
      <c r="AH33" s="330" t="s">
        <v>18</v>
      </c>
      <c r="AI33" s="328" t="s">
        <v>3</v>
      </c>
      <c r="AJ33" s="329" t="s">
        <v>17</v>
      </c>
      <c r="AK33" s="330" t="s">
        <v>18</v>
      </c>
      <c r="AL33" s="328" t="s">
        <v>3</v>
      </c>
      <c r="AM33" s="329" t="s">
        <v>17</v>
      </c>
      <c r="AN33" s="330" t="s">
        <v>18</v>
      </c>
      <c r="AO33" s="328" t="s">
        <v>3</v>
      </c>
      <c r="AP33" s="329" t="s">
        <v>17</v>
      </c>
      <c r="AQ33" s="330" t="s">
        <v>18</v>
      </c>
      <c r="AR33" s="331" t="s">
        <v>3</v>
      </c>
      <c r="AS33" s="329" t="s">
        <v>17</v>
      </c>
      <c r="AT33" s="332" t="s">
        <v>18</v>
      </c>
      <c r="AU33" s="333" t="s">
        <v>3</v>
      </c>
      <c r="AV33" s="329" t="s">
        <v>17</v>
      </c>
      <c r="AW33" s="334" t="s">
        <v>18</v>
      </c>
      <c r="AX33" s="331" t="s">
        <v>3</v>
      </c>
      <c r="AY33" s="329" t="s">
        <v>17</v>
      </c>
      <c r="AZ33" s="332" t="s">
        <v>18</v>
      </c>
      <c r="BA33" s="331" t="s">
        <v>3</v>
      </c>
      <c r="BB33" s="329" t="s">
        <v>17</v>
      </c>
      <c r="BC33" s="332" t="s">
        <v>18</v>
      </c>
      <c r="BD33" s="1043"/>
      <c r="BE33" s="1044"/>
      <c r="BF33" s="1049"/>
      <c r="BG33" s="1049"/>
      <c r="BH33" s="1049"/>
      <c r="BI33" s="1050"/>
      <c r="BJ33" s="327"/>
    </row>
    <row r="34" spans="1:70" s="30" customFormat="1" ht="36.75" customHeight="1" thickBot="1" x14ac:dyDescent="0.3">
      <c r="A34" s="335" t="s">
        <v>19</v>
      </c>
      <c r="B34" s="1033" t="s">
        <v>113</v>
      </c>
      <c r="C34" s="1034"/>
      <c r="D34" s="1034"/>
      <c r="E34" s="1034"/>
      <c r="F34" s="1034"/>
      <c r="G34" s="1034"/>
      <c r="H34" s="1034"/>
      <c r="I34" s="1034"/>
      <c r="J34" s="1034"/>
      <c r="K34" s="1034"/>
      <c r="L34" s="1034"/>
      <c r="M34" s="1034"/>
      <c r="N34" s="1035"/>
      <c r="O34" s="1083"/>
      <c r="P34" s="1084"/>
      <c r="Q34" s="441"/>
      <c r="R34" s="438"/>
      <c r="S34" s="439"/>
      <c r="T34" s="868">
        <f>SUM(T35:U42,T45:U47,T50:U59,T62:U63,T66,T69,T71,T72,T73,T74,T76,T79,T80,T83)</f>
        <v>4100</v>
      </c>
      <c r="U34" s="869"/>
      <c r="V34" s="935">
        <f t="shared" ref="V34" si="2">SUM(V35:W42,V45:W47,V50:W59,V62:W63,V66,V69,V71,V72,V73,V74,V76,V79,V80,V83)</f>
        <v>1888</v>
      </c>
      <c r="W34" s="870"/>
      <c r="X34" s="868">
        <f t="shared" ref="X34" si="3">SUM(X35:Y42,X45:Y47,X50:Y59,X62:Y63,X66,X69,X71,X72,X73,X74,X76,X79,X80,X83)</f>
        <v>878</v>
      </c>
      <c r="Y34" s="869"/>
      <c r="Z34" s="935">
        <f t="shared" ref="Z34" si="4">SUM(Z35:AA42,Z45:AA47,Z50:AA59,Z62:AA63,Z66,Z69,Z71,Z72,Z73,Z74,Z76,Z79,Z80,Z83)</f>
        <v>424</v>
      </c>
      <c r="AA34" s="869"/>
      <c r="AB34" s="935">
        <f t="shared" ref="AB34" si="5">SUM(AB35:AC42,AB45:AC47,AB50:AC59,AB62:AC63,AB66,AB69,AB71,AB72,AB73,AB74,AB76,AB79,AB80,AB83)</f>
        <v>552</v>
      </c>
      <c r="AC34" s="869"/>
      <c r="AD34" s="935">
        <f t="shared" ref="AD34" si="6">SUM(AD35:AE42,AD45:AE47,AD50:AE59,AD62:AE63,AD66,AD69,AD71,AD72,AD73,AD74,AD76,AD79,AD80,AD83)</f>
        <v>34</v>
      </c>
      <c r="AE34" s="870"/>
      <c r="AF34" s="336">
        <f t="shared" ref="AF34:BC34" si="7">SUM(AF35:AF83)</f>
        <v>852</v>
      </c>
      <c r="AG34" s="337">
        <f t="shared" si="7"/>
        <v>444</v>
      </c>
      <c r="AH34" s="338">
        <f t="shared" si="7"/>
        <v>23</v>
      </c>
      <c r="AI34" s="336">
        <f t="shared" si="7"/>
        <v>1026</v>
      </c>
      <c r="AJ34" s="337">
        <f t="shared" si="7"/>
        <v>500</v>
      </c>
      <c r="AK34" s="338">
        <f t="shared" si="7"/>
        <v>29</v>
      </c>
      <c r="AL34" s="336">
        <f t="shared" si="7"/>
        <v>680</v>
      </c>
      <c r="AM34" s="339">
        <f t="shared" si="7"/>
        <v>316</v>
      </c>
      <c r="AN34" s="338">
        <f t="shared" si="7"/>
        <v>18</v>
      </c>
      <c r="AO34" s="336">
        <f t="shared" si="7"/>
        <v>500</v>
      </c>
      <c r="AP34" s="337">
        <f t="shared" si="7"/>
        <v>212</v>
      </c>
      <c r="AQ34" s="338">
        <f t="shared" si="7"/>
        <v>13</v>
      </c>
      <c r="AR34" s="336">
        <f t="shared" si="7"/>
        <v>616</v>
      </c>
      <c r="AS34" s="337">
        <f t="shared" si="7"/>
        <v>258</v>
      </c>
      <c r="AT34" s="338">
        <f t="shared" si="7"/>
        <v>16</v>
      </c>
      <c r="AU34" s="336">
        <f t="shared" si="7"/>
        <v>426</v>
      </c>
      <c r="AV34" s="337">
        <f t="shared" si="7"/>
        <v>158</v>
      </c>
      <c r="AW34" s="338">
        <f t="shared" si="7"/>
        <v>12</v>
      </c>
      <c r="AX34" s="336">
        <f t="shared" si="7"/>
        <v>0</v>
      </c>
      <c r="AY34" s="337">
        <f t="shared" si="7"/>
        <v>0</v>
      </c>
      <c r="AZ34" s="338">
        <f t="shared" si="7"/>
        <v>0</v>
      </c>
      <c r="BA34" s="336">
        <f t="shared" si="7"/>
        <v>0</v>
      </c>
      <c r="BB34" s="337">
        <f t="shared" si="7"/>
        <v>0</v>
      </c>
      <c r="BC34" s="338">
        <f t="shared" si="7"/>
        <v>0</v>
      </c>
      <c r="BD34" s="868">
        <f>SUM(BD35:BE42,BD45:BE47,BD50:BE59,BD62:BE63,BD66,BD69:BE76,BD79:BE80,BD83)</f>
        <v>111</v>
      </c>
      <c r="BE34" s="870"/>
      <c r="BF34" s="1022">
        <f>T34*100/T139</f>
        <v>54.871520342612421</v>
      </c>
      <c r="BG34" s="1022"/>
      <c r="BH34" s="1022"/>
      <c r="BI34" s="1023"/>
      <c r="BJ34" s="318">
        <f>SUM(X34:AE34)</f>
        <v>1888</v>
      </c>
      <c r="BK34" s="340">
        <f>SUM(AF34,AI34,AL34,AO34,AR34,AU34,AX34,BA34)</f>
        <v>4100</v>
      </c>
      <c r="BL34" s="340">
        <f>SUM(AG34,AJ34,AM34,AP34,AS34,AV34,AY34,BB34)</f>
        <v>1888</v>
      </c>
      <c r="BM34" s="340">
        <f>SUM(AH34,AK34,AN34,AQ34,AT34,AW34,AZ34,BC34)</f>
        <v>111</v>
      </c>
      <c r="BO34" s="30">
        <f>BK34*100/BK139</f>
        <v>54.871520342612421</v>
      </c>
      <c r="BP34" s="294"/>
      <c r="BQ34" s="294"/>
      <c r="BR34" s="294"/>
    </row>
    <row r="35" spans="1:70" s="30" customFormat="1" ht="31.35" customHeight="1" x14ac:dyDescent="0.25">
      <c r="A35" s="452" t="s">
        <v>103</v>
      </c>
      <c r="B35" s="1036" t="s">
        <v>205</v>
      </c>
      <c r="C35" s="1037"/>
      <c r="D35" s="1037"/>
      <c r="E35" s="1037"/>
      <c r="F35" s="1037"/>
      <c r="G35" s="1037"/>
      <c r="H35" s="1037"/>
      <c r="I35" s="1037"/>
      <c r="J35" s="1037"/>
      <c r="K35" s="1037"/>
      <c r="L35" s="1037"/>
      <c r="M35" s="1037"/>
      <c r="N35" s="1038"/>
      <c r="O35" s="975"/>
      <c r="P35" s="976"/>
      <c r="Q35" s="442"/>
      <c r="R35" s="451"/>
      <c r="S35" s="432"/>
      <c r="T35" s="828"/>
      <c r="U35" s="829"/>
      <c r="V35" s="914"/>
      <c r="W35" s="830"/>
      <c r="X35" s="829"/>
      <c r="Y35" s="829"/>
      <c r="Z35" s="914"/>
      <c r="AA35" s="915"/>
      <c r="AB35" s="914"/>
      <c r="AC35" s="915"/>
      <c r="AD35" s="829"/>
      <c r="AE35" s="830"/>
      <c r="AF35" s="341"/>
      <c r="AG35" s="342"/>
      <c r="AH35" s="343"/>
      <c r="AI35" s="341"/>
      <c r="AJ35" s="342"/>
      <c r="AK35" s="343"/>
      <c r="AL35" s="341"/>
      <c r="AM35" s="342"/>
      <c r="AN35" s="343"/>
      <c r="AO35" s="341"/>
      <c r="AP35" s="342"/>
      <c r="AQ35" s="344"/>
      <c r="AR35" s="345"/>
      <c r="AS35" s="342"/>
      <c r="AT35" s="343"/>
      <c r="AU35" s="341"/>
      <c r="AV35" s="342"/>
      <c r="AW35" s="343"/>
      <c r="AX35" s="341"/>
      <c r="AY35" s="342"/>
      <c r="AZ35" s="343"/>
      <c r="BA35" s="341"/>
      <c r="BB35" s="342"/>
      <c r="BC35" s="343"/>
      <c r="BD35" s="828"/>
      <c r="BE35" s="830"/>
      <c r="BF35" s="952"/>
      <c r="BG35" s="952"/>
      <c r="BH35" s="952"/>
      <c r="BI35" s="953"/>
      <c r="BJ35" s="292">
        <f t="shared" ref="BJ35:BJ138" si="8">SUM(X35:AE35)</f>
        <v>0</v>
      </c>
      <c r="BK35" s="293"/>
      <c r="BL35" s="293"/>
      <c r="BM35" s="293"/>
      <c r="BP35" s="294"/>
      <c r="BQ35" s="294"/>
      <c r="BR35" s="294"/>
    </row>
    <row r="36" spans="1:70" s="30" customFormat="1" ht="31.35" customHeight="1" x14ac:dyDescent="0.25">
      <c r="A36" s="378" t="s">
        <v>117</v>
      </c>
      <c r="B36" s="1016" t="s">
        <v>262</v>
      </c>
      <c r="C36" s="1017"/>
      <c r="D36" s="1017"/>
      <c r="E36" s="1017"/>
      <c r="F36" s="1017"/>
      <c r="G36" s="1017"/>
      <c r="H36" s="1017"/>
      <c r="I36" s="1017"/>
      <c r="J36" s="1017"/>
      <c r="K36" s="1017"/>
      <c r="L36" s="1017"/>
      <c r="M36" s="1017"/>
      <c r="N36" s="1018"/>
      <c r="O36" s="982" t="s">
        <v>530</v>
      </c>
      <c r="P36" s="983"/>
      <c r="Q36" s="440"/>
      <c r="R36" s="445">
        <v>1</v>
      </c>
      <c r="S36" s="435"/>
      <c r="T36" s="811">
        <f>SUM(AF36,AI36,AL36,AO36,AR36,AU36,AX36,BA36)</f>
        <v>72</v>
      </c>
      <c r="U36" s="812"/>
      <c r="V36" s="900">
        <f>SUM(AG36,AJ36,AM36,AP36,AS36,AV36,AY36,BB36)</f>
        <v>34</v>
      </c>
      <c r="W36" s="813"/>
      <c r="X36" s="812">
        <v>18</v>
      </c>
      <c r="Y36" s="812"/>
      <c r="Z36" s="900"/>
      <c r="AA36" s="899"/>
      <c r="AB36" s="900">
        <v>16</v>
      </c>
      <c r="AC36" s="899"/>
      <c r="AD36" s="812"/>
      <c r="AE36" s="813"/>
      <c r="AF36" s="268">
        <v>72</v>
      </c>
      <c r="AG36" s="298">
        <v>34</v>
      </c>
      <c r="AH36" s="270">
        <v>2</v>
      </c>
      <c r="AI36" s="268"/>
      <c r="AJ36" s="298"/>
      <c r="AK36" s="270"/>
      <c r="AL36" s="268"/>
      <c r="AM36" s="298"/>
      <c r="AN36" s="269"/>
      <c r="AO36" s="268"/>
      <c r="AP36" s="298"/>
      <c r="AQ36" s="270"/>
      <c r="AR36" s="269"/>
      <c r="AS36" s="298"/>
      <c r="AT36" s="270"/>
      <c r="AU36" s="268"/>
      <c r="AV36" s="298"/>
      <c r="AW36" s="270"/>
      <c r="AX36" s="268"/>
      <c r="AY36" s="298"/>
      <c r="AZ36" s="270"/>
      <c r="BA36" s="268"/>
      <c r="BB36" s="298"/>
      <c r="BC36" s="270"/>
      <c r="BD36" s="811">
        <f>SUM(AH36,AK36,AN36,AQ36,AT36,AW36,AZ36,BC36)</f>
        <v>2</v>
      </c>
      <c r="BE36" s="813"/>
      <c r="BF36" s="855" t="s">
        <v>260</v>
      </c>
      <c r="BG36" s="855"/>
      <c r="BH36" s="855"/>
      <c r="BI36" s="856"/>
      <c r="BJ36" s="292">
        <f>SUM(X36:AE36)</f>
        <v>34</v>
      </c>
      <c r="BK36" s="293"/>
      <c r="BL36" s="293"/>
      <c r="BM36" s="293"/>
      <c r="BP36" s="294"/>
      <c r="BQ36" s="294"/>
      <c r="BR36" s="294"/>
    </row>
    <row r="37" spans="1:70" s="30" customFormat="1" ht="31.35" customHeight="1" x14ac:dyDescent="0.25">
      <c r="A37" s="378" t="s">
        <v>118</v>
      </c>
      <c r="B37" s="1016" t="s">
        <v>215</v>
      </c>
      <c r="C37" s="1017"/>
      <c r="D37" s="1017"/>
      <c r="E37" s="1017"/>
      <c r="F37" s="1017"/>
      <c r="G37" s="1017"/>
      <c r="H37" s="1017"/>
      <c r="I37" s="1017"/>
      <c r="J37" s="1017"/>
      <c r="K37" s="1017"/>
      <c r="L37" s="1017"/>
      <c r="M37" s="1017"/>
      <c r="N37" s="1018"/>
      <c r="O37" s="982" t="s">
        <v>530</v>
      </c>
      <c r="P37" s="983"/>
      <c r="Q37" s="440"/>
      <c r="R37" s="445">
        <v>2</v>
      </c>
      <c r="S37" s="435"/>
      <c r="T37" s="811">
        <f t="shared" ref="T37:T39" si="9">SUM(AF37,AI37,AL37,AO37,AR37,AU37,AX37,BA37)</f>
        <v>72</v>
      </c>
      <c r="U37" s="812"/>
      <c r="V37" s="900">
        <f t="shared" ref="V37:V39" si="10">SUM(AG37,AJ37,AM37,AP37,AS37,AV37,AY37,BB37)</f>
        <v>34</v>
      </c>
      <c r="W37" s="813"/>
      <c r="X37" s="812">
        <v>18</v>
      </c>
      <c r="Y37" s="812"/>
      <c r="Z37" s="900"/>
      <c r="AA37" s="899"/>
      <c r="AB37" s="900">
        <v>16</v>
      </c>
      <c r="AC37" s="899"/>
      <c r="AD37" s="812"/>
      <c r="AE37" s="813"/>
      <c r="AF37" s="268"/>
      <c r="AG37" s="298"/>
      <c r="AH37" s="270"/>
      <c r="AI37" s="268">
        <v>72</v>
      </c>
      <c r="AJ37" s="298">
        <v>34</v>
      </c>
      <c r="AK37" s="270">
        <v>2</v>
      </c>
      <c r="AL37" s="268"/>
      <c r="AM37" s="298"/>
      <c r="AN37" s="269"/>
      <c r="AO37" s="268"/>
      <c r="AP37" s="298"/>
      <c r="AQ37" s="270"/>
      <c r="AR37" s="269"/>
      <c r="AS37" s="298"/>
      <c r="AT37" s="270"/>
      <c r="AU37" s="268"/>
      <c r="AV37" s="298"/>
      <c r="AW37" s="270"/>
      <c r="AX37" s="268"/>
      <c r="AY37" s="298"/>
      <c r="AZ37" s="270"/>
      <c r="BA37" s="268"/>
      <c r="BB37" s="298"/>
      <c r="BC37" s="270"/>
      <c r="BD37" s="811">
        <f>SUM(AH37,AK37,AN37,AQ37,AT37,AW37,AZ37,BC37)</f>
        <v>2</v>
      </c>
      <c r="BE37" s="813"/>
      <c r="BF37" s="855" t="s">
        <v>269</v>
      </c>
      <c r="BG37" s="855"/>
      <c r="BH37" s="855"/>
      <c r="BI37" s="856"/>
      <c r="BJ37" s="292">
        <f>SUM(X37:AE37)</f>
        <v>34</v>
      </c>
      <c r="BK37" s="293"/>
      <c r="BL37" s="293"/>
      <c r="BM37" s="293"/>
      <c r="BP37" s="294"/>
      <c r="BQ37" s="294"/>
      <c r="BR37" s="294"/>
    </row>
    <row r="38" spans="1:70" s="30" customFormat="1" ht="31.35" customHeight="1" x14ac:dyDescent="0.25">
      <c r="A38" s="378" t="s">
        <v>146</v>
      </c>
      <c r="B38" s="1016" t="s">
        <v>213</v>
      </c>
      <c r="C38" s="1017"/>
      <c r="D38" s="1017"/>
      <c r="E38" s="1017"/>
      <c r="F38" s="1017"/>
      <c r="G38" s="1017"/>
      <c r="H38" s="1017"/>
      <c r="I38" s="1017"/>
      <c r="J38" s="1017"/>
      <c r="K38" s="1017"/>
      <c r="L38" s="1017"/>
      <c r="M38" s="1017"/>
      <c r="N38" s="1018"/>
      <c r="O38" s="982" t="s">
        <v>531</v>
      </c>
      <c r="P38" s="983"/>
      <c r="Q38" s="440">
        <v>3</v>
      </c>
      <c r="R38" s="445"/>
      <c r="S38" s="435"/>
      <c r="T38" s="811">
        <f t="shared" si="9"/>
        <v>144</v>
      </c>
      <c r="U38" s="812"/>
      <c r="V38" s="900">
        <f t="shared" si="10"/>
        <v>76</v>
      </c>
      <c r="W38" s="813"/>
      <c r="X38" s="812">
        <v>42</v>
      </c>
      <c r="Y38" s="812"/>
      <c r="Z38" s="900"/>
      <c r="AA38" s="899"/>
      <c r="AB38" s="900"/>
      <c r="AC38" s="899"/>
      <c r="AD38" s="812">
        <v>34</v>
      </c>
      <c r="AE38" s="813"/>
      <c r="AF38" s="268"/>
      <c r="AG38" s="298"/>
      <c r="AH38" s="270"/>
      <c r="AI38" s="268"/>
      <c r="AJ38" s="298"/>
      <c r="AK38" s="270"/>
      <c r="AL38" s="268">
        <v>144</v>
      </c>
      <c r="AM38" s="298">
        <v>76</v>
      </c>
      <c r="AN38" s="269">
        <v>4</v>
      </c>
      <c r="AO38" s="268"/>
      <c r="AP38" s="298"/>
      <c r="AQ38" s="270"/>
      <c r="AR38" s="269"/>
      <c r="AS38" s="298"/>
      <c r="AT38" s="270"/>
      <c r="AU38" s="268"/>
      <c r="AV38" s="298"/>
      <c r="AW38" s="270"/>
      <c r="AX38" s="268"/>
      <c r="AY38" s="298"/>
      <c r="AZ38" s="270"/>
      <c r="BA38" s="268"/>
      <c r="BB38" s="298"/>
      <c r="BC38" s="270"/>
      <c r="BD38" s="811">
        <f>SUM(AH38,AK38,AN38,AQ38,AT38,AW38,AZ38,BC38)</f>
        <v>4</v>
      </c>
      <c r="BE38" s="813"/>
      <c r="BF38" s="855" t="s">
        <v>259</v>
      </c>
      <c r="BG38" s="855"/>
      <c r="BH38" s="855"/>
      <c r="BI38" s="856"/>
      <c r="BJ38" s="292">
        <f>SUM(X38:AE38)</f>
        <v>76</v>
      </c>
      <c r="BK38" s="293"/>
      <c r="BL38" s="293"/>
      <c r="BM38" s="293"/>
      <c r="BP38" s="294"/>
      <c r="BQ38" s="294"/>
      <c r="BR38" s="294"/>
    </row>
    <row r="39" spans="1:70" s="30" customFormat="1" ht="31.35" customHeight="1" x14ac:dyDescent="0.25">
      <c r="A39" s="378" t="s">
        <v>193</v>
      </c>
      <c r="B39" s="1016" t="s">
        <v>214</v>
      </c>
      <c r="C39" s="1017"/>
      <c r="D39" s="1017"/>
      <c r="E39" s="1017"/>
      <c r="F39" s="1017"/>
      <c r="G39" s="1017"/>
      <c r="H39" s="1017"/>
      <c r="I39" s="1017"/>
      <c r="J39" s="1017"/>
      <c r="K39" s="1017"/>
      <c r="L39" s="1017"/>
      <c r="M39" s="1017"/>
      <c r="N39" s="1018"/>
      <c r="O39" s="982" t="s">
        <v>532</v>
      </c>
      <c r="P39" s="983"/>
      <c r="Q39" s="440">
        <v>4</v>
      </c>
      <c r="R39" s="445"/>
      <c r="S39" s="435"/>
      <c r="T39" s="811">
        <f t="shared" si="9"/>
        <v>144</v>
      </c>
      <c r="U39" s="812"/>
      <c r="V39" s="900">
        <f t="shared" si="10"/>
        <v>60</v>
      </c>
      <c r="W39" s="813"/>
      <c r="X39" s="812">
        <v>34</v>
      </c>
      <c r="Y39" s="812"/>
      <c r="Z39" s="900"/>
      <c r="AA39" s="899"/>
      <c r="AB39" s="900">
        <v>26</v>
      </c>
      <c r="AC39" s="899"/>
      <c r="AD39" s="812"/>
      <c r="AE39" s="813"/>
      <c r="AF39" s="268"/>
      <c r="AG39" s="298"/>
      <c r="AH39" s="270"/>
      <c r="AI39" s="268"/>
      <c r="AJ39" s="298"/>
      <c r="AK39" s="270"/>
      <c r="AL39" s="268"/>
      <c r="AM39" s="298"/>
      <c r="AN39" s="269"/>
      <c r="AO39" s="268">
        <v>144</v>
      </c>
      <c r="AP39" s="298">
        <v>60</v>
      </c>
      <c r="AQ39" s="270">
        <v>4</v>
      </c>
      <c r="AR39" s="269"/>
      <c r="AS39" s="298"/>
      <c r="AT39" s="270"/>
      <c r="AU39" s="268"/>
      <c r="AV39" s="298"/>
      <c r="AW39" s="270"/>
      <c r="AX39" s="268"/>
      <c r="AY39" s="298"/>
      <c r="AZ39" s="270"/>
      <c r="BA39" s="268"/>
      <c r="BB39" s="298"/>
      <c r="BC39" s="270"/>
      <c r="BD39" s="811">
        <f t="shared" ref="BD39" si="11">SUM(AH39,AK39,AN39,AQ39,AT39,AW39,AZ39,BC39)</f>
        <v>4</v>
      </c>
      <c r="BE39" s="813"/>
      <c r="BF39" s="855" t="s">
        <v>270</v>
      </c>
      <c r="BG39" s="855"/>
      <c r="BH39" s="855"/>
      <c r="BI39" s="856"/>
      <c r="BJ39" s="292">
        <f>SUM(X39:AE39)</f>
        <v>60</v>
      </c>
      <c r="BK39" s="293"/>
      <c r="BL39" s="293"/>
      <c r="BM39" s="293"/>
      <c r="BP39" s="294"/>
      <c r="BQ39" s="294"/>
      <c r="BR39" s="294"/>
    </row>
    <row r="40" spans="1:70" s="30" customFormat="1" ht="31.35" customHeight="1" x14ac:dyDescent="0.25">
      <c r="A40" s="354" t="s">
        <v>114</v>
      </c>
      <c r="B40" s="1071" t="s">
        <v>148</v>
      </c>
      <c r="C40" s="1072"/>
      <c r="D40" s="1072"/>
      <c r="E40" s="1072"/>
      <c r="F40" s="1072"/>
      <c r="G40" s="1072"/>
      <c r="H40" s="1072"/>
      <c r="I40" s="1072"/>
      <c r="J40" s="1072"/>
      <c r="K40" s="1072"/>
      <c r="L40" s="1072"/>
      <c r="M40" s="1072"/>
      <c r="N40" s="1073"/>
      <c r="O40" s="982"/>
      <c r="P40" s="983"/>
      <c r="Q40" s="440"/>
      <c r="R40" s="445"/>
      <c r="S40" s="435"/>
      <c r="T40" s="811"/>
      <c r="U40" s="812"/>
      <c r="V40" s="900"/>
      <c r="W40" s="813"/>
      <c r="X40" s="812"/>
      <c r="Y40" s="812"/>
      <c r="Z40" s="900"/>
      <c r="AA40" s="899"/>
      <c r="AB40" s="900"/>
      <c r="AC40" s="899"/>
      <c r="AD40" s="812"/>
      <c r="AE40" s="813"/>
      <c r="AF40" s="268"/>
      <c r="AG40" s="298"/>
      <c r="AH40" s="346"/>
      <c r="AI40" s="268"/>
      <c r="AJ40" s="298"/>
      <c r="AK40" s="346"/>
      <c r="AL40" s="268"/>
      <c r="AM40" s="298"/>
      <c r="AN40" s="346"/>
      <c r="AO40" s="268"/>
      <c r="AP40" s="298"/>
      <c r="AQ40" s="270"/>
      <c r="AR40" s="269"/>
      <c r="AS40" s="298"/>
      <c r="AT40" s="346"/>
      <c r="AU40" s="268"/>
      <c r="AV40" s="298"/>
      <c r="AW40" s="346"/>
      <c r="AX40" s="268"/>
      <c r="AY40" s="298"/>
      <c r="AZ40" s="346"/>
      <c r="BA40" s="268"/>
      <c r="BB40" s="298"/>
      <c r="BC40" s="346"/>
      <c r="BD40" s="811"/>
      <c r="BE40" s="813"/>
      <c r="BF40" s="992"/>
      <c r="BG40" s="993"/>
      <c r="BH40" s="993"/>
      <c r="BI40" s="994"/>
      <c r="BJ40" s="292">
        <f t="shared" si="8"/>
        <v>0</v>
      </c>
      <c r="BK40" s="293"/>
      <c r="BL40" s="293"/>
      <c r="BM40" s="293"/>
      <c r="BP40" s="294"/>
      <c r="BQ40" s="294"/>
      <c r="BR40" s="294"/>
    </row>
    <row r="41" spans="1:70" s="30" customFormat="1" ht="31.35" customHeight="1" x14ac:dyDescent="0.25">
      <c r="A41" s="378" t="s">
        <v>115</v>
      </c>
      <c r="B41" s="1016" t="s">
        <v>204</v>
      </c>
      <c r="C41" s="1017"/>
      <c r="D41" s="1017"/>
      <c r="E41" s="1017"/>
      <c r="F41" s="1017"/>
      <c r="G41" s="1017"/>
      <c r="H41" s="1017"/>
      <c r="I41" s="1017"/>
      <c r="J41" s="1017"/>
      <c r="K41" s="1017"/>
      <c r="L41" s="1017"/>
      <c r="M41" s="1017"/>
      <c r="N41" s="1018"/>
      <c r="O41" s="982" t="s">
        <v>533</v>
      </c>
      <c r="P41" s="983"/>
      <c r="Q41" s="440"/>
      <c r="R41" s="445">
        <v>1</v>
      </c>
      <c r="S41" s="435"/>
      <c r="T41" s="811">
        <f>SUM(AF41,AI41,AL41,AO41,AR41,AU41,AX41,BA41)</f>
        <v>108</v>
      </c>
      <c r="U41" s="812"/>
      <c r="V41" s="900">
        <f>SUM(AG41,AJ41,AM41,AP41,AS41,AV41,AY41,BB41)</f>
        <v>40</v>
      </c>
      <c r="W41" s="813"/>
      <c r="X41" s="812"/>
      <c r="Y41" s="812"/>
      <c r="Z41" s="900"/>
      <c r="AA41" s="899"/>
      <c r="AB41" s="900">
        <v>40</v>
      </c>
      <c r="AC41" s="899"/>
      <c r="AD41" s="812"/>
      <c r="AE41" s="813"/>
      <c r="AF41" s="268">
        <v>108</v>
      </c>
      <c r="AG41" s="298">
        <v>40</v>
      </c>
      <c r="AH41" s="270">
        <v>3</v>
      </c>
      <c r="AI41" s="268"/>
      <c r="AJ41" s="298"/>
      <c r="AK41" s="270"/>
      <c r="AL41" s="268"/>
      <c r="AM41" s="298"/>
      <c r="AN41" s="269"/>
      <c r="AO41" s="268"/>
      <c r="AP41" s="298"/>
      <c r="AQ41" s="270"/>
      <c r="AR41" s="269"/>
      <c r="AS41" s="298"/>
      <c r="AT41" s="270"/>
      <c r="AU41" s="268"/>
      <c r="AV41" s="298"/>
      <c r="AW41" s="270"/>
      <c r="AX41" s="268"/>
      <c r="AY41" s="298"/>
      <c r="AZ41" s="270"/>
      <c r="BA41" s="268"/>
      <c r="BB41" s="298"/>
      <c r="BC41" s="270"/>
      <c r="BD41" s="811">
        <f t="shared" ref="BD41" si="12">SUM(AH41,AK41,AN41,AQ41,AT41,AW41,AZ41,BC41)</f>
        <v>3</v>
      </c>
      <c r="BE41" s="813"/>
      <c r="BF41" s="992" t="s">
        <v>130</v>
      </c>
      <c r="BG41" s="993"/>
      <c r="BH41" s="993"/>
      <c r="BI41" s="994"/>
      <c r="BJ41" s="292">
        <f t="shared" ref="BJ41" si="13">SUM(X41:AE41)</f>
        <v>40</v>
      </c>
      <c r="BK41" s="293"/>
      <c r="BL41" s="293"/>
      <c r="BM41" s="293"/>
      <c r="BP41" s="294"/>
      <c r="BQ41" s="294"/>
      <c r="BR41" s="294"/>
    </row>
    <row r="42" spans="1:70" s="30" customFormat="1" ht="31.35" customHeight="1" x14ac:dyDescent="0.25">
      <c r="A42" s="1121" t="s">
        <v>132</v>
      </c>
      <c r="B42" s="1104" t="s">
        <v>147</v>
      </c>
      <c r="C42" s="1105"/>
      <c r="D42" s="1105"/>
      <c r="E42" s="1105"/>
      <c r="F42" s="1105"/>
      <c r="G42" s="1105"/>
      <c r="H42" s="1105"/>
      <c r="I42" s="1105"/>
      <c r="J42" s="1105"/>
      <c r="K42" s="1105"/>
      <c r="L42" s="1105"/>
      <c r="M42" s="1105"/>
      <c r="N42" s="1106"/>
      <c r="O42" s="1010" t="s">
        <v>529</v>
      </c>
      <c r="P42" s="1011"/>
      <c r="Q42" s="440"/>
      <c r="R42" s="445"/>
      <c r="S42" s="435"/>
      <c r="T42" s="811">
        <f>SUM(T43:U44)</f>
        <v>216</v>
      </c>
      <c r="U42" s="812"/>
      <c r="V42" s="900">
        <f t="shared" ref="V42" si="14">SUM(V43:W44)</f>
        <v>120</v>
      </c>
      <c r="W42" s="813"/>
      <c r="X42" s="811">
        <f t="shared" ref="X42" si="15">SUM(X43:Y44)</f>
        <v>0</v>
      </c>
      <c r="Y42" s="812"/>
      <c r="Z42" s="900">
        <f t="shared" ref="Z42" si="16">SUM(Z43:AA44)</f>
        <v>0</v>
      </c>
      <c r="AA42" s="812"/>
      <c r="AB42" s="900">
        <f t="shared" ref="AB42" si="17">SUM(AB43:AC44)</f>
        <v>120</v>
      </c>
      <c r="AC42" s="812"/>
      <c r="AD42" s="900">
        <f t="shared" ref="AD42" si="18">SUM(AD43:AE44)</f>
        <v>0</v>
      </c>
      <c r="AE42" s="813"/>
      <c r="AF42" s="268"/>
      <c r="AG42" s="298"/>
      <c r="AH42" s="270"/>
      <c r="AI42" s="268"/>
      <c r="AJ42" s="298"/>
      <c r="AK42" s="270"/>
      <c r="AL42" s="268"/>
      <c r="AM42" s="298"/>
      <c r="AN42" s="269"/>
      <c r="AO42" s="268"/>
      <c r="AP42" s="298"/>
      <c r="AQ42" s="270"/>
      <c r="AR42" s="269"/>
      <c r="AS42" s="298"/>
      <c r="AT42" s="270"/>
      <c r="AU42" s="268"/>
      <c r="AV42" s="298"/>
      <c r="AW42" s="270"/>
      <c r="AX42" s="268"/>
      <c r="AY42" s="298"/>
      <c r="AZ42" s="270"/>
      <c r="BA42" s="268"/>
      <c r="BB42" s="298"/>
      <c r="BC42" s="270"/>
      <c r="BD42" s="811">
        <f>SUM(BD43:BE44)</f>
        <v>6</v>
      </c>
      <c r="BE42" s="813"/>
      <c r="BF42" s="1000" t="s">
        <v>130</v>
      </c>
      <c r="BG42" s="1001"/>
      <c r="BH42" s="1001"/>
      <c r="BI42" s="1002"/>
      <c r="BJ42" s="292">
        <f>SUM(X42:AE42)</f>
        <v>120</v>
      </c>
      <c r="BK42" s="293"/>
      <c r="BL42" s="293"/>
      <c r="BM42" s="293"/>
      <c r="BP42" s="294"/>
      <c r="BQ42" s="294"/>
      <c r="BR42" s="294"/>
    </row>
    <row r="43" spans="1:70" s="30" customFormat="1" ht="31.35" customHeight="1" x14ac:dyDescent="0.25">
      <c r="A43" s="1122"/>
      <c r="B43" s="1110"/>
      <c r="C43" s="1111"/>
      <c r="D43" s="1111"/>
      <c r="E43" s="1111"/>
      <c r="F43" s="1111"/>
      <c r="G43" s="1111"/>
      <c r="H43" s="1111"/>
      <c r="I43" s="1111"/>
      <c r="J43" s="1111"/>
      <c r="K43" s="1111"/>
      <c r="L43" s="1111"/>
      <c r="M43" s="1111"/>
      <c r="N43" s="1112"/>
      <c r="O43" s="1012"/>
      <c r="P43" s="1013"/>
      <c r="Q43" s="440"/>
      <c r="R43" s="445">
        <v>1</v>
      </c>
      <c r="S43" s="435"/>
      <c r="T43" s="811">
        <f>SUM(AF43,AI43,AL43,AO43,AR43,AU43,AX43,BA43)</f>
        <v>108</v>
      </c>
      <c r="U43" s="812"/>
      <c r="V43" s="900">
        <f>SUM(AG43,AJ43,AM43,AP43,AS43,AV43,AY43,BB43)</f>
        <v>60</v>
      </c>
      <c r="W43" s="813"/>
      <c r="X43" s="812"/>
      <c r="Y43" s="812"/>
      <c r="Z43" s="900"/>
      <c r="AA43" s="899"/>
      <c r="AB43" s="900">
        <v>60</v>
      </c>
      <c r="AC43" s="899"/>
      <c r="AD43" s="812"/>
      <c r="AE43" s="813"/>
      <c r="AF43" s="434">
        <v>108</v>
      </c>
      <c r="AG43" s="445">
        <v>60</v>
      </c>
      <c r="AH43" s="436">
        <v>3</v>
      </c>
      <c r="AI43" s="434"/>
      <c r="AJ43" s="445"/>
      <c r="AK43" s="436"/>
      <c r="AL43" s="434"/>
      <c r="AM43" s="445"/>
      <c r="AN43" s="435"/>
      <c r="AO43" s="434"/>
      <c r="AP43" s="445"/>
      <c r="AQ43" s="436"/>
      <c r="AR43" s="435"/>
      <c r="AS43" s="445"/>
      <c r="AT43" s="436"/>
      <c r="AU43" s="434"/>
      <c r="AV43" s="445"/>
      <c r="AW43" s="436"/>
      <c r="AX43" s="434"/>
      <c r="AY43" s="445"/>
      <c r="AZ43" s="436"/>
      <c r="BA43" s="434"/>
      <c r="BB43" s="445"/>
      <c r="BC43" s="436"/>
      <c r="BD43" s="990">
        <f>SUM(AH43,AK43,AN43,AQ43,AT43,AW43,AZ43,BC43)</f>
        <v>3</v>
      </c>
      <c r="BE43" s="991"/>
      <c r="BF43" s="920"/>
      <c r="BG43" s="921"/>
      <c r="BH43" s="921"/>
      <c r="BI43" s="922"/>
      <c r="BJ43" s="292">
        <f>SUM(X43:AE43)</f>
        <v>60</v>
      </c>
      <c r="BK43" s="293"/>
      <c r="BL43" s="293"/>
      <c r="BM43" s="293"/>
      <c r="BP43" s="294"/>
      <c r="BQ43" s="294"/>
      <c r="BR43" s="294"/>
    </row>
    <row r="44" spans="1:70" s="30" customFormat="1" ht="31.35" customHeight="1" x14ac:dyDescent="0.25">
      <c r="A44" s="1123"/>
      <c r="B44" s="1113"/>
      <c r="C44" s="1114"/>
      <c r="D44" s="1114"/>
      <c r="E44" s="1114"/>
      <c r="F44" s="1114"/>
      <c r="G44" s="1114"/>
      <c r="H44" s="1114"/>
      <c r="I44" s="1114"/>
      <c r="J44" s="1114"/>
      <c r="K44" s="1114"/>
      <c r="L44" s="1114"/>
      <c r="M44" s="1114"/>
      <c r="N44" s="1115"/>
      <c r="O44" s="1014"/>
      <c r="P44" s="1015"/>
      <c r="Q44" s="440">
        <v>2</v>
      </c>
      <c r="R44" s="445"/>
      <c r="S44" s="435"/>
      <c r="T44" s="811">
        <f>SUM(AF44,AI44,AL44,AO44,AR44,AU44,AX44,BA44)</f>
        <v>108</v>
      </c>
      <c r="U44" s="812"/>
      <c r="V44" s="900">
        <f>SUM(AG44,AJ44,AM44,AP44,AS44,AV44,AY44,BB44)</f>
        <v>60</v>
      </c>
      <c r="W44" s="813"/>
      <c r="X44" s="812"/>
      <c r="Y44" s="812"/>
      <c r="Z44" s="900"/>
      <c r="AA44" s="899"/>
      <c r="AB44" s="900">
        <v>60</v>
      </c>
      <c r="AC44" s="899"/>
      <c r="AD44" s="812"/>
      <c r="AE44" s="813"/>
      <c r="AF44" s="434"/>
      <c r="AG44" s="445"/>
      <c r="AH44" s="436"/>
      <c r="AI44" s="434">
        <v>108</v>
      </c>
      <c r="AJ44" s="445">
        <v>60</v>
      </c>
      <c r="AK44" s="436">
        <v>3</v>
      </c>
      <c r="AL44" s="434"/>
      <c r="AM44" s="445"/>
      <c r="AN44" s="435"/>
      <c r="AO44" s="434"/>
      <c r="AP44" s="445"/>
      <c r="AQ44" s="436"/>
      <c r="AR44" s="435"/>
      <c r="AS44" s="445"/>
      <c r="AT44" s="436"/>
      <c r="AU44" s="434"/>
      <c r="AV44" s="445"/>
      <c r="AW44" s="436"/>
      <c r="AX44" s="434"/>
      <c r="AY44" s="445"/>
      <c r="AZ44" s="436"/>
      <c r="BA44" s="434"/>
      <c r="BB44" s="445"/>
      <c r="BC44" s="436"/>
      <c r="BD44" s="990">
        <f>SUM(AH44,AK44,AN44,AQ44,AT44,AW44,AZ44,BC44)</f>
        <v>3</v>
      </c>
      <c r="BE44" s="991"/>
      <c r="BF44" s="878"/>
      <c r="BG44" s="863"/>
      <c r="BH44" s="863"/>
      <c r="BI44" s="864"/>
      <c r="BJ44" s="292">
        <f>SUM(X44:AE44)</f>
        <v>60</v>
      </c>
      <c r="BK44" s="293"/>
      <c r="BL44" s="293"/>
      <c r="BM44" s="293"/>
      <c r="BP44" s="294"/>
      <c r="BQ44" s="294"/>
      <c r="BR44" s="294"/>
    </row>
    <row r="45" spans="1:70" s="30" customFormat="1" ht="31.35" customHeight="1" x14ac:dyDescent="0.25">
      <c r="A45" s="354" t="s">
        <v>116</v>
      </c>
      <c r="B45" s="1071" t="s">
        <v>199</v>
      </c>
      <c r="C45" s="1072"/>
      <c r="D45" s="1072"/>
      <c r="E45" s="1072"/>
      <c r="F45" s="1072"/>
      <c r="G45" s="1072"/>
      <c r="H45" s="1072"/>
      <c r="I45" s="1072"/>
      <c r="J45" s="1072"/>
      <c r="K45" s="1072"/>
      <c r="L45" s="1072"/>
      <c r="M45" s="1072"/>
      <c r="N45" s="1073"/>
      <c r="O45" s="982"/>
      <c r="P45" s="983"/>
      <c r="Q45" s="440"/>
      <c r="R45" s="445"/>
      <c r="S45" s="435"/>
      <c r="T45" s="811"/>
      <c r="U45" s="812"/>
      <c r="V45" s="900"/>
      <c r="W45" s="813"/>
      <c r="X45" s="812"/>
      <c r="Y45" s="812"/>
      <c r="Z45" s="900"/>
      <c r="AA45" s="899"/>
      <c r="AB45" s="900"/>
      <c r="AC45" s="899"/>
      <c r="AD45" s="812"/>
      <c r="AE45" s="813"/>
      <c r="AF45" s="268"/>
      <c r="AG45" s="298"/>
      <c r="AH45" s="346"/>
      <c r="AI45" s="268"/>
      <c r="AJ45" s="298"/>
      <c r="AK45" s="346"/>
      <c r="AL45" s="268"/>
      <c r="AM45" s="298"/>
      <c r="AN45" s="346"/>
      <c r="AO45" s="268"/>
      <c r="AP45" s="298"/>
      <c r="AQ45" s="269"/>
      <c r="AR45" s="268"/>
      <c r="AS45" s="298"/>
      <c r="AT45" s="270"/>
      <c r="AU45" s="268"/>
      <c r="AV45" s="298"/>
      <c r="AW45" s="346"/>
      <c r="AX45" s="268"/>
      <c r="AY45" s="298"/>
      <c r="AZ45" s="346"/>
      <c r="BA45" s="268"/>
      <c r="BB45" s="298"/>
      <c r="BC45" s="346"/>
      <c r="BD45" s="811"/>
      <c r="BE45" s="813"/>
      <c r="BF45" s="996"/>
      <c r="BG45" s="855"/>
      <c r="BH45" s="855"/>
      <c r="BI45" s="856"/>
      <c r="BJ45" s="292">
        <f t="shared" si="8"/>
        <v>0</v>
      </c>
      <c r="BK45" s="293"/>
      <c r="BL45" s="293"/>
      <c r="BM45" s="293"/>
      <c r="BP45" s="294"/>
      <c r="BQ45" s="294"/>
      <c r="BR45" s="294"/>
    </row>
    <row r="46" spans="1:70" s="30" customFormat="1" ht="31.35" customHeight="1" x14ac:dyDescent="0.25">
      <c r="A46" s="378" t="s">
        <v>200</v>
      </c>
      <c r="B46" s="1016" t="s">
        <v>201</v>
      </c>
      <c r="C46" s="1017"/>
      <c r="D46" s="1017"/>
      <c r="E46" s="1017"/>
      <c r="F46" s="1017"/>
      <c r="G46" s="1017"/>
      <c r="H46" s="1017"/>
      <c r="I46" s="1017"/>
      <c r="J46" s="1017"/>
      <c r="K46" s="1017"/>
      <c r="L46" s="1017"/>
      <c r="M46" s="1017"/>
      <c r="N46" s="1018"/>
      <c r="O46" s="982" t="s">
        <v>534</v>
      </c>
      <c r="P46" s="983"/>
      <c r="Q46" s="440">
        <v>1</v>
      </c>
      <c r="R46" s="445"/>
      <c r="S46" s="435">
        <v>1</v>
      </c>
      <c r="T46" s="811">
        <f>SUM(AF46,AI46,AL46,AO46,AR46,AU46,AX46,BA46)</f>
        <v>120</v>
      </c>
      <c r="U46" s="812"/>
      <c r="V46" s="900">
        <f>SUM(AG46,AJ46,AM46,AP46,AS46,AV46,AY46,BB46)</f>
        <v>68</v>
      </c>
      <c r="W46" s="813"/>
      <c r="X46" s="812">
        <v>34</v>
      </c>
      <c r="Y46" s="812"/>
      <c r="Z46" s="900"/>
      <c r="AA46" s="899"/>
      <c r="AB46" s="900">
        <v>34</v>
      </c>
      <c r="AC46" s="899"/>
      <c r="AD46" s="812"/>
      <c r="AE46" s="813"/>
      <c r="AF46" s="268">
        <v>120</v>
      </c>
      <c r="AG46" s="298">
        <v>68</v>
      </c>
      <c r="AH46" s="270">
        <v>3</v>
      </c>
      <c r="AI46" s="268"/>
      <c r="AJ46" s="298"/>
      <c r="AK46" s="270"/>
      <c r="AL46" s="268"/>
      <c r="AM46" s="298"/>
      <c r="AN46" s="269"/>
      <c r="AO46" s="268"/>
      <c r="AP46" s="298"/>
      <c r="AQ46" s="269"/>
      <c r="AR46" s="268"/>
      <c r="AS46" s="298"/>
      <c r="AT46" s="270"/>
      <c r="AU46" s="268"/>
      <c r="AV46" s="298"/>
      <c r="AW46" s="270"/>
      <c r="AX46" s="268"/>
      <c r="AY46" s="298"/>
      <c r="AZ46" s="270"/>
      <c r="BA46" s="268"/>
      <c r="BB46" s="298"/>
      <c r="BC46" s="270"/>
      <c r="BD46" s="811">
        <f t="shared" ref="BD46:BD93" si="19">SUM(AH46,AK46,AN46,AQ46,AT46,AW46,AZ46,BC46)</f>
        <v>3</v>
      </c>
      <c r="BE46" s="813"/>
      <c r="BF46" s="992" t="s">
        <v>430</v>
      </c>
      <c r="BG46" s="993"/>
      <c r="BH46" s="993"/>
      <c r="BI46" s="994"/>
      <c r="BJ46" s="292">
        <f t="shared" si="8"/>
        <v>68</v>
      </c>
      <c r="BK46" s="293"/>
      <c r="BL46" s="293"/>
      <c r="BM46" s="293"/>
      <c r="BP46" s="294"/>
      <c r="BQ46" s="294"/>
      <c r="BR46" s="294"/>
    </row>
    <row r="47" spans="1:70" s="30" customFormat="1" ht="31.35" customHeight="1" x14ac:dyDescent="0.25">
      <c r="A47" s="1121" t="s">
        <v>202</v>
      </c>
      <c r="B47" s="1104" t="s">
        <v>203</v>
      </c>
      <c r="C47" s="1105"/>
      <c r="D47" s="1105"/>
      <c r="E47" s="1105"/>
      <c r="F47" s="1105"/>
      <c r="G47" s="1105"/>
      <c r="H47" s="1105"/>
      <c r="I47" s="1105"/>
      <c r="J47" s="1105"/>
      <c r="K47" s="1105"/>
      <c r="L47" s="1105"/>
      <c r="M47" s="1105"/>
      <c r="N47" s="1106"/>
      <c r="O47" s="1010" t="s">
        <v>534</v>
      </c>
      <c r="P47" s="1011"/>
      <c r="Q47" s="440"/>
      <c r="R47" s="445"/>
      <c r="S47" s="435"/>
      <c r="T47" s="811">
        <f>SUM(T48:U49)</f>
        <v>330</v>
      </c>
      <c r="U47" s="812"/>
      <c r="V47" s="900">
        <f t="shared" ref="V47" si="20">SUM(V48:W49)</f>
        <v>176</v>
      </c>
      <c r="W47" s="813"/>
      <c r="X47" s="811">
        <f t="shared" ref="X47" si="21">SUM(X48:Y49)</f>
        <v>82</v>
      </c>
      <c r="Y47" s="812"/>
      <c r="Z47" s="900">
        <f t="shared" ref="Z47" si="22">SUM(Z48:AA49)</f>
        <v>0</v>
      </c>
      <c r="AA47" s="812"/>
      <c r="AB47" s="900">
        <f t="shared" ref="AB47" si="23">SUM(AB48:AC49)</f>
        <v>94</v>
      </c>
      <c r="AC47" s="812"/>
      <c r="AD47" s="900">
        <f t="shared" ref="AD47" si="24">SUM(AD48:AE49)</f>
        <v>0</v>
      </c>
      <c r="AE47" s="813"/>
      <c r="AF47" s="268"/>
      <c r="AG47" s="298"/>
      <c r="AH47" s="270"/>
      <c r="AI47" s="268"/>
      <c r="AJ47" s="298"/>
      <c r="AK47" s="270"/>
      <c r="AL47" s="268"/>
      <c r="AM47" s="298"/>
      <c r="AN47" s="269"/>
      <c r="AO47" s="268"/>
      <c r="AP47" s="298"/>
      <c r="AQ47" s="269"/>
      <c r="AR47" s="268"/>
      <c r="AS47" s="298"/>
      <c r="AT47" s="270"/>
      <c r="AU47" s="268"/>
      <c r="AV47" s="298"/>
      <c r="AW47" s="270"/>
      <c r="AX47" s="268"/>
      <c r="AY47" s="298"/>
      <c r="AZ47" s="270"/>
      <c r="BA47" s="268"/>
      <c r="BB47" s="298"/>
      <c r="BC47" s="270"/>
      <c r="BD47" s="811">
        <f>SUM(BD48:BE49)</f>
        <v>9</v>
      </c>
      <c r="BE47" s="813"/>
      <c r="BF47" s="1000" t="s">
        <v>431</v>
      </c>
      <c r="BG47" s="1001"/>
      <c r="BH47" s="1001"/>
      <c r="BI47" s="1002"/>
      <c r="BJ47" s="292">
        <f t="shared" si="8"/>
        <v>176</v>
      </c>
      <c r="BK47" s="293"/>
      <c r="BL47" s="293"/>
      <c r="BM47" s="293"/>
      <c r="BP47" s="294"/>
      <c r="BQ47" s="294"/>
      <c r="BR47" s="294"/>
    </row>
    <row r="48" spans="1:70" s="30" customFormat="1" ht="31.35" customHeight="1" x14ac:dyDescent="0.25">
      <c r="A48" s="1122"/>
      <c r="B48" s="1110"/>
      <c r="C48" s="1111"/>
      <c r="D48" s="1111"/>
      <c r="E48" s="1111"/>
      <c r="F48" s="1111"/>
      <c r="G48" s="1111"/>
      <c r="H48" s="1111"/>
      <c r="I48" s="1111"/>
      <c r="J48" s="1111"/>
      <c r="K48" s="1111"/>
      <c r="L48" s="1111"/>
      <c r="M48" s="1111"/>
      <c r="N48" s="1112"/>
      <c r="O48" s="1012"/>
      <c r="P48" s="1013"/>
      <c r="Q48" s="440"/>
      <c r="R48" s="445">
        <v>1</v>
      </c>
      <c r="S48" s="435"/>
      <c r="T48" s="811">
        <f>SUM(AF48,AI48,AL48,AO48,AR48,AU48,AX48,BA48)</f>
        <v>120</v>
      </c>
      <c r="U48" s="812"/>
      <c r="V48" s="900">
        <f>SUM(AG48,AJ48,AM48,AP48,AS48,AV48,AY48,BB48)</f>
        <v>68</v>
      </c>
      <c r="W48" s="813"/>
      <c r="X48" s="812">
        <v>34</v>
      </c>
      <c r="Y48" s="812"/>
      <c r="Z48" s="900"/>
      <c r="AA48" s="899"/>
      <c r="AB48" s="900">
        <v>34</v>
      </c>
      <c r="AC48" s="899"/>
      <c r="AD48" s="812"/>
      <c r="AE48" s="813"/>
      <c r="AF48" s="434">
        <v>120</v>
      </c>
      <c r="AG48" s="445">
        <v>68</v>
      </c>
      <c r="AH48" s="436">
        <v>3</v>
      </c>
      <c r="AI48" s="434"/>
      <c r="AJ48" s="445"/>
      <c r="AK48" s="436"/>
      <c r="AL48" s="434"/>
      <c r="AM48" s="445"/>
      <c r="AN48" s="435"/>
      <c r="AO48" s="434"/>
      <c r="AP48" s="445"/>
      <c r="AQ48" s="435"/>
      <c r="AR48" s="434"/>
      <c r="AS48" s="445"/>
      <c r="AT48" s="436"/>
      <c r="AU48" s="434"/>
      <c r="AV48" s="445"/>
      <c r="AW48" s="436"/>
      <c r="AX48" s="434"/>
      <c r="AY48" s="445"/>
      <c r="AZ48" s="436"/>
      <c r="BA48" s="434"/>
      <c r="BB48" s="445"/>
      <c r="BC48" s="436"/>
      <c r="BD48" s="990">
        <f t="shared" si="19"/>
        <v>3</v>
      </c>
      <c r="BE48" s="991"/>
      <c r="BF48" s="920"/>
      <c r="BG48" s="921"/>
      <c r="BH48" s="921"/>
      <c r="BI48" s="922"/>
      <c r="BJ48" s="292">
        <f t="shared" si="8"/>
        <v>68</v>
      </c>
      <c r="BK48" s="293"/>
      <c r="BL48" s="293"/>
      <c r="BM48" s="293"/>
      <c r="BP48" s="294"/>
      <c r="BQ48" s="294"/>
      <c r="BR48" s="294"/>
    </row>
    <row r="49" spans="1:119 16384:16384" s="30" customFormat="1" ht="31.35" customHeight="1" x14ac:dyDescent="0.25">
      <c r="A49" s="1123"/>
      <c r="B49" s="1113"/>
      <c r="C49" s="1114"/>
      <c r="D49" s="1114"/>
      <c r="E49" s="1114"/>
      <c r="F49" s="1114"/>
      <c r="G49" s="1114"/>
      <c r="H49" s="1114"/>
      <c r="I49" s="1114"/>
      <c r="J49" s="1114"/>
      <c r="K49" s="1114"/>
      <c r="L49" s="1114"/>
      <c r="M49" s="1114"/>
      <c r="N49" s="1115"/>
      <c r="O49" s="1014"/>
      <c r="P49" s="1015"/>
      <c r="Q49" s="440">
        <v>2</v>
      </c>
      <c r="R49" s="445"/>
      <c r="S49" s="435">
        <v>2</v>
      </c>
      <c r="T49" s="811">
        <f>SUM(AF49,AI49,AL49,AO49,AR49,AU49,AX49,BA49)</f>
        <v>210</v>
      </c>
      <c r="U49" s="812"/>
      <c r="V49" s="900">
        <f>SUM(AG49,AJ49,AM49,AP49,AS49,AV49,AY49,BB49)</f>
        <v>108</v>
      </c>
      <c r="W49" s="813"/>
      <c r="X49" s="812">
        <v>48</v>
      </c>
      <c r="Y49" s="812"/>
      <c r="Z49" s="900"/>
      <c r="AA49" s="899"/>
      <c r="AB49" s="900">
        <v>60</v>
      </c>
      <c r="AC49" s="899"/>
      <c r="AD49" s="812"/>
      <c r="AE49" s="813"/>
      <c r="AF49" s="434"/>
      <c r="AG49" s="445"/>
      <c r="AH49" s="436"/>
      <c r="AI49" s="434">
        <v>210</v>
      </c>
      <c r="AJ49" s="445">
        <v>108</v>
      </c>
      <c r="AK49" s="436">
        <v>6</v>
      </c>
      <c r="AL49" s="434"/>
      <c r="AM49" s="445"/>
      <c r="AN49" s="435"/>
      <c r="AO49" s="434"/>
      <c r="AP49" s="445"/>
      <c r="AQ49" s="435"/>
      <c r="AR49" s="434"/>
      <c r="AS49" s="445"/>
      <c r="AT49" s="436"/>
      <c r="AU49" s="434"/>
      <c r="AV49" s="445"/>
      <c r="AW49" s="436"/>
      <c r="AX49" s="434"/>
      <c r="AY49" s="445"/>
      <c r="AZ49" s="436"/>
      <c r="BA49" s="434"/>
      <c r="BB49" s="445"/>
      <c r="BC49" s="436"/>
      <c r="BD49" s="990">
        <f t="shared" ref="BD49" si="25">SUM(AH49,AK49,AN49,AQ49,AT49,AW49,AZ49,BC49)</f>
        <v>6</v>
      </c>
      <c r="BE49" s="991"/>
      <c r="BF49" s="878"/>
      <c r="BG49" s="863"/>
      <c r="BH49" s="863"/>
      <c r="BI49" s="864"/>
      <c r="BJ49" s="292">
        <f t="shared" ref="BJ49" si="26">SUM(X49:AE49)</f>
        <v>108</v>
      </c>
      <c r="BK49" s="293"/>
      <c r="BL49" s="293"/>
      <c r="BM49" s="293"/>
      <c r="BP49" s="294"/>
      <c r="BQ49" s="294"/>
      <c r="BR49" s="294"/>
    </row>
    <row r="50" spans="1:119 16384:16384" s="30" customFormat="1" ht="31.35" customHeight="1" x14ac:dyDescent="0.25">
      <c r="A50" s="354" t="s">
        <v>128</v>
      </c>
      <c r="B50" s="1071" t="s">
        <v>227</v>
      </c>
      <c r="C50" s="1072"/>
      <c r="D50" s="1072"/>
      <c r="E50" s="1072"/>
      <c r="F50" s="1072"/>
      <c r="G50" s="1072"/>
      <c r="H50" s="1072"/>
      <c r="I50" s="1072"/>
      <c r="J50" s="1072"/>
      <c r="K50" s="1072"/>
      <c r="L50" s="1072"/>
      <c r="M50" s="1072"/>
      <c r="N50" s="1073"/>
      <c r="O50" s="982"/>
      <c r="P50" s="983"/>
      <c r="Q50" s="440"/>
      <c r="R50" s="445"/>
      <c r="S50" s="435"/>
      <c r="T50" s="811"/>
      <c r="U50" s="812"/>
      <c r="V50" s="900"/>
      <c r="W50" s="813"/>
      <c r="X50" s="812"/>
      <c r="Y50" s="812"/>
      <c r="Z50" s="900"/>
      <c r="AA50" s="899"/>
      <c r="AB50" s="900"/>
      <c r="AC50" s="899"/>
      <c r="AD50" s="812"/>
      <c r="AE50" s="813"/>
      <c r="AF50" s="268"/>
      <c r="AG50" s="298"/>
      <c r="AH50" s="346"/>
      <c r="AI50" s="268"/>
      <c r="AJ50" s="298"/>
      <c r="AK50" s="346"/>
      <c r="AL50" s="268"/>
      <c r="AM50" s="298"/>
      <c r="AN50" s="346"/>
      <c r="AO50" s="268"/>
      <c r="AP50" s="298"/>
      <c r="AQ50" s="270"/>
      <c r="AR50" s="269"/>
      <c r="AS50" s="298"/>
      <c r="AT50" s="346"/>
      <c r="AU50" s="268"/>
      <c r="AV50" s="298"/>
      <c r="AW50" s="346"/>
      <c r="AX50" s="268"/>
      <c r="AY50" s="298"/>
      <c r="AZ50" s="346"/>
      <c r="BA50" s="268"/>
      <c r="BB50" s="298"/>
      <c r="BC50" s="346"/>
      <c r="BD50" s="811"/>
      <c r="BE50" s="813"/>
      <c r="BF50" s="992"/>
      <c r="BG50" s="993"/>
      <c r="BH50" s="993"/>
      <c r="BI50" s="994"/>
      <c r="BJ50" s="292">
        <f t="shared" si="8"/>
        <v>0</v>
      </c>
      <c r="BK50" s="293"/>
      <c r="BL50" s="293"/>
      <c r="BM50" s="293"/>
      <c r="BP50" s="294"/>
      <c r="BQ50" s="294"/>
      <c r="BR50" s="294"/>
      <c r="XFD50" s="30">
        <f>SUM(X50:XFC50)</f>
        <v>0</v>
      </c>
    </row>
    <row r="51" spans="1:119 16384:16384" s="30" customFormat="1" ht="31.35" customHeight="1" x14ac:dyDescent="0.25">
      <c r="A51" s="453" t="s">
        <v>129</v>
      </c>
      <c r="B51" s="1016" t="s">
        <v>149</v>
      </c>
      <c r="C51" s="1017"/>
      <c r="D51" s="1017"/>
      <c r="E51" s="1017"/>
      <c r="F51" s="1017"/>
      <c r="G51" s="1017"/>
      <c r="H51" s="1017"/>
      <c r="I51" s="1017"/>
      <c r="J51" s="1017"/>
      <c r="K51" s="1017"/>
      <c r="L51" s="1017"/>
      <c r="M51" s="1017"/>
      <c r="N51" s="1018"/>
      <c r="O51" s="982" t="s">
        <v>536</v>
      </c>
      <c r="P51" s="983"/>
      <c r="Q51" s="440">
        <v>1</v>
      </c>
      <c r="R51" s="445"/>
      <c r="S51" s="435"/>
      <c r="T51" s="811">
        <f>SUM(AF51,AI51,AL51,AO51,AR51,AU51,AX51)</f>
        <v>108</v>
      </c>
      <c r="U51" s="812"/>
      <c r="V51" s="900">
        <f>SUM(AG51,AJ51,AM51,AP51,AS51,AV51,AY51,BB51)</f>
        <v>50</v>
      </c>
      <c r="W51" s="813"/>
      <c r="X51" s="812">
        <v>26</v>
      </c>
      <c r="Y51" s="812"/>
      <c r="Z51" s="900"/>
      <c r="AA51" s="899"/>
      <c r="AB51" s="812">
        <v>24</v>
      </c>
      <c r="AC51" s="899"/>
      <c r="AD51" s="900"/>
      <c r="AE51" s="813"/>
      <c r="AF51" s="268">
        <v>108</v>
      </c>
      <c r="AG51" s="298">
        <v>50</v>
      </c>
      <c r="AH51" s="270">
        <v>3</v>
      </c>
      <c r="AI51" s="268"/>
      <c r="AJ51" s="298"/>
      <c r="AK51" s="270"/>
      <c r="AL51" s="302"/>
      <c r="AM51" s="298"/>
      <c r="AN51" s="421"/>
      <c r="AO51" s="302"/>
      <c r="AP51" s="298"/>
      <c r="AQ51" s="303"/>
      <c r="AR51" s="269"/>
      <c r="AS51" s="298"/>
      <c r="AT51" s="270"/>
      <c r="AU51" s="302"/>
      <c r="AV51" s="298"/>
      <c r="AW51" s="303"/>
      <c r="AX51" s="268"/>
      <c r="AY51" s="298"/>
      <c r="AZ51" s="270"/>
      <c r="BA51" s="268"/>
      <c r="BB51" s="298"/>
      <c r="BC51" s="270"/>
      <c r="BD51" s="811">
        <f>SUM(AH51,AK51,AN51,AQ51,AT51,AW51,AZ51,BC51)</f>
        <v>3</v>
      </c>
      <c r="BE51" s="813"/>
      <c r="BF51" s="992" t="s">
        <v>463</v>
      </c>
      <c r="BG51" s="993"/>
      <c r="BH51" s="993"/>
      <c r="BI51" s="994"/>
      <c r="BJ51" s="292">
        <f>SUM(X51:AE51)</f>
        <v>50</v>
      </c>
      <c r="BK51" s="293"/>
      <c r="BL51" s="293"/>
      <c r="BM51" s="293"/>
      <c r="BP51" s="294"/>
      <c r="BQ51" s="294"/>
      <c r="BR51" s="294"/>
    </row>
    <row r="52" spans="1:119 16384:16384" s="30" customFormat="1" ht="31.35" customHeight="1" x14ac:dyDescent="0.25">
      <c r="A52" s="446" t="s">
        <v>133</v>
      </c>
      <c r="B52" s="1016" t="s">
        <v>376</v>
      </c>
      <c r="C52" s="1017"/>
      <c r="D52" s="1017"/>
      <c r="E52" s="1017"/>
      <c r="F52" s="1017"/>
      <c r="G52" s="1017"/>
      <c r="H52" s="1017"/>
      <c r="I52" s="1017"/>
      <c r="J52" s="1017"/>
      <c r="K52" s="1017"/>
      <c r="L52" s="1017"/>
      <c r="M52" s="1017"/>
      <c r="N52" s="1018"/>
      <c r="O52" s="982" t="s">
        <v>534</v>
      </c>
      <c r="P52" s="983"/>
      <c r="Q52" s="440">
        <v>2</v>
      </c>
      <c r="R52" s="445"/>
      <c r="S52" s="432"/>
      <c r="T52" s="814">
        <f t="shared" ref="T52:T53" si="27">SUM(AF52,AI52,AL52,AO52,AR52,AU52,AX52,BA52)</f>
        <v>108</v>
      </c>
      <c r="U52" s="815"/>
      <c r="V52" s="940">
        <f>SUM(AG52,AJ52,AM52,AP52,AS52,AV52,AY52,BB52)</f>
        <v>50</v>
      </c>
      <c r="W52" s="816"/>
      <c r="X52" s="815">
        <v>26</v>
      </c>
      <c r="Y52" s="815"/>
      <c r="Z52" s="940"/>
      <c r="AA52" s="874"/>
      <c r="AB52" s="940">
        <v>24</v>
      </c>
      <c r="AC52" s="874"/>
      <c r="AD52" s="815"/>
      <c r="AE52" s="816"/>
      <c r="AF52" s="265"/>
      <c r="AG52" s="285"/>
      <c r="AH52" s="267"/>
      <c r="AI52" s="265">
        <v>108</v>
      </c>
      <c r="AJ52" s="285">
        <v>50</v>
      </c>
      <c r="AK52" s="266">
        <v>3</v>
      </c>
      <c r="AL52" s="265"/>
      <c r="AM52" s="285"/>
      <c r="AN52" s="266"/>
      <c r="AO52" s="265"/>
      <c r="AP52" s="285"/>
      <c r="AQ52" s="267"/>
      <c r="AR52" s="266"/>
      <c r="AS52" s="285"/>
      <c r="AT52" s="267"/>
      <c r="AU52" s="265"/>
      <c r="AV52" s="285"/>
      <c r="AW52" s="267"/>
      <c r="AX52" s="265"/>
      <c r="AY52" s="285"/>
      <c r="AZ52" s="267"/>
      <c r="BA52" s="265"/>
      <c r="BB52" s="285"/>
      <c r="BC52" s="267"/>
      <c r="BD52" s="814">
        <f t="shared" ref="BD52:BD53" si="28">SUM(AH52,AK52,AN52,AQ52,AT52,AW52,AZ52,BC52)</f>
        <v>3</v>
      </c>
      <c r="BE52" s="816"/>
      <c r="BF52" s="879" t="s">
        <v>432</v>
      </c>
      <c r="BG52" s="876"/>
      <c r="BH52" s="876"/>
      <c r="BI52" s="995"/>
      <c r="BJ52" s="292">
        <f t="shared" ref="BJ52:BJ53" si="29">SUM(X52:AE52)</f>
        <v>50</v>
      </c>
      <c r="BK52" s="293"/>
      <c r="BL52" s="293"/>
      <c r="BM52" s="293"/>
      <c r="BP52" s="294"/>
      <c r="BQ52" s="294"/>
      <c r="BR52" s="294"/>
    </row>
    <row r="53" spans="1:119 16384:16384" s="30" customFormat="1" ht="31.35" customHeight="1" x14ac:dyDescent="0.25">
      <c r="A53" s="446" t="s">
        <v>150</v>
      </c>
      <c r="B53" s="1016" t="s">
        <v>151</v>
      </c>
      <c r="C53" s="1017"/>
      <c r="D53" s="1017"/>
      <c r="E53" s="1017"/>
      <c r="F53" s="1017"/>
      <c r="G53" s="1017"/>
      <c r="H53" s="1017"/>
      <c r="I53" s="1017"/>
      <c r="J53" s="1017"/>
      <c r="K53" s="1017"/>
      <c r="L53" s="1017"/>
      <c r="M53" s="1017"/>
      <c r="N53" s="1018"/>
      <c r="O53" s="982" t="s">
        <v>536</v>
      </c>
      <c r="P53" s="983"/>
      <c r="Q53" s="440">
        <v>3</v>
      </c>
      <c r="R53" s="445"/>
      <c r="S53" s="435"/>
      <c r="T53" s="811">
        <f t="shared" si="27"/>
        <v>108</v>
      </c>
      <c r="U53" s="812"/>
      <c r="V53" s="900">
        <f t="shared" ref="V53" si="30">SUM(AG53,AJ53,AM53,AP53,AS53,AV53,AY53,BB53)</f>
        <v>50</v>
      </c>
      <c r="W53" s="813"/>
      <c r="X53" s="812">
        <v>26</v>
      </c>
      <c r="Y53" s="899"/>
      <c r="Z53" s="900"/>
      <c r="AA53" s="899"/>
      <c r="AB53" s="900">
        <v>24</v>
      </c>
      <c r="AC53" s="899"/>
      <c r="AD53" s="900"/>
      <c r="AE53" s="813"/>
      <c r="AF53" s="302"/>
      <c r="AG53" s="298"/>
      <c r="AH53" s="303"/>
      <c r="AI53" s="302"/>
      <c r="AJ53" s="298"/>
      <c r="AK53" s="303"/>
      <c r="AL53" s="349">
        <v>108</v>
      </c>
      <c r="AM53" s="350">
        <v>50</v>
      </c>
      <c r="AN53" s="351">
        <v>3</v>
      </c>
      <c r="AO53" s="349"/>
      <c r="AP53" s="350"/>
      <c r="AQ53" s="351"/>
      <c r="AR53" s="346"/>
      <c r="AS53" s="298"/>
      <c r="AT53" s="303"/>
      <c r="AU53" s="302"/>
      <c r="AV53" s="298"/>
      <c r="AW53" s="303"/>
      <c r="AX53" s="268"/>
      <c r="AY53" s="298"/>
      <c r="AZ53" s="270"/>
      <c r="BA53" s="302"/>
      <c r="BB53" s="298"/>
      <c r="BC53" s="303"/>
      <c r="BD53" s="811">
        <f t="shared" si="28"/>
        <v>3</v>
      </c>
      <c r="BE53" s="813"/>
      <c r="BF53" s="992" t="s">
        <v>433</v>
      </c>
      <c r="BG53" s="993"/>
      <c r="BH53" s="993"/>
      <c r="BI53" s="994"/>
      <c r="BJ53" s="292">
        <f t="shared" si="29"/>
        <v>50</v>
      </c>
      <c r="BK53" s="293"/>
      <c r="BL53" s="293"/>
      <c r="BM53" s="293"/>
      <c r="BP53" s="294"/>
      <c r="BQ53" s="294"/>
      <c r="BR53" s="294"/>
    </row>
    <row r="54" spans="1:119 16384:16384" s="30" customFormat="1" ht="31.35" customHeight="1" x14ac:dyDescent="0.25">
      <c r="A54" s="354" t="s">
        <v>175</v>
      </c>
      <c r="B54" s="1071" t="s">
        <v>179</v>
      </c>
      <c r="C54" s="1072"/>
      <c r="D54" s="1072"/>
      <c r="E54" s="1072"/>
      <c r="F54" s="1072"/>
      <c r="G54" s="1072"/>
      <c r="H54" s="1072"/>
      <c r="I54" s="1072"/>
      <c r="J54" s="1072"/>
      <c r="K54" s="1072"/>
      <c r="L54" s="1072"/>
      <c r="M54" s="1072"/>
      <c r="N54" s="1073"/>
      <c r="O54" s="982" t="s">
        <v>535</v>
      </c>
      <c r="P54" s="983"/>
      <c r="Q54" s="440">
        <v>2</v>
      </c>
      <c r="R54" s="445"/>
      <c r="S54" s="435"/>
      <c r="T54" s="811">
        <f>SUM(AF54,AI54,AL54,AO54,AR54,AU54,AX54,BA54)</f>
        <v>212</v>
      </c>
      <c r="U54" s="812"/>
      <c r="V54" s="900">
        <v>84</v>
      </c>
      <c r="W54" s="813"/>
      <c r="X54" s="812">
        <v>50</v>
      </c>
      <c r="Y54" s="899"/>
      <c r="Z54" s="900">
        <v>16</v>
      </c>
      <c r="AA54" s="899"/>
      <c r="AB54" s="900">
        <v>18</v>
      </c>
      <c r="AC54" s="899"/>
      <c r="AD54" s="900"/>
      <c r="AE54" s="812"/>
      <c r="AF54" s="302"/>
      <c r="AG54" s="298"/>
      <c r="AH54" s="303"/>
      <c r="AI54" s="302">
        <v>212</v>
      </c>
      <c r="AJ54" s="298">
        <v>84</v>
      </c>
      <c r="AK54" s="303">
        <v>6</v>
      </c>
      <c r="AL54" s="302"/>
      <c r="AM54" s="298"/>
      <c r="AN54" s="303"/>
      <c r="AO54" s="302"/>
      <c r="AP54" s="298"/>
      <c r="AQ54" s="303"/>
      <c r="AR54" s="346"/>
      <c r="AS54" s="298"/>
      <c r="AT54" s="303"/>
      <c r="AU54" s="302"/>
      <c r="AV54" s="298"/>
      <c r="AW54" s="303"/>
      <c r="AX54" s="302"/>
      <c r="AY54" s="298"/>
      <c r="AZ54" s="303"/>
      <c r="BA54" s="302"/>
      <c r="BB54" s="298"/>
      <c r="BC54" s="303"/>
      <c r="BD54" s="811">
        <f>SUM(AH54,AK54,AN54,AQ54,AT54,AW54,AZ54,BC54)</f>
        <v>6</v>
      </c>
      <c r="BE54" s="813"/>
      <c r="BF54" s="855" t="s">
        <v>266</v>
      </c>
      <c r="BG54" s="855"/>
      <c r="BH54" s="855"/>
      <c r="BI54" s="856"/>
      <c r="BJ54" s="292">
        <f>SUM(X54:AE54)</f>
        <v>84</v>
      </c>
      <c r="BK54" s="293"/>
      <c r="BL54" s="293"/>
      <c r="BM54" s="293"/>
      <c r="BP54" s="294"/>
      <c r="BQ54" s="294"/>
      <c r="BR54" s="294"/>
    </row>
    <row r="55" spans="1:119 16384:16384" s="30" customFormat="1" ht="31.35" customHeight="1" x14ac:dyDescent="0.25">
      <c r="A55" s="354" t="s">
        <v>178</v>
      </c>
      <c r="B55" s="1071" t="s">
        <v>219</v>
      </c>
      <c r="C55" s="1072"/>
      <c r="D55" s="1072"/>
      <c r="E55" s="1072"/>
      <c r="F55" s="1072"/>
      <c r="G55" s="1072"/>
      <c r="H55" s="1072"/>
      <c r="I55" s="1072"/>
      <c r="J55" s="1072"/>
      <c r="K55" s="1072"/>
      <c r="L55" s="1072"/>
      <c r="M55" s="1072"/>
      <c r="N55" s="1073"/>
      <c r="O55" s="982" t="s">
        <v>537</v>
      </c>
      <c r="P55" s="983"/>
      <c r="Q55" s="440">
        <v>3</v>
      </c>
      <c r="R55" s="445"/>
      <c r="S55" s="435"/>
      <c r="T55" s="811">
        <f>SUM(AF55,AI55,AL55,AO55,AR55,AU55,AX55,BA55)</f>
        <v>120</v>
      </c>
      <c r="U55" s="812"/>
      <c r="V55" s="900">
        <f>SUM(AG55,AJ55,AM55,AP55,AS55,AV55,AY55,BB55)</f>
        <v>68</v>
      </c>
      <c r="W55" s="813"/>
      <c r="X55" s="812">
        <v>34</v>
      </c>
      <c r="Y55" s="899"/>
      <c r="Z55" s="900">
        <v>16</v>
      </c>
      <c r="AA55" s="899"/>
      <c r="AB55" s="900">
        <v>18</v>
      </c>
      <c r="AC55" s="899"/>
      <c r="AD55" s="900"/>
      <c r="AE55" s="813"/>
      <c r="AF55" s="268"/>
      <c r="AG55" s="298"/>
      <c r="AH55" s="303"/>
      <c r="AI55" s="302"/>
      <c r="AJ55" s="298"/>
      <c r="AK55" s="303"/>
      <c r="AL55" s="302">
        <v>120</v>
      </c>
      <c r="AM55" s="298">
        <v>68</v>
      </c>
      <c r="AN55" s="303">
        <v>3</v>
      </c>
      <c r="AO55" s="302"/>
      <c r="AP55" s="298"/>
      <c r="AQ55" s="303"/>
      <c r="AR55" s="302"/>
      <c r="AS55" s="298"/>
      <c r="AT55" s="303"/>
      <c r="AU55" s="302"/>
      <c r="AV55" s="298"/>
      <c r="AW55" s="303"/>
      <c r="AX55" s="302"/>
      <c r="AY55" s="298"/>
      <c r="AZ55" s="303"/>
      <c r="BA55" s="302"/>
      <c r="BB55" s="298"/>
      <c r="BC55" s="303"/>
      <c r="BD55" s="811">
        <f>SUM(AH55,AK55,AN55,AQ55,AT55,AW55,AZ55,BC55)</f>
        <v>3</v>
      </c>
      <c r="BE55" s="813"/>
      <c r="BF55" s="992" t="s">
        <v>265</v>
      </c>
      <c r="BG55" s="993"/>
      <c r="BH55" s="993"/>
      <c r="BI55" s="994"/>
      <c r="BJ55" s="292">
        <f>SUM(X55:AE55)</f>
        <v>68</v>
      </c>
      <c r="BK55" s="293"/>
      <c r="BL55" s="293"/>
      <c r="BM55" s="293"/>
      <c r="BP55" s="294"/>
      <c r="BQ55" s="294"/>
      <c r="BR55" s="294"/>
    </row>
    <row r="56" spans="1:119 16384:16384" s="30" customFormat="1" ht="56.85" customHeight="1" x14ac:dyDescent="0.25">
      <c r="A56" s="352" t="s">
        <v>180</v>
      </c>
      <c r="B56" s="1071" t="s">
        <v>177</v>
      </c>
      <c r="C56" s="1072"/>
      <c r="D56" s="1072"/>
      <c r="E56" s="1072"/>
      <c r="F56" s="1072"/>
      <c r="G56" s="1072"/>
      <c r="H56" s="1072"/>
      <c r="I56" s="1072"/>
      <c r="J56" s="1072"/>
      <c r="K56" s="1072"/>
      <c r="L56" s="1072"/>
      <c r="M56" s="1072"/>
      <c r="N56" s="1073"/>
      <c r="O56" s="982" t="s">
        <v>538</v>
      </c>
      <c r="P56" s="983"/>
      <c r="Q56" s="440">
        <v>6</v>
      </c>
      <c r="R56" s="445"/>
      <c r="S56" s="435"/>
      <c r="T56" s="811">
        <f>SUM(AF56,AI56,AL56,AO56,AR56,AU56,AX56,BA56)</f>
        <v>216</v>
      </c>
      <c r="U56" s="812"/>
      <c r="V56" s="900">
        <f>SUM(AG56,AJ56,AM56,AP56,AS56,AV56,AY56,BB56)</f>
        <v>86</v>
      </c>
      <c r="W56" s="813"/>
      <c r="X56" s="812">
        <v>40</v>
      </c>
      <c r="Y56" s="899"/>
      <c r="Z56" s="812"/>
      <c r="AA56" s="899"/>
      <c r="AB56" s="812">
        <v>46</v>
      </c>
      <c r="AC56" s="899"/>
      <c r="AD56" s="812"/>
      <c r="AE56" s="813"/>
      <c r="AF56" s="265"/>
      <c r="AG56" s="285"/>
      <c r="AH56" s="267"/>
      <c r="AI56" s="265"/>
      <c r="AJ56" s="285"/>
      <c r="AK56" s="267"/>
      <c r="AL56" s="265"/>
      <c r="AM56" s="285"/>
      <c r="AN56" s="267"/>
      <c r="AO56" s="268"/>
      <c r="AP56" s="298"/>
      <c r="AQ56" s="270"/>
      <c r="AR56" s="269"/>
      <c r="AS56" s="298"/>
      <c r="AT56" s="270"/>
      <c r="AU56" s="265">
        <v>216</v>
      </c>
      <c r="AV56" s="285">
        <v>86</v>
      </c>
      <c r="AW56" s="267">
        <v>6</v>
      </c>
      <c r="AX56" s="268"/>
      <c r="AY56" s="298"/>
      <c r="AZ56" s="270"/>
      <c r="BA56" s="265"/>
      <c r="BB56" s="285"/>
      <c r="BC56" s="267"/>
      <c r="BD56" s="811">
        <f>SUM(AH56,AK56,AN56,AQ56,AT56,AW56,AZ56,BC56)</f>
        <v>6</v>
      </c>
      <c r="BE56" s="813"/>
      <c r="BF56" s="992" t="s">
        <v>264</v>
      </c>
      <c r="BG56" s="993"/>
      <c r="BH56" s="993"/>
      <c r="BI56" s="994"/>
      <c r="BJ56" s="292">
        <f t="shared" si="8"/>
        <v>86</v>
      </c>
      <c r="BK56" s="293"/>
      <c r="BL56" s="293"/>
      <c r="BM56" s="293"/>
      <c r="BN56" s="353"/>
      <c r="BO56" s="353"/>
      <c r="BP56" s="353"/>
      <c r="BQ56" s="353"/>
      <c r="BR56" s="353"/>
      <c r="BS56" s="353"/>
      <c r="BT56" s="353"/>
      <c r="BU56" s="353"/>
      <c r="BV56" s="353"/>
      <c r="BW56" s="353"/>
      <c r="BX56" s="353"/>
      <c r="BY56" s="353"/>
      <c r="BZ56" s="353"/>
      <c r="CA56" s="353"/>
      <c r="CB56" s="353"/>
      <c r="CC56" s="353"/>
      <c r="CD56" s="353"/>
      <c r="CE56" s="353"/>
      <c r="CF56" s="353"/>
      <c r="CG56" s="353"/>
      <c r="CH56" s="353"/>
      <c r="CI56" s="353"/>
      <c r="CJ56" s="353"/>
      <c r="CK56" s="353"/>
      <c r="CL56" s="353"/>
      <c r="CM56" s="353"/>
      <c r="CN56" s="353"/>
      <c r="CO56" s="353"/>
      <c r="CP56" s="353"/>
      <c r="CQ56" s="353"/>
      <c r="CR56" s="353"/>
      <c r="CS56" s="353"/>
      <c r="CT56" s="353"/>
      <c r="CU56" s="353"/>
      <c r="CV56" s="353"/>
      <c r="CW56" s="353"/>
      <c r="CX56" s="353"/>
      <c r="CY56" s="353"/>
      <c r="CZ56" s="353"/>
      <c r="DA56" s="353"/>
      <c r="DB56" s="353"/>
      <c r="DC56" s="353"/>
      <c r="DD56" s="353"/>
      <c r="DE56" s="353"/>
      <c r="DF56" s="353"/>
      <c r="DG56" s="353"/>
      <c r="DH56" s="353"/>
      <c r="DI56" s="353"/>
      <c r="DJ56" s="353"/>
      <c r="DK56" s="353"/>
      <c r="DL56" s="353"/>
      <c r="DM56" s="353"/>
      <c r="DN56" s="353"/>
      <c r="DO56" s="353"/>
    </row>
    <row r="57" spans="1:119 16384:16384" s="30" customFormat="1" ht="56.85" customHeight="1" x14ac:dyDescent="0.25">
      <c r="A57" s="354" t="s">
        <v>250</v>
      </c>
      <c r="B57" s="1071" t="s">
        <v>444</v>
      </c>
      <c r="C57" s="1072"/>
      <c r="D57" s="1072"/>
      <c r="E57" s="1072"/>
      <c r="F57" s="1072"/>
      <c r="G57" s="1072"/>
      <c r="H57" s="1072"/>
      <c r="I57" s="1072"/>
      <c r="J57" s="1072"/>
      <c r="K57" s="1072"/>
      <c r="L57" s="1072"/>
      <c r="M57" s="1072"/>
      <c r="N57" s="1073"/>
      <c r="O57" s="982"/>
      <c r="P57" s="983"/>
      <c r="Q57" s="440"/>
      <c r="R57" s="445"/>
      <c r="S57" s="435"/>
      <c r="T57" s="811"/>
      <c r="U57" s="899"/>
      <c r="V57" s="812"/>
      <c r="W57" s="899"/>
      <c r="X57" s="811"/>
      <c r="Y57" s="899"/>
      <c r="Z57" s="900"/>
      <c r="AA57" s="899"/>
      <c r="AB57" s="900"/>
      <c r="AC57" s="899"/>
      <c r="AD57" s="812"/>
      <c r="AE57" s="899"/>
      <c r="AF57" s="302"/>
      <c r="AG57" s="298"/>
      <c r="AH57" s="346"/>
      <c r="AI57" s="302"/>
      <c r="AJ57" s="298"/>
      <c r="AK57" s="346"/>
      <c r="AL57" s="302"/>
      <c r="AM57" s="298"/>
      <c r="AN57" s="346"/>
      <c r="AO57" s="302">
        <f t="shared" ref="AO57:AZ57" si="31">SUM(AO58:AO66)</f>
        <v>0</v>
      </c>
      <c r="AP57" s="298">
        <f t="shared" si="31"/>
        <v>0</v>
      </c>
      <c r="AQ57" s="346">
        <f t="shared" si="31"/>
        <v>0</v>
      </c>
      <c r="AR57" s="302">
        <f t="shared" si="31"/>
        <v>0</v>
      </c>
      <c r="AS57" s="298">
        <f t="shared" si="31"/>
        <v>0</v>
      </c>
      <c r="AT57" s="346">
        <f t="shared" si="31"/>
        <v>0</v>
      </c>
      <c r="AU57" s="302">
        <f t="shared" si="31"/>
        <v>0</v>
      </c>
      <c r="AV57" s="298">
        <f t="shared" si="31"/>
        <v>0</v>
      </c>
      <c r="AW57" s="346">
        <f t="shared" si="31"/>
        <v>0</v>
      </c>
      <c r="AX57" s="302">
        <f t="shared" si="31"/>
        <v>0</v>
      </c>
      <c r="AY57" s="298">
        <f t="shared" si="31"/>
        <v>0</v>
      </c>
      <c r="AZ57" s="346">
        <f t="shared" si="31"/>
        <v>0</v>
      </c>
      <c r="BA57" s="302"/>
      <c r="BB57" s="298"/>
      <c r="BC57" s="303"/>
      <c r="BD57" s="811"/>
      <c r="BE57" s="813"/>
      <c r="BF57" s="855"/>
      <c r="BG57" s="855"/>
      <c r="BH57" s="855"/>
      <c r="BI57" s="856"/>
      <c r="BJ57" s="292">
        <f t="shared" si="8"/>
        <v>0</v>
      </c>
      <c r="BN57" s="353"/>
      <c r="BO57" s="353"/>
      <c r="BP57" s="353"/>
      <c r="BQ57" s="353"/>
      <c r="BR57" s="353"/>
      <c r="BS57" s="353"/>
      <c r="BT57" s="353"/>
      <c r="BU57" s="353"/>
      <c r="BV57" s="353"/>
      <c r="BW57" s="353"/>
      <c r="BX57" s="353"/>
      <c r="BY57" s="353"/>
      <c r="BZ57" s="353"/>
      <c r="CA57" s="353"/>
      <c r="CB57" s="353"/>
      <c r="CC57" s="353"/>
      <c r="CD57" s="353"/>
      <c r="CE57" s="353"/>
      <c r="CF57" s="353"/>
      <c r="CG57" s="353"/>
      <c r="CH57" s="353"/>
      <c r="CI57" s="353"/>
      <c r="CJ57" s="353"/>
      <c r="CK57" s="353"/>
      <c r="CL57" s="353"/>
      <c r="CM57" s="353"/>
      <c r="CN57" s="353"/>
      <c r="CO57" s="353"/>
      <c r="CP57" s="353"/>
      <c r="CQ57" s="353"/>
      <c r="CR57" s="353"/>
      <c r="CS57" s="353"/>
      <c r="CT57" s="353"/>
      <c r="CU57" s="353"/>
      <c r="CV57" s="353"/>
      <c r="CW57" s="353"/>
      <c r="CX57" s="353"/>
      <c r="CY57" s="353"/>
      <c r="CZ57" s="353"/>
      <c r="DA57" s="353"/>
      <c r="DB57" s="353"/>
      <c r="DC57" s="353"/>
      <c r="DD57" s="353"/>
      <c r="DE57" s="353"/>
      <c r="DF57" s="353"/>
      <c r="DG57" s="353"/>
      <c r="DH57" s="353"/>
      <c r="DI57" s="353"/>
      <c r="DJ57" s="353"/>
      <c r="DK57" s="353"/>
      <c r="DL57" s="353"/>
      <c r="DM57" s="353"/>
      <c r="DN57" s="353"/>
      <c r="DO57" s="353"/>
    </row>
    <row r="58" spans="1:119 16384:16384" s="30" customFormat="1" ht="31.35" customHeight="1" x14ac:dyDescent="0.25">
      <c r="A58" s="446" t="s">
        <v>374</v>
      </c>
      <c r="B58" s="1016" t="s">
        <v>275</v>
      </c>
      <c r="C58" s="1017"/>
      <c r="D58" s="1017"/>
      <c r="E58" s="1017"/>
      <c r="F58" s="1017"/>
      <c r="G58" s="1017"/>
      <c r="H58" s="1017"/>
      <c r="I58" s="1017"/>
      <c r="J58" s="1017"/>
      <c r="K58" s="1017"/>
      <c r="L58" s="1017"/>
      <c r="M58" s="1017"/>
      <c r="N58" s="1018"/>
      <c r="O58" s="982" t="s">
        <v>536</v>
      </c>
      <c r="P58" s="983"/>
      <c r="Q58" s="440">
        <v>1</v>
      </c>
      <c r="R58" s="445"/>
      <c r="S58" s="435"/>
      <c r="T58" s="811">
        <f t="shared" ref="T58:T69" si="32">SUM(AF58,AI58,AL58,AO58,AR58,AU58,AX58,BA58)</f>
        <v>108</v>
      </c>
      <c r="U58" s="899"/>
      <c r="V58" s="900">
        <f t="shared" ref="V58" si="33">SUM(AG58,AJ58,AM58,AP58,AS58,AV58,AY58,BB58)</f>
        <v>64</v>
      </c>
      <c r="W58" s="813"/>
      <c r="X58" s="812">
        <v>30</v>
      </c>
      <c r="Y58" s="899"/>
      <c r="Z58" s="900"/>
      <c r="AA58" s="899"/>
      <c r="AB58" s="900">
        <v>34</v>
      </c>
      <c r="AC58" s="899"/>
      <c r="AD58" s="900"/>
      <c r="AE58" s="812"/>
      <c r="AF58" s="302">
        <v>108</v>
      </c>
      <c r="AG58" s="298">
        <v>64</v>
      </c>
      <c r="AH58" s="303">
        <v>3</v>
      </c>
      <c r="AI58" s="302"/>
      <c r="AJ58" s="298"/>
      <c r="AK58" s="303"/>
      <c r="AL58" s="302"/>
      <c r="AM58" s="298"/>
      <c r="AN58" s="303"/>
      <c r="AO58" s="302"/>
      <c r="AP58" s="298"/>
      <c r="AQ58" s="303"/>
      <c r="AR58" s="346"/>
      <c r="AS58" s="298"/>
      <c r="AT58" s="303"/>
      <c r="AU58" s="302"/>
      <c r="AV58" s="298"/>
      <c r="AW58" s="303"/>
      <c r="AX58" s="302"/>
      <c r="AY58" s="298"/>
      <c r="AZ58" s="303"/>
      <c r="BA58" s="302"/>
      <c r="BB58" s="298"/>
      <c r="BC58" s="303"/>
      <c r="BD58" s="811">
        <f t="shared" ref="BD58:BD69" si="34">SUM(AH58,AK58,AN58,AQ58,AT58,AW58,AZ58,BC58)</f>
        <v>3</v>
      </c>
      <c r="BE58" s="813"/>
      <c r="BF58" s="855" t="s">
        <v>334</v>
      </c>
      <c r="BG58" s="855"/>
      <c r="BH58" s="855"/>
      <c r="BI58" s="856"/>
      <c r="BJ58" s="292">
        <f t="shared" si="8"/>
        <v>64</v>
      </c>
      <c r="BN58" s="353"/>
      <c r="BO58" s="353"/>
      <c r="BP58" s="353"/>
      <c r="BQ58" s="353"/>
      <c r="BR58" s="353"/>
      <c r="BS58" s="353"/>
      <c r="BT58" s="353"/>
      <c r="BU58" s="353"/>
      <c r="BV58" s="353"/>
      <c r="BW58" s="353"/>
      <c r="BX58" s="353"/>
      <c r="BY58" s="353"/>
      <c r="BZ58" s="353"/>
      <c r="CA58" s="353"/>
      <c r="CB58" s="353"/>
      <c r="CC58" s="353"/>
      <c r="CD58" s="353"/>
      <c r="CE58" s="353"/>
      <c r="CF58" s="353"/>
      <c r="CG58" s="353"/>
      <c r="CH58" s="353"/>
      <c r="CI58" s="353"/>
      <c r="CJ58" s="353"/>
      <c r="CK58" s="353"/>
      <c r="CL58" s="353"/>
      <c r="CM58" s="353"/>
      <c r="CN58" s="353"/>
      <c r="CO58" s="353"/>
      <c r="CP58" s="353"/>
      <c r="CQ58" s="353"/>
      <c r="CR58" s="353"/>
      <c r="CS58" s="353"/>
      <c r="CT58" s="353"/>
      <c r="CU58" s="353"/>
      <c r="CV58" s="353"/>
      <c r="CW58" s="353"/>
      <c r="CX58" s="353"/>
      <c r="CY58" s="353"/>
      <c r="CZ58" s="353"/>
      <c r="DA58" s="353"/>
      <c r="DB58" s="353"/>
      <c r="DC58" s="353"/>
      <c r="DD58" s="353"/>
      <c r="DE58" s="353"/>
      <c r="DF58" s="353"/>
      <c r="DG58" s="353"/>
      <c r="DH58" s="353"/>
      <c r="DI58" s="353"/>
      <c r="DJ58" s="353"/>
      <c r="DK58" s="353"/>
      <c r="DL58" s="353"/>
      <c r="DM58" s="353"/>
      <c r="DN58" s="353"/>
      <c r="DO58" s="353"/>
    </row>
    <row r="59" spans="1:119 16384:16384" s="355" customFormat="1" ht="31.35" customHeight="1" x14ac:dyDescent="0.25">
      <c r="A59" s="1118" t="s">
        <v>375</v>
      </c>
      <c r="B59" s="1104" t="s">
        <v>176</v>
      </c>
      <c r="C59" s="1105"/>
      <c r="D59" s="1105"/>
      <c r="E59" s="1105"/>
      <c r="F59" s="1105"/>
      <c r="G59" s="1105"/>
      <c r="H59" s="1105"/>
      <c r="I59" s="1105"/>
      <c r="J59" s="1105"/>
      <c r="K59" s="1105"/>
      <c r="L59" s="1105"/>
      <c r="M59" s="1105"/>
      <c r="N59" s="1106"/>
      <c r="O59" s="1010" t="s">
        <v>536</v>
      </c>
      <c r="P59" s="1011"/>
      <c r="Q59" s="440"/>
      <c r="R59" s="445"/>
      <c r="S59" s="436"/>
      <c r="T59" s="811">
        <f>SUM(T60:U61)</f>
        <v>216</v>
      </c>
      <c r="U59" s="812"/>
      <c r="V59" s="900">
        <f t="shared" ref="V59" si="35">SUM(V60:W61)</f>
        <v>120</v>
      </c>
      <c r="W59" s="813"/>
      <c r="X59" s="811">
        <f t="shared" ref="X59" si="36">SUM(X60:Y61)</f>
        <v>56</v>
      </c>
      <c r="Y59" s="812"/>
      <c r="Z59" s="900">
        <f t="shared" ref="Z59" si="37">SUM(Z60:AA61)</f>
        <v>64</v>
      </c>
      <c r="AA59" s="812"/>
      <c r="AB59" s="900">
        <f t="shared" ref="AB59" si="38">SUM(AB60:AC61)</f>
        <v>0</v>
      </c>
      <c r="AC59" s="812"/>
      <c r="AD59" s="900">
        <f t="shared" ref="AD59" si="39">SUM(AD60:AE61)</f>
        <v>0</v>
      </c>
      <c r="AE59" s="813"/>
      <c r="AF59" s="302"/>
      <c r="AG59" s="298"/>
      <c r="AH59" s="303"/>
      <c r="AI59" s="302"/>
      <c r="AJ59" s="298"/>
      <c r="AK59" s="303"/>
      <c r="AL59" s="302"/>
      <c r="AM59" s="298"/>
      <c r="AN59" s="303"/>
      <c r="AO59" s="302"/>
      <c r="AP59" s="298"/>
      <c r="AQ59" s="303"/>
      <c r="AR59" s="346"/>
      <c r="AS59" s="298"/>
      <c r="AT59" s="303"/>
      <c r="AU59" s="302"/>
      <c r="AV59" s="298"/>
      <c r="AW59" s="303"/>
      <c r="AX59" s="302"/>
      <c r="AY59" s="298"/>
      <c r="AZ59" s="303"/>
      <c r="BA59" s="302"/>
      <c r="BB59" s="298"/>
      <c r="BC59" s="303"/>
      <c r="BD59" s="811">
        <f>SUM(BD60:BE61)</f>
        <v>6</v>
      </c>
      <c r="BE59" s="813"/>
      <c r="BF59" s="1000" t="s">
        <v>446</v>
      </c>
      <c r="BG59" s="1001"/>
      <c r="BH59" s="1001"/>
      <c r="BI59" s="1002"/>
      <c r="BJ59" s="292">
        <f t="shared" si="8"/>
        <v>120</v>
      </c>
      <c r="BN59" s="353"/>
      <c r="BO59" s="353"/>
      <c r="BP59" s="353"/>
      <c r="BQ59" s="353"/>
      <c r="BR59" s="353"/>
      <c r="BS59" s="353"/>
      <c r="BT59" s="353"/>
      <c r="BU59" s="353"/>
      <c r="BV59" s="353"/>
      <c r="BW59" s="353"/>
      <c r="BX59" s="353"/>
      <c r="BY59" s="353"/>
      <c r="BZ59" s="353"/>
      <c r="CA59" s="353"/>
      <c r="CB59" s="353"/>
      <c r="CC59" s="353"/>
      <c r="CD59" s="353"/>
      <c r="CE59" s="353"/>
      <c r="CF59" s="353"/>
      <c r="CG59" s="353"/>
      <c r="CH59" s="353"/>
      <c r="CI59" s="353"/>
      <c r="CJ59" s="353"/>
      <c r="CK59" s="353"/>
      <c r="CL59" s="353"/>
      <c r="CM59" s="353"/>
      <c r="CN59" s="353"/>
      <c r="CO59" s="353"/>
      <c r="CP59" s="353"/>
      <c r="CQ59" s="353"/>
      <c r="CR59" s="353"/>
      <c r="CS59" s="353"/>
      <c r="CT59" s="353"/>
      <c r="CU59" s="353"/>
      <c r="CV59" s="353"/>
      <c r="CW59" s="353"/>
      <c r="CX59" s="353"/>
      <c r="CY59" s="353"/>
      <c r="CZ59" s="353"/>
      <c r="DA59" s="353"/>
      <c r="DB59" s="353"/>
      <c r="DC59" s="353"/>
      <c r="DD59" s="353"/>
      <c r="DE59" s="353"/>
      <c r="DF59" s="353"/>
      <c r="DG59" s="353"/>
      <c r="DH59" s="353"/>
      <c r="DI59" s="353"/>
      <c r="DJ59" s="353"/>
      <c r="DK59" s="353"/>
      <c r="DL59" s="353"/>
      <c r="DM59" s="353"/>
      <c r="DN59" s="353"/>
      <c r="DO59" s="353"/>
    </row>
    <row r="60" spans="1:119 16384:16384" s="355" customFormat="1" ht="31.35" customHeight="1" x14ac:dyDescent="0.25">
      <c r="A60" s="1119"/>
      <c r="B60" s="1110"/>
      <c r="C60" s="1111"/>
      <c r="D60" s="1111"/>
      <c r="E60" s="1111"/>
      <c r="F60" s="1111"/>
      <c r="G60" s="1111"/>
      <c r="H60" s="1111"/>
      <c r="I60" s="1111"/>
      <c r="J60" s="1111"/>
      <c r="K60" s="1111"/>
      <c r="L60" s="1111"/>
      <c r="M60" s="1111"/>
      <c r="N60" s="1112"/>
      <c r="O60" s="1012"/>
      <c r="P60" s="1013"/>
      <c r="Q60" s="440">
        <v>1</v>
      </c>
      <c r="R60" s="445"/>
      <c r="S60" s="436"/>
      <c r="T60" s="811">
        <f>SUM(AF60,AI60,AL60,AO60,AR60,AU60,AX60,BA60)</f>
        <v>108</v>
      </c>
      <c r="U60" s="899"/>
      <c r="V60" s="900">
        <f>SUM(AG60,AJ60,AM60,AP60,AS60,AV60,AY60,BB60)</f>
        <v>60</v>
      </c>
      <c r="W60" s="813"/>
      <c r="X60" s="811">
        <v>28</v>
      </c>
      <c r="Y60" s="899"/>
      <c r="Z60" s="900">
        <v>32</v>
      </c>
      <c r="AA60" s="899"/>
      <c r="AB60" s="900"/>
      <c r="AC60" s="899"/>
      <c r="AD60" s="900"/>
      <c r="AE60" s="813"/>
      <c r="AF60" s="302">
        <v>108</v>
      </c>
      <c r="AG60" s="445">
        <v>60</v>
      </c>
      <c r="AH60" s="303">
        <v>3</v>
      </c>
      <c r="AI60" s="302"/>
      <c r="AJ60" s="445"/>
      <c r="AK60" s="303"/>
      <c r="AL60" s="302"/>
      <c r="AM60" s="445"/>
      <c r="AN60" s="303"/>
      <c r="AO60" s="302"/>
      <c r="AP60" s="445"/>
      <c r="AQ60" s="303"/>
      <c r="AR60" s="440"/>
      <c r="AS60" s="445"/>
      <c r="AT60" s="303"/>
      <c r="AU60" s="302"/>
      <c r="AV60" s="445"/>
      <c r="AW60" s="303"/>
      <c r="AX60" s="302"/>
      <c r="AY60" s="445"/>
      <c r="AZ60" s="303"/>
      <c r="BA60" s="302"/>
      <c r="BB60" s="445"/>
      <c r="BC60" s="303"/>
      <c r="BD60" s="990">
        <f>SUM(AH60,AK60,AN60,AQ60,AT60,AW60,AZ60,BC60)</f>
        <v>3</v>
      </c>
      <c r="BE60" s="991"/>
      <c r="BF60" s="920"/>
      <c r="BG60" s="921"/>
      <c r="BH60" s="921"/>
      <c r="BI60" s="922"/>
      <c r="BJ60" s="292">
        <f t="shared" si="8"/>
        <v>60</v>
      </c>
      <c r="BN60" s="353"/>
      <c r="BO60" s="353"/>
      <c r="BP60" s="353"/>
      <c r="BQ60" s="353"/>
      <c r="BR60" s="353"/>
      <c r="BS60" s="353"/>
      <c r="BT60" s="353"/>
      <c r="BU60" s="353"/>
      <c r="BV60" s="353"/>
      <c r="BW60" s="353"/>
      <c r="BX60" s="353"/>
      <c r="BY60" s="353"/>
      <c r="BZ60" s="353"/>
      <c r="CA60" s="353"/>
      <c r="CB60" s="353"/>
      <c r="CC60" s="353"/>
      <c r="CD60" s="353"/>
      <c r="CE60" s="353"/>
      <c r="CF60" s="353"/>
      <c r="CG60" s="353"/>
      <c r="CH60" s="353"/>
      <c r="CI60" s="353"/>
      <c r="CJ60" s="353"/>
      <c r="CK60" s="353"/>
      <c r="CL60" s="353"/>
      <c r="CM60" s="353"/>
      <c r="CN60" s="353"/>
      <c r="CO60" s="353"/>
      <c r="CP60" s="353"/>
      <c r="CQ60" s="353"/>
      <c r="CR60" s="353"/>
      <c r="CS60" s="353"/>
      <c r="CT60" s="353"/>
      <c r="CU60" s="353"/>
      <c r="CV60" s="353"/>
      <c r="CW60" s="353"/>
      <c r="CX60" s="353"/>
      <c r="CY60" s="353"/>
      <c r="CZ60" s="353"/>
      <c r="DA60" s="353"/>
      <c r="DB60" s="353"/>
      <c r="DC60" s="353"/>
      <c r="DD60" s="353"/>
      <c r="DE60" s="353"/>
      <c r="DF60" s="353"/>
      <c r="DG60" s="353"/>
      <c r="DH60" s="353"/>
      <c r="DI60" s="353"/>
      <c r="DJ60" s="353"/>
      <c r="DK60" s="353"/>
      <c r="DL60" s="353"/>
      <c r="DM60" s="353"/>
      <c r="DN60" s="353"/>
      <c r="DO60" s="353"/>
    </row>
    <row r="61" spans="1:119 16384:16384" s="355" customFormat="1" ht="31.35" customHeight="1" x14ac:dyDescent="0.25">
      <c r="A61" s="1119"/>
      <c r="B61" s="1113"/>
      <c r="C61" s="1114"/>
      <c r="D61" s="1114"/>
      <c r="E61" s="1114"/>
      <c r="F61" s="1114"/>
      <c r="G61" s="1114"/>
      <c r="H61" s="1114"/>
      <c r="I61" s="1114"/>
      <c r="J61" s="1114"/>
      <c r="K61" s="1114"/>
      <c r="L61" s="1114"/>
      <c r="M61" s="1114"/>
      <c r="N61" s="1115"/>
      <c r="O61" s="1012"/>
      <c r="P61" s="1013"/>
      <c r="Q61" s="440">
        <v>2</v>
      </c>
      <c r="R61" s="445"/>
      <c r="S61" s="436"/>
      <c r="T61" s="811">
        <f>SUM(AF61,AI61,AL61,AO61,AR61,AU61,AX61,BA61)</f>
        <v>108</v>
      </c>
      <c r="U61" s="899"/>
      <c r="V61" s="900">
        <f>SUM(AG61,AJ61,AM61,AP61,AS61,AV61,AY61,BB61)</f>
        <v>60</v>
      </c>
      <c r="W61" s="813"/>
      <c r="X61" s="811">
        <v>28</v>
      </c>
      <c r="Y61" s="899"/>
      <c r="Z61" s="900">
        <v>32</v>
      </c>
      <c r="AA61" s="899"/>
      <c r="AB61" s="900"/>
      <c r="AC61" s="899"/>
      <c r="AD61" s="900"/>
      <c r="AE61" s="813"/>
      <c r="AF61" s="302"/>
      <c r="AG61" s="445"/>
      <c r="AH61" s="303"/>
      <c r="AI61" s="302">
        <v>108</v>
      </c>
      <c r="AJ61" s="445">
        <v>60</v>
      </c>
      <c r="AK61" s="303">
        <v>3</v>
      </c>
      <c r="AL61" s="302"/>
      <c r="AM61" s="445"/>
      <c r="AN61" s="303"/>
      <c r="AO61" s="302"/>
      <c r="AP61" s="445"/>
      <c r="AQ61" s="303"/>
      <c r="AR61" s="440"/>
      <c r="AS61" s="445"/>
      <c r="AT61" s="303"/>
      <c r="AU61" s="302"/>
      <c r="AV61" s="445"/>
      <c r="AW61" s="303"/>
      <c r="AX61" s="302"/>
      <c r="AY61" s="445"/>
      <c r="AZ61" s="303"/>
      <c r="BA61" s="302"/>
      <c r="BB61" s="445"/>
      <c r="BC61" s="303"/>
      <c r="BD61" s="990">
        <f>SUM(AH61,AK61,AN61,AQ61,AT61,AW61,AZ61,BC61)</f>
        <v>3</v>
      </c>
      <c r="BE61" s="991"/>
      <c r="BF61" s="920"/>
      <c r="BG61" s="921"/>
      <c r="BH61" s="921"/>
      <c r="BI61" s="922"/>
      <c r="BJ61" s="292">
        <f t="shared" ref="BJ61" si="40">SUM(X61:AE61)</f>
        <v>60</v>
      </c>
      <c r="BN61" s="353"/>
      <c r="BO61" s="353"/>
      <c r="BP61" s="353"/>
      <c r="BQ61" s="353"/>
      <c r="BR61" s="353"/>
      <c r="BS61" s="353"/>
      <c r="BT61" s="353"/>
      <c r="BU61" s="353"/>
      <c r="BV61" s="353"/>
      <c r="BW61" s="353"/>
      <c r="BX61" s="353"/>
      <c r="BY61" s="353"/>
      <c r="BZ61" s="353"/>
      <c r="CA61" s="353"/>
      <c r="CB61" s="353"/>
      <c r="CC61" s="353"/>
      <c r="CD61" s="353"/>
      <c r="CE61" s="353"/>
      <c r="CF61" s="353"/>
      <c r="CG61" s="353"/>
      <c r="CH61" s="353"/>
      <c r="CI61" s="353"/>
      <c r="CJ61" s="353"/>
      <c r="CK61" s="353"/>
      <c r="CL61" s="353"/>
      <c r="CM61" s="353"/>
      <c r="CN61" s="353"/>
      <c r="CO61" s="353"/>
      <c r="CP61" s="353"/>
      <c r="CQ61" s="353"/>
      <c r="CR61" s="353"/>
      <c r="CS61" s="353"/>
      <c r="CT61" s="353"/>
      <c r="CU61" s="353"/>
      <c r="CV61" s="353"/>
      <c r="CW61" s="353"/>
      <c r="CX61" s="353"/>
      <c r="CY61" s="353"/>
      <c r="CZ61" s="353"/>
      <c r="DA61" s="353"/>
      <c r="DB61" s="353"/>
      <c r="DC61" s="353"/>
      <c r="DD61" s="353"/>
      <c r="DE61" s="353"/>
      <c r="DF61" s="353"/>
      <c r="DG61" s="353"/>
      <c r="DH61" s="353"/>
      <c r="DI61" s="353"/>
      <c r="DJ61" s="353"/>
      <c r="DK61" s="353"/>
      <c r="DL61" s="353"/>
      <c r="DM61" s="353"/>
      <c r="DN61" s="353"/>
      <c r="DO61" s="353"/>
    </row>
    <row r="62" spans="1:119 16384:16384" s="364" customFormat="1" ht="56.85" customHeight="1" x14ac:dyDescent="0.25">
      <c r="A62" s="1120"/>
      <c r="B62" s="1074" t="s">
        <v>409</v>
      </c>
      <c r="C62" s="1075"/>
      <c r="D62" s="1075"/>
      <c r="E62" s="1075"/>
      <c r="F62" s="1075"/>
      <c r="G62" s="1075"/>
      <c r="H62" s="1075"/>
      <c r="I62" s="1075"/>
      <c r="J62" s="1075"/>
      <c r="K62" s="1075"/>
      <c r="L62" s="1075"/>
      <c r="M62" s="1075"/>
      <c r="N62" s="1076"/>
      <c r="O62" s="1014"/>
      <c r="P62" s="1015"/>
      <c r="Q62" s="443"/>
      <c r="R62" s="360"/>
      <c r="S62" s="444"/>
      <c r="T62" s="1006">
        <f>SUM(AF62,AI62,AL62,AO62,AR62,AU62,AX62,BA62)</f>
        <v>34</v>
      </c>
      <c r="U62" s="1007"/>
      <c r="V62" s="1008">
        <f>SUM(AG62,AJ62,AM62,AP62,AS62,AV62,AY62,BB62)</f>
        <v>0</v>
      </c>
      <c r="W62" s="1009"/>
      <c r="X62" s="1006"/>
      <c r="Y62" s="1007"/>
      <c r="Z62" s="1008"/>
      <c r="AA62" s="1007"/>
      <c r="AB62" s="1008"/>
      <c r="AC62" s="1007"/>
      <c r="AD62" s="1008"/>
      <c r="AE62" s="1009"/>
      <c r="AF62" s="356"/>
      <c r="AG62" s="357"/>
      <c r="AH62" s="358"/>
      <c r="AI62" s="356">
        <v>34</v>
      </c>
      <c r="AJ62" s="357"/>
      <c r="AK62" s="358">
        <v>1</v>
      </c>
      <c r="AL62" s="356"/>
      <c r="AM62" s="357"/>
      <c r="AN62" s="358"/>
      <c r="AO62" s="359"/>
      <c r="AP62" s="360"/>
      <c r="AQ62" s="361"/>
      <c r="AR62" s="362"/>
      <c r="AS62" s="360"/>
      <c r="AT62" s="361"/>
      <c r="AU62" s="356"/>
      <c r="AV62" s="357"/>
      <c r="AW62" s="358"/>
      <c r="AX62" s="359"/>
      <c r="AY62" s="360"/>
      <c r="AZ62" s="361"/>
      <c r="BA62" s="356"/>
      <c r="BB62" s="357"/>
      <c r="BC62" s="358"/>
      <c r="BD62" s="1006">
        <f>SUM(AH62,AK62,AN62,AQ62,AT62,AW62,AZ62,BC62)</f>
        <v>1</v>
      </c>
      <c r="BE62" s="1009"/>
      <c r="BF62" s="878"/>
      <c r="BG62" s="863"/>
      <c r="BH62" s="863"/>
      <c r="BI62" s="864"/>
      <c r="BJ62" s="363">
        <f t="shared" si="8"/>
        <v>0</v>
      </c>
      <c r="BP62" s="365"/>
      <c r="BQ62" s="365"/>
      <c r="BR62" s="365"/>
    </row>
    <row r="63" spans="1:119 16384:16384" s="30" customFormat="1" ht="31.35" customHeight="1" x14ac:dyDescent="0.25">
      <c r="A63" s="1121" t="s">
        <v>373</v>
      </c>
      <c r="B63" s="1104" t="s">
        <v>276</v>
      </c>
      <c r="C63" s="1105"/>
      <c r="D63" s="1105"/>
      <c r="E63" s="1105"/>
      <c r="F63" s="1105"/>
      <c r="G63" s="1105"/>
      <c r="H63" s="1105"/>
      <c r="I63" s="1105"/>
      <c r="J63" s="1105"/>
      <c r="K63" s="1105"/>
      <c r="L63" s="1105"/>
      <c r="M63" s="1105"/>
      <c r="N63" s="1106"/>
      <c r="O63" s="1010" t="s">
        <v>536</v>
      </c>
      <c r="P63" s="1011"/>
      <c r="Q63" s="440"/>
      <c r="R63" s="445"/>
      <c r="S63" s="436"/>
      <c r="T63" s="811">
        <f>SUM(T64:U65)</f>
        <v>232</v>
      </c>
      <c r="U63" s="812"/>
      <c r="V63" s="900">
        <f t="shared" ref="V63" si="41">SUM(V64:W65)</f>
        <v>106</v>
      </c>
      <c r="W63" s="813"/>
      <c r="X63" s="811">
        <f t="shared" ref="X63" si="42">SUM(X64:Y65)</f>
        <v>58</v>
      </c>
      <c r="Y63" s="812"/>
      <c r="Z63" s="900">
        <f t="shared" ref="Z63" si="43">SUM(Z64:AA65)</f>
        <v>48</v>
      </c>
      <c r="AA63" s="812"/>
      <c r="AB63" s="900">
        <f t="shared" ref="AB63" si="44">SUM(AB64:AC65)</f>
        <v>0</v>
      </c>
      <c r="AC63" s="812"/>
      <c r="AD63" s="900">
        <f t="shared" ref="AD63" si="45">SUM(AD64:AE65)</f>
        <v>0</v>
      </c>
      <c r="AE63" s="813"/>
      <c r="AF63" s="302"/>
      <c r="AG63" s="298"/>
      <c r="AH63" s="303"/>
      <c r="AI63" s="366"/>
      <c r="AJ63" s="298"/>
      <c r="AK63" s="367"/>
      <c r="AL63" s="302"/>
      <c r="AM63" s="298"/>
      <c r="AN63" s="303"/>
      <c r="AO63" s="302"/>
      <c r="AP63" s="298"/>
      <c r="AQ63" s="303"/>
      <c r="AR63" s="346"/>
      <c r="AS63" s="298"/>
      <c r="AT63" s="303"/>
      <c r="AU63" s="302"/>
      <c r="AV63" s="298"/>
      <c r="AW63" s="303"/>
      <c r="AX63" s="302"/>
      <c r="AY63" s="298"/>
      <c r="AZ63" s="303"/>
      <c r="BA63" s="302"/>
      <c r="BB63" s="298"/>
      <c r="BC63" s="303"/>
      <c r="BD63" s="811">
        <f>SUM(BD64:BE65)</f>
        <v>6</v>
      </c>
      <c r="BE63" s="813"/>
      <c r="BF63" s="1000" t="s">
        <v>337</v>
      </c>
      <c r="BG63" s="1001"/>
      <c r="BH63" s="1001"/>
      <c r="BI63" s="1002"/>
      <c r="BJ63" s="292">
        <f t="shared" si="8"/>
        <v>106</v>
      </c>
      <c r="BP63" s="294"/>
      <c r="BQ63" s="294"/>
      <c r="BR63" s="294"/>
    </row>
    <row r="64" spans="1:119 16384:16384" s="30" customFormat="1" ht="31.35" customHeight="1" x14ac:dyDescent="0.25">
      <c r="A64" s="1122"/>
      <c r="B64" s="1110"/>
      <c r="C64" s="1111"/>
      <c r="D64" s="1111"/>
      <c r="E64" s="1111"/>
      <c r="F64" s="1111"/>
      <c r="G64" s="1111"/>
      <c r="H64" s="1111"/>
      <c r="I64" s="1111"/>
      <c r="J64" s="1111"/>
      <c r="K64" s="1111"/>
      <c r="L64" s="1111"/>
      <c r="M64" s="1111"/>
      <c r="N64" s="1112"/>
      <c r="O64" s="1012"/>
      <c r="P64" s="1013"/>
      <c r="Q64" s="440"/>
      <c r="R64" s="445">
        <v>2</v>
      </c>
      <c r="S64" s="436"/>
      <c r="T64" s="811">
        <f t="shared" ref="T64" si="46">SUM(AF64,AI64,AL64,AO64,AR64,AU64,AX64,BA64)</f>
        <v>72</v>
      </c>
      <c r="U64" s="899"/>
      <c r="V64" s="900">
        <f>SUM(AG64,AJ64,AM64,AP64,AS64,AV64,AY64,BB64)</f>
        <v>36</v>
      </c>
      <c r="W64" s="813"/>
      <c r="X64" s="811">
        <v>20</v>
      </c>
      <c r="Y64" s="899"/>
      <c r="Z64" s="900">
        <v>16</v>
      </c>
      <c r="AA64" s="899"/>
      <c r="AB64" s="900"/>
      <c r="AC64" s="899"/>
      <c r="AD64" s="900"/>
      <c r="AE64" s="813"/>
      <c r="AF64" s="302"/>
      <c r="AG64" s="445"/>
      <c r="AH64" s="303"/>
      <c r="AI64" s="366">
        <v>72</v>
      </c>
      <c r="AJ64" s="445">
        <v>36</v>
      </c>
      <c r="AK64" s="367">
        <v>2</v>
      </c>
      <c r="AL64" s="302"/>
      <c r="AM64" s="445"/>
      <c r="AN64" s="303"/>
      <c r="AO64" s="302"/>
      <c r="AP64" s="445"/>
      <c r="AQ64" s="303"/>
      <c r="AR64" s="440"/>
      <c r="AS64" s="445"/>
      <c r="AT64" s="303"/>
      <c r="AU64" s="302"/>
      <c r="AV64" s="445"/>
      <c r="AW64" s="303"/>
      <c r="AX64" s="302"/>
      <c r="AY64" s="445"/>
      <c r="AZ64" s="303"/>
      <c r="BA64" s="302"/>
      <c r="BB64" s="445"/>
      <c r="BC64" s="303"/>
      <c r="BD64" s="990">
        <f t="shared" ref="BD64" si="47">SUM(AH64,AK64,AN64,AQ64,AT64,AW64,AZ64,BC64)</f>
        <v>2</v>
      </c>
      <c r="BE64" s="991"/>
      <c r="BF64" s="920"/>
      <c r="BG64" s="921"/>
      <c r="BH64" s="921"/>
      <c r="BI64" s="922"/>
      <c r="BJ64" s="292">
        <f t="shared" si="8"/>
        <v>36</v>
      </c>
      <c r="BP64" s="294"/>
      <c r="BQ64" s="294"/>
      <c r="BR64" s="294"/>
    </row>
    <row r="65" spans="1:70" s="30" customFormat="1" ht="31.35" customHeight="1" x14ac:dyDescent="0.25">
      <c r="A65" s="1123"/>
      <c r="B65" s="1113"/>
      <c r="C65" s="1114"/>
      <c r="D65" s="1114"/>
      <c r="E65" s="1114"/>
      <c r="F65" s="1114"/>
      <c r="G65" s="1114"/>
      <c r="H65" s="1114"/>
      <c r="I65" s="1114"/>
      <c r="J65" s="1114"/>
      <c r="K65" s="1114"/>
      <c r="L65" s="1114"/>
      <c r="M65" s="1114"/>
      <c r="N65" s="1115"/>
      <c r="O65" s="1014"/>
      <c r="P65" s="1015"/>
      <c r="Q65" s="440">
        <v>3</v>
      </c>
      <c r="R65" s="445"/>
      <c r="S65" s="436"/>
      <c r="T65" s="811">
        <f t="shared" ref="T65" si="48">SUM(AF65,AI65,AL65,AO65,AR65,AU65,AX65,BA65)</f>
        <v>160</v>
      </c>
      <c r="U65" s="899"/>
      <c r="V65" s="900">
        <f>SUM(AG65,AJ65,AM65,AP65,AS65,AV65,AY65,BB65)</f>
        <v>70</v>
      </c>
      <c r="W65" s="813"/>
      <c r="X65" s="811">
        <v>38</v>
      </c>
      <c r="Y65" s="899"/>
      <c r="Z65" s="900">
        <v>32</v>
      </c>
      <c r="AA65" s="899"/>
      <c r="AB65" s="900"/>
      <c r="AC65" s="899"/>
      <c r="AD65" s="900"/>
      <c r="AE65" s="813"/>
      <c r="AF65" s="302"/>
      <c r="AG65" s="445"/>
      <c r="AH65" s="303"/>
      <c r="AI65" s="366"/>
      <c r="AJ65" s="445"/>
      <c r="AK65" s="367"/>
      <c r="AL65" s="302">
        <v>160</v>
      </c>
      <c r="AM65" s="445">
        <v>70</v>
      </c>
      <c r="AN65" s="303">
        <v>4</v>
      </c>
      <c r="AO65" s="302"/>
      <c r="AP65" s="445"/>
      <c r="AQ65" s="303"/>
      <c r="AR65" s="440"/>
      <c r="AS65" s="445"/>
      <c r="AT65" s="303"/>
      <c r="AU65" s="302"/>
      <c r="AV65" s="445"/>
      <c r="AW65" s="303"/>
      <c r="AX65" s="302"/>
      <c r="AY65" s="445"/>
      <c r="AZ65" s="303"/>
      <c r="BA65" s="302"/>
      <c r="BB65" s="445"/>
      <c r="BC65" s="303"/>
      <c r="BD65" s="990">
        <f t="shared" ref="BD65" si="49">SUM(AH65,AK65,AN65,AQ65,AT65,AW65,AZ65,BC65)</f>
        <v>4</v>
      </c>
      <c r="BE65" s="991"/>
      <c r="BF65" s="878"/>
      <c r="BG65" s="863"/>
      <c r="BH65" s="863"/>
      <c r="BI65" s="864"/>
      <c r="BJ65" s="292">
        <f t="shared" ref="BJ65" si="50">SUM(X65:AE65)</f>
        <v>70</v>
      </c>
      <c r="BP65" s="294"/>
      <c r="BQ65" s="294"/>
      <c r="BR65" s="294"/>
    </row>
    <row r="66" spans="1:70" s="30" customFormat="1" ht="31.35" customHeight="1" x14ac:dyDescent="0.25">
      <c r="A66" s="997" t="s">
        <v>377</v>
      </c>
      <c r="B66" s="1104" t="s">
        <v>277</v>
      </c>
      <c r="C66" s="1105"/>
      <c r="D66" s="1105"/>
      <c r="E66" s="1105"/>
      <c r="F66" s="1105"/>
      <c r="G66" s="1105"/>
      <c r="H66" s="1105"/>
      <c r="I66" s="1105"/>
      <c r="J66" s="1105"/>
      <c r="K66" s="1105"/>
      <c r="L66" s="1105"/>
      <c r="M66" s="1105"/>
      <c r="N66" s="1106"/>
      <c r="O66" s="1010" t="s">
        <v>536</v>
      </c>
      <c r="P66" s="1011"/>
      <c r="Q66" s="440"/>
      <c r="R66" s="445"/>
      <c r="S66" s="435"/>
      <c r="T66" s="811">
        <f>SUM(T67:U68)</f>
        <v>210</v>
      </c>
      <c r="U66" s="812"/>
      <c r="V66" s="900">
        <f t="shared" ref="V66" si="51">SUM(V67:W68)</f>
        <v>120</v>
      </c>
      <c r="W66" s="813"/>
      <c r="X66" s="811">
        <f t="shared" ref="X66" si="52">SUM(X67:Y68)</f>
        <v>60</v>
      </c>
      <c r="Y66" s="812"/>
      <c r="Z66" s="900">
        <f t="shared" ref="Z66" si="53">SUM(Z67:AA68)</f>
        <v>60</v>
      </c>
      <c r="AA66" s="812"/>
      <c r="AB66" s="900">
        <f t="shared" ref="AB66" si="54">SUM(AB67:AC68)</f>
        <v>0</v>
      </c>
      <c r="AC66" s="812"/>
      <c r="AD66" s="900">
        <f t="shared" ref="AD66" si="55">SUM(AD67:AE68)</f>
        <v>0</v>
      </c>
      <c r="AE66" s="813"/>
      <c r="AF66" s="302"/>
      <c r="AG66" s="298"/>
      <c r="AH66" s="303"/>
      <c r="AI66" s="302"/>
      <c r="AJ66" s="298"/>
      <c r="AK66" s="303"/>
      <c r="AL66" s="302"/>
      <c r="AM66" s="298"/>
      <c r="AN66" s="303"/>
      <c r="AO66" s="302"/>
      <c r="AP66" s="298"/>
      <c r="AQ66" s="303"/>
      <c r="AR66" s="346"/>
      <c r="AS66" s="298"/>
      <c r="AT66" s="303"/>
      <c r="AU66" s="302"/>
      <c r="AV66" s="298"/>
      <c r="AW66" s="303"/>
      <c r="AX66" s="302"/>
      <c r="AY66" s="298"/>
      <c r="AZ66" s="303"/>
      <c r="BA66" s="302"/>
      <c r="BB66" s="298"/>
      <c r="BC66" s="303"/>
      <c r="BD66" s="811">
        <f>SUM(BD67:BE68)</f>
        <v>6</v>
      </c>
      <c r="BE66" s="813"/>
      <c r="BF66" s="1000" t="s">
        <v>338</v>
      </c>
      <c r="BG66" s="1001"/>
      <c r="BH66" s="1001"/>
      <c r="BI66" s="1002"/>
      <c r="BJ66" s="292">
        <f t="shared" si="8"/>
        <v>120</v>
      </c>
      <c r="BP66" s="294"/>
      <c r="BQ66" s="294"/>
      <c r="BR66" s="294"/>
    </row>
    <row r="67" spans="1:70" s="30" customFormat="1" ht="31.35" customHeight="1" x14ac:dyDescent="0.25">
      <c r="A67" s="998"/>
      <c r="B67" s="1110"/>
      <c r="C67" s="1111"/>
      <c r="D67" s="1111"/>
      <c r="E67" s="1111"/>
      <c r="F67" s="1111"/>
      <c r="G67" s="1111"/>
      <c r="H67" s="1111"/>
      <c r="I67" s="1111"/>
      <c r="J67" s="1111"/>
      <c r="K67" s="1111"/>
      <c r="L67" s="1111"/>
      <c r="M67" s="1111"/>
      <c r="N67" s="1112"/>
      <c r="O67" s="1012"/>
      <c r="P67" s="1013"/>
      <c r="Q67" s="440"/>
      <c r="R67" s="445">
        <v>2</v>
      </c>
      <c r="S67" s="435"/>
      <c r="T67" s="811">
        <f t="shared" si="32"/>
        <v>102</v>
      </c>
      <c r="U67" s="899"/>
      <c r="V67" s="900">
        <f>SUM(AG67,AJ67,AM67,AP67,AS67,AV67,AY67,BB67)</f>
        <v>68</v>
      </c>
      <c r="W67" s="813"/>
      <c r="X67" s="812">
        <v>32</v>
      </c>
      <c r="Y67" s="899"/>
      <c r="Z67" s="900">
        <v>36</v>
      </c>
      <c r="AA67" s="899"/>
      <c r="AB67" s="900"/>
      <c r="AC67" s="899"/>
      <c r="AD67" s="900"/>
      <c r="AE67" s="812"/>
      <c r="AF67" s="302"/>
      <c r="AG67" s="445"/>
      <c r="AH67" s="303"/>
      <c r="AI67" s="302">
        <v>102</v>
      </c>
      <c r="AJ67" s="445">
        <v>68</v>
      </c>
      <c r="AK67" s="303">
        <v>3</v>
      </c>
      <c r="AL67" s="302"/>
      <c r="AM67" s="445"/>
      <c r="AN67" s="303"/>
      <c r="AO67" s="302"/>
      <c r="AP67" s="445"/>
      <c r="AQ67" s="303"/>
      <c r="AR67" s="440"/>
      <c r="AS67" s="445"/>
      <c r="AT67" s="303"/>
      <c r="AU67" s="302"/>
      <c r="AV67" s="445"/>
      <c r="AW67" s="303"/>
      <c r="AX67" s="302"/>
      <c r="AY67" s="445"/>
      <c r="AZ67" s="303"/>
      <c r="BA67" s="302"/>
      <c r="BB67" s="445"/>
      <c r="BC67" s="303"/>
      <c r="BD67" s="990">
        <f t="shared" si="34"/>
        <v>3</v>
      </c>
      <c r="BE67" s="991"/>
      <c r="BF67" s="920"/>
      <c r="BG67" s="921"/>
      <c r="BH67" s="921"/>
      <c r="BI67" s="922"/>
      <c r="BJ67" s="292">
        <f t="shared" si="8"/>
        <v>68</v>
      </c>
      <c r="BP67" s="294"/>
      <c r="BQ67" s="294"/>
      <c r="BR67" s="294"/>
    </row>
    <row r="68" spans="1:70" s="30" customFormat="1" ht="31.35" customHeight="1" x14ac:dyDescent="0.25">
      <c r="A68" s="998"/>
      <c r="B68" s="1113"/>
      <c r="C68" s="1114"/>
      <c r="D68" s="1114"/>
      <c r="E68" s="1114"/>
      <c r="F68" s="1114"/>
      <c r="G68" s="1114"/>
      <c r="H68" s="1114"/>
      <c r="I68" s="1114"/>
      <c r="J68" s="1114"/>
      <c r="K68" s="1114"/>
      <c r="L68" s="1114"/>
      <c r="M68" s="1114"/>
      <c r="N68" s="1115"/>
      <c r="O68" s="1012"/>
      <c r="P68" s="1013"/>
      <c r="Q68" s="440">
        <v>3</v>
      </c>
      <c r="R68" s="445"/>
      <c r="S68" s="435"/>
      <c r="T68" s="811">
        <f t="shared" ref="T68" si="56">SUM(AF68,AI68,AL68,AO68,AR68,AU68,AX68,BA68)</f>
        <v>108</v>
      </c>
      <c r="U68" s="899"/>
      <c r="V68" s="900">
        <f>SUM(AG68,AJ68,AM68,AP68,AS68,AV68,AY68,BB68)</f>
        <v>52</v>
      </c>
      <c r="W68" s="813"/>
      <c r="X68" s="812">
        <v>28</v>
      </c>
      <c r="Y68" s="899"/>
      <c r="Z68" s="900">
        <v>24</v>
      </c>
      <c r="AA68" s="899"/>
      <c r="AB68" s="900"/>
      <c r="AC68" s="899"/>
      <c r="AD68" s="900"/>
      <c r="AE68" s="812"/>
      <c r="AF68" s="302"/>
      <c r="AG68" s="445"/>
      <c r="AH68" s="303"/>
      <c r="AI68" s="302"/>
      <c r="AJ68" s="445"/>
      <c r="AK68" s="303"/>
      <c r="AL68" s="302">
        <v>108</v>
      </c>
      <c r="AM68" s="445">
        <v>52</v>
      </c>
      <c r="AN68" s="303">
        <v>3</v>
      </c>
      <c r="AO68" s="302"/>
      <c r="AP68" s="445"/>
      <c r="AQ68" s="303"/>
      <c r="AR68" s="440"/>
      <c r="AS68" s="445"/>
      <c r="AT68" s="303"/>
      <c r="AU68" s="302"/>
      <c r="AV68" s="445"/>
      <c r="AW68" s="303"/>
      <c r="AX68" s="302"/>
      <c r="AY68" s="445"/>
      <c r="AZ68" s="303"/>
      <c r="BA68" s="302"/>
      <c r="BB68" s="445"/>
      <c r="BC68" s="303"/>
      <c r="BD68" s="990">
        <f t="shared" ref="BD68" si="57">SUM(AH68,AK68,AN68,AQ68,AT68,AW68,AZ68,BC68)</f>
        <v>3</v>
      </c>
      <c r="BE68" s="991"/>
      <c r="BF68" s="878"/>
      <c r="BG68" s="863"/>
      <c r="BH68" s="863"/>
      <c r="BI68" s="864"/>
      <c r="BJ68" s="292">
        <f t="shared" ref="BJ68" si="58">SUM(X68:AE68)</f>
        <v>52</v>
      </c>
      <c r="BP68" s="294"/>
      <c r="BQ68" s="294"/>
      <c r="BR68" s="294"/>
    </row>
    <row r="69" spans="1:70" s="30" customFormat="1" ht="56.85" customHeight="1" x14ac:dyDescent="0.25">
      <c r="A69" s="999"/>
      <c r="B69" s="1016" t="s">
        <v>410</v>
      </c>
      <c r="C69" s="1017"/>
      <c r="D69" s="1017"/>
      <c r="E69" s="1017"/>
      <c r="F69" s="1017"/>
      <c r="G69" s="1017"/>
      <c r="H69" s="1017"/>
      <c r="I69" s="1017"/>
      <c r="J69" s="1017"/>
      <c r="K69" s="1017"/>
      <c r="L69" s="1017"/>
      <c r="M69" s="1017"/>
      <c r="N69" s="1018"/>
      <c r="O69" s="1014"/>
      <c r="P69" s="1015"/>
      <c r="Q69" s="440"/>
      <c r="R69" s="445"/>
      <c r="S69" s="440"/>
      <c r="T69" s="811">
        <f t="shared" si="32"/>
        <v>40</v>
      </c>
      <c r="U69" s="899"/>
      <c r="V69" s="900">
        <f>SUM(AG69,AJ69,AM69,AP69,AS69,AV69,AY69,BB69)</f>
        <v>0</v>
      </c>
      <c r="W69" s="813"/>
      <c r="X69" s="812"/>
      <c r="Y69" s="812"/>
      <c r="Z69" s="1005"/>
      <c r="AA69" s="1005"/>
      <c r="AB69" s="1005"/>
      <c r="AC69" s="1005"/>
      <c r="AD69" s="812"/>
      <c r="AE69" s="813"/>
      <c r="AF69" s="302"/>
      <c r="AG69" s="298"/>
      <c r="AH69" s="303"/>
      <c r="AI69" s="302"/>
      <c r="AJ69" s="298"/>
      <c r="AK69" s="303"/>
      <c r="AL69" s="302">
        <v>40</v>
      </c>
      <c r="AM69" s="298"/>
      <c r="AN69" s="303">
        <v>1</v>
      </c>
      <c r="AO69" s="302"/>
      <c r="AP69" s="298"/>
      <c r="AQ69" s="303"/>
      <c r="AR69" s="346"/>
      <c r="AS69" s="298"/>
      <c r="AT69" s="303"/>
      <c r="AU69" s="302"/>
      <c r="AV69" s="298"/>
      <c r="AW69" s="303"/>
      <c r="AX69" s="302"/>
      <c r="AY69" s="298"/>
      <c r="AZ69" s="303"/>
      <c r="BA69" s="302"/>
      <c r="BB69" s="298"/>
      <c r="BC69" s="303"/>
      <c r="BD69" s="811">
        <f t="shared" si="34"/>
        <v>1</v>
      </c>
      <c r="BE69" s="813"/>
      <c r="BF69" s="878" t="s">
        <v>414</v>
      </c>
      <c r="BG69" s="863"/>
      <c r="BH69" s="863"/>
      <c r="BI69" s="864"/>
      <c r="BJ69" s="292">
        <f t="shared" si="8"/>
        <v>0</v>
      </c>
      <c r="BP69" s="294"/>
      <c r="BQ69" s="294"/>
      <c r="BR69" s="294"/>
    </row>
    <row r="70" spans="1:70" s="30" customFormat="1" ht="31.35" customHeight="1" x14ac:dyDescent="0.25">
      <c r="A70" s="354" t="s">
        <v>378</v>
      </c>
      <c r="B70" s="1071" t="s">
        <v>411</v>
      </c>
      <c r="C70" s="1072"/>
      <c r="D70" s="1072"/>
      <c r="E70" s="1072"/>
      <c r="F70" s="1072"/>
      <c r="G70" s="1072"/>
      <c r="H70" s="1072"/>
      <c r="I70" s="1072"/>
      <c r="J70" s="1072"/>
      <c r="K70" s="1072"/>
      <c r="L70" s="1072"/>
      <c r="M70" s="1072"/>
      <c r="N70" s="1073"/>
      <c r="O70" s="982"/>
      <c r="P70" s="983"/>
      <c r="Q70" s="440"/>
      <c r="R70" s="445"/>
      <c r="S70" s="432"/>
      <c r="T70" s="814"/>
      <c r="U70" s="874"/>
      <c r="V70" s="815"/>
      <c r="W70" s="874"/>
      <c r="X70" s="814"/>
      <c r="Y70" s="874"/>
      <c r="Z70" s="940"/>
      <c r="AA70" s="874"/>
      <c r="AB70" s="940"/>
      <c r="AC70" s="874"/>
      <c r="AD70" s="815"/>
      <c r="AE70" s="874"/>
      <c r="AF70" s="290"/>
      <c r="AG70" s="285"/>
      <c r="AH70" s="368"/>
      <c r="AI70" s="290"/>
      <c r="AJ70" s="285"/>
      <c r="AK70" s="368"/>
      <c r="AL70" s="290"/>
      <c r="AM70" s="285"/>
      <c r="AN70" s="368"/>
      <c r="AO70" s="290"/>
      <c r="AP70" s="285"/>
      <c r="AQ70" s="368"/>
      <c r="AR70" s="290"/>
      <c r="AS70" s="285"/>
      <c r="AT70" s="368"/>
      <c r="AU70" s="290"/>
      <c r="AV70" s="285">
        <f>SUM(AV73:AV74)</f>
        <v>0</v>
      </c>
      <c r="AW70" s="368">
        <f>SUM(AW73:AW74)</f>
        <v>0</v>
      </c>
      <c r="AX70" s="290">
        <f>SUM(AX73:AX74)</f>
        <v>0</v>
      </c>
      <c r="AY70" s="285">
        <f>SUM(AY73:AY74)</f>
        <v>0</v>
      </c>
      <c r="AZ70" s="368">
        <f>SUM(AZ73:AZ74)</f>
        <v>0</v>
      </c>
      <c r="BA70" s="290"/>
      <c r="BB70" s="285"/>
      <c r="BC70" s="291"/>
      <c r="BD70" s="814"/>
      <c r="BE70" s="816"/>
      <c r="BF70" s="863"/>
      <c r="BG70" s="863"/>
      <c r="BH70" s="863"/>
      <c r="BI70" s="864"/>
      <c r="BJ70" s="292">
        <f t="shared" ref="BJ70:BJ74" si="59">SUM(X70:AE70)</f>
        <v>0</v>
      </c>
      <c r="BP70" s="294"/>
      <c r="BQ70" s="294"/>
      <c r="BR70" s="294"/>
    </row>
    <row r="71" spans="1:70" s="30" customFormat="1" ht="31.35" customHeight="1" x14ac:dyDescent="0.25">
      <c r="A71" s="997" t="s">
        <v>379</v>
      </c>
      <c r="B71" s="1016" t="s">
        <v>283</v>
      </c>
      <c r="C71" s="1017"/>
      <c r="D71" s="1017"/>
      <c r="E71" s="1017"/>
      <c r="F71" s="1017"/>
      <c r="G71" s="1017"/>
      <c r="H71" s="1017"/>
      <c r="I71" s="1017"/>
      <c r="J71" s="1017"/>
      <c r="K71" s="1017"/>
      <c r="L71" s="1017"/>
      <c r="M71" s="1017"/>
      <c r="N71" s="1018"/>
      <c r="O71" s="1010" t="s">
        <v>536</v>
      </c>
      <c r="P71" s="1011"/>
      <c r="Q71" s="440">
        <v>4</v>
      </c>
      <c r="R71" s="445"/>
      <c r="S71" s="435"/>
      <c r="T71" s="811">
        <f t="shared" ref="T71:T74" si="60">SUM(AF71,AI71,AL71,AO71,AR71,AU71,AX71,BA71)</f>
        <v>196</v>
      </c>
      <c r="U71" s="899"/>
      <c r="V71" s="900">
        <f t="shared" ref="V71:V74" si="61">SUM(AG71,AJ71,AM71,AP71,AS71,AV71,AY71,BB71)</f>
        <v>88</v>
      </c>
      <c r="W71" s="813"/>
      <c r="X71" s="812">
        <v>30</v>
      </c>
      <c r="Y71" s="899"/>
      <c r="Z71" s="900">
        <v>40</v>
      </c>
      <c r="AA71" s="899"/>
      <c r="AB71" s="900">
        <v>18</v>
      </c>
      <c r="AC71" s="899"/>
      <c r="AD71" s="900"/>
      <c r="AE71" s="812"/>
      <c r="AF71" s="302"/>
      <c r="AG71" s="298"/>
      <c r="AH71" s="303"/>
      <c r="AI71" s="302"/>
      <c r="AJ71" s="298"/>
      <c r="AK71" s="303"/>
      <c r="AL71" s="302"/>
      <c r="AM71" s="298"/>
      <c r="AN71" s="303"/>
      <c r="AO71" s="302">
        <v>196</v>
      </c>
      <c r="AP71" s="298">
        <v>88</v>
      </c>
      <c r="AQ71" s="303">
        <v>5</v>
      </c>
      <c r="AR71" s="346"/>
      <c r="AS71" s="298"/>
      <c r="AT71" s="303"/>
      <c r="AU71" s="302"/>
      <c r="AV71" s="298"/>
      <c r="AW71" s="303"/>
      <c r="AX71" s="302"/>
      <c r="AY71" s="298"/>
      <c r="AZ71" s="303"/>
      <c r="BA71" s="302"/>
      <c r="BB71" s="298"/>
      <c r="BC71" s="303"/>
      <c r="BD71" s="811">
        <f t="shared" ref="BD71:BD74" si="62">SUM(AH71,AK71,AN71,AQ71,AT71,AW71,AZ71,BC71)</f>
        <v>5</v>
      </c>
      <c r="BE71" s="813"/>
      <c r="BF71" s="855" t="s">
        <v>339</v>
      </c>
      <c r="BG71" s="855"/>
      <c r="BH71" s="855"/>
      <c r="BI71" s="856"/>
      <c r="BJ71" s="292">
        <f t="shared" si="59"/>
        <v>88</v>
      </c>
      <c r="BP71" s="294"/>
      <c r="BQ71" s="294"/>
      <c r="BR71" s="294"/>
    </row>
    <row r="72" spans="1:70" s="30" customFormat="1" ht="56.85" customHeight="1" x14ac:dyDescent="0.25">
      <c r="A72" s="999"/>
      <c r="B72" s="1016" t="s">
        <v>412</v>
      </c>
      <c r="C72" s="1017"/>
      <c r="D72" s="1017"/>
      <c r="E72" s="1017"/>
      <c r="F72" s="1017"/>
      <c r="G72" s="1017"/>
      <c r="H72" s="1017"/>
      <c r="I72" s="1017"/>
      <c r="J72" s="1017"/>
      <c r="K72" s="1017"/>
      <c r="L72" s="1017"/>
      <c r="M72" s="1017"/>
      <c r="N72" s="1018"/>
      <c r="O72" s="1014"/>
      <c r="P72" s="1015"/>
      <c r="Q72" s="440"/>
      <c r="R72" s="445"/>
      <c r="S72" s="440"/>
      <c r="T72" s="811">
        <f t="shared" si="60"/>
        <v>40</v>
      </c>
      <c r="U72" s="899"/>
      <c r="V72" s="900">
        <f t="shared" si="61"/>
        <v>0</v>
      </c>
      <c r="W72" s="813"/>
      <c r="X72" s="1005"/>
      <c r="Y72" s="1005"/>
      <c r="Z72" s="1005"/>
      <c r="AA72" s="1005"/>
      <c r="AB72" s="1005"/>
      <c r="AC72" s="1005"/>
      <c r="AD72" s="900"/>
      <c r="AE72" s="813"/>
      <c r="AF72" s="346"/>
      <c r="AG72" s="298"/>
      <c r="AH72" s="303"/>
      <c r="AI72" s="302"/>
      <c r="AJ72" s="298"/>
      <c r="AK72" s="303"/>
      <c r="AL72" s="302"/>
      <c r="AM72" s="298"/>
      <c r="AN72" s="303"/>
      <c r="AO72" s="302">
        <v>40</v>
      </c>
      <c r="AP72" s="298"/>
      <c r="AQ72" s="303">
        <v>1</v>
      </c>
      <c r="AR72" s="346"/>
      <c r="AS72" s="298"/>
      <c r="AT72" s="303"/>
      <c r="AU72" s="302"/>
      <c r="AV72" s="298"/>
      <c r="AW72" s="303"/>
      <c r="AX72" s="302"/>
      <c r="AY72" s="298"/>
      <c r="AZ72" s="303"/>
      <c r="BA72" s="302"/>
      <c r="BB72" s="298"/>
      <c r="BC72" s="303"/>
      <c r="BD72" s="811">
        <f t="shared" si="62"/>
        <v>1</v>
      </c>
      <c r="BE72" s="813"/>
      <c r="BF72" s="878" t="s">
        <v>414</v>
      </c>
      <c r="BG72" s="863"/>
      <c r="BH72" s="863"/>
      <c r="BI72" s="864"/>
      <c r="BJ72" s="292">
        <f t="shared" si="59"/>
        <v>0</v>
      </c>
      <c r="BP72" s="294"/>
      <c r="BQ72" s="294"/>
      <c r="BR72" s="294"/>
    </row>
    <row r="73" spans="1:70" s="30" customFormat="1" ht="31.35" customHeight="1" x14ac:dyDescent="0.25">
      <c r="A73" s="997" t="s">
        <v>342</v>
      </c>
      <c r="B73" s="1016" t="s">
        <v>284</v>
      </c>
      <c r="C73" s="1017"/>
      <c r="D73" s="1017"/>
      <c r="E73" s="1017"/>
      <c r="F73" s="1017"/>
      <c r="G73" s="1017"/>
      <c r="H73" s="1017"/>
      <c r="I73" s="1017"/>
      <c r="J73" s="1017"/>
      <c r="K73" s="1017"/>
      <c r="L73" s="1017"/>
      <c r="M73" s="1017"/>
      <c r="N73" s="1018"/>
      <c r="O73" s="1010" t="s">
        <v>536</v>
      </c>
      <c r="P73" s="1011"/>
      <c r="Q73" s="440">
        <v>5</v>
      </c>
      <c r="R73" s="445"/>
      <c r="S73" s="435"/>
      <c r="T73" s="811">
        <f t="shared" si="60"/>
        <v>216</v>
      </c>
      <c r="U73" s="899"/>
      <c r="V73" s="900">
        <f t="shared" si="61"/>
        <v>102</v>
      </c>
      <c r="W73" s="813"/>
      <c r="X73" s="812">
        <v>62</v>
      </c>
      <c r="Y73" s="899"/>
      <c r="Z73" s="900">
        <v>40</v>
      </c>
      <c r="AA73" s="899"/>
      <c r="AB73" s="900"/>
      <c r="AC73" s="899"/>
      <c r="AD73" s="900"/>
      <c r="AE73" s="812"/>
      <c r="AF73" s="268"/>
      <c r="AG73" s="298"/>
      <c r="AH73" s="270"/>
      <c r="AI73" s="268"/>
      <c r="AJ73" s="298"/>
      <c r="AK73" s="270"/>
      <c r="AL73" s="268"/>
      <c r="AM73" s="298"/>
      <c r="AN73" s="270"/>
      <c r="AO73" s="268"/>
      <c r="AP73" s="298"/>
      <c r="AQ73" s="270"/>
      <c r="AR73" s="269">
        <v>216</v>
      </c>
      <c r="AS73" s="298">
        <v>102</v>
      </c>
      <c r="AT73" s="270">
        <v>6</v>
      </c>
      <c r="AU73" s="268"/>
      <c r="AV73" s="298"/>
      <c r="AW73" s="270"/>
      <c r="AX73" s="268"/>
      <c r="AY73" s="298"/>
      <c r="AZ73" s="270"/>
      <c r="BA73" s="268"/>
      <c r="BB73" s="298"/>
      <c r="BC73" s="270"/>
      <c r="BD73" s="811">
        <f t="shared" si="62"/>
        <v>6</v>
      </c>
      <c r="BE73" s="813"/>
      <c r="BF73" s="855" t="s">
        <v>340</v>
      </c>
      <c r="BG73" s="855"/>
      <c r="BH73" s="855"/>
      <c r="BI73" s="856"/>
      <c r="BJ73" s="292">
        <f t="shared" si="59"/>
        <v>102</v>
      </c>
      <c r="BP73" s="294"/>
      <c r="BQ73" s="294"/>
      <c r="BR73" s="294"/>
    </row>
    <row r="74" spans="1:70" s="30" customFormat="1" ht="56.85" customHeight="1" x14ac:dyDescent="0.25">
      <c r="A74" s="999"/>
      <c r="B74" s="1016" t="s">
        <v>442</v>
      </c>
      <c r="C74" s="1017"/>
      <c r="D74" s="1017"/>
      <c r="E74" s="1017"/>
      <c r="F74" s="1017"/>
      <c r="G74" s="1017"/>
      <c r="H74" s="1017"/>
      <c r="I74" s="1017"/>
      <c r="J74" s="1017"/>
      <c r="K74" s="1017"/>
      <c r="L74" s="1017"/>
      <c r="M74" s="1017"/>
      <c r="N74" s="1018"/>
      <c r="O74" s="1014"/>
      <c r="P74" s="1015"/>
      <c r="Q74" s="440"/>
      <c r="R74" s="445"/>
      <c r="S74" s="436"/>
      <c r="T74" s="814">
        <f t="shared" si="60"/>
        <v>40</v>
      </c>
      <c r="U74" s="874"/>
      <c r="V74" s="940">
        <f t="shared" si="61"/>
        <v>0</v>
      </c>
      <c r="W74" s="816"/>
      <c r="X74" s="812"/>
      <c r="Y74" s="812"/>
      <c r="Z74" s="1005"/>
      <c r="AA74" s="1005"/>
      <c r="AB74" s="1005"/>
      <c r="AC74" s="1005"/>
      <c r="AD74" s="812"/>
      <c r="AE74" s="813"/>
      <c r="AF74" s="265"/>
      <c r="AG74" s="285"/>
      <c r="AH74" s="266"/>
      <c r="AI74" s="265"/>
      <c r="AJ74" s="285"/>
      <c r="AK74" s="266"/>
      <c r="AL74" s="265"/>
      <c r="AM74" s="285"/>
      <c r="AN74" s="266"/>
      <c r="AO74" s="268"/>
      <c r="AP74" s="298"/>
      <c r="AQ74" s="270"/>
      <c r="AR74" s="266">
        <v>40</v>
      </c>
      <c r="AS74" s="285"/>
      <c r="AT74" s="266">
        <v>1</v>
      </c>
      <c r="AU74" s="265"/>
      <c r="AV74" s="285"/>
      <c r="AW74" s="266"/>
      <c r="AX74" s="265"/>
      <c r="AY74" s="285"/>
      <c r="AZ74" s="266"/>
      <c r="BA74" s="265"/>
      <c r="BB74" s="285"/>
      <c r="BC74" s="266"/>
      <c r="BD74" s="811">
        <f t="shared" si="62"/>
        <v>1</v>
      </c>
      <c r="BE74" s="813"/>
      <c r="BF74" s="878" t="s">
        <v>414</v>
      </c>
      <c r="BG74" s="863"/>
      <c r="BH74" s="863"/>
      <c r="BI74" s="864"/>
      <c r="BJ74" s="292">
        <f t="shared" si="59"/>
        <v>0</v>
      </c>
      <c r="BP74" s="294"/>
      <c r="BQ74" s="294"/>
      <c r="BR74" s="294"/>
    </row>
    <row r="75" spans="1:70" s="30" customFormat="1" ht="56.85" customHeight="1" x14ac:dyDescent="0.25">
      <c r="A75" s="354" t="s">
        <v>278</v>
      </c>
      <c r="B75" s="1071" t="s">
        <v>413</v>
      </c>
      <c r="C75" s="1072"/>
      <c r="D75" s="1072"/>
      <c r="E75" s="1072"/>
      <c r="F75" s="1072"/>
      <c r="G75" s="1072"/>
      <c r="H75" s="1072"/>
      <c r="I75" s="1072"/>
      <c r="J75" s="1072"/>
      <c r="K75" s="1072"/>
      <c r="L75" s="1072"/>
      <c r="M75" s="1072"/>
      <c r="N75" s="1073"/>
      <c r="O75" s="982"/>
      <c r="P75" s="983"/>
      <c r="Q75" s="440"/>
      <c r="R75" s="445"/>
      <c r="S75" s="432"/>
      <c r="T75" s="814"/>
      <c r="U75" s="874"/>
      <c r="V75" s="815"/>
      <c r="W75" s="874"/>
      <c r="X75" s="814"/>
      <c r="Y75" s="874"/>
      <c r="Z75" s="940"/>
      <c r="AA75" s="874"/>
      <c r="AB75" s="940"/>
      <c r="AC75" s="874"/>
      <c r="AD75" s="815"/>
      <c r="AE75" s="874"/>
      <c r="AF75" s="290"/>
      <c r="AG75" s="285"/>
      <c r="AH75" s="368"/>
      <c r="AI75" s="290"/>
      <c r="AJ75" s="285"/>
      <c r="AK75" s="368"/>
      <c r="AL75" s="290"/>
      <c r="AM75" s="285"/>
      <c r="AN75" s="368"/>
      <c r="AO75" s="290"/>
      <c r="AP75" s="285"/>
      <c r="AQ75" s="368"/>
      <c r="AR75" s="290"/>
      <c r="AS75" s="285"/>
      <c r="AT75" s="368"/>
      <c r="AU75" s="290"/>
      <c r="AV75" s="285"/>
      <c r="AW75" s="368"/>
      <c r="AX75" s="290">
        <f>SUM(AX79:AX83)</f>
        <v>0</v>
      </c>
      <c r="AY75" s="285">
        <f>SUM(AY79:AY83)</f>
        <v>0</v>
      </c>
      <c r="AZ75" s="368">
        <f>SUM(AZ79:AZ83)</f>
        <v>0</v>
      </c>
      <c r="BA75" s="290"/>
      <c r="BB75" s="285"/>
      <c r="BC75" s="291"/>
      <c r="BD75" s="814"/>
      <c r="BE75" s="816"/>
      <c r="BF75" s="863"/>
      <c r="BG75" s="863"/>
      <c r="BH75" s="863"/>
      <c r="BI75" s="864"/>
      <c r="BJ75" s="292">
        <f t="shared" si="8"/>
        <v>0</v>
      </c>
      <c r="BP75" s="294"/>
      <c r="BQ75" s="294"/>
      <c r="BR75" s="294"/>
    </row>
    <row r="76" spans="1:70" s="30" customFormat="1" ht="31.35" customHeight="1" x14ac:dyDescent="0.25">
      <c r="A76" s="1121" t="s">
        <v>279</v>
      </c>
      <c r="B76" s="1104" t="s">
        <v>280</v>
      </c>
      <c r="C76" s="1105"/>
      <c r="D76" s="1105"/>
      <c r="E76" s="1105"/>
      <c r="F76" s="1105"/>
      <c r="G76" s="1105"/>
      <c r="H76" s="1105"/>
      <c r="I76" s="1105"/>
      <c r="J76" s="1105"/>
      <c r="K76" s="1105"/>
      <c r="L76" s="1105"/>
      <c r="M76" s="1105"/>
      <c r="N76" s="1106"/>
      <c r="O76" s="1010" t="s">
        <v>536</v>
      </c>
      <c r="P76" s="1011"/>
      <c r="Q76" s="440"/>
      <c r="R76" s="445"/>
      <c r="S76" s="435"/>
      <c r="T76" s="811">
        <f>SUM(T77:U78)</f>
        <v>240</v>
      </c>
      <c r="U76" s="812"/>
      <c r="V76" s="900">
        <f t="shared" ref="V76" si="63">SUM(V77:W78)</f>
        <v>116</v>
      </c>
      <c r="W76" s="813"/>
      <c r="X76" s="811">
        <f t="shared" ref="X76" si="64">SUM(X77:Y78)</f>
        <v>60</v>
      </c>
      <c r="Y76" s="812"/>
      <c r="Z76" s="900">
        <f t="shared" ref="Z76" si="65">SUM(Z77:AA78)</f>
        <v>56</v>
      </c>
      <c r="AA76" s="812"/>
      <c r="AB76" s="900">
        <f t="shared" ref="AB76" si="66">SUM(AB77:AC78)</f>
        <v>0</v>
      </c>
      <c r="AC76" s="812"/>
      <c r="AD76" s="900">
        <f t="shared" ref="AD76" si="67">SUM(AD77:AE78)</f>
        <v>0</v>
      </c>
      <c r="AE76" s="813"/>
      <c r="AF76" s="302"/>
      <c r="AG76" s="445"/>
      <c r="AH76" s="303"/>
      <c r="AI76" s="302"/>
      <c r="AJ76" s="445"/>
      <c r="AK76" s="303"/>
      <c r="AL76" s="302"/>
      <c r="AM76" s="445"/>
      <c r="AN76" s="303"/>
      <c r="AO76" s="302"/>
      <c r="AP76" s="445"/>
      <c r="AQ76" s="303"/>
      <c r="AR76" s="302"/>
      <c r="AS76" s="445"/>
      <c r="AT76" s="303"/>
      <c r="AU76" s="302"/>
      <c r="AV76" s="445"/>
      <c r="AW76" s="303"/>
      <c r="AX76" s="302"/>
      <c r="AY76" s="445"/>
      <c r="AZ76" s="303"/>
      <c r="BA76" s="302"/>
      <c r="BB76" s="445"/>
      <c r="BC76" s="303"/>
      <c r="BD76" s="811">
        <f>SUM(BD77:BE78)</f>
        <v>6</v>
      </c>
      <c r="BE76" s="813"/>
      <c r="BF76" s="1000" t="s">
        <v>341</v>
      </c>
      <c r="BG76" s="1001"/>
      <c r="BH76" s="1001"/>
      <c r="BI76" s="1002"/>
      <c r="BJ76" s="292">
        <f t="shared" si="8"/>
        <v>116</v>
      </c>
      <c r="BP76" s="294"/>
      <c r="BQ76" s="294"/>
      <c r="BR76" s="294"/>
    </row>
    <row r="77" spans="1:70" s="30" customFormat="1" ht="31.35" customHeight="1" x14ac:dyDescent="0.25">
      <c r="A77" s="1122"/>
      <c r="B77" s="1110"/>
      <c r="C77" s="1111"/>
      <c r="D77" s="1111"/>
      <c r="E77" s="1111"/>
      <c r="F77" s="1111"/>
      <c r="G77" s="1111"/>
      <c r="H77" s="1111"/>
      <c r="I77" s="1111"/>
      <c r="J77" s="1111"/>
      <c r="K77" s="1111"/>
      <c r="L77" s="1111"/>
      <c r="M77" s="1111"/>
      <c r="N77" s="1112"/>
      <c r="O77" s="1012"/>
      <c r="P77" s="1013"/>
      <c r="Q77" s="440">
        <v>4</v>
      </c>
      <c r="R77" s="445"/>
      <c r="S77" s="435"/>
      <c r="T77" s="811">
        <f t="shared" ref="T77" si="68">SUM(AF77,AI77,AL77,AO77,AR77,AU77,AX77,BA77)</f>
        <v>120</v>
      </c>
      <c r="U77" s="812"/>
      <c r="V77" s="900">
        <f t="shared" ref="V77" si="69">SUM(AG77,AJ77,AM77,AP77,AS77,AV77,AY77,BB77)</f>
        <v>64</v>
      </c>
      <c r="W77" s="813"/>
      <c r="X77" s="812">
        <v>32</v>
      </c>
      <c r="Y77" s="899"/>
      <c r="Z77" s="900">
        <v>32</v>
      </c>
      <c r="AA77" s="899"/>
      <c r="AB77" s="900"/>
      <c r="AC77" s="899"/>
      <c r="AD77" s="900"/>
      <c r="AE77" s="812"/>
      <c r="AF77" s="302"/>
      <c r="AG77" s="445"/>
      <c r="AH77" s="303"/>
      <c r="AI77" s="302"/>
      <c r="AJ77" s="445"/>
      <c r="AK77" s="303"/>
      <c r="AL77" s="302"/>
      <c r="AM77" s="445"/>
      <c r="AN77" s="303"/>
      <c r="AO77" s="302">
        <v>120</v>
      </c>
      <c r="AP77" s="445">
        <v>64</v>
      </c>
      <c r="AQ77" s="303">
        <v>3</v>
      </c>
      <c r="AR77" s="302"/>
      <c r="AS77" s="445"/>
      <c r="AT77" s="303"/>
      <c r="AU77" s="302"/>
      <c r="AV77" s="445"/>
      <c r="AW77" s="303"/>
      <c r="AX77" s="302"/>
      <c r="AY77" s="445"/>
      <c r="AZ77" s="303"/>
      <c r="BA77" s="302"/>
      <c r="BB77" s="445"/>
      <c r="BC77" s="303"/>
      <c r="BD77" s="990">
        <f t="shared" ref="BD77" si="70">SUM(AH77,AK77,AN77,AQ77,AT77,AW77,AZ77,BC77)</f>
        <v>3</v>
      </c>
      <c r="BE77" s="991"/>
      <c r="BF77" s="920"/>
      <c r="BG77" s="921"/>
      <c r="BH77" s="921"/>
      <c r="BI77" s="922"/>
      <c r="BJ77" s="292">
        <f t="shared" ref="BJ77" si="71">SUM(X77:AE77)</f>
        <v>64</v>
      </c>
      <c r="BP77" s="294"/>
      <c r="BQ77" s="294"/>
      <c r="BR77" s="294"/>
    </row>
    <row r="78" spans="1:70" s="30" customFormat="1" ht="31.35" customHeight="1" x14ac:dyDescent="0.25">
      <c r="A78" s="1123"/>
      <c r="B78" s="1113"/>
      <c r="C78" s="1114"/>
      <c r="D78" s="1114"/>
      <c r="E78" s="1114"/>
      <c r="F78" s="1114"/>
      <c r="G78" s="1114"/>
      <c r="H78" s="1114"/>
      <c r="I78" s="1114"/>
      <c r="J78" s="1114"/>
      <c r="K78" s="1114"/>
      <c r="L78" s="1114"/>
      <c r="M78" s="1114"/>
      <c r="N78" s="1115"/>
      <c r="O78" s="1014"/>
      <c r="P78" s="1015"/>
      <c r="Q78" s="440">
        <v>5</v>
      </c>
      <c r="R78" s="445"/>
      <c r="S78" s="435"/>
      <c r="T78" s="811">
        <f t="shared" ref="T78:T83" si="72">SUM(AF78,AI78,AL78,AO78,AR78,AU78,AX78,BA78)</f>
        <v>120</v>
      </c>
      <c r="U78" s="812"/>
      <c r="V78" s="900">
        <f t="shared" ref="V78:V83" si="73">SUM(AG78,AJ78,AM78,AP78,AS78,AV78,AY78,BB78)</f>
        <v>52</v>
      </c>
      <c r="W78" s="813"/>
      <c r="X78" s="812">
        <v>28</v>
      </c>
      <c r="Y78" s="899"/>
      <c r="Z78" s="900">
        <v>24</v>
      </c>
      <c r="AA78" s="899"/>
      <c r="AB78" s="900"/>
      <c r="AC78" s="899"/>
      <c r="AD78" s="900"/>
      <c r="AE78" s="812"/>
      <c r="AF78" s="302"/>
      <c r="AG78" s="298"/>
      <c r="AH78" s="303"/>
      <c r="AI78" s="302"/>
      <c r="AJ78" s="298"/>
      <c r="AK78" s="303"/>
      <c r="AL78" s="302"/>
      <c r="AM78" s="298"/>
      <c r="AN78" s="303"/>
      <c r="AO78" s="302"/>
      <c r="AP78" s="298"/>
      <c r="AQ78" s="303"/>
      <c r="AR78" s="302">
        <v>120</v>
      </c>
      <c r="AS78" s="298">
        <v>52</v>
      </c>
      <c r="AT78" s="303">
        <v>3</v>
      </c>
      <c r="AU78" s="302"/>
      <c r="AV78" s="298"/>
      <c r="AW78" s="303"/>
      <c r="AX78" s="302"/>
      <c r="AY78" s="298"/>
      <c r="AZ78" s="303"/>
      <c r="BA78" s="302"/>
      <c r="BB78" s="298"/>
      <c r="BC78" s="303"/>
      <c r="BD78" s="990">
        <f t="shared" ref="BD78:BD83" si="74">SUM(AH78,AK78,AN78,AQ78,AT78,AW78,AZ78,BC78)</f>
        <v>3</v>
      </c>
      <c r="BE78" s="991"/>
      <c r="BF78" s="878"/>
      <c r="BG78" s="863"/>
      <c r="BH78" s="863"/>
      <c r="BI78" s="864"/>
      <c r="BJ78" s="292">
        <f t="shared" si="8"/>
        <v>52</v>
      </c>
      <c r="BP78" s="294"/>
      <c r="BQ78" s="294"/>
      <c r="BR78" s="294"/>
    </row>
    <row r="79" spans="1:70" s="30" customFormat="1" ht="31.35" customHeight="1" x14ac:dyDescent="0.25">
      <c r="A79" s="446" t="s">
        <v>281</v>
      </c>
      <c r="B79" s="1016" t="s">
        <v>369</v>
      </c>
      <c r="C79" s="1017"/>
      <c r="D79" s="1017"/>
      <c r="E79" s="1017"/>
      <c r="F79" s="1017"/>
      <c r="G79" s="1017"/>
      <c r="H79" s="1017"/>
      <c r="I79" s="1017"/>
      <c r="J79" s="1017"/>
      <c r="K79" s="1017"/>
      <c r="L79" s="1017"/>
      <c r="M79" s="1017"/>
      <c r="N79" s="1018"/>
      <c r="O79" s="982" t="s">
        <v>536</v>
      </c>
      <c r="P79" s="983"/>
      <c r="Q79" s="440">
        <v>5</v>
      </c>
      <c r="R79" s="445"/>
      <c r="S79" s="432"/>
      <c r="T79" s="814">
        <f t="shared" si="72"/>
        <v>120</v>
      </c>
      <c r="U79" s="874"/>
      <c r="V79" s="900">
        <f t="shared" si="73"/>
        <v>52</v>
      </c>
      <c r="W79" s="813"/>
      <c r="X79" s="815">
        <v>32</v>
      </c>
      <c r="Y79" s="874"/>
      <c r="Z79" s="940">
        <v>20</v>
      </c>
      <c r="AA79" s="874"/>
      <c r="AB79" s="940"/>
      <c r="AC79" s="874"/>
      <c r="AD79" s="940"/>
      <c r="AE79" s="815"/>
      <c r="AF79" s="290"/>
      <c r="AG79" s="285"/>
      <c r="AH79" s="291"/>
      <c r="AI79" s="290"/>
      <c r="AJ79" s="285"/>
      <c r="AK79" s="291"/>
      <c r="AL79" s="290"/>
      <c r="AM79" s="285"/>
      <c r="AN79" s="291"/>
      <c r="AO79" s="290"/>
      <c r="AP79" s="285"/>
      <c r="AQ79" s="291"/>
      <c r="AR79" s="368">
        <v>120</v>
      </c>
      <c r="AS79" s="285">
        <v>52</v>
      </c>
      <c r="AT79" s="291">
        <v>3</v>
      </c>
      <c r="AU79" s="290"/>
      <c r="AV79" s="285"/>
      <c r="AW79" s="291"/>
      <c r="AX79" s="290"/>
      <c r="AY79" s="285"/>
      <c r="AZ79" s="291"/>
      <c r="BA79" s="290"/>
      <c r="BB79" s="285"/>
      <c r="BC79" s="291"/>
      <c r="BD79" s="814">
        <f t="shared" si="74"/>
        <v>3</v>
      </c>
      <c r="BE79" s="816"/>
      <c r="BF79" s="863" t="s">
        <v>382</v>
      </c>
      <c r="BG79" s="863"/>
      <c r="BH79" s="863"/>
      <c r="BI79" s="864"/>
      <c r="BJ79" s="292">
        <f t="shared" si="8"/>
        <v>52</v>
      </c>
      <c r="BP79" s="294"/>
      <c r="BQ79" s="294"/>
      <c r="BR79" s="294"/>
    </row>
    <row r="80" spans="1:70" s="30" customFormat="1" ht="31.35" customHeight="1" x14ac:dyDescent="0.25">
      <c r="A80" s="997" t="s">
        <v>380</v>
      </c>
      <c r="B80" s="1104" t="s">
        <v>282</v>
      </c>
      <c r="C80" s="1105"/>
      <c r="D80" s="1105"/>
      <c r="E80" s="1105"/>
      <c r="F80" s="1105"/>
      <c r="G80" s="1105"/>
      <c r="H80" s="1105"/>
      <c r="I80" s="1105"/>
      <c r="J80" s="1105"/>
      <c r="K80" s="1105"/>
      <c r="L80" s="1105"/>
      <c r="M80" s="1105"/>
      <c r="N80" s="1106"/>
      <c r="O80" s="1010" t="s">
        <v>536</v>
      </c>
      <c r="P80" s="1011"/>
      <c r="Q80" s="440"/>
      <c r="R80" s="445"/>
      <c r="S80" s="435"/>
      <c r="T80" s="811">
        <f>SUM(T81:U82)</f>
        <v>300</v>
      </c>
      <c r="U80" s="812"/>
      <c r="V80" s="900">
        <f t="shared" ref="V80" si="75">SUM(V81:W82)</f>
        <v>124</v>
      </c>
      <c r="W80" s="813"/>
      <c r="X80" s="811">
        <f t="shared" ref="X80" si="76">SUM(X81:Y82)</f>
        <v>60</v>
      </c>
      <c r="Y80" s="812"/>
      <c r="Z80" s="900">
        <f t="shared" ref="Z80" si="77">SUM(Z81:AA82)</f>
        <v>64</v>
      </c>
      <c r="AA80" s="812"/>
      <c r="AB80" s="900">
        <f t="shared" ref="AB80" si="78">SUM(AB81:AC82)</f>
        <v>0</v>
      </c>
      <c r="AC80" s="812"/>
      <c r="AD80" s="900">
        <f t="shared" ref="AD80" si="79">SUM(AD81:AE82)</f>
        <v>0</v>
      </c>
      <c r="AE80" s="813"/>
      <c r="AF80" s="302"/>
      <c r="AG80" s="298"/>
      <c r="AH80" s="303"/>
      <c r="AI80" s="302"/>
      <c r="AJ80" s="298"/>
      <c r="AK80" s="303"/>
      <c r="AL80" s="302"/>
      <c r="AM80" s="298"/>
      <c r="AN80" s="303"/>
      <c r="AO80" s="302"/>
      <c r="AP80" s="298"/>
      <c r="AQ80" s="303"/>
      <c r="AR80" s="302"/>
      <c r="AS80" s="298"/>
      <c r="AT80" s="303"/>
      <c r="AU80" s="302"/>
      <c r="AV80" s="298"/>
      <c r="AW80" s="303"/>
      <c r="AX80" s="302"/>
      <c r="AY80" s="298"/>
      <c r="AZ80" s="303"/>
      <c r="BA80" s="302"/>
      <c r="BB80" s="298"/>
      <c r="BC80" s="303"/>
      <c r="BD80" s="811">
        <f>SUM(BD81:BE82)</f>
        <v>8</v>
      </c>
      <c r="BE80" s="813"/>
      <c r="BF80" s="1000" t="s">
        <v>447</v>
      </c>
      <c r="BG80" s="1001"/>
      <c r="BH80" s="1001"/>
      <c r="BI80" s="1002"/>
      <c r="BJ80" s="292">
        <f t="shared" si="8"/>
        <v>124</v>
      </c>
      <c r="BP80" s="294"/>
      <c r="BQ80" s="294"/>
      <c r="BR80" s="294"/>
    </row>
    <row r="81" spans="1:70" s="30" customFormat="1" ht="31.35" customHeight="1" x14ac:dyDescent="0.25">
      <c r="A81" s="998"/>
      <c r="B81" s="1110"/>
      <c r="C81" s="1111"/>
      <c r="D81" s="1111"/>
      <c r="E81" s="1111"/>
      <c r="F81" s="1111"/>
      <c r="G81" s="1111"/>
      <c r="H81" s="1111"/>
      <c r="I81" s="1111"/>
      <c r="J81" s="1111"/>
      <c r="K81" s="1111"/>
      <c r="L81" s="1111"/>
      <c r="M81" s="1111"/>
      <c r="N81" s="1112"/>
      <c r="O81" s="1012"/>
      <c r="P81" s="1013"/>
      <c r="Q81" s="440"/>
      <c r="R81" s="445">
        <v>5</v>
      </c>
      <c r="S81" s="435"/>
      <c r="T81" s="811">
        <f t="shared" si="72"/>
        <v>120</v>
      </c>
      <c r="U81" s="812"/>
      <c r="V81" s="900">
        <f t="shared" si="73"/>
        <v>52</v>
      </c>
      <c r="W81" s="813"/>
      <c r="X81" s="812">
        <v>32</v>
      </c>
      <c r="Y81" s="899"/>
      <c r="Z81" s="900">
        <v>20</v>
      </c>
      <c r="AA81" s="899"/>
      <c r="AB81" s="900"/>
      <c r="AC81" s="899"/>
      <c r="AD81" s="900"/>
      <c r="AE81" s="812"/>
      <c r="AF81" s="302"/>
      <c r="AG81" s="445"/>
      <c r="AH81" s="303"/>
      <c r="AI81" s="302"/>
      <c r="AJ81" s="445"/>
      <c r="AK81" s="303"/>
      <c r="AL81" s="302"/>
      <c r="AM81" s="445"/>
      <c r="AN81" s="303"/>
      <c r="AO81" s="302"/>
      <c r="AP81" s="445"/>
      <c r="AQ81" s="303"/>
      <c r="AR81" s="302">
        <v>120</v>
      </c>
      <c r="AS81" s="445">
        <v>52</v>
      </c>
      <c r="AT81" s="303">
        <v>3</v>
      </c>
      <c r="AU81" s="302"/>
      <c r="AV81" s="445"/>
      <c r="AW81" s="303"/>
      <c r="AX81" s="302"/>
      <c r="AY81" s="445"/>
      <c r="AZ81" s="303"/>
      <c r="BA81" s="302"/>
      <c r="BB81" s="445"/>
      <c r="BC81" s="303"/>
      <c r="BD81" s="990">
        <f t="shared" si="74"/>
        <v>3</v>
      </c>
      <c r="BE81" s="991"/>
      <c r="BF81" s="920"/>
      <c r="BG81" s="921"/>
      <c r="BH81" s="921"/>
      <c r="BI81" s="922"/>
      <c r="BJ81" s="292">
        <f t="shared" si="8"/>
        <v>52</v>
      </c>
      <c r="BP81" s="294"/>
      <c r="BQ81" s="294"/>
      <c r="BR81" s="294"/>
    </row>
    <row r="82" spans="1:70" s="30" customFormat="1" ht="31.35" customHeight="1" x14ac:dyDescent="0.25">
      <c r="A82" s="998"/>
      <c r="B82" s="1113"/>
      <c r="C82" s="1114"/>
      <c r="D82" s="1114"/>
      <c r="E82" s="1114"/>
      <c r="F82" s="1114"/>
      <c r="G82" s="1114"/>
      <c r="H82" s="1114"/>
      <c r="I82" s="1114"/>
      <c r="J82" s="1114"/>
      <c r="K82" s="1114"/>
      <c r="L82" s="1114"/>
      <c r="M82" s="1114"/>
      <c r="N82" s="1115"/>
      <c r="O82" s="1012"/>
      <c r="P82" s="1013"/>
      <c r="Q82" s="440">
        <v>6</v>
      </c>
      <c r="R82" s="445"/>
      <c r="S82" s="435"/>
      <c r="T82" s="811">
        <f t="shared" ref="T82" si="80">SUM(AF82,AI82,AL82,AO82,AR82,AU82,AX82,BA82)</f>
        <v>180</v>
      </c>
      <c r="U82" s="812"/>
      <c r="V82" s="900">
        <f t="shared" ref="V82" si="81">SUM(AG82,AJ82,AM82,AP82,AS82,AV82,AY82,BB82)</f>
        <v>72</v>
      </c>
      <c r="W82" s="813"/>
      <c r="X82" s="812">
        <v>28</v>
      </c>
      <c r="Y82" s="899"/>
      <c r="Z82" s="900">
        <v>44</v>
      </c>
      <c r="AA82" s="899"/>
      <c r="AB82" s="900"/>
      <c r="AC82" s="899"/>
      <c r="AD82" s="900"/>
      <c r="AE82" s="812"/>
      <c r="AF82" s="302"/>
      <c r="AG82" s="445"/>
      <c r="AH82" s="303"/>
      <c r="AI82" s="302"/>
      <c r="AJ82" s="445"/>
      <c r="AK82" s="303"/>
      <c r="AL82" s="302"/>
      <c r="AM82" s="445"/>
      <c r="AN82" s="303"/>
      <c r="AO82" s="302"/>
      <c r="AP82" s="445"/>
      <c r="AQ82" s="303"/>
      <c r="AR82" s="302"/>
      <c r="AS82" s="445"/>
      <c r="AT82" s="303"/>
      <c r="AU82" s="302">
        <v>180</v>
      </c>
      <c r="AV82" s="445">
        <v>72</v>
      </c>
      <c r="AW82" s="303">
        <v>5</v>
      </c>
      <c r="AX82" s="302"/>
      <c r="AY82" s="445"/>
      <c r="AZ82" s="303"/>
      <c r="BA82" s="302"/>
      <c r="BB82" s="445"/>
      <c r="BC82" s="303"/>
      <c r="BD82" s="990">
        <f t="shared" ref="BD82" si="82">SUM(AH82,AK82,AN82,AQ82,AT82,AW82,AZ82,BC82)</f>
        <v>5</v>
      </c>
      <c r="BE82" s="991"/>
      <c r="BF82" s="878"/>
      <c r="BG82" s="863"/>
      <c r="BH82" s="863"/>
      <c r="BI82" s="864"/>
      <c r="BJ82" s="292">
        <f t="shared" ref="BJ82" si="83">SUM(X82:AE82)</f>
        <v>72</v>
      </c>
      <c r="BP82" s="294"/>
      <c r="BQ82" s="294"/>
      <c r="BR82" s="294"/>
    </row>
    <row r="83" spans="1:70" s="30" customFormat="1" ht="31.35" customHeight="1" thickBot="1" x14ac:dyDescent="0.3">
      <c r="A83" s="999"/>
      <c r="B83" s="1104" t="s">
        <v>439</v>
      </c>
      <c r="C83" s="1105"/>
      <c r="D83" s="1105"/>
      <c r="E83" s="1105"/>
      <c r="F83" s="1105"/>
      <c r="G83" s="1105"/>
      <c r="H83" s="1105"/>
      <c r="I83" s="1105"/>
      <c r="J83" s="1105"/>
      <c r="K83" s="1105"/>
      <c r="L83" s="1105"/>
      <c r="M83" s="1105"/>
      <c r="N83" s="1106"/>
      <c r="O83" s="1116"/>
      <c r="P83" s="1117"/>
      <c r="Q83" s="447"/>
      <c r="R83" s="350"/>
      <c r="S83" s="448"/>
      <c r="T83" s="893">
        <f t="shared" si="72"/>
        <v>30</v>
      </c>
      <c r="U83" s="894"/>
      <c r="V83" s="897">
        <f t="shared" si="73"/>
        <v>0</v>
      </c>
      <c r="W83" s="987"/>
      <c r="X83" s="894"/>
      <c r="Y83" s="895"/>
      <c r="Z83" s="897"/>
      <c r="AA83" s="895"/>
      <c r="AB83" s="897"/>
      <c r="AC83" s="895"/>
      <c r="AD83" s="897"/>
      <c r="AE83" s="894"/>
      <c r="AF83" s="369"/>
      <c r="AG83" s="350"/>
      <c r="AH83" s="370"/>
      <c r="AI83" s="369"/>
      <c r="AJ83" s="350"/>
      <c r="AK83" s="370"/>
      <c r="AL83" s="369"/>
      <c r="AM83" s="350"/>
      <c r="AN83" s="370"/>
      <c r="AO83" s="369"/>
      <c r="AP83" s="350"/>
      <c r="AQ83" s="370"/>
      <c r="AR83" s="371"/>
      <c r="AS83" s="350"/>
      <c r="AT83" s="370"/>
      <c r="AU83" s="369">
        <v>30</v>
      </c>
      <c r="AV83" s="350"/>
      <c r="AW83" s="370">
        <v>1</v>
      </c>
      <c r="AX83" s="369"/>
      <c r="AY83" s="350"/>
      <c r="AZ83" s="370"/>
      <c r="BA83" s="369"/>
      <c r="BB83" s="350"/>
      <c r="BC83" s="370"/>
      <c r="BD83" s="893">
        <f t="shared" si="74"/>
        <v>1</v>
      </c>
      <c r="BE83" s="987"/>
      <c r="BF83" s="878" t="s">
        <v>414</v>
      </c>
      <c r="BG83" s="863"/>
      <c r="BH83" s="863"/>
      <c r="BI83" s="864"/>
      <c r="BJ83" s="292">
        <f t="shared" si="8"/>
        <v>0</v>
      </c>
      <c r="BP83" s="294"/>
      <c r="BQ83" s="294"/>
      <c r="BR83" s="294"/>
    </row>
    <row r="84" spans="1:70" s="30" customFormat="1" ht="36.75" customHeight="1" thickBot="1" x14ac:dyDescent="0.3">
      <c r="A84" s="372" t="s">
        <v>34</v>
      </c>
      <c r="B84" s="960" t="s">
        <v>247</v>
      </c>
      <c r="C84" s="961"/>
      <c r="D84" s="961"/>
      <c r="E84" s="961"/>
      <c r="F84" s="961"/>
      <c r="G84" s="961"/>
      <c r="H84" s="961"/>
      <c r="I84" s="961"/>
      <c r="J84" s="961"/>
      <c r="K84" s="961"/>
      <c r="L84" s="961"/>
      <c r="M84" s="961"/>
      <c r="N84" s="962"/>
      <c r="O84" s="965"/>
      <c r="P84" s="966"/>
      <c r="Q84" s="450"/>
      <c r="R84" s="339"/>
      <c r="S84" s="437"/>
      <c r="T84" s="868">
        <f>SUM(T85:U99,T102:U112,T115:U119,T120:U123,T127:U130)</f>
        <v>3372</v>
      </c>
      <c r="U84" s="869"/>
      <c r="V84" s="935">
        <f t="shared" ref="V84" si="84">SUM(V85:W99,V102:W112,V115:W119,V120:W123,V127:W130)</f>
        <v>1530</v>
      </c>
      <c r="W84" s="870"/>
      <c r="X84" s="868">
        <f t="shared" ref="X84" si="85">SUM(X85:Y99,X102:Y112,X115:Y119,X120:Y123,X127:Y130)</f>
        <v>828</v>
      </c>
      <c r="Y84" s="869"/>
      <c r="Z84" s="935">
        <f t="shared" ref="Z84" si="86">SUM(Z85:AA99,Z102:AA112,Z115:AA119,Z120:AA123,Z127:AA130)</f>
        <v>484</v>
      </c>
      <c r="AA84" s="869"/>
      <c r="AB84" s="935">
        <f t="shared" ref="AB84" si="87">SUM(AB85:AC99,AB102:AC112,AB115:AC119,AB120:AC123,AB127:AC130)</f>
        <v>218</v>
      </c>
      <c r="AC84" s="869"/>
      <c r="AD84" s="935">
        <f t="shared" ref="AD84" si="88">SUM(AD85:AE99,AD102:AE112,AD115:AE119,AD120:AE123,AD127:AE130)</f>
        <v>0</v>
      </c>
      <c r="AE84" s="870"/>
      <c r="AF84" s="373">
        <f t="shared" ref="AF84:BC84" si="89">SUM(AF85:AF119,AF120:AF123,AF127:AF130)</f>
        <v>180</v>
      </c>
      <c r="AG84" s="339">
        <f t="shared" si="89"/>
        <v>84</v>
      </c>
      <c r="AH84" s="338">
        <f t="shared" si="89"/>
        <v>5</v>
      </c>
      <c r="AI84" s="374">
        <f t="shared" si="89"/>
        <v>0</v>
      </c>
      <c r="AJ84" s="339">
        <f t="shared" si="89"/>
        <v>0</v>
      </c>
      <c r="AK84" s="337">
        <f t="shared" si="89"/>
        <v>0</v>
      </c>
      <c r="AL84" s="373">
        <f t="shared" si="89"/>
        <v>432</v>
      </c>
      <c r="AM84" s="339">
        <f t="shared" si="89"/>
        <v>194</v>
      </c>
      <c r="AN84" s="338">
        <f t="shared" si="89"/>
        <v>12</v>
      </c>
      <c r="AO84" s="374">
        <f t="shared" si="89"/>
        <v>630</v>
      </c>
      <c r="AP84" s="339">
        <f t="shared" si="89"/>
        <v>296</v>
      </c>
      <c r="AQ84" s="337">
        <f t="shared" si="89"/>
        <v>17</v>
      </c>
      <c r="AR84" s="373">
        <f t="shared" si="89"/>
        <v>408</v>
      </c>
      <c r="AS84" s="339">
        <f t="shared" si="89"/>
        <v>190</v>
      </c>
      <c r="AT84" s="338">
        <f t="shared" si="89"/>
        <v>11</v>
      </c>
      <c r="AU84" s="374">
        <f t="shared" si="89"/>
        <v>588</v>
      </c>
      <c r="AV84" s="339">
        <f t="shared" si="89"/>
        <v>290</v>
      </c>
      <c r="AW84" s="337">
        <f t="shared" si="89"/>
        <v>15</v>
      </c>
      <c r="AX84" s="373">
        <f t="shared" si="89"/>
        <v>1134</v>
      </c>
      <c r="AY84" s="339">
        <f t="shared" si="89"/>
        <v>476</v>
      </c>
      <c r="AZ84" s="338">
        <f t="shared" si="89"/>
        <v>33</v>
      </c>
      <c r="BA84" s="374">
        <f t="shared" si="89"/>
        <v>0</v>
      </c>
      <c r="BB84" s="339">
        <f t="shared" si="89"/>
        <v>0</v>
      </c>
      <c r="BC84" s="337">
        <f t="shared" si="89"/>
        <v>0</v>
      </c>
      <c r="BD84" s="868">
        <f>SUM(BD85:BE99,BD102:BE112,BD115:BE123,BD127:BE130)</f>
        <v>93</v>
      </c>
      <c r="BE84" s="870"/>
      <c r="BF84" s="1003">
        <f>T84*100/T139</f>
        <v>45.128479657387579</v>
      </c>
      <c r="BG84" s="1003"/>
      <c r="BH84" s="1003"/>
      <c r="BI84" s="1004"/>
      <c r="BJ84" s="292">
        <f t="shared" si="8"/>
        <v>1530</v>
      </c>
      <c r="BK84" s="375">
        <f>SUM(AF84,AI84,AL84,AO84,AR84,AU84,AX84,BA84)</f>
        <v>3372</v>
      </c>
      <c r="BL84" s="375">
        <f>SUM(AG84,AJ84,AM84,AP84,AS84,AV84,AY84,BB84)</f>
        <v>1530</v>
      </c>
      <c r="BM84" s="375">
        <f t="shared" ref="BM84" si="90">SUM(AH84,AK84,AN84,AQ84,AT84,AW84,AZ84,BC84)</f>
        <v>93</v>
      </c>
      <c r="BO84" s="30">
        <f>BK84*100/BK139</f>
        <v>45.128479657387579</v>
      </c>
      <c r="BP84" s="294"/>
      <c r="BQ84" s="294"/>
      <c r="BR84" s="294"/>
    </row>
    <row r="85" spans="1:70" s="30" customFormat="1" ht="31.35" customHeight="1" x14ac:dyDescent="0.25">
      <c r="A85" s="452" t="s">
        <v>104</v>
      </c>
      <c r="B85" s="1107" t="s">
        <v>206</v>
      </c>
      <c r="C85" s="1108"/>
      <c r="D85" s="1108"/>
      <c r="E85" s="1108"/>
      <c r="F85" s="1108"/>
      <c r="G85" s="1108"/>
      <c r="H85" s="1108"/>
      <c r="I85" s="1108"/>
      <c r="J85" s="1108"/>
      <c r="K85" s="1108"/>
      <c r="L85" s="1108"/>
      <c r="M85" s="1108"/>
      <c r="N85" s="1109"/>
      <c r="O85" s="975"/>
      <c r="P85" s="976"/>
      <c r="Q85" s="442"/>
      <c r="R85" s="451"/>
      <c r="S85" s="432"/>
      <c r="T85" s="828"/>
      <c r="U85" s="829"/>
      <c r="V85" s="914"/>
      <c r="W85" s="830"/>
      <c r="X85" s="828"/>
      <c r="Y85" s="829"/>
      <c r="Z85" s="914"/>
      <c r="AA85" s="915"/>
      <c r="AB85" s="914"/>
      <c r="AC85" s="915"/>
      <c r="AD85" s="829"/>
      <c r="AE85" s="829"/>
      <c r="AF85" s="341"/>
      <c r="AG85" s="342"/>
      <c r="AH85" s="345"/>
      <c r="AI85" s="341"/>
      <c r="AJ85" s="342"/>
      <c r="AK85" s="345"/>
      <c r="AL85" s="341"/>
      <c r="AM85" s="342"/>
      <c r="AN85" s="345"/>
      <c r="AO85" s="341"/>
      <c r="AP85" s="342"/>
      <c r="AQ85" s="345"/>
      <c r="AR85" s="341"/>
      <c r="AS85" s="342"/>
      <c r="AT85" s="345"/>
      <c r="AU85" s="341"/>
      <c r="AV85" s="342"/>
      <c r="AW85" s="345"/>
      <c r="AX85" s="341"/>
      <c r="AY85" s="342"/>
      <c r="AZ85" s="345"/>
      <c r="BA85" s="341"/>
      <c r="BB85" s="342"/>
      <c r="BC85" s="345"/>
      <c r="BD85" s="828"/>
      <c r="BE85" s="830"/>
      <c r="BF85" s="952"/>
      <c r="BG85" s="952"/>
      <c r="BH85" s="952"/>
      <c r="BI85" s="953"/>
      <c r="BJ85" s="292">
        <f t="shared" si="8"/>
        <v>0</v>
      </c>
      <c r="BK85" s="293"/>
      <c r="BL85" s="293"/>
      <c r="BM85" s="293"/>
      <c r="BP85" s="294"/>
      <c r="BQ85" s="294"/>
      <c r="BR85" s="294"/>
    </row>
    <row r="86" spans="1:70" s="30" customFormat="1" ht="31.35" customHeight="1" x14ac:dyDescent="0.25">
      <c r="A86" s="446" t="s">
        <v>119</v>
      </c>
      <c r="B86" s="979" t="s">
        <v>198</v>
      </c>
      <c r="C86" s="980"/>
      <c r="D86" s="980"/>
      <c r="E86" s="980"/>
      <c r="F86" s="980"/>
      <c r="G86" s="980"/>
      <c r="H86" s="980"/>
      <c r="I86" s="980"/>
      <c r="J86" s="980"/>
      <c r="K86" s="980"/>
      <c r="L86" s="980"/>
      <c r="M86" s="980"/>
      <c r="N86" s="981"/>
      <c r="O86" s="982" t="s">
        <v>531</v>
      </c>
      <c r="P86" s="983"/>
      <c r="Q86" s="440"/>
      <c r="R86" s="445">
        <v>1</v>
      </c>
      <c r="S86" s="435"/>
      <c r="T86" s="811">
        <f>SUM(AF86,AI86,AL86,AO86,AR86,AU86,AX86,BA86)</f>
        <v>72</v>
      </c>
      <c r="U86" s="812"/>
      <c r="V86" s="900">
        <f t="shared" ref="V86" si="91">SUM(AG86,AJ86,AM86,AP86,AS86,AV86,AY86,BB86)</f>
        <v>34</v>
      </c>
      <c r="W86" s="813"/>
      <c r="X86" s="812">
        <v>18</v>
      </c>
      <c r="Y86" s="812"/>
      <c r="Z86" s="900"/>
      <c r="AA86" s="899"/>
      <c r="AB86" s="900">
        <v>16</v>
      </c>
      <c r="AC86" s="899"/>
      <c r="AD86" s="812"/>
      <c r="AE86" s="813"/>
      <c r="AF86" s="268">
        <v>72</v>
      </c>
      <c r="AG86" s="298">
        <v>34</v>
      </c>
      <c r="AH86" s="303">
        <v>2</v>
      </c>
      <c r="AI86" s="302"/>
      <c r="AJ86" s="298"/>
      <c r="AK86" s="303"/>
      <c r="AL86" s="302"/>
      <c r="AM86" s="298"/>
      <c r="AN86" s="303"/>
      <c r="AO86" s="268"/>
      <c r="AP86" s="298"/>
      <c r="AQ86" s="270"/>
      <c r="AR86" s="268"/>
      <c r="AS86" s="298"/>
      <c r="AT86" s="270"/>
      <c r="AU86" s="302"/>
      <c r="AV86" s="298"/>
      <c r="AW86" s="303"/>
      <c r="AX86" s="268"/>
      <c r="AY86" s="298"/>
      <c r="AZ86" s="270"/>
      <c r="BA86" s="268"/>
      <c r="BB86" s="298"/>
      <c r="BC86" s="270"/>
      <c r="BD86" s="811">
        <f t="shared" ref="BD86" si="92">SUM(AH86,AK86,AN86,AQ86,AT86,AW86,AZ86,BC86)</f>
        <v>2</v>
      </c>
      <c r="BE86" s="813"/>
      <c r="BF86" s="992" t="s">
        <v>226</v>
      </c>
      <c r="BG86" s="993"/>
      <c r="BH86" s="993"/>
      <c r="BI86" s="994"/>
      <c r="BJ86" s="292">
        <f t="shared" si="8"/>
        <v>34</v>
      </c>
      <c r="BK86" s="293"/>
      <c r="BL86" s="293"/>
      <c r="BM86" s="293"/>
      <c r="BP86" s="294"/>
      <c r="BQ86" s="294"/>
      <c r="BR86" s="294"/>
    </row>
    <row r="87" spans="1:70" s="30" customFormat="1" ht="84.9" customHeight="1" x14ac:dyDescent="0.25">
      <c r="A87" s="446" t="s">
        <v>144</v>
      </c>
      <c r="B87" s="979" t="s">
        <v>251</v>
      </c>
      <c r="C87" s="980"/>
      <c r="D87" s="980"/>
      <c r="E87" s="980"/>
      <c r="F87" s="980"/>
      <c r="G87" s="980"/>
      <c r="H87" s="980"/>
      <c r="I87" s="980"/>
      <c r="J87" s="980"/>
      <c r="K87" s="980"/>
      <c r="L87" s="980"/>
      <c r="M87" s="980"/>
      <c r="N87" s="981"/>
      <c r="O87" s="988" t="s">
        <v>539</v>
      </c>
      <c r="P87" s="989"/>
      <c r="Q87" s="440"/>
      <c r="R87" s="445">
        <v>4</v>
      </c>
      <c r="S87" s="435"/>
      <c r="T87" s="811">
        <f>SUM(AF87,AI87,AL87,AO87,AR87,AU87,AX87,BA87)</f>
        <v>72</v>
      </c>
      <c r="U87" s="812"/>
      <c r="V87" s="900">
        <f>SUM(AG87,AJ87,AM87,AP87,AS87,AV87,AY87,BB87)</f>
        <v>34</v>
      </c>
      <c r="W87" s="813"/>
      <c r="X87" s="812">
        <v>18</v>
      </c>
      <c r="Y87" s="812"/>
      <c r="Z87" s="900"/>
      <c r="AA87" s="899"/>
      <c r="AB87" s="900">
        <v>16</v>
      </c>
      <c r="AC87" s="899"/>
      <c r="AD87" s="812"/>
      <c r="AE87" s="813"/>
      <c r="AF87" s="268"/>
      <c r="AG87" s="298"/>
      <c r="AH87" s="270"/>
      <c r="AI87" s="268"/>
      <c r="AJ87" s="298"/>
      <c r="AK87" s="270"/>
      <c r="AL87" s="268"/>
      <c r="AM87" s="298"/>
      <c r="AN87" s="270"/>
      <c r="AO87" s="268">
        <v>72</v>
      </c>
      <c r="AP87" s="298">
        <v>34</v>
      </c>
      <c r="AQ87" s="270">
        <v>2</v>
      </c>
      <c r="AR87" s="268"/>
      <c r="AS87" s="298"/>
      <c r="AT87" s="270"/>
      <c r="AU87" s="268"/>
      <c r="AV87" s="298"/>
      <c r="AW87" s="270"/>
      <c r="AX87" s="268"/>
      <c r="AY87" s="298"/>
      <c r="AZ87" s="270"/>
      <c r="BA87" s="268"/>
      <c r="BB87" s="298"/>
      <c r="BC87" s="270"/>
      <c r="BD87" s="811">
        <f>SUM(AH87,AK87,AN87,AQ87,AT87,AW87,AZ87,BC87)</f>
        <v>2</v>
      </c>
      <c r="BE87" s="813"/>
      <c r="BF87" s="992" t="s">
        <v>261</v>
      </c>
      <c r="BG87" s="993"/>
      <c r="BH87" s="993"/>
      <c r="BI87" s="994"/>
      <c r="BJ87" s="292">
        <f t="shared" si="8"/>
        <v>34</v>
      </c>
      <c r="BK87" s="293"/>
      <c r="BL87" s="293"/>
      <c r="BM87" s="293"/>
      <c r="BP87" s="294"/>
      <c r="BQ87" s="294"/>
      <c r="BR87" s="294"/>
    </row>
    <row r="88" spans="1:70" s="30" customFormat="1" ht="84.9" customHeight="1" x14ac:dyDescent="0.25">
      <c r="A88" s="446" t="s">
        <v>224</v>
      </c>
      <c r="B88" s="979" t="s">
        <v>196</v>
      </c>
      <c r="C88" s="980"/>
      <c r="D88" s="980"/>
      <c r="E88" s="980"/>
      <c r="F88" s="980"/>
      <c r="G88" s="980"/>
      <c r="H88" s="980"/>
      <c r="I88" s="980"/>
      <c r="J88" s="980"/>
      <c r="K88" s="980"/>
      <c r="L88" s="980"/>
      <c r="M88" s="980"/>
      <c r="N88" s="981"/>
      <c r="O88" s="988" t="s">
        <v>540</v>
      </c>
      <c r="P88" s="989"/>
      <c r="Q88" s="440"/>
      <c r="R88" s="445">
        <v>5</v>
      </c>
      <c r="S88" s="435"/>
      <c r="T88" s="811">
        <f>SUM(AF88,AI88,AL88,AO88,AR88,AU88,AX88,BA88)</f>
        <v>72</v>
      </c>
      <c r="U88" s="812"/>
      <c r="V88" s="900">
        <f>SUM(AG88,AJ88,AM88,AP88,AS88,AV88,AY88,BB88)</f>
        <v>34</v>
      </c>
      <c r="W88" s="813"/>
      <c r="X88" s="812">
        <v>16</v>
      </c>
      <c r="Y88" s="812"/>
      <c r="Z88" s="900"/>
      <c r="AA88" s="899"/>
      <c r="AB88" s="900">
        <v>18</v>
      </c>
      <c r="AC88" s="899"/>
      <c r="AD88" s="812"/>
      <c r="AE88" s="813"/>
      <c r="AF88" s="268"/>
      <c r="AG88" s="298"/>
      <c r="AH88" s="270"/>
      <c r="AI88" s="268"/>
      <c r="AJ88" s="298"/>
      <c r="AK88" s="270"/>
      <c r="AL88" s="268"/>
      <c r="AM88" s="298"/>
      <c r="AN88" s="270"/>
      <c r="AO88" s="268"/>
      <c r="AP88" s="298"/>
      <c r="AQ88" s="270"/>
      <c r="AR88" s="268">
        <v>72</v>
      </c>
      <c r="AS88" s="298">
        <v>34</v>
      </c>
      <c r="AT88" s="270">
        <v>2</v>
      </c>
      <c r="AU88" s="268"/>
      <c r="AV88" s="298"/>
      <c r="AW88" s="270"/>
      <c r="AX88" s="268"/>
      <c r="AY88" s="298"/>
      <c r="AZ88" s="270"/>
      <c r="BA88" s="268"/>
      <c r="BB88" s="298"/>
      <c r="BC88" s="270"/>
      <c r="BD88" s="811">
        <f>SUM(AH88,AK88,AN88,AQ88,AT88,AW88,AZ88,BC88)</f>
        <v>2</v>
      </c>
      <c r="BE88" s="813"/>
      <c r="BF88" s="992" t="s">
        <v>464</v>
      </c>
      <c r="BG88" s="993"/>
      <c r="BH88" s="993"/>
      <c r="BI88" s="994"/>
      <c r="BJ88" s="292">
        <f t="shared" si="8"/>
        <v>34</v>
      </c>
      <c r="BK88" s="293"/>
      <c r="BL88" s="293"/>
      <c r="BM88" s="293"/>
      <c r="BP88" s="294"/>
      <c r="BQ88" s="294"/>
      <c r="BR88" s="294"/>
    </row>
    <row r="89" spans="1:70" s="30" customFormat="1" ht="31.35" customHeight="1" x14ac:dyDescent="0.25">
      <c r="A89" s="354" t="s">
        <v>120</v>
      </c>
      <c r="B89" s="984" t="s">
        <v>155</v>
      </c>
      <c r="C89" s="985"/>
      <c r="D89" s="985"/>
      <c r="E89" s="985"/>
      <c r="F89" s="985"/>
      <c r="G89" s="985"/>
      <c r="H89" s="985"/>
      <c r="I89" s="985"/>
      <c r="J89" s="985"/>
      <c r="K89" s="985"/>
      <c r="L89" s="985"/>
      <c r="M89" s="985"/>
      <c r="N89" s="986"/>
      <c r="O89" s="982"/>
      <c r="P89" s="983"/>
      <c r="Q89" s="440"/>
      <c r="R89" s="445"/>
      <c r="S89" s="435"/>
      <c r="T89" s="811"/>
      <c r="U89" s="812"/>
      <c r="V89" s="900"/>
      <c r="W89" s="813"/>
      <c r="X89" s="811"/>
      <c r="Y89" s="812"/>
      <c r="Z89" s="900"/>
      <c r="AA89" s="899"/>
      <c r="AB89" s="900"/>
      <c r="AC89" s="899"/>
      <c r="AD89" s="812"/>
      <c r="AE89" s="812"/>
      <c r="AF89" s="268"/>
      <c r="AG89" s="298"/>
      <c r="AH89" s="346"/>
      <c r="AI89" s="268"/>
      <c r="AJ89" s="298"/>
      <c r="AK89" s="346"/>
      <c r="AL89" s="268"/>
      <c r="AM89" s="298"/>
      <c r="AN89" s="346"/>
      <c r="AO89" s="268"/>
      <c r="AP89" s="298"/>
      <c r="AQ89" s="346"/>
      <c r="AR89" s="268"/>
      <c r="AS89" s="298"/>
      <c r="AT89" s="346"/>
      <c r="AU89" s="268"/>
      <c r="AV89" s="298"/>
      <c r="AW89" s="346"/>
      <c r="AX89" s="268"/>
      <c r="AY89" s="298"/>
      <c r="AZ89" s="346"/>
      <c r="BA89" s="268"/>
      <c r="BB89" s="298"/>
      <c r="BC89" s="346"/>
      <c r="BD89" s="811"/>
      <c r="BE89" s="813"/>
      <c r="BF89" s="992"/>
      <c r="BG89" s="993"/>
      <c r="BH89" s="993"/>
      <c r="BI89" s="994"/>
      <c r="BJ89" s="292">
        <f t="shared" si="8"/>
        <v>0</v>
      </c>
      <c r="BK89" s="293"/>
      <c r="BL89" s="293"/>
      <c r="BM89" s="293"/>
      <c r="BP89" s="294"/>
      <c r="BQ89" s="294"/>
      <c r="BR89" s="294"/>
    </row>
    <row r="90" spans="1:70" s="30" customFormat="1" ht="31.35" customHeight="1" x14ac:dyDescent="0.25">
      <c r="A90" s="378" t="s">
        <v>185</v>
      </c>
      <c r="B90" s="979" t="s">
        <v>156</v>
      </c>
      <c r="C90" s="980"/>
      <c r="D90" s="980"/>
      <c r="E90" s="980"/>
      <c r="F90" s="980"/>
      <c r="G90" s="980"/>
      <c r="H90" s="980"/>
      <c r="I90" s="980"/>
      <c r="J90" s="980"/>
      <c r="K90" s="980"/>
      <c r="L90" s="980"/>
      <c r="M90" s="980"/>
      <c r="N90" s="981"/>
      <c r="O90" s="996" t="s">
        <v>541</v>
      </c>
      <c r="P90" s="856"/>
      <c r="Q90" s="440"/>
      <c r="R90" s="445">
        <v>1</v>
      </c>
      <c r="S90" s="435">
        <v>1</v>
      </c>
      <c r="T90" s="811">
        <f t="shared" ref="T90:T93" si="93">SUM(AF90,AI90,AL90,AO90,AR90,AU90,AX90,BA90)</f>
        <v>108</v>
      </c>
      <c r="U90" s="812"/>
      <c r="V90" s="900">
        <f t="shared" ref="V90:V91" si="94">SUM(AG90,AJ90,AM90,AP90,AS90,AV90,AY90,BB90)</f>
        <v>50</v>
      </c>
      <c r="W90" s="813"/>
      <c r="X90" s="812">
        <v>16</v>
      </c>
      <c r="Y90" s="812"/>
      <c r="Z90" s="900"/>
      <c r="AA90" s="899"/>
      <c r="AB90" s="900">
        <v>34</v>
      </c>
      <c r="AC90" s="899"/>
      <c r="AD90" s="812"/>
      <c r="AE90" s="813"/>
      <c r="AF90" s="268">
        <v>108</v>
      </c>
      <c r="AG90" s="298">
        <v>50</v>
      </c>
      <c r="AH90" s="303">
        <v>3</v>
      </c>
      <c r="AI90" s="302"/>
      <c r="AJ90" s="298"/>
      <c r="AK90" s="303"/>
      <c r="AL90" s="302"/>
      <c r="AM90" s="298"/>
      <c r="AN90" s="303"/>
      <c r="AO90" s="302"/>
      <c r="AP90" s="298"/>
      <c r="AQ90" s="303"/>
      <c r="AR90" s="302"/>
      <c r="AS90" s="298"/>
      <c r="AT90" s="303"/>
      <c r="AU90" s="302"/>
      <c r="AV90" s="298"/>
      <c r="AW90" s="303"/>
      <c r="AX90" s="302"/>
      <c r="AY90" s="298"/>
      <c r="AZ90" s="303"/>
      <c r="BA90" s="302"/>
      <c r="BB90" s="298"/>
      <c r="BC90" s="303"/>
      <c r="BD90" s="811">
        <f>SUM(AH90,AK90,AN90,AQ90,AT90,AW90,AZ90,BC90)</f>
        <v>3</v>
      </c>
      <c r="BE90" s="813"/>
      <c r="BF90" s="992" t="s">
        <v>138</v>
      </c>
      <c r="BG90" s="993"/>
      <c r="BH90" s="993"/>
      <c r="BI90" s="994"/>
      <c r="BJ90" s="292">
        <f t="shared" si="8"/>
        <v>50</v>
      </c>
      <c r="BK90" s="293"/>
      <c r="BL90" s="293"/>
      <c r="BM90" s="293"/>
      <c r="BP90" s="294"/>
      <c r="BQ90" s="294"/>
      <c r="BR90" s="294"/>
    </row>
    <row r="91" spans="1:70" s="30" customFormat="1" ht="31.35" customHeight="1" x14ac:dyDescent="0.25">
      <c r="A91" s="378" t="s">
        <v>184</v>
      </c>
      <c r="B91" s="979" t="s">
        <v>197</v>
      </c>
      <c r="C91" s="980"/>
      <c r="D91" s="980"/>
      <c r="E91" s="980"/>
      <c r="F91" s="980"/>
      <c r="G91" s="980"/>
      <c r="H91" s="980"/>
      <c r="I91" s="980"/>
      <c r="J91" s="980"/>
      <c r="K91" s="980"/>
      <c r="L91" s="980"/>
      <c r="M91" s="980"/>
      <c r="N91" s="981"/>
      <c r="O91" s="996" t="s">
        <v>542</v>
      </c>
      <c r="P91" s="856"/>
      <c r="Q91" s="440"/>
      <c r="R91" s="445">
        <v>4</v>
      </c>
      <c r="S91" s="435"/>
      <c r="T91" s="811">
        <f t="shared" si="93"/>
        <v>108</v>
      </c>
      <c r="U91" s="812"/>
      <c r="V91" s="900">
        <f t="shared" si="94"/>
        <v>48</v>
      </c>
      <c r="W91" s="813"/>
      <c r="X91" s="812">
        <v>32</v>
      </c>
      <c r="Y91" s="812"/>
      <c r="Z91" s="900"/>
      <c r="AA91" s="899"/>
      <c r="AB91" s="812">
        <v>16</v>
      </c>
      <c r="AC91" s="899"/>
      <c r="AD91" s="900"/>
      <c r="AE91" s="813"/>
      <c r="AF91" s="268"/>
      <c r="AG91" s="298"/>
      <c r="AH91" s="303"/>
      <c r="AI91" s="302"/>
      <c r="AJ91" s="298"/>
      <c r="AK91" s="303"/>
      <c r="AL91" s="302"/>
      <c r="AM91" s="298"/>
      <c r="AN91" s="303"/>
      <c r="AO91" s="268">
        <v>108</v>
      </c>
      <c r="AP91" s="298">
        <v>48</v>
      </c>
      <c r="AQ91" s="270">
        <v>3</v>
      </c>
      <c r="AR91" s="268"/>
      <c r="AS91" s="298"/>
      <c r="AT91" s="270"/>
      <c r="AU91" s="302"/>
      <c r="AV91" s="298"/>
      <c r="AW91" s="303"/>
      <c r="AX91" s="268"/>
      <c r="AY91" s="298"/>
      <c r="AZ91" s="270"/>
      <c r="BA91" s="268"/>
      <c r="BB91" s="298"/>
      <c r="BC91" s="270"/>
      <c r="BD91" s="811">
        <f>SUM(AH91,AK91,AN91,AQ91,AT91,AW91,AZ91,BC91)</f>
        <v>3</v>
      </c>
      <c r="BE91" s="813"/>
      <c r="BF91" s="992" t="s">
        <v>140</v>
      </c>
      <c r="BG91" s="993"/>
      <c r="BH91" s="993"/>
      <c r="BI91" s="994"/>
      <c r="BJ91" s="292">
        <f t="shared" si="8"/>
        <v>48</v>
      </c>
      <c r="BK91" s="293"/>
      <c r="BL91" s="293"/>
      <c r="BM91" s="293"/>
      <c r="BP91" s="294"/>
      <c r="BQ91" s="294"/>
      <c r="BR91" s="294"/>
    </row>
    <row r="92" spans="1:70" s="30" customFormat="1" ht="31.35" customHeight="1" x14ac:dyDescent="0.25">
      <c r="A92" s="378" t="s">
        <v>186</v>
      </c>
      <c r="B92" s="979" t="s">
        <v>228</v>
      </c>
      <c r="C92" s="980"/>
      <c r="D92" s="980"/>
      <c r="E92" s="980"/>
      <c r="F92" s="980"/>
      <c r="G92" s="980"/>
      <c r="H92" s="980"/>
      <c r="I92" s="980"/>
      <c r="J92" s="980"/>
      <c r="K92" s="980"/>
      <c r="L92" s="980"/>
      <c r="M92" s="980"/>
      <c r="N92" s="981"/>
      <c r="O92" s="996" t="s">
        <v>542</v>
      </c>
      <c r="P92" s="856"/>
      <c r="Q92" s="440"/>
      <c r="R92" s="445">
        <v>4</v>
      </c>
      <c r="S92" s="435"/>
      <c r="T92" s="811">
        <f t="shared" si="93"/>
        <v>102</v>
      </c>
      <c r="U92" s="812"/>
      <c r="V92" s="900">
        <v>36</v>
      </c>
      <c r="W92" s="813"/>
      <c r="X92" s="812">
        <v>22</v>
      </c>
      <c r="Y92" s="812"/>
      <c r="Z92" s="900"/>
      <c r="AA92" s="899"/>
      <c r="AB92" s="812">
        <v>14</v>
      </c>
      <c r="AC92" s="899"/>
      <c r="AD92" s="900"/>
      <c r="AE92" s="813"/>
      <c r="AF92" s="268"/>
      <c r="AG92" s="298"/>
      <c r="AH92" s="303"/>
      <c r="AI92" s="302"/>
      <c r="AJ92" s="298"/>
      <c r="AK92" s="303"/>
      <c r="AL92" s="302"/>
      <c r="AM92" s="298"/>
      <c r="AN92" s="303"/>
      <c r="AO92" s="268">
        <v>102</v>
      </c>
      <c r="AP92" s="298">
        <v>36</v>
      </c>
      <c r="AQ92" s="270">
        <v>3</v>
      </c>
      <c r="AR92" s="268"/>
      <c r="AS92" s="298"/>
      <c r="AT92" s="270"/>
      <c r="AU92" s="302"/>
      <c r="AV92" s="298"/>
      <c r="AW92" s="303"/>
      <c r="AX92" s="268"/>
      <c r="AY92" s="298"/>
      <c r="AZ92" s="270"/>
      <c r="BA92" s="268"/>
      <c r="BB92" s="298"/>
      <c r="BC92" s="270"/>
      <c r="BD92" s="811">
        <f t="shared" ref="BD92" si="95">SUM(AH92,AK92,AN92,AQ92,AT92,AW92,AZ92,BC92)</f>
        <v>3</v>
      </c>
      <c r="BE92" s="813"/>
      <c r="BF92" s="992" t="s">
        <v>141</v>
      </c>
      <c r="BG92" s="993"/>
      <c r="BH92" s="993"/>
      <c r="BI92" s="994"/>
      <c r="BJ92" s="292">
        <f t="shared" si="8"/>
        <v>36</v>
      </c>
      <c r="BK92" s="293"/>
      <c r="BL92" s="293"/>
      <c r="BM92" s="293"/>
      <c r="BP92" s="294"/>
      <c r="BQ92" s="294"/>
      <c r="BR92" s="294"/>
    </row>
    <row r="93" spans="1:70" s="30" customFormat="1" ht="84.9" customHeight="1" x14ac:dyDescent="0.25">
      <c r="A93" s="446" t="s">
        <v>187</v>
      </c>
      <c r="B93" s="979" t="s">
        <v>448</v>
      </c>
      <c r="C93" s="980"/>
      <c r="D93" s="980"/>
      <c r="E93" s="980"/>
      <c r="F93" s="980"/>
      <c r="G93" s="980"/>
      <c r="H93" s="980"/>
      <c r="I93" s="980"/>
      <c r="J93" s="980"/>
      <c r="K93" s="980"/>
      <c r="L93" s="980"/>
      <c r="M93" s="980"/>
      <c r="N93" s="981"/>
      <c r="O93" s="982" t="s">
        <v>543</v>
      </c>
      <c r="P93" s="983"/>
      <c r="Q93" s="440"/>
      <c r="R93" s="445">
        <v>4</v>
      </c>
      <c r="S93" s="432"/>
      <c r="T93" s="814">
        <f t="shared" si="93"/>
        <v>108</v>
      </c>
      <c r="U93" s="815"/>
      <c r="V93" s="940">
        <f t="shared" ref="V93" si="96">SUM(AG93,AJ93,AM93,AP93,AS93,AV93,AY93,BB93)</f>
        <v>50</v>
      </c>
      <c r="W93" s="816"/>
      <c r="X93" s="815">
        <v>26</v>
      </c>
      <c r="Y93" s="874"/>
      <c r="Z93" s="940"/>
      <c r="AA93" s="874"/>
      <c r="AB93" s="940">
        <v>24</v>
      </c>
      <c r="AC93" s="874"/>
      <c r="AD93" s="940"/>
      <c r="AE93" s="816"/>
      <c r="AF93" s="265"/>
      <c r="AG93" s="285"/>
      <c r="AH93" s="291"/>
      <c r="AI93" s="290"/>
      <c r="AJ93" s="285"/>
      <c r="AK93" s="291"/>
      <c r="AL93" s="290"/>
      <c r="AM93" s="285"/>
      <c r="AN93" s="291"/>
      <c r="AO93" s="290">
        <v>108</v>
      </c>
      <c r="AP93" s="285">
        <v>50</v>
      </c>
      <c r="AQ93" s="291">
        <v>3</v>
      </c>
      <c r="AR93" s="290"/>
      <c r="AS93" s="285"/>
      <c r="AT93" s="291"/>
      <c r="AU93" s="290"/>
      <c r="AV93" s="285"/>
      <c r="AW93" s="291"/>
      <c r="AX93" s="290"/>
      <c r="AY93" s="285"/>
      <c r="AZ93" s="291"/>
      <c r="BA93" s="290"/>
      <c r="BB93" s="285"/>
      <c r="BC93" s="291"/>
      <c r="BD93" s="814">
        <f t="shared" si="19"/>
        <v>3</v>
      </c>
      <c r="BE93" s="816"/>
      <c r="BF93" s="879" t="s">
        <v>367</v>
      </c>
      <c r="BG93" s="876"/>
      <c r="BH93" s="876"/>
      <c r="BI93" s="995"/>
      <c r="BJ93" s="292">
        <f t="shared" si="8"/>
        <v>50</v>
      </c>
      <c r="BK93" s="293"/>
      <c r="BL93" s="293"/>
      <c r="BM93" s="293"/>
      <c r="BP93" s="294"/>
      <c r="BQ93" s="294"/>
      <c r="BR93" s="294"/>
    </row>
    <row r="94" spans="1:70" s="30" customFormat="1" ht="31.35" customHeight="1" x14ac:dyDescent="0.25">
      <c r="A94" s="354" t="s">
        <v>343</v>
      </c>
      <c r="B94" s="984" t="s">
        <v>415</v>
      </c>
      <c r="C94" s="985"/>
      <c r="D94" s="985"/>
      <c r="E94" s="985"/>
      <c r="F94" s="985"/>
      <c r="G94" s="985"/>
      <c r="H94" s="985"/>
      <c r="I94" s="985"/>
      <c r="J94" s="985"/>
      <c r="K94" s="985"/>
      <c r="L94" s="985"/>
      <c r="M94" s="985"/>
      <c r="N94" s="986"/>
      <c r="O94" s="982"/>
      <c r="P94" s="983"/>
      <c r="Q94" s="440"/>
      <c r="R94" s="445"/>
      <c r="S94" s="435"/>
      <c r="T94" s="811"/>
      <c r="U94" s="899"/>
      <c r="V94" s="812"/>
      <c r="W94" s="899"/>
      <c r="X94" s="811"/>
      <c r="Y94" s="899"/>
      <c r="Z94" s="900"/>
      <c r="AA94" s="899"/>
      <c r="AB94" s="900"/>
      <c r="AC94" s="899"/>
      <c r="AD94" s="812"/>
      <c r="AE94" s="899"/>
      <c r="AF94" s="302"/>
      <c r="AG94" s="298"/>
      <c r="AH94" s="346"/>
      <c r="AI94" s="302"/>
      <c r="AJ94" s="298"/>
      <c r="AK94" s="346"/>
      <c r="AL94" s="302"/>
      <c r="AM94" s="298"/>
      <c r="AN94" s="346"/>
      <c r="AO94" s="302"/>
      <c r="AP94" s="298"/>
      <c r="AQ94" s="346"/>
      <c r="AR94" s="302"/>
      <c r="AS94" s="298"/>
      <c r="AT94" s="346"/>
      <c r="AU94" s="302"/>
      <c r="AV94" s="298"/>
      <c r="AW94" s="346"/>
      <c r="AX94" s="302"/>
      <c r="AY94" s="298"/>
      <c r="AZ94" s="346"/>
      <c r="BA94" s="302"/>
      <c r="BB94" s="298"/>
      <c r="BC94" s="303"/>
      <c r="BD94" s="811"/>
      <c r="BE94" s="813"/>
      <c r="BF94" s="855"/>
      <c r="BG94" s="855"/>
      <c r="BH94" s="855"/>
      <c r="BI94" s="856"/>
      <c r="BJ94" s="292">
        <f t="shared" si="8"/>
        <v>0</v>
      </c>
      <c r="BP94" s="294"/>
      <c r="BQ94" s="294"/>
      <c r="BR94" s="294"/>
    </row>
    <row r="95" spans="1:70" s="30" customFormat="1" ht="31.35" customHeight="1" x14ac:dyDescent="0.25">
      <c r="A95" s="446" t="s">
        <v>344</v>
      </c>
      <c r="B95" s="979" t="s">
        <v>287</v>
      </c>
      <c r="C95" s="980"/>
      <c r="D95" s="980"/>
      <c r="E95" s="980"/>
      <c r="F95" s="980"/>
      <c r="G95" s="980"/>
      <c r="H95" s="980"/>
      <c r="I95" s="980"/>
      <c r="J95" s="980"/>
      <c r="K95" s="980"/>
      <c r="L95" s="980"/>
      <c r="M95" s="980"/>
      <c r="N95" s="981"/>
      <c r="O95" s="982" t="s">
        <v>536</v>
      </c>
      <c r="P95" s="983"/>
      <c r="Q95" s="440"/>
      <c r="R95" s="445">
        <v>3</v>
      </c>
      <c r="S95" s="435"/>
      <c r="T95" s="811">
        <f t="shared" ref="T95:T115" si="97">SUM(AF95,AI95,AL95,AO95,AR95,AU95,AX95,BA95)</f>
        <v>108</v>
      </c>
      <c r="U95" s="812"/>
      <c r="V95" s="900">
        <f t="shared" ref="V95:V115" si="98">SUM(AG95,AJ95,AM95,AP95,AS95,AV95,AY95,BB95)</f>
        <v>52</v>
      </c>
      <c r="W95" s="813"/>
      <c r="X95" s="815">
        <v>20</v>
      </c>
      <c r="Y95" s="874"/>
      <c r="Z95" s="940">
        <v>32</v>
      </c>
      <c r="AA95" s="874"/>
      <c r="AB95" s="940"/>
      <c r="AC95" s="874"/>
      <c r="AD95" s="940"/>
      <c r="AE95" s="815"/>
      <c r="AF95" s="302"/>
      <c r="AG95" s="298"/>
      <c r="AH95" s="303"/>
      <c r="AI95" s="302"/>
      <c r="AJ95" s="298"/>
      <c r="AK95" s="303"/>
      <c r="AL95" s="302">
        <v>108</v>
      </c>
      <c r="AM95" s="298">
        <v>52</v>
      </c>
      <c r="AN95" s="303">
        <v>3</v>
      </c>
      <c r="AO95" s="302"/>
      <c r="AP95" s="298"/>
      <c r="AQ95" s="303"/>
      <c r="AR95" s="302"/>
      <c r="AS95" s="298"/>
      <c r="AT95" s="303"/>
      <c r="AU95" s="302"/>
      <c r="AV95" s="298"/>
      <c r="AW95" s="303"/>
      <c r="AX95" s="302"/>
      <c r="AY95" s="298"/>
      <c r="AZ95" s="303"/>
      <c r="BA95" s="302"/>
      <c r="BB95" s="298"/>
      <c r="BC95" s="303"/>
      <c r="BD95" s="811">
        <f t="shared" ref="BD95:BD115" si="99">SUM(AH95,AK95,AN95,AQ95,AT95,AW95,AZ95,BC95)</f>
        <v>3</v>
      </c>
      <c r="BE95" s="813"/>
      <c r="BF95" s="855" t="s">
        <v>314</v>
      </c>
      <c r="BG95" s="855"/>
      <c r="BH95" s="855"/>
      <c r="BI95" s="856"/>
      <c r="BJ95" s="292">
        <f t="shared" si="8"/>
        <v>52</v>
      </c>
      <c r="BP95" s="294"/>
      <c r="BQ95" s="294"/>
      <c r="BR95" s="294"/>
    </row>
    <row r="96" spans="1:70" s="30" customFormat="1" ht="56.85" customHeight="1" x14ac:dyDescent="0.25">
      <c r="A96" s="446" t="s">
        <v>345</v>
      </c>
      <c r="B96" s="979" t="s">
        <v>289</v>
      </c>
      <c r="C96" s="980"/>
      <c r="D96" s="980"/>
      <c r="E96" s="980"/>
      <c r="F96" s="980"/>
      <c r="G96" s="980"/>
      <c r="H96" s="980"/>
      <c r="I96" s="980"/>
      <c r="J96" s="980"/>
      <c r="K96" s="980"/>
      <c r="L96" s="980"/>
      <c r="M96" s="980"/>
      <c r="N96" s="981"/>
      <c r="O96" s="982" t="s">
        <v>536</v>
      </c>
      <c r="P96" s="983"/>
      <c r="Q96" s="440"/>
      <c r="R96" s="445">
        <v>3</v>
      </c>
      <c r="S96" s="435"/>
      <c r="T96" s="811">
        <f t="shared" si="97"/>
        <v>216</v>
      </c>
      <c r="U96" s="812"/>
      <c r="V96" s="900">
        <f t="shared" si="98"/>
        <v>90</v>
      </c>
      <c r="W96" s="813"/>
      <c r="X96" s="812">
        <v>46</v>
      </c>
      <c r="Y96" s="899"/>
      <c r="Z96" s="900">
        <v>44</v>
      </c>
      <c r="AA96" s="899"/>
      <c r="AB96" s="900"/>
      <c r="AC96" s="899"/>
      <c r="AD96" s="900"/>
      <c r="AE96" s="812"/>
      <c r="AF96" s="302"/>
      <c r="AG96" s="298"/>
      <c r="AH96" s="303"/>
      <c r="AI96" s="302"/>
      <c r="AJ96" s="298"/>
      <c r="AK96" s="303"/>
      <c r="AL96" s="302">
        <v>216</v>
      </c>
      <c r="AM96" s="298">
        <v>90</v>
      </c>
      <c r="AN96" s="303">
        <v>6</v>
      </c>
      <c r="AO96" s="302"/>
      <c r="AP96" s="298"/>
      <c r="AQ96" s="303"/>
      <c r="AR96" s="302"/>
      <c r="AS96" s="298"/>
      <c r="AT96" s="303"/>
      <c r="AU96" s="302"/>
      <c r="AV96" s="298"/>
      <c r="AW96" s="303"/>
      <c r="AX96" s="302"/>
      <c r="AY96" s="298"/>
      <c r="AZ96" s="303"/>
      <c r="BA96" s="302"/>
      <c r="BB96" s="298"/>
      <c r="BC96" s="303"/>
      <c r="BD96" s="811">
        <f t="shared" si="99"/>
        <v>6</v>
      </c>
      <c r="BE96" s="813"/>
      <c r="BF96" s="855" t="s">
        <v>304</v>
      </c>
      <c r="BG96" s="855"/>
      <c r="BH96" s="855"/>
      <c r="BI96" s="856"/>
      <c r="BJ96" s="292">
        <f t="shared" si="8"/>
        <v>90</v>
      </c>
      <c r="BP96" s="294"/>
      <c r="BQ96" s="294"/>
      <c r="BR96" s="294"/>
    </row>
    <row r="97" spans="1:70" s="30" customFormat="1" ht="31.35" customHeight="1" x14ac:dyDescent="0.25">
      <c r="A97" s="354" t="s">
        <v>285</v>
      </c>
      <c r="B97" s="984" t="s">
        <v>443</v>
      </c>
      <c r="C97" s="985"/>
      <c r="D97" s="985"/>
      <c r="E97" s="985"/>
      <c r="F97" s="985"/>
      <c r="G97" s="985"/>
      <c r="H97" s="985"/>
      <c r="I97" s="985"/>
      <c r="J97" s="985"/>
      <c r="K97" s="985"/>
      <c r="L97" s="985"/>
      <c r="M97" s="985"/>
      <c r="N97" s="986"/>
      <c r="O97" s="982"/>
      <c r="P97" s="983"/>
      <c r="Q97" s="440"/>
      <c r="R97" s="445"/>
      <c r="S97" s="435"/>
      <c r="T97" s="811"/>
      <c r="U97" s="899"/>
      <c r="V97" s="812"/>
      <c r="W97" s="899"/>
      <c r="X97" s="811"/>
      <c r="Y97" s="899"/>
      <c r="Z97" s="900"/>
      <c r="AA97" s="899"/>
      <c r="AB97" s="900"/>
      <c r="AC97" s="899"/>
      <c r="AD97" s="812"/>
      <c r="AE97" s="899"/>
      <c r="AF97" s="302"/>
      <c r="AG97" s="298"/>
      <c r="AH97" s="346"/>
      <c r="AI97" s="302"/>
      <c r="AJ97" s="298"/>
      <c r="AK97" s="346"/>
      <c r="AL97" s="302"/>
      <c r="AM97" s="298"/>
      <c r="AN97" s="346"/>
      <c r="AO97" s="302"/>
      <c r="AP97" s="298"/>
      <c r="AQ97" s="346"/>
      <c r="AR97" s="302"/>
      <c r="AS97" s="298"/>
      <c r="AT97" s="346"/>
      <c r="AU97" s="302"/>
      <c r="AV97" s="298"/>
      <c r="AW97" s="346"/>
      <c r="AX97" s="302"/>
      <c r="AY97" s="298"/>
      <c r="AZ97" s="346"/>
      <c r="BA97" s="302"/>
      <c r="BB97" s="298"/>
      <c r="BC97" s="303"/>
      <c r="BD97" s="811"/>
      <c r="BE97" s="813"/>
      <c r="BF97" s="855"/>
      <c r="BG97" s="855"/>
      <c r="BH97" s="855"/>
      <c r="BI97" s="856"/>
      <c r="BJ97" s="292">
        <f t="shared" si="8"/>
        <v>0</v>
      </c>
      <c r="BP97" s="294"/>
      <c r="BQ97" s="294"/>
      <c r="BR97" s="294"/>
    </row>
    <row r="98" spans="1:70" s="30" customFormat="1" ht="31.35" customHeight="1" x14ac:dyDescent="0.25">
      <c r="A98" s="446" t="s">
        <v>286</v>
      </c>
      <c r="B98" s="979" t="s">
        <v>292</v>
      </c>
      <c r="C98" s="980"/>
      <c r="D98" s="980"/>
      <c r="E98" s="980"/>
      <c r="F98" s="980"/>
      <c r="G98" s="980"/>
      <c r="H98" s="980"/>
      <c r="I98" s="980"/>
      <c r="J98" s="980"/>
      <c r="K98" s="980"/>
      <c r="L98" s="980"/>
      <c r="M98" s="980"/>
      <c r="N98" s="981"/>
      <c r="O98" s="982" t="s">
        <v>536</v>
      </c>
      <c r="P98" s="983"/>
      <c r="Q98" s="440"/>
      <c r="R98" s="445">
        <v>3</v>
      </c>
      <c r="S98" s="435"/>
      <c r="T98" s="811">
        <f t="shared" ref="T98" si="100">SUM(AF98,AI98,AL98,AO98,AR98,AU98,AX98,BA98)</f>
        <v>108</v>
      </c>
      <c r="U98" s="812"/>
      <c r="V98" s="900">
        <f t="shared" ref="V98" si="101">SUM(AG98,AJ98,AM98,AP98,AS98,AV98,AY98,BB98)</f>
        <v>52</v>
      </c>
      <c r="W98" s="813"/>
      <c r="X98" s="812">
        <v>32</v>
      </c>
      <c r="Y98" s="899"/>
      <c r="Z98" s="900">
        <v>20</v>
      </c>
      <c r="AA98" s="899"/>
      <c r="AB98" s="900"/>
      <c r="AC98" s="899"/>
      <c r="AD98" s="900"/>
      <c r="AE98" s="812"/>
      <c r="AF98" s="302"/>
      <c r="AG98" s="298"/>
      <c r="AH98" s="303"/>
      <c r="AI98" s="302"/>
      <c r="AJ98" s="298"/>
      <c r="AK98" s="303"/>
      <c r="AL98" s="302">
        <v>108</v>
      </c>
      <c r="AM98" s="298">
        <v>52</v>
      </c>
      <c r="AN98" s="303">
        <v>3</v>
      </c>
      <c r="AO98" s="302"/>
      <c r="AP98" s="298"/>
      <c r="AQ98" s="303"/>
      <c r="AR98" s="302"/>
      <c r="AS98" s="298"/>
      <c r="AT98" s="303"/>
      <c r="AU98" s="302"/>
      <c r="AV98" s="298"/>
      <c r="AW98" s="303"/>
      <c r="AX98" s="302"/>
      <c r="AY98" s="298"/>
      <c r="AZ98" s="303"/>
      <c r="BA98" s="302"/>
      <c r="BB98" s="298"/>
      <c r="BC98" s="303"/>
      <c r="BD98" s="814">
        <f t="shared" ref="BD98" si="102">SUM(AH98,AK98,AN98,AQ98,AT98,AW98,AZ98,BC98)</f>
        <v>3</v>
      </c>
      <c r="BE98" s="816"/>
      <c r="BF98" s="855" t="s">
        <v>326</v>
      </c>
      <c r="BG98" s="855"/>
      <c r="BH98" s="855"/>
      <c r="BI98" s="856"/>
      <c r="BJ98" s="292">
        <f t="shared" si="8"/>
        <v>52</v>
      </c>
      <c r="BP98" s="294"/>
      <c r="BQ98" s="294"/>
      <c r="BR98" s="294"/>
    </row>
    <row r="99" spans="1:70" s="30" customFormat="1" ht="31.35" customHeight="1" x14ac:dyDescent="0.25">
      <c r="A99" s="1121" t="s">
        <v>288</v>
      </c>
      <c r="B99" s="1104" t="s">
        <v>294</v>
      </c>
      <c r="C99" s="1105"/>
      <c r="D99" s="1105"/>
      <c r="E99" s="1105"/>
      <c r="F99" s="1105"/>
      <c r="G99" s="1105"/>
      <c r="H99" s="1105"/>
      <c r="I99" s="1105"/>
      <c r="J99" s="1105"/>
      <c r="K99" s="1105"/>
      <c r="L99" s="1105"/>
      <c r="M99" s="1105"/>
      <c r="N99" s="1106"/>
      <c r="O99" s="1010" t="s">
        <v>536</v>
      </c>
      <c r="P99" s="1011"/>
      <c r="Q99" s="440"/>
      <c r="R99" s="445"/>
      <c r="S99" s="435"/>
      <c r="T99" s="811">
        <f>SUM(T100:U101)</f>
        <v>228</v>
      </c>
      <c r="U99" s="812"/>
      <c r="V99" s="900">
        <f t="shared" ref="V99" si="103">SUM(V100:W101)</f>
        <v>116</v>
      </c>
      <c r="W99" s="813"/>
      <c r="X99" s="811">
        <f t="shared" ref="X99" si="104">SUM(X100:Y101)</f>
        <v>60</v>
      </c>
      <c r="Y99" s="812"/>
      <c r="Z99" s="900">
        <f t="shared" ref="Z99" si="105">SUM(Z100:AA101)</f>
        <v>56</v>
      </c>
      <c r="AA99" s="812"/>
      <c r="AB99" s="900">
        <f t="shared" ref="AB99" si="106">SUM(AB100:AC101)</f>
        <v>0</v>
      </c>
      <c r="AC99" s="812"/>
      <c r="AD99" s="900">
        <f t="shared" ref="AD99" si="107">SUM(AD100:AE101)</f>
        <v>0</v>
      </c>
      <c r="AE99" s="813"/>
      <c r="AF99" s="302"/>
      <c r="AG99" s="298"/>
      <c r="AH99" s="303"/>
      <c r="AI99" s="302"/>
      <c r="AJ99" s="298"/>
      <c r="AK99" s="303"/>
      <c r="AL99" s="302"/>
      <c r="AM99" s="298"/>
      <c r="AN99" s="303"/>
      <c r="AO99" s="302"/>
      <c r="AP99" s="298"/>
      <c r="AQ99" s="303"/>
      <c r="AR99" s="302"/>
      <c r="AS99" s="298"/>
      <c r="AT99" s="303"/>
      <c r="AU99" s="302"/>
      <c r="AV99" s="298"/>
      <c r="AW99" s="303"/>
      <c r="AX99" s="302"/>
      <c r="AY99" s="298"/>
      <c r="AZ99" s="303"/>
      <c r="BA99" s="302"/>
      <c r="BB99" s="298"/>
      <c r="BC99" s="303"/>
      <c r="BD99" s="811">
        <f>SUM(BD100:BE101)</f>
        <v>6</v>
      </c>
      <c r="BE99" s="813"/>
      <c r="BF99" s="1000" t="s">
        <v>326</v>
      </c>
      <c r="BG99" s="1001"/>
      <c r="BH99" s="1001"/>
      <c r="BI99" s="1002"/>
      <c r="BJ99" s="292">
        <f t="shared" si="8"/>
        <v>116</v>
      </c>
      <c r="BP99" s="294"/>
      <c r="BQ99" s="294"/>
      <c r="BR99" s="294"/>
    </row>
    <row r="100" spans="1:70" s="30" customFormat="1" ht="31.35" customHeight="1" x14ac:dyDescent="0.25">
      <c r="A100" s="1122"/>
      <c r="B100" s="1110"/>
      <c r="C100" s="1111"/>
      <c r="D100" s="1111"/>
      <c r="E100" s="1111"/>
      <c r="F100" s="1111"/>
      <c r="G100" s="1111"/>
      <c r="H100" s="1111"/>
      <c r="I100" s="1111"/>
      <c r="J100" s="1111"/>
      <c r="K100" s="1111"/>
      <c r="L100" s="1111"/>
      <c r="M100" s="1111"/>
      <c r="N100" s="1112"/>
      <c r="O100" s="1012"/>
      <c r="P100" s="1013"/>
      <c r="Q100" s="440">
        <v>4</v>
      </c>
      <c r="R100" s="445"/>
      <c r="S100" s="435"/>
      <c r="T100" s="811">
        <f t="shared" si="97"/>
        <v>120</v>
      </c>
      <c r="U100" s="812"/>
      <c r="V100" s="900">
        <f>SUM(AG100,AJ100,AM100,AP100,AS100,AV100,AY100,BB100)</f>
        <v>64</v>
      </c>
      <c r="W100" s="813"/>
      <c r="X100" s="812">
        <v>28</v>
      </c>
      <c r="Y100" s="899"/>
      <c r="Z100" s="900">
        <v>36</v>
      </c>
      <c r="AA100" s="899"/>
      <c r="AB100" s="900"/>
      <c r="AC100" s="899"/>
      <c r="AD100" s="900"/>
      <c r="AE100" s="812"/>
      <c r="AF100" s="302"/>
      <c r="AG100" s="445"/>
      <c r="AH100" s="303"/>
      <c r="AI100" s="302"/>
      <c r="AJ100" s="445"/>
      <c r="AK100" s="303"/>
      <c r="AL100" s="302"/>
      <c r="AM100" s="445"/>
      <c r="AN100" s="303"/>
      <c r="AO100" s="302">
        <v>120</v>
      </c>
      <c r="AP100" s="445">
        <v>64</v>
      </c>
      <c r="AQ100" s="303">
        <v>3</v>
      </c>
      <c r="AR100" s="302"/>
      <c r="AS100" s="445"/>
      <c r="AT100" s="303"/>
      <c r="AU100" s="302"/>
      <c r="AV100" s="445"/>
      <c r="AW100" s="303"/>
      <c r="AX100" s="302"/>
      <c r="AY100" s="445"/>
      <c r="AZ100" s="303"/>
      <c r="BA100" s="302"/>
      <c r="BB100" s="445"/>
      <c r="BC100" s="303"/>
      <c r="BD100" s="990">
        <f t="shared" si="99"/>
        <v>3</v>
      </c>
      <c r="BE100" s="991"/>
      <c r="BF100" s="920"/>
      <c r="BG100" s="921"/>
      <c r="BH100" s="921"/>
      <c r="BI100" s="922"/>
      <c r="BJ100" s="292">
        <f t="shared" si="8"/>
        <v>64</v>
      </c>
      <c r="BP100" s="294"/>
      <c r="BQ100" s="294"/>
      <c r="BR100" s="294"/>
    </row>
    <row r="101" spans="1:70" s="30" customFormat="1" ht="31.35" customHeight="1" x14ac:dyDescent="0.25">
      <c r="A101" s="1123"/>
      <c r="B101" s="1113"/>
      <c r="C101" s="1114"/>
      <c r="D101" s="1114"/>
      <c r="E101" s="1114"/>
      <c r="F101" s="1114"/>
      <c r="G101" s="1114"/>
      <c r="H101" s="1114"/>
      <c r="I101" s="1114"/>
      <c r="J101" s="1114"/>
      <c r="K101" s="1114"/>
      <c r="L101" s="1114"/>
      <c r="M101" s="1114"/>
      <c r="N101" s="1115"/>
      <c r="O101" s="1014"/>
      <c r="P101" s="1015"/>
      <c r="Q101" s="440">
        <v>5</v>
      </c>
      <c r="R101" s="445"/>
      <c r="S101" s="435"/>
      <c r="T101" s="811">
        <f t="shared" ref="T101" si="108">SUM(AF101,AI101,AL101,AO101,AR101,AU101,AX101,BA101)</f>
        <v>108</v>
      </c>
      <c r="U101" s="812"/>
      <c r="V101" s="900">
        <f>SUM(AG101,AJ101,AM101,AP101,AS101,AV101,AY101,BB101)</f>
        <v>52</v>
      </c>
      <c r="W101" s="813"/>
      <c r="X101" s="812">
        <v>32</v>
      </c>
      <c r="Y101" s="899"/>
      <c r="Z101" s="900">
        <v>20</v>
      </c>
      <c r="AA101" s="899"/>
      <c r="AB101" s="900"/>
      <c r="AC101" s="899"/>
      <c r="AD101" s="900"/>
      <c r="AE101" s="812"/>
      <c r="AF101" s="302"/>
      <c r="AG101" s="445"/>
      <c r="AH101" s="303"/>
      <c r="AI101" s="302"/>
      <c r="AJ101" s="445"/>
      <c r="AK101" s="303"/>
      <c r="AL101" s="302"/>
      <c r="AM101" s="445"/>
      <c r="AN101" s="303"/>
      <c r="AO101" s="302"/>
      <c r="AP101" s="445"/>
      <c r="AQ101" s="303"/>
      <c r="AR101" s="302">
        <v>108</v>
      </c>
      <c r="AS101" s="445">
        <v>52</v>
      </c>
      <c r="AT101" s="303">
        <v>3</v>
      </c>
      <c r="AU101" s="302"/>
      <c r="AV101" s="445"/>
      <c r="AW101" s="303"/>
      <c r="AX101" s="302"/>
      <c r="AY101" s="445"/>
      <c r="AZ101" s="303"/>
      <c r="BA101" s="302"/>
      <c r="BB101" s="445"/>
      <c r="BC101" s="303"/>
      <c r="BD101" s="990">
        <f t="shared" ref="BD101" si="109">SUM(AH101,AK101,AN101,AQ101,AT101,AW101,AZ101,BC101)</f>
        <v>3</v>
      </c>
      <c r="BE101" s="991"/>
      <c r="BF101" s="878"/>
      <c r="BG101" s="863"/>
      <c r="BH101" s="863"/>
      <c r="BI101" s="864"/>
      <c r="BJ101" s="292">
        <f t="shared" ref="BJ101" si="110">SUM(X101:AE101)</f>
        <v>52</v>
      </c>
      <c r="BP101" s="294"/>
      <c r="BQ101" s="294"/>
      <c r="BR101" s="294"/>
    </row>
    <row r="102" spans="1:70" s="30" customFormat="1" ht="31.35" customHeight="1" x14ac:dyDescent="0.25">
      <c r="A102" s="446" t="s">
        <v>346</v>
      </c>
      <c r="B102" s="979" t="s">
        <v>295</v>
      </c>
      <c r="C102" s="980"/>
      <c r="D102" s="980"/>
      <c r="E102" s="980"/>
      <c r="F102" s="980"/>
      <c r="G102" s="980"/>
      <c r="H102" s="980"/>
      <c r="I102" s="980"/>
      <c r="J102" s="980"/>
      <c r="K102" s="980"/>
      <c r="L102" s="980"/>
      <c r="M102" s="980"/>
      <c r="N102" s="981"/>
      <c r="O102" s="982" t="s">
        <v>536</v>
      </c>
      <c r="P102" s="983"/>
      <c r="Q102" s="440"/>
      <c r="R102" s="445">
        <v>6</v>
      </c>
      <c r="S102" s="435"/>
      <c r="T102" s="811">
        <f t="shared" si="97"/>
        <v>108</v>
      </c>
      <c r="U102" s="812"/>
      <c r="V102" s="900">
        <f t="shared" ref="V102" si="111">SUM(AG102,AJ102,AM102,AP102,AS102,AV102,AY102,BB102)</f>
        <v>58</v>
      </c>
      <c r="W102" s="813"/>
      <c r="X102" s="812">
        <v>34</v>
      </c>
      <c r="Y102" s="899"/>
      <c r="Z102" s="900">
        <v>24</v>
      </c>
      <c r="AA102" s="899"/>
      <c r="AB102" s="900"/>
      <c r="AC102" s="899"/>
      <c r="AD102" s="900"/>
      <c r="AE102" s="812"/>
      <c r="AF102" s="302"/>
      <c r="AG102" s="298"/>
      <c r="AH102" s="303"/>
      <c r="AI102" s="302"/>
      <c r="AJ102" s="298"/>
      <c r="AK102" s="303"/>
      <c r="AL102" s="302"/>
      <c r="AM102" s="298"/>
      <c r="AN102" s="303"/>
      <c r="AO102" s="302"/>
      <c r="AP102" s="298"/>
      <c r="AQ102" s="303"/>
      <c r="AR102" s="302"/>
      <c r="AS102" s="298"/>
      <c r="AT102" s="303"/>
      <c r="AU102" s="302">
        <v>108</v>
      </c>
      <c r="AV102" s="298">
        <v>58</v>
      </c>
      <c r="AW102" s="303">
        <v>3</v>
      </c>
      <c r="AX102" s="302"/>
      <c r="AY102" s="298"/>
      <c r="AZ102" s="303"/>
      <c r="BA102" s="302"/>
      <c r="BB102" s="298"/>
      <c r="BC102" s="303"/>
      <c r="BD102" s="811">
        <f t="shared" si="99"/>
        <v>3</v>
      </c>
      <c r="BE102" s="813"/>
      <c r="BF102" s="855" t="s">
        <v>326</v>
      </c>
      <c r="BG102" s="855"/>
      <c r="BH102" s="855"/>
      <c r="BI102" s="856"/>
      <c r="BJ102" s="292">
        <f t="shared" si="8"/>
        <v>58</v>
      </c>
      <c r="BP102" s="292"/>
      <c r="BQ102" s="292"/>
      <c r="BR102" s="292"/>
    </row>
    <row r="103" spans="1:70" s="30" customFormat="1" ht="31.35" customHeight="1" x14ac:dyDescent="0.25">
      <c r="A103" s="354" t="s">
        <v>290</v>
      </c>
      <c r="B103" s="984" t="s">
        <v>416</v>
      </c>
      <c r="C103" s="985"/>
      <c r="D103" s="985"/>
      <c r="E103" s="985"/>
      <c r="F103" s="985"/>
      <c r="G103" s="985"/>
      <c r="H103" s="985"/>
      <c r="I103" s="985"/>
      <c r="J103" s="985"/>
      <c r="K103" s="985"/>
      <c r="L103" s="985"/>
      <c r="M103" s="985"/>
      <c r="N103" s="986"/>
      <c r="O103" s="982"/>
      <c r="P103" s="983"/>
      <c r="Q103" s="440"/>
      <c r="R103" s="445"/>
      <c r="S103" s="435"/>
      <c r="T103" s="811"/>
      <c r="U103" s="899"/>
      <c r="V103" s="812"/>
      <c r="W103" s="899"/>
      <c r="X103" s="811"/>
      <c r="Y103" s="899"/>
      <c r="Z103" s="900"/>
      <c r="AA103" s="899"/>
      <c r="AB103" s="900"/>
      <c r="AC103" s="899"/>
      <c r="AD103" s="812"/>
      <c r="AE103" s="899"/>
      <c r="AF103" s="302"/>
      <c r="AG103" s="298"/>
      <c r="AH103" s="346"/>
      <c r="AI103" s="302"/>
      <c r="AJ103" s="298"/>
      <c r="AK103" s="346"/>
      <c r="AL103" s="302"/>
      <c r="AM103" s="298"/>
      <c r="AN103" s="346"/>
      <c r="AO103" s="302"/>
      <c r="AP103" s="298"/>
      <c r="AQ103" s="346"/>
      <c r="AR103" s="302"/>
      <c r="AS103" s="298"/>
      <c r="AT103" s="346"/>
      <c r="AU103" s="302"/>
      <c r="AV103" s="298"/>
      <c r="AW103" s="346"/>
      <c r="AX103" s="302"/>
      <c r="AY103" s="298"/>
      <c r="AZ103" s="346"/>
      <c r="BA103" s="302"/>
      <c r="BB103" s="298"/>
      <c r="BC103" s="303"/>
      <c r="BD103" s="811"/>
      <c r="BE103" s="813"/>
      <c r="BF103" s="855"/>
      <c r="BG103" s="855"/>
      <c r="BH103" s="855"/>
      <c r="BI103" s="856"/>
      <c r="BJ103" s="292">
        <f t="shared" si="8"/>
        <v>0</v>
      </c>
      <c r="BP103" s="294"/>
      <c r="BQ103" s="294"/>
      <c r="BR103" s="294"/>
    </row>
    <row r="104" spans="1:70" s="30" customFormat="1" ht="31.35" customHeight="1" x14ac:dyDescent="0.25">
      <c r="A104" s="378" t="s">
        <v>291</v>
      </c>
      <c r="B104" s="979" t="s">
        <v>302</v>
      </c>
      <c r="C104" s="980"/>
      <c r="D104" s="980"/>
      <c r="E104" s="980"/>
      <c r="F104" s="980"/>
      <c r="G104" s="980"/>
      <c r="H104" s="980"/>
      <c r="I104" s="980"/>
      <c r="J104" s="980"/>
      <c r="K104" s="980"/>
      <c r="L104" s="980"/>
      <c r="M104" s="980"/>
      <c r="N104" s="981"/>
      <c r="O104" s="982" t="s">
        <v>536</v>
      </c>
      <c r="P104" s="983"/>
      <c r="Q104" s="440">
        <v>4</v>
      </c>
      <c r="R104" s="445"/>
      <c r="S104" s="435"/>
      <c r="T104" s="811">
        <f t="shared" ref="T104" si="112">SUM(AF104,AI104,AL104,AO104,AR104,AU104,AX104,BA104)</f>
        <v>120</v>
      </c>
      <c r="U104" s="899"/>
      <c r="V104" s="900">
        <f t="shared" ref="V104" si="113">SUM(AG104,AJ104,AM104,AP104,AS104,AV104,AY104,BB104)</f>
        <v>64</v>
      </c>
      <c r="W104" s="813"/>
      <c r="X104" s="812">
        <v>40</v>
      </c>
      <c r="Y104" s="899"/>
      <c r="Z104" s="900"/>
      <c r="AA104" s="899"/>
      <c r="AB104" s="900">
        <v>24</v>
      </c>
      <c r="AC104" s="899"/>
      <c r="AD104" s="900"/>
      <c r="AE104" s="812"/>
      <c r="AF104" s="302"/>
      <c r="AG104" s="298"/>
      <c r="AH104" s="303"/>
      <c r="AI104" s="302"/>
      <c r="AJ104" s="298"/>
      <c r="AK104" s="303"/>
      <c r="AL104" s="302"/>
      <c r="AM104" s="298"/>
      <c r="AN104" s="303"/>
      <c r="AO104" s="302">
        <v>120</v>
      </c>
      <c r="AP104" s="298">
        <v>64</v>
      </c>
      <c r="AQ104" s="303">
        <v>3</v>
      </c>
      <c r="AR104" s="302"/>
      <c r="AS104" s="298"/>
      <c r="AT104" s="303"/>
      <c r="AU104" s="302"/>
      <c r="AV104" s="298"/>
      <c r="AW104" s="303"/>
      <c r="AX104" s="302"/>
      <c r="AY104" s="298"/>
      <c r="AZ104" s="303"/>
      <c r="BA104" s="302"/>
      <c r="BB104" s="298"/>
      <c r="BC104" s="303"/>
      <c r="BD104" s="811">
        <f t="shared" ref="BD104" si="114">SUM(AH104,AK104,AN104,AQ104,AT104,AW104,AZ104,BC104)</f>
        <v>3</v>
      </c>
      <c r="BE104" s="813"/>
      <c r="BF104" s="855" t="s">
        <v>324</v>
      </c>
      <c r="BG104" s="855"/>
      <c r="BH104" s="855"/>
      <c r="BI104" s="856"/>
      <c r="BJ104" s="292">
        <f t="shared" ref="BJ104" si="115">SUM(X104:AE104)</f>
        <v>64</v>
      </c>
      <c r="BP104" s="294"/>
      <c r="BQ104" s="294"/>
      <c r="BR104" s="294"/>
    </row>
    <row r="105" spans="1:70" s="30" customFormat="1" ht="31.35" customHeight="1" x14ac:dyDescent="0.25">
      <c r="A105" s="378" t="s">
        <v>293</v>
      </c>
      <c r="B105" s="979" t="s">
        <v>298</v>
      </c>
      <c r="C105" s="980"/>
      <c r="D105" s="980"/>
      <c r="E105" s="980"/>
      <c r="F105" s="980"/>
      <c r="G105" s="980"/>
      <c r="H105" s="980"/>
      <c r="I105" s="980"/>
      <c r="J105" s="980"/>
      <c r="K105" s="980"/>
      <c r="L105" s="980"/>
      <c r="M105" s="980"/>
      <c r="N105" s="981"/>
      <c r="O105" s="982" t="s">
        <v>536</v>
      </c>
      <c r="P105" s="983"/>
      <c r="Q105" s="440"/>
      <c r="R105" s="445">
        <v>5</v>
      </c>
      <c r="S105" s="435"/>
      <c r="T105" s="811">
        <f t="shared" si="97"/>
        <v>120</v>
      </c>
      <c r="U105" s="812"/>
      <c r="V105" s="900">
        <f t="shared" si="98"/>
        <v>52</v>
      </c>
      <c r="W105" s="813"/>
      <c r="X105" s="812">
        <v>28</v>
      </c>
      <c r="Y105" s="899"/>
      <c r="Z105" s="900">
        <v>24</v>
      </c>
      <c r="AA105" s="899"/>
      <c r="AB105" s="900"/>
      <c r="AC105" s="899"/>
      <c r="AD105" s="900"/>
      <c r="AE105" s="812"/>
      <c r="AF105" s="302"/>
      <c r="AG105" s="298"/>
      <c r="AH105" s="303"/>
      <c r="AI105" s="302"/>
      <c r="AJ105" s="298"/>
      <c r="AK105" s="303"/>
      <c r="AL105" s="302"/>
      <c r="AM105" s="298"/>
      <c r="AN105" s="303"/>
      <c r="AO105" s="302"/>
      <c r="AP105" s="298"/>
      <c r="AQ105" s="303"/>
      <c r="AR105" s="302">
        <v>120</v>
      </c>
      <c r="AS105" s="298">
        <v>52</v>
      </c>
      <c r="AT105" s="303">
        <v>3</v>
      </c>
      <c r="AU105" s="302"/>
      <c r="AV105" s="298"/>
      <c r="AW105" s="303"/>
      <c r="AX105" s="302"/>
      <c r="AY105" s="298"/>
      <c r="AZ105" s="303"/>
      <c r="BA105" s="302"/>
      <c r="BB105" s="298"/>
      <c r="BC105" s="303"/>
      <c r="BD105" s="811">
        <f t="shared" si="99"/>
        <v>3</v>
      </c>
      <c r="BE105" s="813"/>
      <c r="BF105" s="855" t="s">
        <v>347</v>
      </c>
      <c r="BG105" s="855"/>
      <c r="BH105" s="855"/>
      <c r="BI105" s="856"/>
      <c r="BJ105" s="292">
        <f t="shared" si="8"/>
        <v>52</v>
      </c>
      <c r="BP105" s="294"/>
      <c r="BQ105" s="294"/>
      <c r="BR105" s="294"/>
    </row>
    <row r="106" spans="1:70" s="30" customFormat="1" ht="31.35" customHeight="1" x14ac:dyDescent="0.25">
      <c r="A106" s="378" t="s">
        <v>381</v>
      </c>
      <c r="B106" s="979" t="s">
        <v>300</v>
      </c>
      <c r="C106" s="980"/>
      <c r="D106" s="980"/>
      <c r="E106" s="980"/>
      <c r="F106" s="980"/>
      <c r="G106" s="980"/>
      <c r="H106" s="980"/>
      <c r="I106" s="980"/>
      <c r="J106" s="980"/>
      <c r="K106" s="980"/>
      <c r="L106" s="980"/>
      <c r="M106" s="980"/>
      <c r="N106" s="981"/>
      <c r="O106" s="982" t="s">
        <v>536</v>
      </c>
      <c r="P106" s="983"/>
      <c r="Q106" s="440"/>
      <c r="R106" s="445">
        <v>5</v>
      </c>
      <c r="S106" s="435"/>
      <c r="T106" s="811">
        <f>SUM(AF106,AI106,AL106,AO106,AR106,AU106,AX106,BA106)</f>
        <v>108</v>
      </c>
      <c r="U106" s="812"/>
      <c r="V106" s="900">
        <f t="shared" si="98"/>
        <v>52</v>
      </c>
      <c r="W106" s="813"/>
      <c r="X106" s="812">
        <v>32</v>
      </c>
      <c r="Y106" s="899"/>
      <c r="Z106" s="900">
        <v>20</v>
      </c>
      <c r="AA106" s="899"/>
      <c r="AB106" s="900"/>
      <c r="AC106" s="899"/>
      <c r="AD106" s="900"/>
      <c r="AE106" s="812"/>
      <c r="AF106" s="302"/>
      <c r="AG106" s="298"/>
      <c r="AH106" s="303"/>
      <c r="AI106" s="302"/>
      <c r="AJ106" s="298"/>
      <c r="AK106" s="303"/>
      <c r="AL106" s="302"/>
      <c r="AM106" s="298"/>
      <c r="AN106" s="303"/>
      <c r="AO106" s="302"/>
      <c r="AP106" s="298"/>
      <c r="AQ106" s="303"/>
      <c r="AR106" s="302">
        <v>108</v>
      </c>
      <c r="AS106" s="298">
        <v>52</v>
      </c>
      <c r="AT106" s="303">
        <v>3</v>
      </c>
      <c r="AU106" s="302"/>
      <c r="AV106" s="298"/>
      <c r="AW106" s="303"/>
      <c r="AX106" s="302"/>
      <c r="AY106" s="298"/>
      <c r="AZ106" s="303"/>
      <c r="BA106" s="302"/>
      <c r="BB106" s="298"/>
      <c r="BC106" s="303"/>
      <c r="BD106" s="811">
        <f t="shared" si="99"/>
        <v>3</v>
      </c>
      <c r="BE106" s="813"/>
      <c r="BF106" s="855" t="s">
        <v>348</v>
      </c>
      <c r="BG106" s="855"/>
      <c r="BH106" s="855"/>
      <c r="BI106" s="856"/>
      <c r="BJ106" s="292">
        <f t="shared" si="8"/>
        <v>52</v>
      </c>
      <c r="BP106" s="294"/>
      <c r="BQ106" s="294"/>
      <c r="BR106" s="294"/>
    </row>
    <row r="107" spans="1:70" s="30" customFormat="1" ht="31.35" customHeight="1" x14ac:dyDescent="0.25">
      <c r="A107" s="354" t="s">
        <v>296</v>
      </c>
      <c r="B107" s="984" t="s">
        <v>417</v>
      </c>
      <c r="C107" s="985"/>
      <c r="D107" s="985"/>
      <c r="E107" s="985"/>
      <c r="F107" s="985"/>
      <c r="G107" s="985"/>
      <c r="H107" s="985"/>
      <c r="I107" s="985"/>
      <c r="J107" s="985"/>
      <c r="K107" s="985"/>
      <c r="L107" s="985"/>
      <c r="M107" s="985"/>
      <c r="N107" s="986"/>
      <c r="O107" s="982"/>
      <c r="P107" s="983"/>
      <c r="Q107" s="440"/>
      <c r="R107" s="445"/>
      <c r="S107" s="435"/>
      <c r="T107" s="811"/>
      <c r="U107" s="899"/>
      <c r="V107" s="812"/>
      <c r="W107" s="899"/>
      <c r="X107" s="811"/>
      <c r="Y107" s="899"/>
      <c r="Z107" s="900"/>
      <c r="AA107" s="899"/>
      <c r="AB107" s="900"/>
      <c r="AC107" s="899"/>
      <c r="AD107" s="812"/>
      <c r="AE107" s="899"/>
      <c r="AF107" s="302"/>
      <c r="AG107" s="298"/>
      <c r="AH107" s="346"/>
      <c r="AI107" s="302"/>
      <c r="AJ107" s="298"/>
      <c r="AK107" s="346"/>
      <c r="AL107" s="302"/>
      <c r="AM107" s="298"/>
      <c r="AN107" s="346"/>
      <c r="AO107" s="302"/>
      <c r="AP107" s="298"/>
      <c r="AQ107" s="346"/>
      <c r="AR107" s="302"/>
      <c r="AS107" s="298"/>
      <c r="AT107" s="346"/>
      <c r="AU107" s="302"/>
      <c r="AV107" s="298"/>
      <c r="AW107" s="346"/>
      <c r="AX107" s="302"/>
      <c r="AY107" s="298"/>
      <c r="AZ107" s="346"/>
      <c r="BA107" s="302"/>
      <c r="BB107" s="298"/>
      <c r="BC107" s="303"/>
      <c r="BD107" s="811"/>
      <c r="BE107" s="813"/>
      <c r="BF107" s="855"/>
      <c r="BG107" s="855"/>
      <c r="BH107" s="855"/>
      <c r="BI107" s="856"/>
      <c r="BJ107" s="292">
        <f t="shared" si="8"/>
        <v>0</v>
      </c>
      <c r="BP107" s="294"/>
      <c r="BQ107" s="294"/>
      <c r="BR107" s="294"/>
    </row>
    <row r="108" spans="1:70" s="30" customFormat="1" ht="31.35" customHeight="1" x14ac:dyDescent="0.25">
      <c r="A108" s="378" t="s">
        <v>297</v>
      </c>
      <c r="B108" s="979" t="s">
        <v>303</v>
      </c>
      <c r="C108" s="980"/>
      <c r="D108" s="980"/>
      <c r="E108" s="980"/>
      <c r="F108" s="980"/>
      <c r="G108" s="980"/>
      <c r="H108" s="980"/>
      <c r="I108" s="980"/>
      <c r="J108" s="980"/>
      <c r="K108" s="980"/>
      <c r="L108" s="980"/>
      <c r="M108" s="980"/>
      <c r="N108" s="981"/>
      <c r="O108" s="988" t="s">
        <v>536</v>
      </c>
      <c r="P108" s="989"/>
      <c r="Q108" s="440"/>
      <c r="R108" s="445">
        <v>6</v>
      </c>
      <c r="S108" s="435"/>
      <c r="T108" s="811">
        <f t="shared" ref="T108:T109" si="116">SUM(AF108,AI108,AL108,AO108,AR108,AU108,AX108,BA108)</f>
        <v>120</v>
      </c>
      <c r="U108" s="899"/>
      <c r="V108" s="900">
        <f t="shared" ref="V108:V109" si="117">SUM(AG108,AJ108,AM108,AP108,AS108,AV108,AY108,BB108)</f>
        <v>58</v>
      </c>
      <c r="W108" s="813"/>
      <c r="X108" s="812">
        <v>34</v>
      </c>
      <c r="Y108" s="899"/>
      <c r="Z108" s="900">
        <v>24</v>
      </c>
      <c r="AA108" s="899"/>
      <c r="AB108" s="900"/>
      <c r="AC108" s="899"/>
      <c r="AD108" s="900"/>
      <c r="AE108" s="812"/>
      <c r="AF108" s="302"/>
      <c r="AG108" s="298"/>
      <c r="AH108" s="303"/>
      <c r="AI108" s="302"/>
      <c r="AJ108" s="298"/>
      <c r="AK108" s="303"/>
      <c r="AL108" s="302"/>
      <c r="AM108" s="298"/>
      <c r="AN108" s="303"/>
      <c r="AO108" s="302"/>
      <c r="AP108" s="298"/>
      <c r="AQ108" s="303"/>
      <c r="AR108" s="302"/>
      <c r="AS108" s="298"/>
      <c r="AT108" s="303"/>
      <c r="AU108" s="302">
        <v>120</v>
      </c>
      <c r="AV108" s="298">
        <v>58</v>
      </c>
      <c r="AW108" s="303">
        <v>3</v>
      </c>
      <c r="AX108" s="302"/>
      <c r="AY108" s="298"/>
      <c r="AZ108" s="303"/>
      <c r="BA108" s="302"/>
      <c r="BB108" s="298"/>
      <c r="BC108" s="303"/>
      <c r="BD108" s="811">
        <f t="shared" ref="BD108" si="118">SUM(AH108,AK108,AN108,AQ108,AT108,AW108,AZ108,BC108)</f>
        <v>3</v>
      </c>
      <c r="BE108" s="813"/>
      <c r="BF108" s="855" t="s">
        <v>349</v>
      </c>
      <c r="BG108" s="855"/>
      <c r="BH108" s="855"/>
      <c r="BI108" s="856"/>
      <c r="BJ108" s="292">
        <f t="shared" si="8"/>
        <v>58</v>
      </c>
      <c r="BP108" s="292"/>
      <c r="BQ108" s="292"/>
      <c r="BR108" s="292"/>
    </row>
    <row r="109" spans="1:70" s="30" customFormat="1" ht="56.85" customHeight="1" x14ac:dyDescent="0.25">
      <c r="A109" s="378" t="s">
        <v>299</v>
      </c>
      <c r="B109" s="979" t="s">
        <v>371</v>
      </c>
      <c r="C109" s="980"/>
      <c r="D109" s="980"/>
      <c r="E109" s="980"/>
      <c r="F109" s="980"/>
      <c r="G109" s="980"/>
      <c r="H109" s="980"/>
      <c r="I109" s="980"/>
      <c r="J109" s="980"/>
      <c r="K109" s="980"/>
      <c r="L109" s="980"/>
      <c r="M109" s="980"/>
      <c r="N109" s="981"/>
      <c r="O109" s="988" t="s">
        <v>536</v>
      </c>
      <c r="P109" s="989"/>
      <c r="Q109" s="440"/>
      <c r="R109" s="445">
        <v>7</v>
      </c>
      <c r="S109" s="435"/>
      <c r="T109" s="811">
        <f t="shared" si="116"/>
        <v>152</v>
      </c>
      <c r="U109" s="899"/>
      <c r="V109" s="900">
        <f t="shared" si="117"/>
        <v>78</v>
      </c>
      <c r="W109" s="813"/>
      <c r="X109" s="812">
        <v>46</v>
      </c>
      <c r="Y109" s="899"/>
      <c r="Z109" s="900">
        <v>32</v>
      </c>
      <c r="AA109" s="899"/>
      <c r="AB109" s="900"/>
      <c r="AC109" s="899"/>
      <c r="AD109" s="900"/>
      <c r="AE109" s="812"/>
      <c r="AF109" s="302"/>
      <c r="AG109" s="298"/>
      <c r="AH109" s="303"/>
      <c r="AI109" s="302"/>
      <c r="AJ109" s="298"/>
      <c r="AK109" s="303"/>
      <c r="AL109" s="302"/>
      <c r="AM109" s="298"/>
      <c r="AN109" s="303"/>
      <c r="AO109" s="302"/>
      <c r="AP109" s="298"/>
      <c r="AQ109" s="303"/>
      <c r="AR109" s="302"/>
      <c r="AS109" s="298"/>
      <c r="AT109" s="303"/>
      <c r="AU109" s="302"/>
      <c r="AV109" s="298"/>
      <c r="AW109" s="303"/>
      <c r="AX109" s="302">
        <v>152</v>
      </c>
      <c r="AY109" s="298">
        <v>78</v>
      </c>
      <c r="AZ109" s="303">
        <v>5</v>
      </c>
      <c r="BA109" s="302"/>
      <c r="BB109" s="298"/>
      <c r="BC109" s="303"/>
      <c r="BD109" s="811">
        <f t="shared" si="99"/>
        <v>5</v>
      </c>
      <c r="BE109" s="813"/>
      <c r="BF109" s="855" t="s">
        <v>350</v>
      </c>
      <c r="BG109" s="855"/>
      <c r="BH109" s="855"/>
      <c r="BI109" s="856"/>
      <c r="BJ109" s="292">
        <f t="shared" si="8"/>
        <v>78</v>
      </c>
      <c r="BP109" s="294"/>
      <c r="BQ109" s="294"/>
      <c r="BR109" s="294"/>
    </row>
    <row r="110" spans="1:70" s="30" customFormat="1" ht="56.85" customHeight="1" x14ac:dyDescent="0.25">
      <c r="A110" s="354" t="s">
        <v>301</v>
      </c>
      <c r="B110" s="984" t="s">
        <v>418</v>
      </c>
      <c r="C110" s="985"/>
      <c r="D110" s="985"/>
      <c r="E110" s="985"/>
      <c r="F110" s="985"/>
      <c r="G110" s="985"/>
      <c r="H110" s="985"/>
      <c r="I110" s="985"/>
      <c r="J110" s="985"/>
      <c r="K110" s="985"/>
      <c r="L110" s="985"/>
      <c r="M110" s="985"/>
      <c r="N110" s="986"/>
      <c r="O110" s="982"/>
      <c r="P110" s="983"/>
      <c r="Q110" s="440"/>
      <c r="R110" s="445"/>
      <c r="S110" s="432"/>
      <c r="T110" s="814"/>
      <c r="U110" s="874"/>
      <c r="V110" s="815"/>
      <c r="W110" s="874"/>
      <c r="X110" s="814"/>
      <c r="Y110" s="874"/>
      <c r="Z110" s="940"/>
      <c r="AA110" s="874"/>
      <c r="AB110" s="940"/>
      <c r="AC110" s="874"/>
      <c r="AD110" s="815"/>
      <c r="AE110" s="874"/>
      <c r="AF110" s="290"/>
      <c r="AG110" s="285"/>
      <c r="AH110" s="368"/>
      <c r="AI110" s="290"/>
      <c r="AJ110" s="285"/>
      <c r="AK110" s="368"/>
      <c r="AL110" s="290"/>
      <c r="AM110" s="285"/>
      <c r="AN110" s="368"/>
      <c r="AO110" s="290"/>
      <c r="AP110" s="285"/>
      <c r="AQ110" s="368"/>
      <c r="AR110" s="290"/>
      <c r="AS110" s="285"/>
      <c r="AT110" s="368"/>
      <c r="AU110" s="290"/>
      <c r="AV110" s="285"/>
      <c r="AW110" s="368"/>
      <c r="AX110" s="290"/>
      <c r="AY110" s="285"/>
      <c r="AZ110" s="368"/>
      <c r="BA110" s="290"/>
      <c r="BB110" s="285"/>
      <c r="BC110" s="291"/>
      <c r="BD110" s="814"/>
      <c r="BE110" s="816"/>
      <c r="BF110" s="863"/>
      <c r="BG110" s="863"/>
      <c r="BH110" s="863"/>
      <c r="BI110" s="864"/>
      <c r="BJ110" s="292">
        <f t="shared" si="8"/>
        <v>0</v>
      </c>
      <c r="BP110" s="294"/>
      <c r="BQ110" s="294"/>
      <c r="BR110" s="294"/>
    </row>
    <row r="111" spans="1:70" s="30" customFormat="1" ht="56.85" customHeight="1" x14ac:dyDescent="0.25">
      <c r="A111" s="378" t="s">
        <v>385</v>
      </c>
      <c r="B111" s="979" t="s">
        <v>310</v>
      </c>
      <c r="C111" s="980"/>
      <c r="D111" s="980"/>
      <c r="E111" s="980"/>
      <c r="F111" s="980"/>
      <c r="G111" s="980"/>
      <c r="H111" s="980"/>
      <c r="I111" s="980"/>
      <c r="J111" s="980"/>
      <c r="K111" s="980"/>
      <c r="L111" s="980"/>
      <c r="M111" s="980"/>
      <c r="N111" s="981"/>
      <c r="O111" s="982" t="s">
        <v>536</v>
      </c>
      <c r="P111" s="983"/>
      <c r="Q111" s="440">
        <v>6</v>
      </c>
      <c r="R111" s="445"/>
      <c r="S111" s="435"/>
      <c r="T111" s="811">
        <f t="shared" ref="T111:T113" si="119">SUM(AF111,AI111,AL111,AO111,AR111,AU111,AX111,BA111)</f>
        <v>120</v>
      </c>
      <c r="U111" s="812"/>
      <c r="V111" s="900">
        <f t="shared" ref="V111:V113" si="120">SUM(AG111,AJ111,AM111,AP111,AS111,AV111,AY111,BB111)</f>
        <v>58</v>
      </c>
      <c r="W111" s="813"/>
      <c r="X111" s="812">
        <v>34</v>
      </c>
      <c r="Y111" s="899"/>
      <c r="Z111" s="900">
        <v>24</v>
      </c>
      <c r="AA111" s="899"/>
      <c r="AB111" s="900"/>
      <c r="AC111" s="899"/>
      <c r="AD111" s="900"/>
      <c r="AE111" s="812"/>
      <c r="AF111" s="302"/>
      <c r="AG111" s="298"/>
      <c r="AH111" s="303"/>
      <c r="AI111" s="302"/>
      <c r="AJ111" s="298"/>
      <c r="AK111" s="303"/>
      <c r="AL111" s="302"/>
      <c r="AM111" s="298"/>
      <c r="AN111" s="303"/>
      <c r="AO111" s="302"/>
      <c r="AP111" s="298"/>
      <c r="AQ111" s="303"/>
      <c r="AR111" s="302"/>
      <c r="AS111" s="298"/>
      <c r="AT111" s="303"/>
      <c r="AU111" s="302">
        <v>120</v>
      </c>
      <c r="AV111" s="298">
        <v>58</v>
      </c>
      <c r="AW111" s="303">
        <v>3</v>
      </c>
      <c r="AX111" s="302"/>
      <c r="AY111" s="298"/>
      <c r="AZ111" s="303"/>
      <c r="BA111" s="302"/>
      <c r="BB111" s="298"/>
      <c r="BC111" s="303"/>
      <c r="BD111" s="811">
        <f t="shared" ref="BD111:BD113" si="121">SUM(AH111,AK111,AN111,AQ111,AT111,AW111,AZ111,BC111)</f>
        <v>3</v>
      </c>
      <c r="BE111" s="813"/>
      <c r="BF111" s="855" t="s">
        <v>351</v>
      </c>
      <c r="BG111" s="855"/>
      <c r="BH111" s="855"/>
      <c r="BI111" s="856"/>
      <c r="BJ111" s="292">
        <f t="shared" ref="BJ111" si="122">SUM(X111:AE111)</f>
        <v>58</v>
      </c>
      <c r="BP111" s="294"/>
      <c r="BQ111" s="294"/>
      <c r="BR111" s="294"/>
    </row>
    <row r="112" spans="1:70" s="30" customFormat="1" ht="31.35" customHeight="1" x14ac:dyDescent="0.25">
      <c r="A112" s="1121" t="s">
        <v>386</v>
      </c>
      <c r="B112" s="1104" t="s">
        <v>308</v>
      </c>
      <c r="C112" s="1105"/>
      <c r="D112" s="1105"/>
      <c r="E112" s="1105"/>
      <c r="F112" s="1105"/>
      <c r="G112" s="1105"/>
      <c r="H112" s="1105"/>
      <c r="I112" s="1105"/>
      <c r="J112" s="1105"/>
      <c r="K112" s="1105"/>
      <c r="L112" s="1105"/>
      <c r="M112" s="1105"/>
      <c r="N112" s="1106"/>
      <c r="O112" s="1010" t="s">
        <v>536</v>
      </c>
      <c r="P112" s="1011"/>
      <c r="Q112" s="440"/>
      <c r="R112" s="445"/>
      <c r="S112" s="435"/>
      <c r="T112" s="811">
        <f>SUM(T113:U114)</f>
        <v>336</v>
      </c>
      <c r="U112" s="812"/>
      <c r="V112" s="900">
        <f t="shared" ref="V112" si="123">SUM(V113:W114)</f>
        <v>148</v>
      </c>
      <c r="W112" s="813"/>
      <c r="X112" s="811">
        <f t="shared" ref="X112" si="124">SUM(X113:Y114)</f>
        <v>72</v>
      </c>
      <c r="Y112" s="812"/>
      <c r="Z112" s="900">
        <f t="shared" ref="Z112" si="125">SUM(Z113:AA114)</f>
        <v>40</v>
      </c>
      <c r="AA112" s="812"/>
      <c r="AB112" s="900">
        <f t="shared" ref="AB112" si="126">SUM(AB113:AC114)</f>
        <v>36</v>
      </c>
      <c r="AC112" s="812"/>
      <c r="AD112" s="900">
        <f t="shared" ref="AD112" si="127">SUM(AD113:AE114)</f>
        <v>0</v>
      </c>
      <c r="AE112" s="813"/>
      <c r="AF112" s="302"/>
      <c r="AG112" s="445"/>
      <c r="AH112" s="303"/>
      <c r="AI112" s="302"/>
      <c r="AJ112" s="445"/>
      <c r="AK112" s="303"/>
      <c r="AL112" s="302"/>
      <c r="AM112" s="445"/>
      <c r="AN112" s="303"/>
      <c r="AO112" s="302"/>
      <c r="AP112" s="445"/>
      <c r="AQ112" s="303"/>
      <c r="AR112" s="302"/>
      <c r="AS112" s="445"/>
      <c r="AT112" s="303"/>
      <c r="AU112" s="302"/>
      <c r="AV112" s="445"/>
      <c r="AW112" s="303"/>
      <c r="AX112" s="302"/>
      <c r="AY112" s="445"/>
      <c r="AZ112" s="303"/>
      <c r="BA112" s="302"/>
      <c r="BB112" s="445"/>
      <c r="BC112" s="303"/>
      <c r="BD112" s="811">
        <f>SUM(BD113:BE114)</f>
        <v>9</v>
      </c>
      <c r="BE112" s="813"/>
      <c r="BF112" s="1000" t="s">
        <v>329</v>
      </c>
      <c r="BG112" s="1001"/>
      <c r="BH112" s="1001"/>
      <c r="BI112" s="1002"/>
      <c r="BJ112" s="292">
        <f t="shared" ref="BJ112" si="128">SUM(X112:AE112)</f>
        <v>148</v>
      </c>
      <c r="BP112" s="294"/>
      <c r="BQ112" s="294"/>
      <c r="BR112" s="294"/>
    </row>
    <row r="113" spans="1:70" s="30" customFormat="1" ht="31.35" customHeight="1" x14ac:dyDescent="0.25">
      <c r="A113" s="1122"/>
      <c r="B113" s="1110"/>
      <c r="C113" s="1111"/>
      <c r="D113" s="1111"/>
      <c r="E113" s="1111"/>
      <c r="F113" s="1111"/>
      <c r="G113" s="1111"/>
      <c r="H113" s="1111"/>
      <c r="I113" s="1111"/>
      <c r="J113" s="1111"/>
      <c r="K113" s="1111"/>
      <c r="L113" s="1111"/>
      <c r="M113" s="1111"/>
      <c r="N113" s="1112"/>
      <c r="O113" s="1012"/>
      <c r="P113" s="1013"/>
      <c r="Q113" s="440"/>
      <c r="R113" s="445">
        <v>6</v>
      </c>
      <c r="S113" s="435"/>
      <c r="T113" s="811">
        <f t="shared" si="119"/>
        <v>120</v>
      </c>
      <c r="U113" s="812"/>
      <c r="V113" s="900">
        <f t="shared" si="120"/>
        <v>58</v>
      </c>
      <c r="W113" s="813"/>
      <c r="X113" s="812">
        <v>32</v>
      </c>
      <c r="Y113" s="899"/>
      <c r="Z113" s="900">
        <v>12</v>
      </c>
      <c r="AA113" s="899"/>
      <c r="AB113" s="900">
        <v>14</v>
      </c>
      <c r="AC113" s="899"/>
      <c r="AD113" s="900"/>
      <c r="AE113" s="812"/>
      <c r="AF113" s="302"/>
      <c r="AG113" s="445"/>
      <c r="AH113" s="303"/>
      <c r="AI113" s="302"/>
      <c r="AJ113" s="445"/>
      <c r="AK113" s="303"/>
      <c r="AL113" s="302"/>
      <c r="AM113" s="445"/>
      <c r="AN113" s="303"/>
      <c r="AO113" s="302"/>
      <c r="AP113" s="445"/>
      <c r="AQ113" s="303"/>
      <c r="AR113" s="302"/>
      <c r="AS113" s="445"/>
      <c r="AT113" s="303"/>
      <c r="AU113" s="302">
        <v>120</v>
      </c>
      <c r="AV113" s="445">
        <v>58</v>
      </c>
      <c r="AW113" s="303">
        <v>3</v>
      </c>
      <c r="AX113" s="302"/>
      <c r="AY113" s="445"/>
      <c r="AZ113" s="303"/>
      <c r="BA113" s="302"/>
      <c r="BB113" s="445"/>
      <c r="BC113" s="303"/>
      <c r="BD113" s="990">
        <f t="shared" si="121"/>
        <v>3</v>
      </c>
      <c r="BE113" s="991"/>
      <c r="BF113" s="920"/>
      <c r="BG113" s="921"/>
      <c r="BH113" s="921"/>
      <c r="BI113" s="922"/>
      <c r="BJ113" s="292">
        <f t="shared" ref="BJ113" si="129">SUM(X113:AE113)</f>
        <v>58</v>
      </c>
      <c r="BP113" s="294"/>
      <c r="BQ113" s="294"/>
      <c r="BR113" s="294"/>
    </row>
    <row r="114" spans="1:70" s="30" customFormat="1" ht="31.35" customHeight="1" x14ac:dyDescent="0.25">
      <c r="A114" s="1122"/>
      <c r="B114" s="1113"/>
      <c r="C114" s="1114"/>
      <c r="D114" s="1114"/>
      <c r="E114" s="1114"/>
      <c r="F114" s="1114"/>
      <c r="G114" s="1114"/>
      <c r="H114" s="1114"/>
      <c r="I114" s="1114"/>
      <c r="J114" s="1114"/>
      <c r="K114" s="1114"/>
      <c r="L114" s="1114"/>
      <c r="M114" s="1114"/>
      <c r="N114" s="1115"/>
      <c r="O114" s="1012"/>
      <c r="P114" s="1013"/>
      <c r="Q114" s="440">
        <v>7</v>
      </c>
      <c r="R114" s="445"/>
      <c r="S114" s="435"/>
      <c r="T114" s="811">
        <f t="shared" si="97"/>
        <v>216</v>
      </c>
      <c r="U114" s="812"/>
      <c r="V114" s="900">
        <f t="shared" si="98"/>
        <v>90</v>
      </c>
      <c r="W114" s="813"/>
      <c r="X114" s="812">
        <v>40</v>
      </c>
      <c r="Y114" s="899"/>
      <c r="Z114" s="900">
        <v>28</v>
      </c>
      <c r="AA114" s="899"/>
      <c r="AB114" s="900">
        <v>22</v>
      </c>
      <c r="AC114" s="899"/>
      <c r="AD114" s="900"/>
      <c r="AE114" s="812"/>
      <c r="AF114" s="302"/>
      <c r="AG114" s="298"/>
      <c r="AH114" s="303"/>
      <c r="AI114" s="302"/>
      <c r="AJ114" s="298"/>
      <c r="AK114" s="303"/>
      <c r="AL114" s="302"/>
      <c r="AM114" s="298"/>
      <c r="AN114" s="303"/>
      <c r="AO114" s="302"/>
      <c r="AP114" s="298"/>
      <c r="AQ114" s="303"/>
      <c r="AR114" s="302"/>
      <c r="AS114" s="298"/>
      <c r="AT114" s="303"/>
      <c r="AU114" s="302"/>
      <c r="AV114" s="298"/>
      <c r="AW114" s="303"/>
      <c r="AX114" s="302">
        <v>216</v>
      </c>
      <c r="AY114" s="298">
        <v>90</v>
      </c>
      <c r="AZ114" s="303">
        <v>6</v>
      </c>
      <c r="BA114" s="302"/>
      <c r="BB114" s="298"/>
      <c r="BC114" s="303"/>
      <c r="BD114" s="990">
        <f t="shared" si="99"/>
        <v>6</v>
      </c>
      <c r="BE114" s="991"/>
      <c r="BF114" s="878"/>
      <c r="BG114" s="863"/>
      <c r="BH114" s="863"/>
      <c r="BI114" s="864"/>
      <c r="BJ114" s="292">
        <f t="shared" si="8"/>
        <v>90</v>
      </c>
      <c r="BP114" s="294"/>
      <c r="BQ114" s="294"/>
      <c r="BR114" s="294"/>
    </row>
    <row r="115" spans="1:70" s="30" customFormat="1" ht="56.85" customHeight="1" x14ac:dyDescent="0.25">
      <c r="A115" s="1123"/>
      <c r="B115" s="979" t="s">
        <v>424</v>
      </c>
      <c r="C115" s="980"/>
      <c r="D115" s="980"/>
      <c r="E115" s="980"/>
      <c r="F115" s="980"/>
      <c r="G115" s="980"/>
      <c r="H115" s="980"/>
      <c r="I115" s="980"/>
      <c r="J115" s="980"/>
      <c r="K115" s="980"/>
      <c r="L115" s="980"/>
      <c r="M115" s="980"/>
      <c r="N115" s="981"/>
      <c r="O115" s="1014"/>
      <c r="P115" s="1015"/>
      <c r="Q115" s="440"/>
      <c r="R115" s="445"/>
      <c r="S115" s="436"/>
      <c r="T115" s="811">
        <f t="shared" si="97"/>
        <v>30</v>
      </c>
      <c r="U115" s="812"/>
      <c r="V115" s="900">
        <f t="shared" si="98"/>
        <v>0</v>
      </c>
      <c r="W115" s="813"/>
      <c r="X115" s="900"/>
      <c r="Y115" s="899"/>
      <c r="Z115" s="900"/>
      <c r="AA115" s="899"/>
      <c r="AB115" s="900"/>
      <c r="AC115" s="899"/>
      <c r="AD115" s="900"/>
      <c r="AE115" s="899"/>
      <c r="AF115" s="302"/>
      <c r="AG115" s="298"/>
      <c r="AH115" s="303"/>
      <c r="AI115" s="302"/>
      <c r="AJ115" s="298"/>
      <c r="AK115" s="303"/>
      <c r="AL115" s="302"/>
      <c r="AM115" s="298"/>
      <c r="AN115" s="303"/>
      <c r="AO115" s="302"/>
      <c r="AP115" s="298"/>
      <c r="AQ115" s="303"/>
      <c r="AR115" s="302"/>
      <c r="AS115" s="298"/>
      <c r="AT115" s="303"/>
      <c r="AU115" s="302"/>
      <c r="AV115" s="298"/>
      <c r="AW115" s="303"/>
      <c r="AX115" s="302">
        <v>30</v>
      </c>
      <c r="AY115" s="298"/>
      <c r="AZ115" s="303">
        <v>1</v>
      </c>
      <c r="BA115" s="302"/>
      <c r="BB115" s="298"/>
      <c r="BC115" s="303"/>
      <c r="BD115" s="811">
        <f t="shared" si="99"/>
        <v>1</v>
      </c>
      <c r="BE115" s="813"/>
      <c r="BF115" s="878" t="s">
        <v>414</v>
      </c>
      <c r="BG115" s="863"/>
      <c r="BH115" s="863"/>
      <c r="BI115" s="864"/>
      <c r="BJ115" s="292">
        <f t="shared" si="8"/>
        <v>0</v>
      </c>
      <c r="BP115" s="294"/>
      <c r="BQ115" s="294"/>
      <c r="BR115" s="294"/>
    </row>
    <row r="116" spans="1:70" s="30" customFormat="1" ht="31.35" customHeight="1" x14ac:dyDescent="0.25">
      <c r="A116" s="354" t="s">
        <v>305</v>
      </c>
      <c r="B116" s="984" t="s">
        <v>423</v>
      </c>
      <c r="C116" s="985"/>
      <c r="D116" s="985"/>
      <c r="E116" s="985"/>
      <c r="F116" s="985"/>
      <c r="G116" s="985"/>
      <c r="H116" s="985"/>
      <c r="I116" s="985"/>
      <c r="J116" s="985"/>
      <c r="K116" s="985"/>
      <c r="L116" s="985"/>
      <c r="M116" s="985"/>
      <c r="N116" s="986"/>
      <c r="O116" s="982"/>
      <c r="P116" s="983"/>
      <c r="Q116" s="440"/>
      <c r="R116" s="445"/>
      <c r="S116" s="432"/>
      <c r="T116" s="814"/>
      <c r="U116" s="874"/>
      <c r="V116" s="815"/>
      <c r="W116" s="874"/>
      <c r="X116" s="814"/>
      <c r="Y116" s="874"/>
      <c r="Z116" s="940"/>
      <c r="AA116" s="874"/>
      <c r="AB116" s="940"/>
      <c r="AC116" s="874"/>
      <c r="AD116" s="815"/>
      <c r="AE116" s="874"/>
      <c r="AF116" s="290"/>
      <c r="AG116" s="285"/>
      <c r="AH116" s="368"/>
      <c r="AI116" s="290"/>
      <c r="AJ116" s="285"/>
      <c r="AK116" s="368"/>
      <c r="AL116" s="290"/>
      <c r="AM116" s="285"/>
      <c r="AN116" s="368"/>
      <c r="AO116" s="290"/>
      <c r="AP116" s="285"/>
      <c r="AQ116" s="368"/>
      <c r="AR116" s="290"/>
      <c r="AS116" s="285"/>
      <c r="AT116" s="368"/>
      <c r="AU116" s="290"/>
      <c r="AV116" s="285"/>
      <c r="AW116" s="368"/>
      <c r="AX116" s="290"/>
      <c r="AY116" s="285"/>
      <c r="AZ116" s="368"/>
      <c r="BA116" s="290"/>
      <c r="BB116" s="285"/>
      <c r="BC116" s="291"/>
      <c r="BD116" s="814"/>
      <c r="BE116" s="816"/>
      <c r="BF116" s="863"/>
      <c r="BG116" s="863"/>
      <c r="BH116" s="863"/>
      <c r="BI116" s="864"/>
      <c r="BJ116" s="292">
        <f t="shared" si="8"/>
        <v>0</v>
      </c>
      <c r="BP116" s="294"/>
      <c r="BQ116" s="294"/>
      <c r="BR116" s="294"/>
    </row>
    <row r="117" spans="1:70" s="30" customFormat="1" ht="31.35" customHeight="1" x14ac:dyDescent="0.25">
      <c r="A117" s="446" t="s">
        <v>353</v>
      </c>
      <c r="B117" s="979" t="s">
        <v>313</v>
      </c>
      <c r="C117" s="980"/>
      <c r="D117" s="980"/>
      <c r="E117" s="980"/>
      <c r="F117" s="980"/>
      <c r="G117" s="980"/>
      <c r="H117" s="980"/>
      <c r="I117" s="980"/>
      <c r="J117" s="980"/>
      <c r="K117" s="980"/>
      <c r="L117" s="980"/>
      <c r="M117" s="980"/>
      <c r="N117" s="981"/>
      <c r="O117" s="988" t="s">
        <v>536</v>
      </c>
      <c r="P117" s="989"/>
      <c r="Q117" s="440">
        <v>7</v>
      </c>
      <c r="R117" s="445"/>
      <c r="S117" s="435"/>
      <c r="T117" s="811">
        <f t="shared" ref="T117:T119" si="130">SUM(AF117,AI117,AL117,AO117,AR117,AU117,AX117,BA117)</f>
        <v>104</v>
      </c>
      <c r="U117" s="812"/>
      <c r="V117" s="900">
        <f t="shared" ref="V117:V119" si="131">SUM(AG117,AJ117,AM117,AP117,AS117,AV117,AY117,BB117)</f>
        <v>44</v>
      </c>
      <c r="W117" s="813"/>
      <c r="X117" s="812">
        <v>24</v>
      </c>
      <c r="Y117" s="899"/>
      <c r="Z117" s="900">
        <v>20</v>
      </c>
      <c r="AA117" s="899"/>
      <c r="AB117" s="900"/>
      <c r="AC117" s="899"/>
      <c r="AD117" s="900"/>
      <c r="AE117" s="812"/>
      <c r="AF117" s="302"/>
      <c r="AG117" s="298"/>
      <c r="AH117" s="303"/>
      <c r="AI117" s="302"/>
      <c r="AJ117" s="298"/>
      <c r="AK117" s="303"/>
      <c r="AL117" s="302"/>
      <c r="AM117" s="298"/>
      <c r="AN117" s="303"/>
      <c r="AO117" s="302"/>
      <c r="AP117" s="298"/>
      <c r="AQ117" s="303"/>
      <c r="AR117" s="302"/>
      <c r="AS117" s="298"/>
      <c r="AT117" s="303"/>
      <c r="AU117" s="302"/>
      <c r="AV117" s="298"/>
      <c r="AW117" s="303"/>
      <c r="AX117" s="302">
        <v>104</v>
      </c>
      <c r="AY117" s="298">
        <v>44</v>
      </c>
      <c r="AZ117" s="303">
        <v>3</v>
      </c>
      <c r="BA117" s="302"/>
      <c r="BB117" s="298"/>
      <c r="BC117" s="303"/>
      <c r="BD117" s="811">
        <f t="shared" ref="BD117:BD119" si="132">SUM(AH117,AK117,AN117,AQ117,AT117,AW117,AZ117,BC117)</f>
        <v>3</v>
      </c>
      <c r="BE117" s="813"/>
      <c r="BF117" s="855" t="s">
        <v>352</v>
      </c>
      <c r="BG117" s="855"/>
      <c r="BH117" s="855"/>
      <c r="BI117" s="856"/>
      <c r="BJ117" s="292">
        <f t="shared" si="8"/>
        <v>44</v>
      </c>
      <c r="BP117" s="294"/>
      <c r="BQ117" s="294"/>
      <c r="BR117" s="294"/>
    </row>
    <row r="118" spans="1:70" s="30" customFormat="1" ht="31.35" customHeight="1" x14ac:dyDescent="0.25">
      <c r="A118" s="446" t="s">
        <v>354</v>
      </c>
      <c r="B118" s="979" t="s">
        <v>316</v>
      </c>
      <c r="C118" s="980"/>
      <c r="D118" s="980"/>
      <c r="E118" s="980"/>
      <c r="F118" s="980"/>
      <c r="G118" s="980"/>
      <c r="H118" s="980"/>
      <c r="I118" s="980"/>
      <c r="J118" s="980"/>
      <c r="K118" s="980"/>
      <c r="L118" s="980"/>
      <c r="M118" s="980"/>
      <c r="N118" s="981"/>
      <c r="O118" s="988" t="s">
        <v>536</v>
      </c>
      <c r="P118" s="989"/>
      <c r="Q118" s="440"/>
      <c r="R118" s="445">
        <v>7</v>
      </c>
      <c r="S118" s="435"/>
      <c r="T118" s="811">
        <f t="shared" si="130"/>
        <v>104</v>
      </c>
      <c r="U118" s="812"/>
      <c r="V118" s="900">
        <f t="shared" si="131"/>
        <v>42</v>
      </c>
      <c r="W118" s="813"/>
      <c r="X118" s="812">
        <v>22</v>
      </c>
      <c r="Y118" s="899"/>
      <c r="Z118" s="900"/>
      <c r="AA118" s="899"/>
      <c r="AB118" s="900">
        <v>20</v>
      </c>
      <c r="AC118" s="899"/>
      <c r="AD118" s="900"/>
      <c r="AE118" s="812"/>
      <c r="AF118" s="302"/>
      <c r="AG118" s="298"/>
      <c r="AH118" s="303"/>
      <c r="AI118" s="302"/>
      <c r="AJ118" s="298"/>
      <c r="AK118" s="303"/>
      <c r="AL118" s="302"/>
      <c r="AM118" s="298"/>
      <c r="AN118" s="303"/>
      <c r="AO118" s="302"/>
      <c r="AP118" s="298"/>
      <c r="AQ118" s="303"/>
      <c r="AR118" s="302"/>
      <c r="AS118" s="298"/>
      <c r="AT118" s="303"/>
      <c r="AU118" s="302"/>
      <c r="AV118" s="298"/>
      <c r="AW118" s="303"/>
      <c r="AX118" s="302">
        <v>104</v>
      </c>
      <c r="AY118" s="298">
        <v>42</v>
      </c>
      <c r="AZ118" s="303">
        <v>3</v>
      </c>
      <c r="BA118" s="302"/>
      <c r="BB118" s="298"/>
      <c r="BC118" s="303"/>
      <c r="BD118" s="811">
        <f t="shared" si="132"/>
        <v>3</v>
      </c>
      <c r="BE118" s="813"/>
      <c r="BF118" s="855" t="s">
        <v>355</v>
      </c>
      <c r="BG118" s="855"/>
      <c r="BH118" s="855"/>
      <c r="BI118" s="856"/>
      <c r="BJ118" s="292">
        <f t="shared" ref="BJ118:BJ119" si="133">SUM(X118:AE118)</f>
        <v>42</v>
      </c>
      <c r="BP118" s="294"/>
      <c r="BQ118" s="294"/>
      <c r="BR118" s="294"/>
    </row>
    <row r="119" spans="1:70" s="30" customFormat="1" ht="31.35" customHeight="1" x14ac:dyDescent="0.25">
      <c r="A119" s="378" t="s">
        <v>387</v>
      </c>
      <c r="B119" s="979" t="s">
        <v>402</v>
      </c>
      <c r="C119" s="980"/>
      <c r="D119" s="980"/>
      <c r="E119" s="980"/>
      <c r="F119" s="980"/>
      <c r="G119" s="980"/>
      <c r="H119" s="980"/>
      <c r="I119" s="980"/>
      <c r="J119" s="980"/>
      <c r="K119" s="980"/>
      <c r="L119" s="980"/>
      <c r="M119" s="980"/>
      <c r="N119" s="981"/>
      <c r="O119" s="988" t="s">
        <v>536</v>
      </c>
      <c r="P119" s="989"/>
      <c r="Q119" s="440">
        <v>7</v>
      </c>
      <c r="R119" s="445"/>
      <c r="S119" s="448"/>
      <c r="T119" s="893">
        <f t="shared" si="130"/>
        <v>216</v>
      </c>
      <c r="U119" s="895"/>
      <c r="V119" s="897">
        <f t="shared" si="131"/>
        <v>92</v>
      </c>
      <c r="W119" s="987"/>
      <c r="X119" s="894">
        <v>52</v>
      </c>
      <c r="Y119" s="895"/>
      <c r="Z119" s="897">
        <v>40</v>
      </c>
      <c r="AA119" s="895"/>
      <c r="AB119" s="897"/>
      <c r="AC119" s="895"/>
      <c r="AD119" s="897"/>
      <c r="AE119" s="894"/>
      <c r="AF119" s="349"/>
      <c r="AG119" s="350"/>
      <c r="AH119" s="351"/>
      <c r="AI119" s="349"/>
      <c r="AJ119" s="350"/>
      <c r="AK119" s="351"/>
      <c r="AL119" s="349"/>
      <c r="AM119" s="350"/>
      <c r="AN119" s="351"/>
      <c r="AO119" s="349"/>
      <c r="AP119" s="350"/>
      <c r="AQ119" s="351"/>
      <c r="AR119" s="349"/>
      <c r="AS119" s="350"/>
      <c r="AT119" s="351"/>
      <c r="AU119" s="349"/>
      <c r="AV119" s="350"/>
      <c r="AW119" s="351"/>
      <c r="AX119" s="349">
        <v>216</v>
      </c>
      <c r="AY119" s="350">
        <v>92</v>
      </c>
      <c r="AZ119" s="351">
        <v>6</v>
      </c>
      <c r="BA119" s="349"/>
      <c r="BB119" s="350"/>
      <c r="BC119" s="351"/>
      <c r="BD119" s="893">
        <f t="shared" si="132"/>
        <v>6</v>
      </c>
      <c r="BE119" s="987"/>
      <c r="BF119" s="855" t="s">
        <v>356</v>
      </c>
      <c r="BG119" s="855"/>
      <c r="BH119" s="855"/>
      <c r="BI119" s="856"/>
      <c r="BJ119" s="292">
        <f t="shared" si="133"/>
        <v>92</v>
      </c>
      <c r="BP119" s="294"/>
      <c r="BQ119" s="294"/>
      <c r="BR119" s="294"/>
    </row>
    <row r="120" spans="1:70" s="30" customFormat="1" ht="31.35" customHeight="1" x14ac:dyDescent="0.25">
      <c r="A120" s="354" t="s">
        <v>306</v>
      </c>
      <c r="B120" s="984" t="s">
        <v>332</v>
      </c>
      <c r="C120" s="985"/>
      <c r="D120" s="985"/>
      <c r="E120" s="985"/>
      <c r="F120" s="985"/>
      <c r="G120" s="985"/>
      <c r="H120" s="985"/>
      <c r="I120" s="985"/>
      <c r="J120" s="985"/>
      <c r="K120" s="985"/>
      <c r="L120" s="985"/>
      <c r="M120" s="985"/>
      <c r="N120" s="986"/>
      <c r="O120" s="982"/>
      <c r="P120" s="983"/>
      <c r="Q120" s="440"/>
      <c r="R120" s="445"/>
      <c r="S120" s="435"/>
      <c r="T120" s="811"/>
      <c r="U120" s="899"/>
      <c r="V120" s="812"/>
      <c r="W120" s="899"/>
      <c r="X120" s="811"/>
      <c r="Y120" s="899"/>
      <c r="Z120" s="900"/>
      <c r="AA120" s="899"/>
      <c r="AB120" s="900"/>
      <c r="AC120" s="899"/>
      <c r="AD120" s="812"/>
      <c r="AE120" s="899"/>
      <c r="AF120" s="302"/>
      <c r="AG120" s="298"/>
      <c r="AH120" s="346"/>
      <c r="AI120" s="302"/>
      <c r="AJ120" s="298"/>
      <c r="AK120" s="346"/>
      <c r="AL120" s="302"/>
      <c r="AM120" s="298"/>
      <c r="AN120" s="346"/>
      <c r="AO120" s="302"/>
      <c r="AP120" s="298"/>
      <c r="AQ120" s="346"/>
      <c r="AR120" s="302"/>
      <c r="AS120" s="298"/>
      <c r="AT120" s="346"/>
      <c r="AU120" s="302"/>
      <c r="AV120" s="298"/>
      <c r="AW120" s="346"/>
      <c r="AX120" s="302"/>
      <c r="AY120" s="298"/>
      <c r="AZ120" s="346"/>
      <c r="BA120" s="302"/>
      <c r="BB120" s="298"/>
      <c r="BC120" s="303"/>
      <c r="BD120" s="811"/>
      <c r="BE120" s="813"/>
      <c r="BF120" s="855"/>
      <c r="BG120" s="855"/>
      <c r="BH120" s="855"/>
      <c r="BI120" s="856"/>
      <c r="BJ120" s="292">
        <f t="shared" si="8"/>
        <v>0</v>
      </c>
      <c r="BP120" s="294"/>
      <c r="BQ120" s="294"/>
      <c r="BR120" s="294"/>
    </row>
    <row r="121" spans="1:70" s="30" customFormat="1" ht="31.35" customHeight="1" x14ac:dyDescent="0.25">
      <c r="A121" s="354" t="s">
        <v>307</v>
      </c>
      <c r="B121" s="984" t="s">
        <v>422</v>
      </c>
      <c r="C121" s="985"/>
      <c r="D121" s="985"/>
      <c r="E121" s="985"/>
      <c r="F121" s="985"/>
      <c r="G121" s="985"/>
      <c r="H121" s="985"/>
      <c r="I121" s="985"/>
      <c r="J121" s="985"/>
      <c r="K121" s="985"/>
      <c r="L121" s="985"/>
      <c r="M121" s="985"/>
      <c r="N121" s="986"/>
      <c r="O121" s="982"/>
      <c r="P121" s="983"/>
      <c r="Q121" s="440"/>
      <c r="R121" s="445"/>
      <c r="S121" s="435"/>
      <c r="T121" s="811"/>
      <c r="U121" s="899"/>
      <c r="V121" s="812"/>
      <c r="W121" s="899"/>
      <c r="X121" s="811"/>
      <c r="Y121" s="899"/>
      <c r="Z121" s="900"/>
      <c r="AA121" s="899"/>
      <c r="AB121" s="900"/>
      <c r="AC121" s="899"/>
      <c r="AD121" s="812"/>
      <c r="AE121" s="899"/>
      <c r="AF121" s="302"/>
      <c r="AG121" s="298"/>
      <c r="AH121" s="346"/>
      <c r="AI121" s="302"/>
      <c r="AJ121" s="298"/>
      <c r="AK121" s="346"/>
      <c r="AL121" s="302"/>
      <c r="AM121" s="298"/>
      <c r="AN121" s="346"/>
      <c r="AO121" s="302"/>
      <c r="AP121" s="298"/>
      <c r="AQ121" s="346"/>
      <c r="AR121" s="302"/>
      <c r="AS121" s="298"/>
      <c r="AT121" s="346"/>
      <c r="AU121" s="302"/>
      <c r="AV121" s="298"/>
      <c r="AW121" s="346"/>
      <c r="AX121" s="302"/>
      <c r="AY121" s="298"/>
      <c r="AZ121" s="346"/>
      <c r="BA121" s="302"/>
      <c r="BB121" s="298"/>
      <c r="BC121" s="303"/>
      <c r="BD121" s="811"/>
      <c r="BE121" s="813"/>
      <c r="BF121" s="855"/>
      <c r="BG121" s="855"/>
      <c r="BH121" s="855"/>
      <c r="BI121" s="856"/>
      <c r="BJ121" s="292">
        <f t="shared" si="8"/>
        <v>0</v>
      </c>
      <c r="BP121" s="294"/>
      <c r="BQ121" s="294"/>
      <c r="BR121" s="294"/>
    </row>
    <row r="122" spans="1:70" s="30" customFormat="1" ht="31.35" customHeight="1" x14ac:dyDescent="0.25">
      <c r="A122" s="446" t="s">
        <v>388</v>
      </c>
      <c r="B122" s="979" t="s">
        <v>317</v>
      </c>
      <c r="C122" s="980"/>
      <c r="D122" s="980"/>
      <c r="E122" s="980"/>
      <c r="F122" s="980"/>
      <c r="G122" s="980"/>
      <c r="H122" s="980"/>
      <c r="I122" s="980"/>
      <c r="J122" s="980"/>
      <c r="K122" s="980"/>
      <c r="L122" s="980"/>
      <c r="M122" s="980"/>
      <c r="N122" s="981"/>
      <c r="O122" s="982" t="s">
        <v>536</v>
      </c>
      <c r="P122" s="983"/>
      <c r="Q122" s="440">
        <v>6</v>
      </c>
      <c r="R122" s="445"/>
      <c r="S122" s="435"/>
      <c r="T122" s="811">
        <f t="shared" ref="T122:T123" si="134">SUM(AF122,AI122,AL122,AO122,AR122,AU122,AX122,BA122)</f>
        <v>120</v>
      </c>
      <c r="U122" s="812"/>
      <c r="V122" s="900">
        <f t="shared" ref="V122:V123" si="135">SUM(AG122,AJ122,AM122,AP122,AS122,AV122,AY122,BB122)</f>
        <v>58</v>
      </c>
      <c r="W122" s="813"/>
      <c r="X122" s="812">
        <v>34</v>
      </c>
      <c r="Y122" s="899"/>
      <c r="Z122" s="900">
        <v>24</v>
      </c>
      <c r="AA122" s="899"/>
      <c r="AB122" s="900"/>
      <c r="AC122" s="899"/>
      <c r="AD122" s="900"/>
      <c r="AE122" s="812"/>
      <c r="AF122" s="302"/>
      <c r="AG122" s="298"/>
      <c r="AH122" s="303"/>
      <c r="AI122" s="302"/>
      <c r="AJ122" s="298"/>
      <c r="AK122" s="303"/>
      <c r="AL122" s="302"/>
      <c r="AM122" s="298"/>
      <c r="AN122" s="303"/>
      <c r="AO122" s="302"/>
      <c r="AP122" s="298"/>
      <c r="AQ122" s="303"/>
      <c r="AR122" s="302"/>
      <c r="AS122" s="298"/>
      <c r="AT122" s="303"/>
      <c r="AU122" s="302">
        <v>120</v>
      </c>
      <c r="AV122" s="298">
        <v>58</v>
      </c>
      <c r="AW122" s="303">
        <v>3</v>
      </c>
      <c r="AX122" s="302"/>
      <c r="AY122" s="298"/>
      <c r="AZ122" s="303"/>
      <c r="BA122" s="302"/>
      <c r="BB122" s="298"/>
      <c r="BC122" s="303"/>
      <c r="BD122" s="811">
        <f t="shared" ref="BD122:BD123" si="136">SUM(AH122,AK122,AN122,AQ122,AT122,AW122,AZ122,BC122)</f>
        <v>3</v>
      </c>
      <c r="BE122" s="813"/>
      <c r="BF122" s="855" t="s">
        <v>357</v>
      </c>
      <c r="BG122" s="855"/>
      <c r="BH122" s="855"/>
      <c r="BI122" s="856"/>
      <c r="BJ122" s="292">
        <f t="shared" si="8"/>
        <v>58</v>
      </c>
      <c r="BP122" s="294"/>
      <c r="BQ122" s="294"/>
      <c r="BR122" s="294"/>
    </row>
    <row r="123" spans="1:70" s="30" customFormat="1" ht="31.35" customHeight="1" x14ac:dyDescent="0.25">
      <c r="A123" s="446" t="s">
        <v>389</v>
      </c>
      <c r="B123" s="979" t="s">
        <v>318</v>
      </c>
      <c r="C123" s="980"/>
      <c r="D123" s="980"/>
      <c r="E123" s="980"/>
      <c r="F123" s="980"/>
      <c r="G123" s="980"/>
      <c r="H123" s="980"/>
      <c r="I123" s="980"/>
      <c r="J123" s="980"/>
      <c r="K123" s="980"/>
      <c r="L123" s="980"/>
      <c r="M123" s="980"/>
      <c r="N123" s="981"/>
      <c r="O123" s="982" t="s">
        <v>536</v>
      </c>
      <c r="P123" s="983"/>
      <c r="Q123" s="440">
        <v>7</v>
      </c>
      <c r="R123" s="445"/>
      <c r="S123" s="435"/>
      <c r="T123" s="811">
        <f t="shared" si="134"/>
        <v>104</v>
      </c>
      <c r="U123" s="812"/>
      <c r="V123" s="900">
        <f t="shared" si="135"/>
        <v>44</v>
      </c>
      <c r="W123" s="813"/>
      <c r="X123" s="812">
        <v>24</v>
      </c>
      <c r="Y123" s="899"/>
      <c r="Z123" s="900">
        <v>20</v>
      </c>
      <c r="AA123" s="899"/>
      <c r="AB123" s="900"/>
      <c r="AC123" s="899"/>
      <c r="AD123" s="900"/>
      <c r="AE123" s="812"/>
      <c r="AF123" s="302"/>
      <c r="AG123" s="298"/>
      <c r="AH123" s="303"/>
      <c r="AI123" s="302"/>
      <c r="AJ123" s="298"/>
      <c r="AK123" s="303"/>
      <c r="AL123" s="302"/>
      <c r="AM123" s="298"/>
      <c r="AN123" s="303"/>
      <c r="AO123" s="302"/>
      <c r="AP123" s="298"/>
      <c r="AQ123" s="303"/>
      <c r="AR123" s="302"/>
      <c r="AS123" s="298"/>
      <c r="AT123" s="303"/>
      <c r="AU123" s="302"/>
      <c r="AV123" s="298"/>
      <c r="AW123" s="303"/>
      <c r="AX123" s="302">
        <v>104</v>
      </c>
      <c r="AY123" s="298">
        <v>44</v>
      </c>
      <c r="AZ123" s="303">
        <v>3</v>
      </c>
      <c r="BA123" s="302"/>
      <c r="BB123" s="298"/>
      <c r="BC123" s="303"/>
      <c r="BD123" s="811">
        <f t="shared" si="136"/>
        <v>3</v>
      </c>
      <c r="BE123" s="813"/>
      <c r="BF123" s="855" t="s">
        <v>358</v>
      </c>
      <c r="BG123" s="855"/>
      <c r="BH123" s="855"/>
      <c r="BI123" s="856"/>
      <c r="BJ123" s="292">
        <f t="shared" si="8"/>
        <v>44</v>
      </c>
      <c r="BP123" s="294"/>
      <c r="BQ123" s="294"/>
      <c r="BR123" s="294"/>
    </row>
    <row r="124" spans="1:70" s="30" customFormat="1" ht="56.85" customHeight="1" x14ac:dyDescent="0.25">
      <c r="A124" s="354" t="s">
        <v>309</v>
      </c>
      <c r="B124" s="984" t="s">
        <v>421</v>
      </c>
      <c r="C124" s="985"/>
      <c r="D124" s="985"/>
      <c r="E124" s="985"/>
      <c r="F124" s="985"/>
      <c r="G124" s="985"/>
      <c r="H124" s="985"/>
      <c r="I124" s="985"/>
      <c r="J124" s="985"/>
      <c r="K124" s="985"/>
      <c r="L124" s="985"/>
      <c r="M124" s="985"/>
      <c r="N124" s="986"/>
      <c r="O124" s="982"/>
      <c r="P124" s="983"/>
      <c r="Q124" s="440"/>
      <c r="R124" s="445"/>
      <c r="S124" s="435"/>
      <c r="T124" s="811"/>
      <c r="U124" s="899"/>
      <c r="V124" s="812"/>
      <c r="W124" s="899"/>
      <c r="X124" s="811"/>
      <c r="Y124" s="899"/>
      <c r="Z124" s="900"/>
      <c r="AA124" s="899"/>
      <c r="AB124" s="900"/>
      <c r="AC124" s="899"/>
      <c r="AD124" s="812"/>
      <c r="AE124" s="899"/>
      <c r="AF124" s="302"/>
      <c r="AG124" s="298"/>
      <c r="AH124" s="346"/>
      <c r="AI124" s="302"/>
      <c r="AJ124" s="298"/>
      <c r="AK124" s="346"/>
      <c r="AL124" s="302"/>
      <c r="AM124" s="298"/>
      <c r="AN124" s="346"/>
      <c r="AO124" s="302"/>
      <c r="AP124" s="298"/>
      <c r="AQ124" s="346"/>
      <c r="AR124" s="302"/>
      <c r="AS124" s="298"/>
      <c r="AT124" s="346"/>
      <c r="AU124" s="302"/>
      <c r="AV124" s="298"/>
      <c r="AW124" s="346"/>
      <c r="AX124" s="302"/>
      <c r="AY124" s="298"/>
      <c r="AZ124" s="346"/>
      <c r="BA124" s="302"/>
      <c r="BB124" s="298"/>
      <c r="BC124" s="303"/>
      <c r="BD124" s="811"/>
      <c r="BE124" s="813"/>
      <c r="BF124" s="855"/>
      <c r="BG124" s="855"/>
      <c r="BH124" s="855"/>
      <c r="BI124" s="856"/>
      <c r="BJ124" s="292">
        <f t="shared" si="8"/>
        <v>0</v>
      </c>
      <c r="BP124" s="294"/>
      <c r="BQ124" s="294"/>
      <c r="BR124" s="294"/>
    </row>
    <row r="125" spans="1:70" s="30" customFormat="1" ht="56.85" customHeight="1" x14ac:dyDescent="0.25">
      <c r="A125" s="446" t="s">
        <v>390</v>
      </c>
      <c r="B125" s="979" t="s">
        <v>370</v>
      </c>
      <c r="C125" s="980"/>
      <c r="D125" s="980"/>
      <c r="E125" s="980"/>
      <c r="F125" s="980"/>
      <c r="G125" s="980"/>
      <c r="H125" s="980"/>
      <c r="I125" s="980"/>
      <c r="J125" s="980"/>
      <c r="K125" s="980"/>
      <c r="L125" s="980"/>
      <c r="M125" s="980"/>
      <c r="N125" s="981"/>
      <c r="O125" s="982" t="s">
        <v>536</v>
      </c>
      <c r="P125" s="983"/>
      <c r="Q125" s="440">
        <v>6</v>
      </c>
      <c r="R125" s="445"/>
      <c r="S125" s="435"/>
      <c r="T125" s="811">
        <f t="shared" ref="T125:T126" si="137">SUM(AF125,AI125,AL125,AO125,AR125,AU125,AX125,BA125)</f>
        <v>120</v>
      </c>
      <c r="U125" s="812"/>
      <c r="V125" s="900">
        <f t="shared" ref="V125:V126" si="138">SUM(AG125,AJ125,AM125,AP125,AS125,AV125,AY125,BB125)</f>
        <v>58</v>
      </c>
      <c r="W125" s="813"/>
      <c r="X125" s="812">
        <v>34</v>
      </c>
      <c r="Y125" s="899"/>
      <c r="Z125" s="900">
        <v>24</v>
      </c>
      <c r="AA125" s="899"/>
      <c r="AB125" s="900"/>
      <c r="AC125" s="899"/>
      <c r="AD125" s="900"/>
      <c r="AE125" s="812"/>
      <c r="AF125" s="302"/>
      <c r="AG125" s="298"/>
      <c r="AH125" s="303"/>
      <c r="AI125" s="302"/>
      <c r="AJ125" s="298"/>
      <c r="AK125" s="303"/>
      <c r="AL125" s="302"/>
      <c r="AM125" s="298"/>
      <c r="AN125" s="303"/>
      <c r="AO125" s="302"/>
      <c r="AP125" s="298"/>
      <c r="AQ125" s="303"/>
      <c r="AR125" s="302"/>
      <c r="AS125" s="298"/>
      <c r="AT125" s="303"/>
      <c r="AU125" s="302">
        <v>120</v>
      </c>
      <c r="AV125" s="298">
        <v>58</v>
      </c>
      <c r="AW125" s="303">
        <v>3</v>
      </c>
      <c r="AX125" s="302"/>
      <c r="AY125" s="298"/>
      <c r="AZ125" s="303"/>
      <c r="BA125" s="302"/>
      <c r="BB125" s="298"/>
      <c r="BC125" s="303"/>
      <c r="BD125" s="811">
        <f t="shared" ref="BD125:BD126" si="139">SUM(AH125,AK125,AN125,AQ125,AT125,AW125,AZ125,BC125)</f>
        <v>3</v>
      </c>
      <c r="BE125" s="813"/>
      <c r="BF125" s="855" t="s">
        <v>359</v>
      </c>
      <c r="BG125" s="855"/>
      <c r="BH125" s="855"/>
      <c r="BI125" s="856"/>
      <c r="BJ125" s="292">
        <f t="shared" si="8"/>
        <v>58</v>
      </c>
      <c r="BP125" s="294"/>
      <c r="BQ125" s="294"/>
      <c r="BR125" s="294"/>
    </row>
    <row r="126" spans="1:70" s="30" customFormat="1" ht="31.35" customHeight="1" x14ac:dyDescent="0.25">
      <c r="A126" s="446" t="s">
        <v>391</v>
      </c>
      <c r="B126" s="979" t="s">
        <v>322</v>
      </c>
      <c r="C126" s="980"/>
      <c r="D126" s="980"/>
      <c r="E126" s="980"/>
      <c r="F126" s="980"/>
      <c r="G126" s="980"/>
      <c r="H126" s="980"/>
      <c r="I126" s="980"/>
      <c r="J126" s="980"/>
      <c r="K126" s="980"/>
      <c r="L126" s="980"/>
      <c r="M126" s="980"/>
      <c r="N126" s="981"/>
      <c r="O126" s="982" t="s">
        <v>536</v>
      </c>
      <c r="P126" s="983"/>
      <c r="Q126" s="440">
        <v>7</v>
      </c>
      <c r="R126" s="445"/>
      <c r="S126" s="435"/>
      <c r="T126" s="811">
        <f t="shared" si="137"/>
        <v>104</v>
      </c>
      <c r="U126" s="812"/>
      <c r="V126" s="900">
        <f t="shared" si="138"/>
        <v>44</v>
      </c>
      <c r="W126" s="813"/>
      <c r="X126" s="812">
        <v>24</v>
      </c>
      <c r="Y126" s="899"/>
      <c r="Z126" s="900">
        <v>20</v>
      </c>
      <c r="AA126" s="899"/>
      <c r="AB126" s="900"/>
      <c r="AC126" s="899"/>
      <c r="AD126" s="900"/>
      <c r="AE126" s="812"/>
      <c r="AF126" s="302"/>
      <c r="AG126" s="298"/>
      <c r="AH126" s="303"/>
      <c r="AI126" s="302"/>
      <c r="AJ126" s="298"/>
      <c r="AK126" s="303"/>
      <c r="AL126" s="302"/>
      <c r="AM126" s="298"/>
      <c r="AN126" s="303"/>
      <c r="AO126" s="290"/>
      <c r="AP126" s="285"/>
      <c r="AQ126" s="291"/>
      <c r="AR126" s="302"/>
      <c r="AS126" s="298"/>
      <c r="AT126" s="303"/>
      <c r="AU126" s="302"/>
      <c r="AV126" s="298"/>
      <c r="AW126" s="303"/>
      <c r="AX126" s="302">
        <v>104</v>
      </c>
      <c r="AY126" s="298">
        <v>44</v>
      </c>
      <c r="AZ126" s="303">
        <v>3</v>
      </c>
      <c r="BA126" s="302"/>
      <c r="BB126" s="298"/>
      <c r="BC126" s="303"/>
      <c r="BD126" s="814">
        <f t="shared" si="139"/>
        <v>3</v>
      </c>
      <c r="BE126" s="816"/>
      <c r="BF126" s="855" t="s">
        <v>360</v>
      </c>
      <c r="BG126" s="855"/>
      <c r="BH126" s="855"/>
      <c r="BI126" s="856"/>
      <c r="BJ126" s="292">
        <f t="shared" si="8"/>
        <v>44</v>
      </c>
      <c r="BP126" s="292"/>
      <c r="BQ126" s="292"/>
      <c r="BR126" s="292"/>
    </row>
    <row r="127" spans="1:70" s="30" customFormat="1" ht="31.35" customHeight="1" x14ac:dyDescent="0.25">
      <c r="A127" s="354" t="s">
        <v>331</v>
      </c>
      <c r="B127" s="984" t="s">
        <v>333</v>
      </c>
      <c r="C127" s="985"/>
      <c r="D127" s="985"/>
      <c r="E127" s="985"/>
      <c r="F127" s="985"/>
      <c r="G127" s="985"/>
      <c r="H127" s="985"/>
      <c r="I127" s="985"/>
      <c r="J127" s="985"/>
      <c r="K127" s="985"/>
      <c r="L127" s="985"/>
      <c r="M127" s="985"/>
      <c r="N127" s="986"/>
      <c r="O127" s="982"/>
      <c r="P127" s="983"/>
      <c r="Q127" s="440"/>
      <c r="R127" s="445"/>
      <c r="S127" s="435"/>
      <c r="T127" s="811"/>
      <c r="U127" s="899"/>
      <c r="V127" s="812"/>
      <c r="W127" s="899"/>
      <c r="X127" s="811"/>
      <c r="Y127" s="899"/>
      <c r="Z127" s="900"/>
      <c r="AA127" s="899"/>
      <c r="AB127" s="900"/>
      <c r="AC127" s="899"/>
      <c r="AD127" s="812"/>
      <c r="AE127" s="899"/>
      <c r="AF127" s="302"/>
      <c r="AG127" s="298"/>
      <c r="AH127" s="346"/>
      <c r="AI127" s="302"/>
      <c r="AJ127" s="298"/>
      <c r="AK127" s="346"/>
      <c r="AL127" s="302"/>
      <c r="AM127" s="298"/>
      <c r="AN127" s="346"/>
      <c r="AO127" s="302"/>
      <c r="AP127" s="298"/>
      <c r="AQ127" s="346"/>
      <c r="AR127" s="302"/>
      <c r="AS127" s="298"/>
      <c r="AT127" s="346"/>
      <c r="AU127" s="302"/>
      <c r="AV127" s="298"/>
      <c r="AW127" s="346"/>
      <c r="AX127" s="302"/>
      <c r="AY127" s="298"/>
      <c r="AZ127" s="346"/>
      <c r="BA127" s="302"/>
      <c r="BB127" s="298"/>
      <c r="BC127" s="303"/>
      <c r="BD127" s="811"/>
      <c r="BE127" s="813"/>
      <c r="BF127" s="855"/>
      <c r="BG127" s="855"/>
      <c r="BH127" s="855"/>
      <c r="BI127" s="856"/>
      <c r="BJ127" s="292">
        <f t="shared" si="8"/>
        <v>0</v>
      </c>
      <c r="BP127" s="294"/>
      <c r="BQ127" s="294"/>
      <c r="BR127" s="294"/>
    </row>
    <row r="128" spans="1:70" s="30" customFormat="1" ht="56.85" customHeight="1" x14ac:dyDescent="0.25">
      <c r="A128" s="354" t="s">
        <v>311</v>
      </c>
      <c r="B128" s="984" t="s">
        <v>420</v>
      </c>
      <c r="C128" s="985"/>
      <c r="D128" s="985"/>
      <c r="E128" s="985"/>
      <c r="F128" s="985"/>
      <c r="G128" s="985"/>
      <c r="H128" s="985"/>
      <c r="I128" s="985"/>
      <c r="J128" s="985"/>
      <c r="K128" s="985"/>
      <c r="L128" s="985"/>
      <c r="M128" s="985"/>
      <c r="N128" s="986"/>
      <c r="O128" s="982"/>
      <c r="P128" s="983"/>
      <c r="Q128" s="440"/>
      <c r="R128" s="445"/>
      <c r="S128" s="435"/>
      <c r="T128" s="811"/>
      <c r="U128" s="899"/>
      <c r="V128" s="812"/>
      <c r="W128" s="899"/>
      <c r="X128" s="811"/>
      <c r="Y128" s="899"/>
      <c r="Z128" s="900"/>
      <c r="AA128" s="899"/>
      <c r="AB128" s="900"/>
      <c r="AC128" s="899"/>
      <c r="AD128" s="812"/>
      <c r="AE128" s="899"/>
      <c r="AF128" s="302"/>
      <c r="AG128" s="298"/>
      <c r="AH128" s="346"/>
      <c r="AI128" s="302"/>
      <c r="AJ128" s="298"/>
      <c r="AK128" s="346"/>
      <c r="AL128" s="302"/>
      <c r="AM128" s="298"/>
      <c r="AN128" s="346"/>
      <c r="AO128" s="302"/>
      <c r="AP128" s="298"/>
      <c r="AQ128" s="346"/>
      <c r="AR128" s="302"/>
      <c r="AS128" s="298"/>
      <c r="AT128" s="346"/>
      <c r="AU128" s="302"/>
      <c r="AV128" s="298"/>
      <c r="AW128" s="346"/>
      <c r="AX128" s="302"/>
      <c r="AY128" s="298"/>
      <c r="AZ128" s="346"/>
      <c r="BA128" s="302"/>
      <c r="BB128" s="298"/>
      <c r="BC128" s="303"/>
      <c r="BD128" s="811"/>
      <c r="BE128" s="813"/>
      <c r="BF128" s="855"/>
      <c r="BG128" s="855"/>
      <c r="BH128" s="855"/>
      <c r="BI128" s="856"/>
      <c r="BJ128" s="292">
        <f t="shared" si="8"/>
        <v>0</v>
      </c>
      <c r="BP128" s="294"/>
      <c r="BQ128" s="294"/>
      <c r="BR128" s="294"/>
    </row>
    <row r="129" spans="1:70" s="30" customFormat="1" ht="31.35" customHeight="1" x14ac:dyDescent="0.25">
      <c r="A129" s="378" t="s">
        <v>312</v>
      </c>
      <c r="B129" s="979" t="s">
        <v>323</v>
      </c>
      <c r="C129" s="980"/>
      <c r="D129" s="980"/>
      <c r="E129" s="980"/>
      <c r="F129" s="980"/>
      <c r="G129" s="980"/>
      <c r="H129" s="980"/>
      <c r="I129" s="980"/>
      <c r="J129" s="980"/>
      <c r="K129" s="980"/>
      <c r="L129" s="980"/>
      <c r="M129" s="980"/>
      <c r="N129" s="981"/>
      <c r="O129" s="982" t="s">
        <v>536</v>
      </c>
      <c r="P129" s="983"/>
      <c r="Q129" s="440"/>
      <c r="R129" s="445">
        <v>7</v>
      </c>
      <c r="S129" s="435"/>
      <c r="T129" s="811">
        <f t="shared" ref="T129:T130" si="140">SUM(AF129,AI129,AL129,AO129,AR129,AU129,AX129,BA129)</f>
        <v>104</v>
      </c>
      <c r="U129" s="899"/>
      <c r="V129" s="900">
        <f t="shared" ref="V129:V130" si="141">SUM(AG129,AJ129,AM129,AP129,AS129,AV129,AY129,BB129)</f>
        <v>42</v>
      </c>
      <c r="W129" s="813"/>
      <c r="X129" s="812">
        <v>22</v>
      </c>
      <c r="Y129" s="899"/>
      <c r="Z129" s="900">
        <v>20</v>
      </c>
      <c r="AA129" s="899"/>
      <c r="AB129" s="900"/>
      <c r="AC129" s="899"/>
      <c r="AD129" s="900"/>
      <c r="AE129" s="812"/>
      <c r="AF129" s="302"/>
      <c r="AG129" s="298"/>
      <c r="AH129" s="303"/>
      <c r="AI129" s="302"/>
      <c r="AJ129" s="298"/>
      <c r="AK129" s="303"/>
      <c r="AL129" s="302"/>
      <c r="AM129" s="298"/>
      <c r="AN129" s="303"/>
      <c r="AO129" s="302"/>
      <c r="AP129" s="298"/>
      <c r="AQ129" s="303"/>
      <c r="AR129" s="302"/>
      <c r="AS129" s="298"/>
      <c r="AT129" s="303"/>
      <c r="AU129" s="302"/>
      <c r="AV129" s="298"/>
      <c r="AW129" s="303"/>
      <c r="AX129" s="302">
        <v>104</v>
      </c>
      <c r="AY129" s="298">
        <v>42</v>
      </c>
      <c r="AZ129" s="303">
        <v>3</v>
      </c>
      <c r="BA129" s="302"/>
      <c r="BB129" s="298"/>
      <c r="BC129" s="303"/>
      <c r="BD129" s="811">
        <f t="shared" ref="BD129:BD130" si="142">SUM(AH129,AK129,AN129,AQ129,AT129,AW129,AZ129,BC129)</f>
        <v>3</v>
      </c>
      <c r="BE129" s="813"/>
      <c r="BF129" s="855" t="s">
        <v>361</v>
      </c>
      <c r="BG129" s="855"/>
      <c r="BH129" s="855"/>
      <c r="BI129" s="856"/>
      <c r="BJ129" s="292">
        <f t="shared" si="8"/>
        <v>42</v>
      </c>
      <c r="BP129" s="292"/>
      <c r="BQ129" s="292"/>
      <c r="BR129" s="292"/>
    </row>
    <row r="130" spans="1:70" s="30" customFormat="1" ht="31.35" customHeight="1" x14ac:dyDescent="0.25">
      <c r="A130" s="378" t="s">
        <v>315</v>
      </c>
      <c r="B130" s="979" t="s">
        <v>325</v>
      </c>
      <c r="C130" s="980"/>
      <c r="D130" s="980"/>
      <c r="E130" s="980"/>
      <c r="F130" s="980"/>
      <c r="G130" s="980"/>
      <c r="H130" s="980"/>
      <c r="I130" s="980"/>
      <c r="J130" s="980"/>
      <c r="K130" s="980"/>
      <c r="L130" s="980"/>
      <c r="M130" s="980"/>
      <c r="N130" s="981"/>
      <c r="O130" s="982" t="s">
        <v>536</v>
      </c>
      <c r="P130" s="983"/>
      <c r="Q130" s="440">
        <v>7</v>
      </c>
      <c r="R130" s="445"/>
      <c r="S130" s="435"/>
      <c r="T130" s="811">
        <f t="shared" si="140"/>
        <v>104</v>
      </c>
      <c r="U130" s="812"/>
      <c r="V130" s="900">
        <f t="shared" si="141"/>
        <v>44</v>
      </c>
      <c r="W130" s="813"/>
      <c r="X130" s="812">
        <v>24</v>
      </c>
      <c r="Y130" s="899"/>
      <c r="Z130" s="900">
        <v>20</v>
      </c>
      <c r="AA130" s="899"/>
      <c r="AB130" s="900"/>
      <c r="AC130" s="899"/>
      <c r="AD130" s="900"/>
      <c r="AE130" s="812"/>
      <c r="AF130" s="302"/>
      <c r="AG130" s="298"/>
      <c r="AH130" s="303"/>
      <c r="AI130" s="302"/>
      <c r="AJ130" s="298"/>
      <c r="AK130" s="303"/>
      <c r="AL130" s="302"/>
      <c r="AM130" s="298"/>
      <c r="AN130" s="303"/>
      <c r="AO130" s="302"/>
      <c r="AP130" s="298"/>
      <c r="AQ130" s="303"/>
      <c r="AR130" s="302"/>
      <c r="AS130" s="298"/>
      <c r="AT130" s="303"/>
      <c r="AU130" s="302"/>
      <c r="AV130" s="298"/>
      <c r="AW130" s="303"/>
      <c r="AX130" s="302">
        <v>104</v>
      </c>
      <c r="AY130" s="298">
        <v>44</v>
      </c>
      <c r="AZ130" s="303">
        <v>3</v>
      </c>
      <c r="BA130" s="302"/>
      <c r="BB130" s="298"/>
      <c r="BC130" s="303"/>
      <c r="BD130" s="811">
        <f t="shared" si="142"/>
        <v>3</v>
      </c>
      <c r="BE130" s="813"/>
      <c r="BF130" s="855" t="s">
        <v>362</v>
      </c>
      <c r="BG130" s="855"/>
      <c r="BH130" s="855"/>
      <c r="BI130" s="856"/>
      <c r="BJ130" s="292">
        <f t="shared" si="8"/>
        <v>44</v>
      </c>
      <c r="BP130" s="294"/>
      <c r="BQ130" s="294"/>
      <c r="BR130" s="294"/>
    </row>
    <row r="131" spans="1:70" s="30" customFormat="1" ht="31.35" customHeight="1" x14ac:dyDescent="0.25">
      <c r="A131" s="354" t="s">
        <v>319</v>
      </c>
      <c r="B131" s="984" t="s">
        <v>419</v>
      </c>
      <c r="C131" s="985"/>
      <c r="D131" s="985"/>
      <c r="E131" s="985"/>
      <c r="F131" s="985"/>
      <c r="G131" s="985"/>
      <c r="H131" s="985"/>
      <c r="I131" s="985"/>
      <c r="J131" s="985"/>
      <c r="K131" s="985"/>
      <c r="L131" s="985"/>
      <c r="M131" s="985"/>
      <c r="N131" s="986"/>
      <c r="O131" s="982"/>
      <c r="P131" s="983"/>
      <c r="Q131" s="440"/>
      <c r="R131" s="445"/>
      <c r="S131" s="435"/>
      <c r="T131" s="811"/>
      <c r="U131" s="899"/>
      <c r="V131" s="812"/>
      <c r="W131" s="899"/>
      <c r="X131" s="811"/>
      <c r="Y131" s="899"/>
      <c r="Z131" s="900"/>
      <c r="AA131" s="899"/>
      <c r="AB131" s="900"/>
      <c r="AC131" s="899"/>
      <c r="AD131" s="812"/>
      <c r="AE131" s="899"/>
      <c r="AF131" s="302"/>
      <c r="AG131" s="298"/>
      <c r="AH131" s="346"/>
      <c r="AI131" s="302"/>
      <c r="AJ131" s="298"/>
      <c r="AK131" s="346"/>
      <c r="AL131" s="302"/>
      <c r="AM131" s="298"/>
      <c r="AN131" s="346"/>
      <c r="AO131" s="302"/>
      <c r="AP131" s="298"/>
      <c r="AQ131" s="346"/>
      <c r="AR131" s="302"/>
      <c r="AS131" s="298"/>
      <c r="AT131" s="346"/>
      <c r="AU131" s="302"/>
      <c r="AV131" s="298"/>
      <c r="AW131" s="346"/>
      <c r="AX131" s="302"/>
      <c r="AY131" s="298"/>
      <c r="AZ131" s="346"/>
      <c r="BA131" s="302"/>
      <c r="BB131" s="298"/>
      <c r="BC131" s="303"/>
      <c r="BD131" s="811"/>
      <c r="BE131" s="813"/>
      <c r="BF131" s="855"/>
      <c r="BG131" s="855"/>
      <c r="BH131" s="855"/>
      <c r="BI131" s="856"/>
      <c r="BJ131" s="292">
        <f t="shared" si="8"/>
        <v>0</v>
      </c>
      <c r="BP131" s="294"/>
      <c r="BQ131" s="294"/>
      <c r="BR131" s="294"/>
    </row>
    <row r="132" spans="1:70" s="30" customFormat="1" ht="31.35" customHeight="1" x14ac:dyDescent="0.25">
      <c r="A132" s="446" t="s">
        <v>320</v>
      </c>
      <c r="B132" s="979" t="s">
        <v>328</v>
      </c>
      <c r="C132" s="980"/>
      <c r="D132" s="980"/>
      <c r="E132" s="980"/>
      <c r="F132" s="980"/>
      <c r="G132" s="980"/>
      <c r="H132" s="980"/>
      <c r="I132" s="980"/>
      <c r="J132" s="980"/>
      <c r="K132" s="980"/>
      <c r="L132" s="980"/>
      <c r="M132" s="980"/>
      <c r="N132" s="981"/>
      <c r="O132" s="982" t="s">
        <v>536</v>
      </c>
      <c r="P132" s="983"/>
      <c r="Q132" s="440"/>
      <c r="R132" s="445">
        <v>7</v>
      </c>
      <c r="S132" s="435"/>
      <c r="T132" s="811">
        <f>SUM(AF132,AI132,AL132,AO132,AR132,AU132,AX132,BA132)</f>
        <v>104</v>
      </c>
      <c r="U132" s="812"/>
      <c r="V132" s="900">
        <f>SUM(AG132,AJ132,AM132,AP132,AS132,AV132,AY132,BB132)</f>
        <v>42</v>
      </c>
      <c r="W132" s="813"/>
      <c r="X132" s="812">
        <v>22</v>
      </c>
      <c r="Y132" s="899"/>
      <c r="Z132" s="900">
        <v>20</v>
      </c>
      <c r="AA132" s="899"/>
      <c r="AB132" s="900"/>
      <c r="AC132" s="899"/>
      <c r="AD132" s="900"/>
      <c r="AE132" s="812"/>
      <c r="AF132" s="302"/>
      <c r="AG132" s="298"/>
      <c r="AH132" s="303"/>
      <c r="AI132" s="302"/>
      <c r="AJ132" s="298"/>
      <c r="AK132" s="303"/>
      <c r="AL132" s="302"/>
      <c r="AM132" s="298"/>
      <c r="AN132" s="303"/>
      <c r="AO132" s="302"/>
      <c r="AP132" s="298"/>
      <c r="AQ132" s="303"/>
      <c r="AR132" s="302"/>
      <c r="AS132" s="298"/>
      <c r="AT132" s="303"/>
      <c r="AU132" s="302"/>
      <c r="AV132" s="298"/>
      <c r="AW132" s="303"/>
      <c r="AX132" s="302">
        <v>104</v>
      </c>
      <c r="AY132" s="298">
        <v>42</v>
      </c>
      <c r="AZ132" s="303">
        <v>3</v>
      </c>
      <c r="BA132" s="268"/>
      <c r="BB132" s="298"/>
      <c r="BC132" s="270"/>
      <c r="BD132" s="811">
        <f t="shared" ref="BD132" si="143">SUM(AH132,AK132,AN132,AQ132,AT132,AW132,AZ132,BC132)</f>
        <v>3</v>
      </c>
      <c r="BE132" s="813"/>
      <c r="BF132" s="855" t="s">
        <v>363</v>
      </c>
      <c r="BG132" s="855"/>
      <c r="BH132" s="855"/>
      <c r="BI132" s="856"/>
      <c r="BJ132" s="292">
        <f>SUM(X132:AE132)</f>
        <v>42</v>
      </c>
      <c r="BP132" s="294"/>
      <c r="BQ132" s="294"/>
      <c r="BR132" s="294"/>
    </row>
    <row r="133" spans="1:70" s="30" customFormat="1" ht="31.35" customHeight="1" thickBot="1" x14ac:dyDescent="0.3">
      <c r="A133" s="454" t="s">
        <v>321</v>
      </c>
      <c r="B133" s="947" t="s">
        <v>327</v>
      </c>
      <c r="C133" s="948"/>
      <c r="D133" s="948"/>
      <c r="E133" s="948"/>
      <c r="F133" s="948"/>
      <c r="G133" s="948"/>
      <c r="H133" s="948"/>
      <c r="I133" s="948"/>
      <c r="J133" s="948"/>
      <c r="K133" s="948"/>
      <c r="L133" s="948"/>
      <c r="M133" s="948"/>
      <c r="N133" s="949"/>
      <c r="O133" s="977" t="s">
        <v>536</v>
      </c>
      <c r="P133" s="978"/>
      <c r="Q133" s="447">
        <v>7</v>
      </c>
      <c r="R133" s="350"/>
      <c r="S133" s="449"/>
      <c r="T133" s="889">
        <f t="shared" ref="T133" si="144">SUM(AF133,AI133,AL133,AO133,AR133,AU133,AX133,BA133)</f>
        <v>104</v>
      </c>
      <c r="U133" s="890"/>
      <c r="V133" s="892">
        <f t="shared" ref="V133" si="145">SUM(AG133,AJ133,AM133,AP133,AS133,AV133,AY133,BB133)</f>
        <v>44</v>
      </c>
      <c r="W133" s="901"/>
      <c r="X133" s="889">
        <v>24</v>
      </c>
      <c r="Y133" s="891"/>
      <c r="Z133" s="892">
        <v>20</v>
      </c>
      <c r="AA133" s="891"/>
      <c r="AB133" s="892"/>
      <c r="AC133" s="891"/>
      <c r="AD133" s="892"/>
      <c r="AE133" s="891"/>
      <c r="AF133" s="310"/>
      <c r="AG133" s="307"/>
      <c r="AH133" s="311"/>
      <c r="AI133" s="310"/>
      <c r="AJ133" s="307"/>
      <c r="AK133" s="311"/>
      <c r="AL133" s="310"/>
      <c r="AM133" s="307"/>
      <c r="AN133" s="311"/>
      <c r="AO133" s="310"/>
      <c r="AP133" s="307"/>
      <c r="AQ133" s="311"/>
      <c r="AR133" s="310"/>
      <c r="AS133" s="307"/>
      <c r="AT133" s="311"/>
      <c r="AU133" s="310"/>
      <c r="AV133" s="307"/>
      <c r="AW133" s="311"/>
      <c r="AX133" s="310">
        <v>104</v>
      </c>
      <c r="AY133" s="307">
        <v>44</v>
      </c>
      <c r="AZ133" s="311">
        <v>3</v>
      </c>
      <c r="BA133" s="310"/>
      <c r="BB133" s="307"/>
      <c r="BC133" s="311"/>
      <c r="BD133" s="889">
        <v>3</v>
      </c>
      <c r="BE133" s="901"/>
      <c r="BF133" s="973" t="s">
        <v>364</v>
      </c>
      <c r="BG133" s="973"/>
      <c r="BH133" s="973"/>
      <c r="BI133" s="974"/>
      <c r="BJ133" s="292">
        <f t="shared" si="8"/>
        <v>44</v>
      </c>
      <c r="BP133" s="292"/>
      <c r="BQ133" s="292"/>
      <c r="BR133" s="292"/>
    </row>
    <row r="134" spans="1:70" s="29" customFormat="1" ht="36.75" customHeight="1" thickBot="1" x14ac:dyDescent="0.3">
      <c r="A134" s="380" t="s">
        <v>35</v>
      </c>
      <c r="B134" s="960" t="s">
        <v>109</v>
      </c>
      <c r="C134" s="961"/>
      <c r="D134" s="961"/>
      <c r="E134" s="961"/>
      <c r="F134" s="961"/>
      <c r="G134" s="961"/>
      <c r="H134" s="961"/>
      <c r="I134" s="961"/>
      <c r="J134" s="961"/>
      <c r="K134" s="961"/>
      <c r="L134" s="961"/>
      <c r="M134" s="961"/>
      <c r="N134" s="962"/>
      <c r="O134" s="965"/>
      <c r="P134" s="966"/>
      <c r="Q134" s="450"/>
      <c r="R134" s="339"/>
      <c r="S134" s="437"/>
      <c r="T134" s="868" t="s">
        <v>465</v>
      </c>
      <c r="U134" s="869"/>
      <c r="V134" s="935" t="s">
        <v>466</v>
      </c>
      <c r="W134" s="870"/>
      <c r="X134" s="868" t="s">
        <v>467</v>
      </c>
      <c r="Y134" s="957"/>
      <c r="Z134" s="935"/>
      <c r="AA134" s="957"/>
      <c r="AB134" s="935" t="s">
        <v>160</v>
      </c>
      <c r="AC134" s="869"/>
      <c r="AD134" s="935"/>
      <c r="AE134" s="870"/>
      <c r="AF134" s="336"/>
      <c r="AG134" s="339"/>
      <c r="AH134" s="381"/>
      <c r="AI134" s="336" t="s">
        <v>468</v>
      </c>
      <c r="AJ134" s="339" t="s">
        <v>467</v>
      </c>
      <c r="AK134" s="338" t="s">
        <v>469</v>
      </c>
      <c r="AL134" s="336"/>
      <c r="AM134" s="339"/>
      <c r="AN134" s="381"/>
      <c r="AO134" s="336"/>
      <c r="AP134" s="339"/>
      <c r="AQ134" s="381"/>
      <c r="AR134" s="336" t="s">
        <v>190</v>
      </c>
      <c r="AS134" s="339" t="s">
        <v>190</v>
      </c>
      <c r="AT134" s="381"/>
      <c r="AU134" s="336" t="s">
        <v>190</v>
      </c>
      <c r="AV134" s="339" t="s">
        <v>190</v>
      </c>
      <c r="AW134" s="381"/>
      <c r="AX134" s="336"/>
      <c r="AY134" s="339"/>
      <c r="AZ134" s="381"/>
      <c r="BA134" s="336"/>
      <c r="BB134" s="339"/>
      <c r="BC134" s="381"/>
      <c r="BD134" s="871" t="s">
        <v>469</v>
      </c>
      <c r="BE134" s="873"/>
      <c r="BF134" s="960"/>
      <c r="BG134" s="961"/>
      <c r="BH134" s="961"/>
      <c r="BI134" s="962"/>
      <c r="BJ134" s="292">
        <f>SUM(X134:AE134)</f>
        <v>0</v>
      </c>
      <c r="BK134" s="319"/>
      <c r="BL134" s="319"/>
      <c r="BM134" s="319"/>
      <c r="BP134" s="320"/>
      <c r="BQ134" s="320"/>
      <c r="BR134" s="320"/>
    </row>
    <row r="135" spans="1:70" s="30" customFormat="1" ht="31.35" customHeight="1" x14ac:dyDescent="0.25">
      <c r="A135" s="455" t="s">
        <v>69</v>
      </c>
      <c r="B135" s="944" t="s">
        <v>158</v>
      </c>
      <c r="C135" s="945"/>
      <c r="D135" s="945"/>
      <c r="E135" s="945"/>
      <c r="F135" s="945"/>
      <c r="G135" s="945"/>
      <c r="H135" s="945"/>
      <c r="I135" s="945"/>
      <c r="J135" s="945"/>
      <c r="K135" s="945"/>
      <c r="L135" s="945"/>
      <c r="M135" s="945"/>
      <c r="N135" s="946"/>
      <c r="O135" s="975" t="s">
        <v>544</v>
      </c>
      <c r="P135" s="976"/>
      <c r="Q135" s="442"/>
      <c r="R135" s="451"/>
      <c r="S135" s="433"/>
      <c r="T135" s="814" t="s">
        <v>160</v>
      </c>
      <c r="U135" s="815"/>
      <c r="V135" s="940" t="s">
        <v>160</v>
      </c>
      <c r="W135" s="816"/>
      <c r="X135" s="815"/>
      <c r="Y135" s="874"/>
      <c r="Z135" s="940"/>
      <c r="AA135" s="874"/>
      <c r="AB135" s="940" t="s">
        <v>160</v>
      </c>
      <c r="AC135" s="815"/>
      <c r="AD135" s="940"/>
      <c r="AE135" s="816"/>
      <c r="AF135" s="265"/>
      <c r="AG135" s="285"/>
      <c r="AH135" s="267"/>
      <c r="AI135" s="265"/>
      <c r="AJ135" s="285"/>
      <c r="AK135" s="267"/>
      <c r="AL135" s="265"/>
      <c r="AM135" s="285"/>
      <c r="AN135" s="267"/>
      <c r="AO135" s="265"/>
      <c r="AP135" s="285"/>
      <c r="AQ135" s="267"/>
      <c r="AR135" s="265" t="s">
        <v>190</v>
      </c>
      <c r="AS135" s="285" t="s">
        <v>190</v>
      </c>
      <c r="AT135" s="267"/>
      <c r="AU135" s="265" t="s">
        <v>190</v>
      </c>
      <c r="AV135" s="285" t="s">
        <v>190</v>
      </c>
      <c r="AW135" s="267"/>
      <c r="AX135" s="265"/>
      <c r="AY135" s="285"/>
      <c r="AZ135" s="267"/>
      <c r="BA135" s="265"/>
      <c r="BB135" s="285"/>
      <c r="BC135" s="267"/>
      <c r="BD135" s="951">
        <f t="shared" ref="BD135" si="146">SUM(BC135,AZ135,AW135,AT135,AQ135,AN135,AK135,AH135)</f>
        <v>0</v>
      </c>
      <c r="BE135" s="953"/>
      <c r="BF135" s="951"/>
      <c r="BG135" s="952"/>
      <c r="BH135" s="952"/>
      <c r="BI135" s="953"/>
      <c r="BJ135" s="292">
        <f>SUM(X135:AE135)</f>
        <v>0</v>
      </c>
      <c r="BK135" s="293"/>
      <c r="BL135" s="293"/>
      <c r="BM135" s="293"/>
      <c r="BP135" s="294"/>
      <c r="BQ135" s="294"/>
      <c r="BR135" s="294"/>
    </row>
    <row r="136" spans="1:70" s="30" customFormat="1" ht="31.35" customHeight="1" thickBot="1" x14ac:dyDescent="0.3">
      <c r="A136" s="456" t="s">
        <v>207</v>
      </c>
      <c r="B136" s="947" t="s">
        <v>230</v>
      </c>
      <c r="C136" s="948"/>
      <c r="D136" s="948"/>
      <c r="E136" s="948"/>
      <c r="F136" s="948"/>
      <c r="G136" s="948"/>
      <c r="H136" s="948"/>
      <c r="I136" s="948"/>
      <c r="J136" s="948"/>
      <c r="K136" s="948"/>
      <c r="L136" s="948"/>
      <c r="M136" s="948"/>
      <c r="N136" s="949"/>
      <c r="O136" s="977" t="s">
        <v>537</v>
      </c>
      <c r="P136" s="978"/>
      <c r="Q136" s="447"/>
      <c r="R136" s="350" t="s">
        <v>242</v>
      </c>
      <c r="S136" s="449"/>
      <c r="T136" s="819" t="s">
        <v>468</v>
      </c>
      <c r="U136" s="896"/>
      <c r="V136" s="898" t="s">
        <v>467</v>
      </c>
      <c r="W136" s="821"/>
      <c r="X136" s="890" t="s">
        <v>467</v>
      </c>
      <c r="Y136" s="891"/>
      <c r="Z136" s="892"/>
      <c r="AA136" s="891"/>
      <c r="AB136" s="892"/>
      <c r="AC136" s="891"/>
      <c r="AD136" s="892"/>
      <c r="AE136" s="901"/>
      <c r="AF136" s="382"/>
      <c r="AG136" s="383"/>
      <c r="AH136" s="384"/>
      <c r="AI136" s="382" t="s">
        <v>468</v>
      </c>
      <c r="AJ136" s="383" t="s">
        <v>467</v>
      </c>
      <c r="AK136" s="385" t="s">
        <v>469</v>
      </c>
      <c r="AL136" s="347"/>
      <c r="AM136" s="307"/>
      <c r="AN136" s="348"/>
      <c r="AO136" s="347"/>
      <c r="AP136" s="307"/>
      <c r="AQ136" s="348"/>
      <c r="AR136" s="347"/>
      <c r="AS136" s="307"/>
      <c r="AT136" s="348"/>
      <c r="AU136" s="347"/>
      <c r="AV136" s="307"/>
      <c r="AW136" s="348"/>
      <c r="AX136" s="347"/>
      <c r="AY136" s="307"/>
      <c r="AZ136" s="348"/>
      <c r="BA136" s="347"/>
      <c r="BB136" s="307"/>
      <c r="BC136" s="348"/>
      <c r="BD136" s="923" t="s">
        <v>469</v>
      </c>
      <c r="BE136" s="925"/>
      <c r="BF136" s="972" t="s">
        <v>137</v>
      </c>
      <c r="BG136" s="973"/>
      <c r="BH136" s="973"/>
      <c r="BI136" s="974"/>
      <c r="BJ136" s="292">
        <f>SUM(X136:AE136)</f>
        <v>0</v>
      </c>
      <c r="BK136" s="293"/>
      <c r="BL136" s="293"/>
      <c r="BM136" s="293"/>
      <c r="BP136" s="294"/>
      <c r="BQ136" s="294"/>
      <c r="BR136" s="294"/>
    </row>
    <row r="137" spans="1:70" s="29" customFormat="1" ht="36.75" customHeight="1" thickBot="1" x14ac:dyDescent="0.3">
      <c r="A137" s="380" t="s">
        <v>108</v>
      </c>
      <c r="B137" s="960" t="s">
        <v>518</v>
      </c>
      <c r="C137" s="961"/>
      <c r="D137" s="961"/>
      <c r="E137" s="961"/>
      <c r="F137" s="961"/>
      <c r="G137" s="961"/>
      <c r="H137" s="961"/>
      <c r="I137" s="961"/>
      <c r="J137" s="961"/>
      <c r="K137" s="961"/>
      <c r="L137" s="961"/>
      <c r="M137" s="961"/>
      <c r="N137" s="962"/>
      <c r="O137" s="965"/>
      <c r="P137" s="966"/>
      <c r="Q137" s="450"/>
      <c r="R137" s="339"/>
      <c r="S137" s="437"/>
      <c r="T137" s="868" t="s">
        <v>191</v>
      </c>
      <c r="U137" s="957"/>
      <c r="V137" s="935" t="s">
        <v>191</v>
      </c>
      <c r="W137" s="870"/>
      <c r="X137" s="869"/>
      <c r="Y137" s="957"/>
      <c r="Z137" s="935"/>
      <c r="AA137" s="957"/>
      <c r="AB137" s="958" t="s">
        <v>191</v>
      </c>
      <c r="AC137" s="959"/>
      <c r="AD137" s="935"/>
      <c r="AE137" s="870"/>
      <c r="AF137" s="336" t="s">
        <v>159</v>
      </c>
      <c r="AG137" s="339" t="s">
        <v>159</v>
      </c>
      <c r="AH137" s="381"/>
      <c r="AI137" s="336" t="s">
        <v>160</v>
      </c>
      <c r="AJ137" s="339" t="s">
        <v>160</v>
      </c>
      <c r="AK137" s="381"/>
      <c r="AL137" s="336" t="s">
        <v>159</v>
      </c>
      <c r="AM137" s="339" t="s">
        <v>159</v>
      </c>
      <c r="AN137" s="381"/>
      <c r="AO137" s="336" t="s">
        <v>159</v>
      </c>
      <c r="AP137" s="339" t="s">
        <v>159</v>
      </c>
      <c r="AQ137" s="381"/>
      <c r="AR137" s="373" t="s">
        <v>190</v>
      </c>
      <c r="AS137" s="339" t="s">
        <v>190</v>
      </c>
      <c r="AT137" s="338"/>
      <c r="AU137" s="336" t="s">
        <v>190</v>
      </c>
      <c r="AV137" s="339" t="s">
        <v>190</v>
      </c>
      <c r="AW137" s="381"/>
      <c r="AX137" s="336"/>
      <c r="AY137" s="339"/>
      <c r="AZ137" s="381"/>
      <c r="BA137" s="336"/>
      <c r="BB137" s="339"/>
      <c r="BC137" s="381"/>
      <c r="BD137" s="871">
        <f t="shared" ref="BD137:BD138" si="147">SUM(BC137,AZ137,AW137,AT137,AQ137,AN137,AK137,AH137)</f>
        <v>0</v>
      </c>
      <c r="BE137" s="873"/>
      <c r="BF137" s="960"/>
      <c r="BG137" s="961"/>
      <c r="BH137" s="961"/>
      <c r="BI137" s="962"/>
      <c r="BJ137" s="292">
        <f t="shared" si="8"/>
        <v>0</v>
      </c>
      <c r="BK137" s="319"/>
      <c r="BL137" s="319"/>
      <c r="BM137" s="319"/>
      <c r="BP137" s="320"/>
      <c r="BQ137" s="320"/>
      <c r="BR137" s="320"/>
    </row>
    <row r="138" spans="1:70" s="30" customFormat="1" ht="31.35" customHeight="1" thickBot="1" x14ac:dyDescent="0.3">
      <c r="A138" s="457" t="s">
        <v>73</v>
      </c>
      <c r="B138" s="969" t="s">
        <v>158</v>
      </c>
      <c r="C138" s="970"/>
      <c r="D138" s="970"/>
      <c r="E138" s="970"/>
      <c r="F138" s="970"/>
      <c r="G138" s="970"/>
      <c r="H138" s="970"/>
      <c r="I138" s="970"/>
      <c r="J138" s="970"/>
      <c r="K138" s="970"/>
      <c r="L138" s="970"/>
      <c r="M138" s="970"/>
      <c r="N138" s="971"/>
      <c r="O138" s="967" t="s">
        <v>544</v>
      </c>
      <c r="P138" s="968"/>
      <c r="Q138" s="458"/>
      <c r="R138" s="459" t="s">
        <v>231</v>
      </c>
      <c r="S138" s="460"/>
      <c r="T138" s="963" t="s">
        <v>191</v>
      </c>
      <c r="U138" s="964"/>
      <c r="V138" s="950" t="s">
        <v>191</v>
      </c>
      <c r="W138" s="937"/>
      <c r="X138" s="829"/>
      <c r="Y138" s="915"/>
      <c r="Z138" s="914"/>
      <c r="AA138" s="915"/>
      <c r="AB138" s="914" t="s">
        <v>191</v>
      </c>
      <c r="AC138" s="829"/>
      <c r="AD138" s="950"/>
      <c r="AE138" s="937"/>
      <c r="AF138" s="265" t="s">
        <v>159</v>
      </c>
      <c r="AG138" s="285" t="s">
        <v>159</v>
      </c>
      <c r="AH138" s="291"/>
      <c r="AI138" s="265" t="s">
        <v>160</v>
      </c>
      <c r="AJ138" s="383" t="s">
        <v>160</v>
      </c>
      <c r="AK138" s="267"/>
      <c r="AL138" s="265" t="s">
        <v>159</v>
      </c>
      <c r="AM138" s="383" t="s">
        <v>159</v>
      </c>
      <c r="AN138" s="267"/>
      <c r="AO138" s="341" t="s">
        <v>159</v>
      </c>
      <c r="AP138" s="342" t="s">
        <v>159</v>
      </c>
      <c r="AQ138" s="377"/>
      <c r="AR138" s="290" t="s">
        <v>190</v>
      </c>
      <c r="AS138" s="285" t="s">
        <v>190</v>
      </c>
      <c r="AT138" s="291"/>
      <c r="AU138" s="265" t="s">
        <v>190</v>
      </c>
      <c r="AV138" s="383" t="s">
        <v>190</v>
      </c>
      <c r="AW138" s="267"/>
      <c r="AX138" s="265"/>
      <c r="AY138" s="298"/>
      <c r="AZ138" s="270"/>
      <c r="BA138" s="268"/>
      <c r="BB138" s="298"/>
      <c r="BC138" s="270"/>
      <c r="BD138" s="920">
        <f t="shared" si="147"/>
        <v>0</v>
      </c>
      <c r="BE138" s="922"/>
      <c r="BF138" s="951" t="s">
        <v>257</v>
      </c>
      <c r="BG138" s="952"/>
      <c r="BH138" s="952"/>
      <c r="BI138" s="953"/>
      <c r="BJ138" s="292">
        <f t="shared" si="8"/>
        <v>0</v>
      </c>
      <c r="BK138" s="293"/>
      <c r="BL138" s="293"/>
      <c r="BM138" s="293"/>
      <c r="BP138" s="294"/>
      <c r="BQ138" s="294"/>
      <c r="BR138" s="294"/>
    </row>
    <row r="139" spans="1:70" s="30" customFormat="1" ht="31.35" customHeight="1" thickBot="1" x14ac:dyDescent="0.3">
      <c r="A139" s="941" t="s">
        <v>143</v>
      </c>
      <c r="B139" s="942"/>
      <c r="C139" s="942"/>
      <c r="D139" s="942"/>
      <c r="E139" s="942"/>
      <c r="F139" s="942"/>
      <c r="G139" s="942"/>
      <c r="H139" s="942"/>
      <c r="I139" s="942"/>
      <c r="J139" s="942"/>
      <c r="K139" s="942"/>
      <c r="L139" s="942"/>
      <c r="M139" s="942"/>
      <c r="N139" s="942"/>
      <c r="O139" s="942"/>
      <c r="P139" s="942"/>
      <c r="Q139" s="942"/>
      <c r="R139" s="942"/>
      <c r="S139" s="943"/>
      <c r="T139" s="868">
        <f>SUM(T84,T34)</f>
        <v>7472</v>
      </c>
      <c r="U139" s="869"/>
      <c r="V139" s="935">
        <f>SUM(V34,V84)</f>
        <v>3418</v>
      </c>
      <c r="W139" s="870"/>
      <c r="X139" s="869">
        <f>SUM(X34,X84)</f>
        <v>1706</v>
      </c>
      <c r="Y139" s="869"/>
      <c r="Z139" s="935">
        <f>SUM(Z34,Z84)</f>
        <v>908</v>
      </c>
      <c r="AA139" s="869"/>
      <c r="AB139" s="935">
        <f>SUM(AB34,AB84)</f>
        <v>770</v>
      </c>
      <c r="AC139" s="869"/>
      <c r="AD139" s="935">
        <f>SUM(AD34,AD84)</f>
        <v>34</v>
      </c>
      <c r="AE139" s="870"/>
      <c r="AF139" s="336">
        <f t="shared" ref="AF139:BC139" si="148">SUM(AF84,AF34)</f>
        <v>1032</v>
      </c>
      <c r="AG139" s="337">
        <f t="shared" si="148"/>
        <v>528</v>
      </c>
      <c r="AH139" s="338">
        <f t="shared" si="148"/>
        <v>28</v>
      </c>
      <c r="AI139" s="336">
        <f t="shared" si="148"/>
        <v>1026</v>
      </c>
      <c r="AJ139" s="339">
        <f t="shared" si="148"/>
        <v>500</v>
      </c>
      <c r="AK139" s="386">
        <f t="shared" si="148"/>
        <v>29</v>
      </c>
      <c r="AL139" s="336">
        <f t="shared" si="148"/>
        <v>1112</v>
      </c>
      <c r="AM139" s="337">
        <f t="shared" si="148"/>
        <v>510</v>
      </c>
      <c r="AN139" s="338">
        <f t="shared" si="148"/>
        <v>30</v>
      </c>
      <c r="AO139" s="336">
        <f t="shared" si="148"/>
        <v>1130</v>
      </c>
      <c r="AP139" s="337">
        <f t="shared" si="148"/>
        <v>508</v>
      </c>
      <c r="AQ139" s="338">
        <f t="shared" si="148"/>
        <v>30</v>
      </c>
      <c r="AR139" s="336">
        <f t="shared" si="148"/>
        <v>1024</v>
      </c>
      <c r="AS139" s="337">
        <f t="shared" si="148"/>
        <v>448</v>
      </c>
      <c r="AT139" s="338">
        <f t="shared" si="148"/>
        <v>27</v>
      </c>
      <c r="AU139" s="336">
        <f t="shared" si="148"/>
        <v>1014</v>
      </c>
      <c r="AV139" s="337">
        <f t="shared" si="148"/>
        <v>448</v>
      </c>
      <c r="AW139" s="338">
        <f t="shared" si="148"/>
        <v>27</v>
      </c>
      <c r="AX139" s="336">
        <f t="shared" si="148"/>
        <v>1134</v>
      </c>
      <c r="AY139" s="337">
        <f t="shared" si="148"/>
        <v>476</v>
      </c>
      <c r="AZ139" s="338">
        <f t="shared" si="148"/>
        <v>33</v>
      </c>
      <c r="BA139" s="336">
        <f t="shared" si="148"/>
        <v>0</v>
      </c>
      <c r="BB139" s="337">
        <f t="shared" si="148"/>
        <v>0</v>
      </c>
      <c r="BC139" s="338">
        <f t="shared" si="148"/>
        <v>0</v>
      </c>
      <c r="BD139" s="868">
        <f>SUM(BD34,BD84)</f>
        <v>204</v>
      </c>
      <c r="BE139" s="870"/>
      <c r="BF139" s="936"/>
      <c r="BG139" s="936"/>
      <c r="BH139" s="936"/>
      <c r="BI139" s="937"/>
      <c r="BJ139" s="292">
        <f t="shared" ref="BJ139" si="149">SUM(X139:AE139)</f>
        <v>3418</v>
      </c>
      <c r="BK139" s="340">
        <f>SUM(AF139,AI139,AL139,AO139,AR139,AU139,AX139,BA139)</f>
        <v>7472</v>
      </c>
      <c r="BL139" s="340">
        <f>SUM(AG139,AJ139,AM139,AP139,AS139,AV139,AY139,BB139)</f>
        <v>3418</v>
      </c>
      <c r="BM139" s="340">
        <f>SUM(AH139,AK139,AN139,AQ139,AT139,AW139,AZ139,BC139)</f>
        <v>204</v>
      </c>
      <c r="BO139" s="30">
        <f>SUM(BO84,BO34)</f>
        <v>100</v>
      </c>
      <c r="BP139" s="294"/>
      <c r="BQ139" s="294"/>
      <c r="BR139" s="294"/>
    </row>
    <row r="140" spans="1:70" s="30" customFormat="1" ht="31.35" customHeight="1" x14ac:dyDescent="0.25">
      <c r="A140" s="835" t="s">
        <v>20</v>
      </c>
      <c r="B140" s="932"/>
      <c r="C140" s="932"/>
      <c r="D140" s="932"/>
      <c r="E140" s="932"/>
      <c r="F140" s="932"/>
      <c r="G140" s="932"/>
      <c r="H140" s="932"/>
      <c r="I140" s="932"/>
      <c r="J140" s="932"/>
      <c r="K140" s="932"/>
      <c r="L140" s="932"/>
      <c r="M140" s="932"/>
      <c r="N140" s="932"/>
      <c r="O140" s="932"/>
      <c r="P140" s="932"/>
      <c r="Q140" s="932"/>
      <c r="R140" s="932"/>
      <c r="S140" s="932"/>
      <c r="T140" s="938"/>
      <c r="U140" s="939"/>
      <c r="V140" s="914"/>
      <c r="W140" s="830"/>
      <c r="X140" s="815"/>
      <c r="Y140" s="874"/>
      <c r="Z140" s="940"/>
      <c r="AA140" s="874"/>
      <c r="AB140" s="940"/>
      <c r="AC140" s="874"/>
      <c r="AD140" s="940"/>
      <c r="AE140" s="815"/>
      <c r="AF140" s="954">
        <f>ROUND(AG139/17,0)</f>
        <v>31</v>
      </c>
      <c r="AG140" s="955"/>
      <c r="AH140" s="956"/>
      <c r="AI140" s="954">
        <f>ROUND(AJ139/16,0)</f>
        <v>31</v>
      </c>
      <c r="AJ140" s="955"/>
      <c r="AK140" s="956"/>
      <c r="AL140" s="954">
        <f>ROUND(AM139/17,0)</f>
        <v>30</v>
      </c>
      <c r="AM140" s="955"/>
      <c r="AN140" s="956"/>
      <c r="AO140" s="954">
        <f>ROUND(AP139/17,0)</f>
        <v>30</v>
      </c>
      <c r="AP140" s="955"/>
      <c r="AQ140" s="956"/>
      <c r="AR140" s="954">
        <f>ROUND(AS139/16,0)</f>
        <v>28</v>
      </c>
      <c r="AS140" s="955"/>
      <c r="AT140" s="956"/>
      <c r="AU140" s="954">
        <f>ROUND(AV139/16,0)</f>
        <v>28</v>
      </c>
      <c r="AV140" s="955"/>
      <c r="AW140" s="956"/>
      <c r="AX140" s="954">
        <f>ROUND(AY139/17,0)</f>
        <v>28</v>
      </c>
      <c r="AY140" s="955"/>
      <c r="AZ140" s="956"/>
      <c r="BA140" s="954"/>
      <c r="BB140" s="955"/>
      <c r="BC140" s="956"/>
      <c r="BD140" s="814"/>
      <c r="BE140" s="816"/>
      <c r="BF140" s="828"/>
      <c r="BG140" s="829"/>
      <c r="BH140" s="829"/>
      <c r="BI140" s="830"/>
      <c r="BJ140" s="292"/>
      <c r="BK140" s="293"/>
      <c r="BL140" s="293"/>
      <c r="BM140" s="293"/>
      <c r="BP140" s="294"/>
      <c r="BQ140" s="294"/>
      <c r="BR140" s="294"/>
    </row>
    <row r="141" spans="1:70" s="30" customFormat="1" ht="31.35" customHeight="1" x14ac:dyDescent="0.25">
      <c r="A141" s="835" t="s">
        <v>21</v>
      </c>
      <c r="B141" s="932"/>
      <c r="C141" s="932"/>
      <c r="D141" s="932"/>
      <c r="E141" s="932"/>
      <c r="F141" s="932"/>
      <c r="G141" s="932"/>
      <c r="H141" s="932"/>
      <c r="I141" s="932"/>
      <c r="J141" s="932"/>
      <c r="K141" s="932"/>
      <c r="L141" s="932"/>
      <c r="M141" s="932"/>
      <c r="N141" s="932"/>
      <c r="O141" s="932"/>
      <c r="P141" s="932"/>
      <c r="Q141" s="932"/>
      <c r="R141" s="932"/>
      <c r="S141" s="932"/>
      <c r="T141" s="908">
        <f>SUM(AF141:BC141)</f>
        <v>3</v>
      </c>
      <c r="U141" s="933"/>
      <c r="V141" s="900"/>
      <c r="W141" s="813"/>
      <c r="X141" s="812"/>
      <c r="Y141" s="899"/>
      <c r="Z141" s="900"/>
      <c r="AA141" s="899"/>
      <c r="AB141" s="900"/>
      <c r="AC141" s="899"/>
      <c r="AD141" s="900"/>
      <c r="AE141" s="812"/>
      <c r="AF141" s="908"/>
      <c r="AG141" s="909"/>
      <c r="AH141" s="910"/>
      <c r="AI141" s="908"/>
      <c r="AJ141" s="909"/>
      <c r="AK141" s="910"/>
      <c r="AL141" s="908">
        <v>1</v>
      </c>
      <c r="AM141" s="909"/>
      <c r="AN141" s="910"/>
      <c r="AO141" s="908">
        <v>1</v>
      </c>
      <c r="AP141" s="909"/>
      <c r="AQ141" s="910"/>
      <c r="AR141" s="908">
        <v>1</v>
      </c>
      <c r="AS141" s="909"/>
      <c r="AT141" s="910"/>
      <c r="AU141" s="908"/>
      <c r="AV141" s="909"/>
      <c r="AW141" s="910"/>
      <c r="AX141" s="908"/>
      <c r="AY141" s="909"/>
      <c r="AZ141" s="910"/>
      <c r="BA141" s="811"/>
      <c r="BB141" s="812"/>
      <c r="BC141" s="813"/>
      <c r="BD141" s="811"/>
      <c r="BE141" s="813"/>
      <c r="BF141" s="811"/>
      <c r="BG141" s="812"/>
      <c r="BH141" s="812"/>
      <c r="BI141" s="813"/>
      <c r="BJ141" s="346" t="s">
        <v>392</v>
      </c>
      <c r="BK141" s="375" t="s">
        <v>393</v>
      </c>
      <c r="BL141" s="298" t="s">
        <v>394</v>
      </c>
      <c r="BM141" s="375" t="s">
        <v>395</v>
      </c>
      <c r="BN141" s="298" t="s">
        <v>396</v>
      </c>
      <c r="BO141" s="375" t="s">
        <v>397</v>
      </c>
      <c r="BP141" s="298" t="s">
        <v>398</v>
      </c>
      <c r="BQ141" s="294"/>
      <c r="BR141" s="294"/>
    </row>
    <row r="142" spans="1:70" s="30" customFormat="1" ht="31.35" customHeight="1" x14ac:dyDescent="0.25">
      <c r="A142" s="835" t="s">
        <v>2</v>
      </c>
      <c r="B142" s="932"/>
      <c r="C142" s="932"/>
      <c r="D142" s="932"/>
      <c r="E142" s="932"/>
      <c r="F142" s="932"/>
      <c r="G142" s="932"/>
      <c r="H142" s="932"/>
      <c r="I142" s="932"/>
      <c r="J142" s="932"/>
      <c r="K142" s="932"/>
      <c r="L142" s="932"/>
      <c r="M142" s="932"/>
      <c r="N142" s="932"/>
      <c r="O142" s="932"/>
      <c r="P142" s="932"/>
      <c r="Q142" s="932"/>
      <c r="R142" s="932"/>
      <c r="S142" s="932"/>
      <c r="T142" s="929">
        <f t="shared" ref="T142:T144" si="150">SUM(AF142:BC142)</f>
        <v>3</v>
      </c>
      <c r="U142" s="934"/>
      <c r="V142" s="900"/>
      <c r="W142" s="813"/>
      <c r="X142" s="812"/>
      <c r="Y142" s="899"/>
      <c r="Z142" s="900"/>
      <c r="AA142" s="899"/>
      <c r="AB142" s="900"/>
      <c r="AC142" s="899"/>
      <c r="AD142" s="900"/>
      <c r="AE142" s="812"/>
      <c r="AF142" s="908"/>
      <c r="AG142" s="909"/>
      <c r="AH142" s="910"/>
      <c r="AI142" s="929">
        <v>1</v>
      </c>
      <c r="AJ142" s="930"/>
      <c r="AK142" s="931"/>
      <c r="AL142" s="908"/>
      <c r="AM142" s="909"/>
      <c r="AN142" s="910"/>
      <c r="AO142" s="908"/>
      <c r="AP142" s="909"/>
      <c r="AQ142" s="910"/>
      <c r="AR142" s="908"/>
      <c r="AS142" s="909"/>
      <c r="AT142" s="910"/>
      <c r="AU142" s="908">
        <v>1</v>
      </c>
      <c r="AV142" s="909"/>
      <c r="AW142" s="910"/>
      <c r="AX142" s="908">
        <v>1</v>
      </c>
      <c r="AY142" s="909"/>
      <c r="AZ142" s="910"/>
      <c r="BA142" s="811"/>
      <c r="BB142" s="812"/>
      <c r="BC142" s="813"/>
      <c r="BD142" s="811"/>
      <c r="BE142" s="813"/>
      <c r="BF142" s="811"/>
      <c r="BG142" s="812"/>
      <c r="BH142" s="812"/>
      <c r="BI142" s="813"/>
      <c r="BJ142" s="346">
        <f>COUNTIF($P$35:$Q$138,1)+COUNTIF($P$35:$Q$138,"1,2")</f>
        <v>4</v>
      </c>
      <c r="BK142" s="298">
        <f>COUNTIF($P$35:$Q$138,2)+COUNTIF($P$35:$Q$138,"1,2")+COUNTIF($P$35:$Q$138,"2,3")</f>
        <v>5</v>
      </c>
      <c r="BL142" s="298">
        <f>COUNTIF($P$35:$Q$138,3)+COUNTIF($P$35:$Q$138,"3,4")+COUNTIF($P$35:$Q$138,"2,3")</f>
        <v>5</v>
      </c>
      <c r="BM142" s="298">
        <f>COUNTIF($P$35:$Q$138,4)+COUNTIF($P$35:$Q$138,"3,4")+COUNTIF($P$35:$Q$138,"4,5")</f>
        <v>5</v>
      </c>
      <c r="BN142" s="298">
        <f>COUNTIF($P$35:$Q$138,5)+COUNTIF($P$35:$Q$138,"4,5")+COUNTIF($P$35:$Q$138,"5,6")</f>
        <v>4</v>
      </c>
      <c r="BO142" s="298">
        <f>COUNTIF($P$35:$P$123,6)+COUNTIF($P$35:$Q$138,"6,7")+COUNTIF($P$35:$Q$138,"5,6")</f>
        <v>0</v>
      </c>
      <c r="BP142" s="298">
        <f>COUNTIF($P$35:$P$123,7)+COUNTIF($P$129:$Q$130,7)</f>
        <v>1</v>
      </c>
      <c r="BQ142" s="294"/>
      <c r="BR142" s="294"/>
    </row>
    <row r="143" spans="1:70" s="30" customFormat="1" ht="31.35" customHeight="1" x14ac:dyDescent="0.25">
      <c r="A143" s="835" t="s">
        <v>22</v>
      </c>
      <c r="B143" s="932"/>
      <c r="C143" s="932"/>
      <c r="D143" s="932"/>
      <c r="E143" s="932"/>
      <c r="F143" s="932"/>
      <c r="G143" s="932"/>
      <c r="H143" s="932"/>
      <c r="I143" s="932"/>
      <c r="J143" s="932"/>
      <c r="K143" s="932"/>
      <c r="L143" s="932"/>
      <c r="M143" s="932"/>
      <c r="N143" s="932"/>
      <c r="O143" s="932"/>
      <c r="P143" s="932"/>
      <c r="Q143" s="932"/>
      <c r="R143" s="932"/>
      <c r="S143" s="932"/>
      <c r="T143" s="908">
        <f t="shared" si="150"/>
        <v>32</v>
      </c>
      <c r="U143" s="933"/>
      <c r="V143" s="900"/>
      <c r="W143" s="813"/>
      <c r="X143" s="812"/>
      <c r="Y143" s="899"/>
      <c r="Z143" s="900"/>
      <c r="AA143" s="899"/>
      <c r="AB143" s="900"/>
      <c r="AC143" s="899"/>
      <c r="AD143" s="900"/>
      <c r="AE143" s="812"/>
      <c r="AF143" s="908">
        <v>4</v>
      </c>
      <c r="AG143" s="909"/>
      <c r="AH143" s="910"/>
      <c r="AI143" s="908">
        <v>5</v>
      </c>
      <c r="AJ143" s="909"/>
      <c r="AK143" s="910"/>
      <c r="AL143" s="908">
        <v>5</v>
      </c>
      <c r="AM143" s="909"/>
      <c r="AN143" s="910"/>
      <c r="AO143" s="908">
        <v>5</v>
      </c>
      <c r="AP143" s="909"/>
      <c r="AQ143" s="910"/>
      <c r="AR143" s="908">
        <v>4</v>
      </c>
      <c r="AS143" s="909"/>
      <c r="AT143" s="910"/>
      <c r="AU143" s="908">
        <v>4</v>
      </c>
      <c r="AV143" s="909"/>
      <c r="AW143" s="910"/>
      <c r="AX143" s="908">
        <v>5</v>
      </c>
      <c r="AY143" s="909"/>
      <c r="AZ143" s="910"/>
      <c r="BA143" s="811"/>
      <c r="BB143" s="812"/>
      <c r="BC143" s="813"/>
      <c r="BD143" s="811"/>
      <c r="BE143" s="813"/>
      <c r="BF143" s="811"/>
      <c r="BG143" s="812"/>
      <c r="BH143" s="812"/>
      <c r="BI143" s="813"/>
      <c r="BJ143" s="346">
        <f>COUNTIF($R$35:$S$133,1)+COUNTIF($R$35:$S$133,"1,2")</f>
        <v>8</v>
      </c>
      <c r="BK143" s="298">
        <f>COUNTIF($R$35:$S$133,2)+COUNTIF($R$35:$S$133,"1,2")</f>
        <v>4</v>
      </c>
      <c r="BL143" s="298">
        <f>COUNTIF($R$35:$S$133,3)+COUNTIF($R$35:$S$133,"2,3")</f>
        <v>3</v>
      </c>
      <c r="BM143" s="298">
        <f>COUNTIF($R$35:$S$133,4)+COUNTIF($R$35:$S$133,"4,5")</f>
        <v>4</v>
      </c>
      <c r="BN143" s="298">
        <f>COUNTIF($R$35:$S$133,5)+COUNTIF($R$35:$S$133,"4,5")</f>
        <v>4</v>
      </c>
      <c r="BO143" s="298">
        <f>COUNTIF($R$35:$S$133,6)</f>
        <v>3</v>
      </c>
      <c r="BP143" s="298">
        <f>COUNTIF($R$35:$S$123,7)+COUNTIF(R127:S130,7)</f>
        <v>3</v>
      </c>
      <c r="BQ143" s="294"/>
      <c r="BR143" s="294"/>
    </row>
    <row r="144" spans="1:70" s="30" customFormat="1" ht="31.35" customHeight="1" thickBot="1" x14ac:dyDescent="0.3">
      <c r="A144" s="905" t="s">
        <v>23</v>
      </c>
      <c r="B144" s="906"/>
      <c r="C144" s="906"/>
      <c r="D144" s="906"/>
      <c r="E144" s="906"/>
      <c r="F144" s="906"/>
      <c r="G144" s="906"/>
      <c r="H144" s="906"/>
      <c r="I144" s="906"/>
      <c r="J144" s="906"/>
      <c r="K144" s="906"/>
      <c r="L144" s="906"/>
      <c r="M144" s="906"/>
      <c r="N144" s="906"/>
      <c r="O144" s="906"/>
      <c r="P144" s="906"/>
      <c r="Q144" s="906"/>
      <c r="R144" s="906"/>
      <c r="S144" s="906"/>
      <c r="T144" s="902">
        <f t="shared" si="150"/>
        <v>26</v>
      </c>
      <c r="U144" s="907"/>
      <c r="V144" s="892"/>
      <c r="W144" s="901"/>
      <c r="X144" s="890"/>
      <c r="Y144" s="891"/>
      <c r="Z144" s="892"/>
      <c r="AA144" s="891"/>
      <c r="AB144" s="892"/>
      <c r="AC144" s="891"/>
      <c r="AD144" s="892"/>
      <c r="AE144" s="890"/>
      <c r="AF144" s="902">
        <v>6</v>
      </c>
      <c r="AG144" s="903"/>
      <c r="AH144" s="904"/>
      <c r="AI144" s="902">
        <v>3</v>
      </c>
      <c r="AJ144" s="903"/>
      <c r="AK144" s="904"/>
      <c r="AL144" s="902">
        <v>3</v>
      </c>
      <c r="AM144" s="903"/>
      <c r="AN144" s="904"/>
      <c r="AO144" s="902">
        <v>4</v>
      </c>
      <c r="AP144" s="903"/>
      <c r="AQ144" s="904"/>
      <c r="AR144" s="902">
        <v>4</v>
      </c>
      <c r="AS144" s="903"/>
      <c r="AT144" s="904"/>
      <c r="AU144" s="902">
        <v>3</v>
      </c>
      <c r="AV144" s="903"/>
      <c r="AW144" s="904"/>
      <c r="AX144" s="902">
        <v>3</v>
      </c>
      <c r="AY144" s="903"/>
      <c r="AZ144" s="904"/>
      <c r="BA144" s="889"/>
      <c r="BB144" s="890"/>
      <c r="BC144" s="901"/>
      <c r="BD144" s="889"/>
      <c r="BE144" s="901"/>
      <c r="BF144" s="889"/>
      <c r="BG144" s="890"/>
      <c r="BH144" s="890"/>
      <c r="BI144" s="901"/>
      <c r="BJ144" s="292"/>
      <c r="BK144" s="293"/>
      <c r="BL144" s="293"/>
      <c r="BM144" s="293"/>
      <c r="BP144" s="294"/>
      <c r="BQ144" s="294"/>
      <c r="BR144" s="294"/>
    </row>
    <row r="145" spans="1:70" ht="31.35" customHeight="1" thickBot="1" x14ac:dyDescent="0.5"/>
    <row r="146" spans="1:70" ht="36.75" customHeight="1" thickBot="1" x14ac:dyDescent="0.5">
      <c r="A146" s="868" t="s">
        <v>72</v>
      </c>
      <c r="B146" s="869"/>
      <c r="C146" s="869"/>
      <c r="D146" s="869"/>
      <c r="E146" s="869"/>
      <c r="F146" s="869"/>
      <c r="G146" s="869"/>
      <c r="H146" s="869"/>
      <c r="I146" s="869"/>
      <c r="J146" s="869"/>
      <c r="K146" s="869"/>
      <c r="L146" s="869"/>
      <c r="M146" s="869"/>
      <c r="N146" s="869"/>
      <c r="O146" s="869"/>
      <c r="P146" s="870"/>
      <c r="Q146" s="868" t="s">
        <v>106</v>
      </c>
      <c r="R146" s="869"/>
      <c r="S146" s="869"/>
      <c r="T146" s="869"/>
      <c r="U146" s="869"/>
      <c r="V146" s="869"/>
      <c r="W146" s="869"/>
      <c r="X146" s="869"/>
      <c r="Y146" s="869"/>
      <c r="Z146" s="869"/>
      <c r="AA146" s="869"/>
      <c r="AB146" s="869"/>
      <c r="AC146" s="869"/>
      <c r="AD146" s="869"/>
      <c r="AE146" s="870"/>
      <c r="AF146" s="871" t="s">
        <v>71</v>
      </c>
      <c r="AG146" s="872"/>
      <c r="AH146" s="872"/>
      <c r="AI146" s="872"/>
      <c r="AJ146" s="872"/>
      <c r="AK146" s="872"/>
      <c r="AL146" s="872"/>
      <c r="AM146" s="872"/>
      <c r="AN146" s="872"/>
      <c r="AO146" s="872"/>
      <c r="AP146" s="872"/>
      <c r="AQ146" s="872"/>
      <c r="AR146" s="872"/>
      <c r="AS146" s="872"/>
      <c r="AT146" s="873"/>
      <c r="AU146" s="872" t="s">
        <v>70</v>
      </c>
      <c r="AV146" s="872"/>
      <c r="AW146" s="872"/>
      <c r="AX146" s="872"/>
      <c r="AY146" s="872"/>
      <c r="AZ146" s="872"/>
      <c r="BA146" s="872"/>
      <c r="BB146" s="872"/>
      <c r="BC146" s="872"/>
      <c r="BD146" s="872"/>
      <c r="BE146" s="872"/>
      <c r="BF146" s="872"/>
      <c r="BG146" s="872"/>
      <c r="BH146" s="872"/>
      <c r="BI146" s="873"/>
      <c r="BJ146" s="387"/>
    </row>
    <row r="147" spans="1:70" ht="62.25" customHeight="1" x14ac:dyDescent="0.45">
      <c r="A147" s="814" t="s">
        <v>31</v>
      </c>
      <c r="B147" s="815"/>
      <c r="C147" s="815"/>
      <c r="D147" s="815"/>
      <c r="E147" s="815"/>
      <c r="F147" s="815"/>
      <c r="G147" s="874"/>
      <c r="H147" s="875" t="s">
        <v>30</v>
      </c>
      <c r="I147" s="875"/>
      <c r="J147" s="875"/>
      <c r="K147" s="875" t="s">
        <v>32</v>
      </c>
      <c r="L147" s="875"/>
      <c r="M147" s="875"/>
      <c r="N147" s="876" t="s">
        <v>107</v>
      </c>
      <c r="O147" s="875"/>
      <c r="P147" s="877"/>
      <c r="Q147" s="878" t="s">
        <v>31</v>
      </c>
      <c r="R147" s="863"/>
      <c r="S147" s="863"/>
      <c r="T147" s="863"/>
      <c r="U147" s="863"/>
      <c r="V147" s="879"/>
      <c r="W147" s="875" t="s">
        <v>30</v>
      </c>
      <c r="X147" s="875"/>
      <c r="Y147" s="875"/>
      <c r="Z147" s="875" t="s">
        <v>32</v>
      </c>
      <c r="AA147" s="875"/>
      <c r="AB147" s="875"/>
      <c r="AC147" s="876" t="s">
        <v>107</v>
      </c>
      <c r="AD147" s="875"/>
      <c r="AE147" s="877"/>
      <c r="AF147" s="911" t="s">
        <v>30</v>
      </c>
      <c r="AG147" s="912"/>
      <c r="AH147" s="912"/>
      <c r="AI147" s="912"/>
      <c r="AJ147" s="913"/>
      <c r="AK147" s="914" t="s">
        <v>32</v>
      </c>
      <c r="AL147" s="829"/>
      <c r="AM147" s="829"/>
      <c r="AN147" s="829"/>
      <c r="AO147" s="915"/>
      <c r="AP147" s="916" t="s">
        <v>107</v>
      </c>
      <c r="AQ147" s="829"/>
      <c r="AR147" s="829"/>
      <c r="AS147" s="829"/>
      <c r="AT147" s="830"/>
      <c r="AU147" s="917" t="s">
        <v>476</v>
      </c>
      <c r="AV147" s="918"/>
      <c r="AW147" s="918"/>
      <c r="AX147" s="918"/>
      <c r="AY147" s="918"/>
      <c r="AZ147" s="918"/>
      <c r="BA147" s="918"/>
      <c r="BB147" s="918"/>
      <c r="BC147" s="918"/>
      <c r="BD147" s="918"/>
      <c r="BE147" s="918"/>
      <c r="BF147" s="918"/>
      <c r="BG147" s="918"/>
      <c r="BH147" s="918"/>
      <c r="BI147" s="919"/>
      <c r="BJ147" s="388"/>
    </row>
    <row r="148" spans="1:70" ht="36.75" customHeight="1" x14ac:dyDescent="0.45">
      <c r="A148" s="893" t="s">
        <v>248</v>
      </c>
      <c r="B148" s="894"/>
      <c r="C148" s="894"/>
      <c r="D148" s="894"/>
      <c r="E148" s="894"/>
      <c r="F148" s="894"/>
      <c r="G148" s="895"/>
      <c r="H148" s="897">
        <v>2</v>
      </c>
      <c r="I148" s="894"/>
      <c r="J148" s="895"/>
      <c r="K148" s="897">
        <v>2</v>
      </c>
      <c r="L148" s="894"/>
      <c r="M148" s="895"/>
      <c r="N148" s="883">
        <f>K148*1.5</f>
        <v>3</v>
      </c>
      <c r="O148" s="884"/>
      <c r="P148" s="885"/>
      <c r="Q148" s="811" t="s">
        <v>188</v>
      </c>
      <c r="R148" s="812"/>
      <c r="S148" s="812"/>
      <c r="T148" s="812"/>
      <c r="U148" s="812"/>
      <c r="V148" s="899"/>
      <c r="W148" s="900">
        <v>6</v>
      </c>
      <c r="X148" s="812"/>
      <c r="Y148" s="899"/>
      <c r="Z148" s="900">
        <v>4</v>
      </c>
      <c r="AA148" s="812"/>
      <c r="AB148" s="899"/>
      <c r="AC148" s="926">
        <f>Z148*1.5</f>
        <v>6</v>
      </c>
      <c r="AD148" s="927"/>
      <c r="AE148" s="928"/>
      <c r="AF148" s="893">
        <v>8</v>
      </c>
      <c r="AG148" s="894"/>
      <c r="AH148" s="894"/>
      <c r="AI148" s="894"/>
      <c r="AJ148" s="895"/>
      <c r="AK148" s="897">
        <v>12</v>
      </c>
      <c r="AL148" s="894"/>
      <c r="AM148" s="894"/>
      <c r="AN148" s="894"/>
      <c r="AO148" s="895"/>
      <c r="AP148" s="883">
        <f>AK148*1.5</f>
        <v>18</v>
      </c>
      <c r="AQ148" s="884"/>
      <c r="AR148" s="884"/>
      <c r="AS148" s="884"/>
      <c r="AT148" s="885"/>
      <c r="AU148" s="920"/>
      <c r="AV148" s="921"/>
      <c r="AW148" s="921"/>
      <c r="AX148" s="921"/>
      <c r="AY148" s="921"/>
      <c r="AZ148" s="921"/>
      <c r="BA148" s="921"/>
      <c r="BB148" s="921"/>
      <c r="BC148" s="921"/>
      <c r="BD148" s="921"/>
      <c r="BE148" s="921"/>
      <c r="BF148" s="921"/>
      <c r="BG148" s="921"/>
      <c r="BH148" s="921"/>
      <c r="BI148" s="922"/>
      <c r="BJ148" s="388"/>
    </row>
    <row r="149" spans="1:70" ht="36.75" customHeight="1" thickBot="1" x14ac:dyDescent="0.5">
      <c r="A149" s="819"/>
      <c r="B149" s="820"/>
      <c r="C149" s="820"/>
      <c r="D149" s="820"/>
      <c r="E149" s="820"/>
      <c r="F149" s="820"/>
      <c r="G149" s="896"/>
      <c r="H149" s="898"/>
      <c r="I149" s="820"/>
      <c r="J149" s="896"/>
      <c r="K149" s="898"/>
      <c r="L149" s="820"/>
      <c r="M149" s="896"/>
      <c r="N149" s="886"/>
      <c r="O149" s="887"/>
      <c r="P149" s="888"/>
      <c r="Q149" s="889" t="s">
        <v>189</v>
      </c>
      <c r="R149" s="890"/>
      <c r="S149" s="890"/>
      <c r="T149" s="890"/>
      <c r="U149" s="890"/>
      <c r="V149" s="891"/>
      <c r="W149" s="892">
        <v>8</v>
      </c>
      <c r="X149" s="890"/>
      <c r="Y149" s="891"/>
      <c r="Z149" s="892">
        <v>6</v>
      </c>
      <c r="AA149" s="890"/>
      <c r="AB149" s="891"/>
      <c r="AC149" s="886">
        <v>9</v>
      </c>
      <c r="AD149" s="887"/>
      <c r="AE149" s="888"/>
      <c r="AF149" s="819"/>
      <c r="AG149" s="820"/>
      <c r="AH149" s="820"/>
      <c r="AI149" s="820"/>
      <c r="AJ149" s="896"/>
      <c r="AK149" s="898"/>
      <c r="AL149" s="820"/>
      <c r="AM149" s="820"/>
      <c r="AN149" s="820"/>
      <c r="AO149" s="896"/>
      <c r="AP149" s="886"/>
      <c r="AQ149" s="887"/>
      <c r="AR149" s="887"/>
      <c r="AS149" s="887"/>
      <c r="AT149" s="888"/>
      <c r="AU149" s="923"/>
      <c r="AV149" s="924"/>
      <c r="AW149" s="924"/>
      <c r="AX149" s="924"/>
      <c r="AY149" s="924"/>
      <c r="AZ149" s="924"/>
      <c r="BA149" s="924"/>
      <c r="BB149" s="924"/>
      <c r="BC149" s="924"/>
      <c r="BD149" s="924"/>
      <c r="BE149" s="924"/>
      <c r="BF149" s="924"/>
      <c r="BG149" s="924"/>
      <c r="BH149" s="924"/>
      <c r="BI149" s="925"/>
      <c r="BJ149" s="388"/>
    </row>
    <row r="150" spans="1:70" ht="31.35" customHeight="1" x14ac:dyDescent="0.45">
      <c r="A150" s="376"/>
      <c r="B150" s="376"/>
      <c r="C150" s="376"/>
      <c r="D150" s="376"/>
      <c r="E150" s="376"/>
      <c r="F150" s="376"/>
      <c r="G150" s="376"/>
      <c r="H150" s="376"/>
      <c r="I150" s="376"/>
      <c r="J150" s="376"/>
      <c r="K150" s="376"/>
      <c r="L150" s="376"/>
      <c r="M150" s="376"/>
      <c r="N150" s="376"/>
      <c r="O150" s="376"/>
      <c r="P150" s="376"/>
      <c r="Q150" s="376"/>
      <c r="R150" s="376"/>
      <c r="S150" s="376"/>
      <c r="T150" s="376"/>
      <c r="U150" s="376"/>
      <c r="V150" s="376"/>
      <c r="W150" s="376"/>
      <c r="X150" s="376"/>
      <c r="Y150" s="376"/>
      <c r="Z150" s="376"/>
      <c r="AA150" s="376"/>
      <c r="AB150" s="376"/>
      <c r="AC150" s="376"/>
      <c r="AD150" s="376"/>
      <c r="AE150" s="376"/>
      <c r="AF150" s="376"/>
      <c r="AG150" s="376"/>
      <c r="AH150" s="376"/>
      <c r="AI150" s="376"/>
      <c r="AJ150" s="376"/>
      <c r="AK150" s="376"/>
      <c r="AL150" s="376"/>
      <c r="AM150" s="376"/>
      <c r="AN150" s="376"/>
      <c r="AO150" s="376"/>
      <c r="AP150" s="376"/>
      <c r="AQ150" s="376"/>
      <c r="AR150" s="376"/>
      <c r="AS150" s="376"/>
      <c r="AT150" s="376"/>
      <c r="AU150" s="376"/>
      <c r="AV150" s="376"/>
      <c r="AW150" s="376"/>
      <c r="AX150" s="376"/>
      <c r="AY150" s="376"/>
      <c r="AZ150" s="376"/>
      <c r="BA150" s="376"/>
      <c r="BB150" s="376"/>
      <c r="BC150" s="376"/>
      <c r="BD150" s="376"/>
      <c r="BE150" s="376"/>
      <c r="BF150" s="379"/>
      <c r="BG150" s="379"/>
      <c r="BH150" s="379"/>
      <c r="BI150" s="379"/>
      <c r="BJ150" s="379"/>
    </row>
    <row r="151" spans="1:70" ht="31.35" customHeight="1" x14ac:dyDescent="0.45">
      <c r="A151" s="376"/>
      <c r="B151" s="376"/>
      <c r="C151" s="376"/>
      <c r="D151" s="376"/>
      <c r="E151" s="376"/>
      <c r="F151" s="376"/>
      <c r="G151" s="376"/>
      <c r="H151" s="376"/>
      <c r="I151" s="376"/>
      <c r="J151" s="376"/>
      <c r="K151" s="376"/>
      <c r="L151" s="376"/>
      <c r="M151" s="376"/>
      <c r="N151" s="376"/>
      <c r="O151" s="376"/>
      <c r="P151" s="376"/>
      <c r="Q151" s="376"/>
      <c r="R151" s="376"/>
      <c r="S151" s="376"/>
      <c r="T151" s="376"/>
      <c r="U151" s="376"/>
      <c r="V151" s="376"/>
      <c r="W151" s="376"/>
      <c r="X151" s="376"/>
      <c r="Y151" s="376"/>
      <c r="Z151" s="376"/>
      <c r="AA151" s="276" t="s">
        <v>121</v>
      </c>
      <c r="AB151" s="376"/>
      <c r="AC151" s="376"/>
      <c r="AD151" s="376"/>
      <c r="AE151" s="376"/>
      <c r="AF151" s="376"/>
      <c r="AG151" s="376"/>
      <c r="AH151" s="376"/>
      <c r="AI151" s="376"/>
      <c r="AJ151" s="376"/>
      <c r="AK151" s="376"/>
      <c r="AL151" s="376"/>
      <c r="AM151" s="376"/>
      <c r="AN151" s="376"/>
      <c r="AO151" s="376"/>
      <c r="AP151" s="376"/>
      <c r="AQ151" s="376"/>
      <c r="AR151" s="376"/>
      <c r="AS151" s="376"/>
      <c r="AT151" s="376"/>
      <c r="AU151" s="376"/>
      <c r="AV151" s="376"/>
      <c r="AW151" s="376"/>
      <c r="AX151" s="376"/>
      <c r="AY151" s="376"/>
      <c r="AZ151" s="376"/>
      <c r="BA151" s="376"/>
      <c r="BB151" s="376"/>
      <c r="BC151" s="376"/>
      <c r="BD151" s="376"/>
      <c r="BE151" s="376"/>
      <c r="BF151" s="379"/>
      <c r="BG151" s="379"/>
      <c r="BH151" s="379"/>
      <c r="BI151" s="379"/>
      <c r="BJ151" s="379"/>
    </row>
    <row r="152" spans="1:70" ht="31.35" customHeight="1" thickBot="1" x14ac:dyDescent="0.5">
      <c r="U152" s="389"/>
      <c r="V152" s="389"/>
    </row>
    <row r="153" spans="1:70" ht="93.6" customHeight="1" thickBot="1" x14ac:dyDescent="0.5">
      <c r="A153" s="871" t="s">
        <v>111</v>
      </c>
      <c r="B153" s="872"/>
      <c r="C153" s="872"/>
      <c r="D153" s="873"/>
      <c r="E153" s="869" t="s">
        <v>112</v>
      </c>
      <c r="F153" s="869"/>
      <c r="G153" s="869"/>
      <c r="H153" s="869"/>
      <c r="I153" s="869"/>
      <c r="J153" s="869"/>
      <c r="K153" s="869"/>
      <c r="L153" s="869"/>
      <c r="M153" s="869"/>
      <c r="N153" s="869"/>
      <c r="O153" s="869"/>
      <c r="P153" s="869"/>
      <c r="Q153" s="869"/>
      <c r="R153" s="869"/>
      <c r="S153" s="869"/>
      <c r="T153" s="869"/>
      <c r="U153" s="869"/>
      <c r="V153" s="869"/>
      <c r="W153" s="869"/>
      <c r="X153" s="869"/>
      <c r="Y153" s="869"/>
      <c r="Z153" s="869"/>
      <c r="AA153" s="869"/>
      <c r="AB153" s="869"/>
      <c r="AC153" s="869"/>
      <c r="AD153" s="869"/>
      <c r="AE153" s="869"/>
      <c r="AF153" s="869"/>
      <c r="AG153" s="869"/>
      <c r="AH153" s="869"/>
      <c r="AI153" s="869"/>
      <c r="AJ153" s="869"/>
      <c r="AK153" s="869"/>
      <c r="AL153" s="869"/>
      <c r="AM153" s="869"/>
      <c r="AN153" s="869"/>
      <c r="AO153" s="869"/>
      <c r="AP153" s="869"/>
      <c r="AQ153" s="869"/>
      <c r="AR153" s="869"/>
      <c r="AS153" s="869"/>
      <c r="AT153" s="869"/>
      <c r="AU153" s="869"/>
      <c r="AV153" s="869"/>
      <c r="AW153" s="869"/>
      <c r="AX153" s="869"/>
      <c r="AY153" s="869"/>
      <c r="AZ153" s="869"/>
      <c r="BA153" s="869"/>
      <c r="BB153" s="869"/>
      <c r="BC153" s="869"/>
      <c r="BD153" s="869"/>
      <c r="BE153" s="869"/>
      <c r="BF153" s="871" t="s">
        <v>145</v>
      </c>
      <c r="BG153" s="872"/>
      <c r="BH153" s="872"/>
      <c r="BI153" s="873"/>
      <c r="BJ153" s="387"/>
    </row>
    <row r="154" spans="1:70" s="29" customFormat="1" ht="56.85" customHeight="1" x14ac:dyDescent="0.25">
      <c r="A154" s="828" t="s">
        <v>122</v>
      </c>
      <c r="B154" s="829"/>
      <c r="C154" s="829"/>
      <c r="D154" s="830"/>
      <c r="E154" s="880" t="s">
        <v>237</v>
      </c>
      <c r="F154" s="881"/>
      <c r="G154" s="881"/>
      <c r="H154" s="881"/>
      <c r="I154" s="881"/>
      <c r="J154" s="881"/>
      <c r="K154" s="881"/>
      <c r="L154" s="881"/>
      <c r="M154" s="881"/>
      <c r="N154" s="881"/>
      <c r="O154" s="881"/>
      <c r="P154" s="881"/>
      <c r="Q154" s="881"/>
      <c r="R154" s="881"/>
      <c r="S154" s="881"/>
      <c r="T154" s="881"/>
      <c r="U154" s="881"/>
      <c r="V154" s="881"/>
      <c r="W154" s="881"/>
      <c r="X154" s="881"/>
      <c r="Y154" s="881"/>
      <c r="Z154" s="881"/>
      <c r="AA154" s="881"/>
      <c r="AB154" s="881"/>
      <c r="AC154" s="881"/>
      <c r="AD154" s="881"/>
      <c r="AE154" s="881"/>
      <c r="AF154" s="881"/>
      <c r="AG154" s="881"/>
      <c r="AH154" s="881"/>
      <c r="AI154" s="881"/>
      <c r="AJ154" s="881"/>
      <c r="AK154" s="881"/>
      <c r="AL154" s="881"/>
      <c r="AM154" s="881"/>
      <c r="AN154" s="881"/>
      <c r="AO154" s="881"/>
      <c r="AP154" s="881"/>
      <c r="AQ154" s="881"/>
      <c r="AR154" s="881"/>
      <c r="AS154" s="881"/>
      <c r="AT154" s="881"/>
      <c r="AU154" s="881"/>
      <c r="AV154" s="881"/>
      <c r="AW154" s="881"/>
      <c r="AX154" s="881"/>
      <c r="AY154" s="881"/>
      <c r="AZ154" s="881"/>
      <c r="BA154" s="881"/>
      <c r="BB154" s="881"/>
      <c r="BC154" s="881"/>
      <c r="BD154" s="881"/>
      <c r="BE154" s="882"/>
      <c r="BF154" s="832" t="s">
        <v>501</v>
      </c>
      <c r="BG154" s="833"/>
      <c r="BH154" s="833"/>
      <c r="BI154" s="834"/>
      <c r="BJ154" s="390" t="s">
        <v>238</v>
      </c>
      <c r="BK154" s="319"/>
      <c r="BL154" s="319"/>
      <c r="BM154" s="319"/>
    </row>
    <row r="155" spans="1:70" s="29" customFormat="1" ht="36.75" customHeight="1" x14ac:dyDescent="0.25">
      <c r="A155" s="811" t="s">
        <v>123</v>
      </c>
      <c r="B155" s="812"/>
      <c r="C155" s="812"/>
      <c r="D155" s="813"/>
      <c r="E155" s="839" t="s">
        <v>236</v>
      </c>
      <c r="F155" s="840"/>
      <c r="G155" s="840"/>
      <c r="H155" s="840"/>
      <c r="I155" s="840"/>
      <c r="J155" s="840"/>
      <c r="K155" s="840"/>
      <c r="L155" s="840"/>
      <c r="M155" s="840"/>
      <c r="N155" s="840"/>
      <c r="O155" s="840"/>
      <c r="P155" s="840"/>
      <c r="Q155" s="840"/>
      <c r="R155" s="840"/>
      <c r="S155" s="840"/>
      <c r="T155" s="840"/>
      <c r="U155" s="840"/>
      <c r="V155" s="840"/>
      <c r="W155" s="840"/>
      <c r="X155" s="840"/>
      <c r="Y155" s="840"/>
      <c r="Z155" s="840"/>
      <c r="AA155" s="840"/>
      <c r="AB155" s="840"/>
      <c r="AC155" s="840"/>
      <c r="AD155" s="840"/>
      <c r="AE155" s="840"/>
      <c r="AF155" s="840"/>
      <c r="AG155" s="840"/>
      <c r="AH155" s="840"/>
      <c r="AI155" s="840"/>
      <c r="AJ155" s="840"/>
      <c r="AK155" s="840"/>
      <c r="AL155" s="840"/>
      <c r="AM155" s="840"/>
      <c r="AN155" s="840"/>
      <c r="AO155" s="840"/>
      <c r="AP155" s="840"/>
      <c r="AQ155" s="840"/>
      <c r="AR155" s="840"/>
      <c r="AS155" s="840"/>
      <c r="AT155" s="840"/>
      <c r="AU155" s="840"/>
      <c r="AV155" s="840"/>
      <c r="AW155" s="840"/>
      <c r="AX155" s="840"/>
      <c r="AY155" s="840"/>
      <c r="AZ155" s="840"/>
      <c r="BA155" s="840"/>
      <c r="BB155" s="840"/>
      <c r="BC155" s="840"/>
      <c r="BD155" s="840"/>
      <c r="BE155" s="841"/>
      <c r="BF155" s="786" t="s">
        <v>375</v>
      </c>
      <c r="BG155" s="787"/>
      <c r="BH155" s="787"/>
      <c r="BI155" s="788"/>
      <c r="BJ155" s="390" t="s">
        <v>176</v>
      </c>
      <c r="BK155" s="319"/>
      <c r="BL155" s="319"/>
      <c r="BM155" s="319"/>
    </row>
    <row r="156" spans="1:70" s="29" customFormat="1" ht="36.75" customHeight="1" x14ac:dyDescent="0.25">
      <c r="A156" s="811" t="s">
        <v>130</v>
      </c>
      <c r="B156" s="812"/>
      <c r="C156" s="812"/>
      <c r="D156" s="813"/>
      <c r="E156" s="785" t="s">
        <v>245</v>
      </c>
      <c r="F156" s="785"/>
      <c r="G156" s="785"/>
      <c r="H156" s="785"/>
      <c r="I156" s="785"/>
      <c r="J156" s="785"/>
      <c r="K156" s="785"/>
      <c r="L156" s="785"/>
      <c r="M156" s="785"/>
      <c r="N156" s="785"/>
      <c r="O156" s="785"/>
      <c r="P156" s="785"/>
      <c r="Q156" s="785"/>
      <c r="R156" s="785"/>
      <c r="S156" s="785"/>
      <c r="T156" s="785"/>
      <c r="U156" s="785"/>
      <c r="V156" s="785"/>
      <c r="W156" s="785"/>
      <c r="X156" s="785"/>
      <c r="Y156" s="785"/>
      <c r="Z156" s="785"/>
      <c r="AA156" s="785"/>
      <c r="AB156" s="785"/>
      <c r="AC156" s="785"/>
      <c r="AD156" s="785"/>
      <c r="AE156" s="785"/>
      <c r="AF156" s="785"/>
      <c r="AG156" s="785"/>
      <c r="AH156" s="785"/>
      <c r="AI156" s="785"/>
      <c r="AJ156" s="785"/>
      <c r="AK156" s="785"/>
      <c r="AL156" s="785"/>
      <c r="AM156" s="785"/>
      <c r="AN156" s="785"/>
      <c r="AO156" s="785"/>
      <c r="AP156" s="785"/>
      <c r="AQ156" s="785"/>
      <c r="AR156" s="785"/>
      <c r="AS156" s="785"/>
      <c r="AT156" s="785"/>
      <c r="AU156" s="785"/>
      <c r="AV156" s="785"/>
      <c r="AW156" s="785"/>
      <c r="AX156" s="785"/>
      <c r="AY156" s="785"/>
      <c r="AZ156" s="785"/>
      <c r="BA156" s="785"/>
      <c r="BB156" s="785"/>
      <c r="BC156" s="785"/>
      <c r="BD156" s="785"/>
      <c r="BE156" s="785"/>
      <c r="BF156" s="808" t="s">
        <v>425</v>
      </c>
      <c r="BG156" s="809"/>
      <c r="BH156" s="809"/>
      <c r="BI156" s="810"/>
      <c r="BJ156" s="390" t="s">
        <v>243</v>
      </c>
      <c r="BK156" s="319"/>
      <c r="BL156" s="319"/>
      <c r="BM156" s="319"/>
    </row>
    <row r="157" spans="1:70" s="29" customFormat="1" ht="56.85" customHeight="1" x14ac:dyDescent="0.25">
      <c r="A157" s="814" t="s">
        <v>131</v>
      </c>
      <c r="B157" s="815"/>
      <c r="C157" s="815"/>
      <c r="D157" s="816"/>
      <c r="E157" s="797" t="s">
        <v>232</v>
      </c>
      <c r="F157" s="797"/>
      <c r="G157" s="797"/>
      <c r="H157" s="797"/>
      <c r="I157" s="797"/>
      <c r="J157" s="797"/>
      <c r="K157" s="797"/>
      <c r="L157" s="797"/>
      <c r="M157" s="797"/>
      <c r="N157" s="797"/>
      <c r="O157" s="797"/>
      <c r="P157" s="797"/>
      <c r="Q157" s="797"/>
      <c r="R157" s="797"/>
      <c r="S157" s="797"/>
      <c r="T157" s="797"/>
      <c r="U157" s="797"/>
      <c r="V157" s="797"/>
      <c r="W157" s="797"/>
      <c r="X157" s="797"/>
      <c r="Y157" s="797"/>
      <c r="Z157" s="797"/>
      <c r="AA157" s="797"/>
      <c r="AB157" s="797"/>
      <c r="AC157" s="797"/>
      <c r="AD157" s="797"/>
      <c r="AE157" s="797"/>
      <c r="AF157" s="797"/>
      <c r="AG157" s="797"/>
      <c r="AH157" s="797"/>
      <c r="AI157" s="797"/>
      <c r="AJ157" s="797"/>
      <c r="AK157" s="797"/>
      <c r="AL157" s="797"/>
      <c r="AM157" s="797"/>
      <c r="AN157" s="797"/>
      <c r="AO157" s="797"/>
      <c r="AP157" s="797"/>
      <c r="AQ157" s="797"/>
      <c r="AR157" s="797"/>
      <c r="AS157" s="797"/>
      <c r="AT157" s="797"/>
      <c r="AU157" s="797"/>
      <c r="AV157" s="797"/>
      <c r="AW157" s="797"/>
      <c r="AX157" s="797"/>
      <c r="AY157" s="797"/>
      <c r="AZ157" s="797"/>
      <c r="BA157" s="797"/>
      <c r="BB157" s="797"/>
      <c r="BC157" s="797"/>
      <c r="BD157" s="797"/>
      <c r="BE157" s="797"/>
      <c r="BF157" s="808" t="s">
        <v>500</v>
      </c>
      <c r="BG157" s="809"/>
      <c r="BH157" s="809"/>
      <c r="BI157" s="810"/>
      <c r="BJ157" s="390" t="s">
        <v>502</v>
      </c>
      <c r="BK157" s="319"/>
      <c r="BL157" s="319"/>
      <c r="BM157" s="319"/>
      <c r="BP157" s="320"/>
      <c r="BQ157" s="320"/>
      <c r="BR157" s="320"/>
    </row>
    <row r="158" spans="1:70" s="29" customFormat="1" ht="56.85" customHeight="1" x14ac:dyDescent="0.25">
      <c r="A158" s="811" t="s">
        <v>134</v>
      </c>
      <c r="B158" s="812"/>
      <c r="C158" s="812"/>
      <c r="D158" s="813"/>
      <c r="E158" s="839" t="s">
        <v>239</v>
      </c>
      <c r="F158" s="840"/>
      <c r="G158" s="840"/>
      <c r="H158" s="840"/>
      <c r="I158" s="840"/>
      <c r="J158" s="840"/>
      <c r="K158" s="840"/>
      <c r="L158" s="840"/>
      <c r="M158" s="840"/>
      <c r="N158" s="840"/>
      <c r="O158" s="840"/>
      <c r="P158" s="840"/>
      <c r="Q158" s="840"/>
      <c r="R158" s="840"/>
      <c r="S158" s="840"/>
      <c r="T158" s="840"/>
      <c r="U158" s="840"/>
      <c r="V158" s="840"/>
      <c r="W158" s="840"/>
      <c r="X158" s="840"/>
      <c r="Y158" s="840"/>
      <c r="Z158" s="840"/>
      <c r="AA158" s="840"/>
      <c r="AB158" s="840"/>
      <c r="AC158" s="840"/>
      <c r="AD158" s="840"/>
      <c r="AE158" s="840"/>
      <c r="AF158" s="840"/>
      <c r="AG158" s="840"/>
      <c r="AH158" s="840"/>
      <c r="AI158" s="840"/>
      <c r="AJ158" s="840"/>
      <c r="AK158" s="840"/>
      <c r="AL158" s="840"/>
      <c r="AM158" s="840"/>
      <c r="AN158" s="840"/>
      <c r="AO158" s="840"/>
      <c r="AP158" s="840"/>
      <c r="AQ158" s="840"/>
      <c r="AR158" s="840"/>
      <c r="AS158" s="840"/>
      <c r="AT158" s="840"/>
      <c r="AU158" s="840"/>
      <c r="AV158" s="840"/>
      <c r="AW158" s="840"/>
      <c r="AX158" s="840"/>
      <c r="AY158" s="840"/>
      <c r="AZ158" s="840"/>
      <c r="BA158" s="840"/>
      <c r="BB158" s="840"/>
      <c r="BC158" s="840"/>
      <c r="BD158" s="840"/>
      <c r="BE158" s="841"/>
      <c r="BF158" s="808" t="s">
        <v>501</v>
      </c>
      <c r="BG158" s="809"/>
      <c r="BH158" s="809"/>
      <c r="BI158" s="810"/>
      <c r="BJ158" s="390" t="s">
        <v>238</v>
      </c>
      <c r="BK158" s="319"/>
      <c r="BL158" s="319"/>
      <c r="BM158" s="319"/>
    </row>
    <row r="159" spans="1:70" s="29" customFormat="1" ht="56.85" customHeight="1" x14ac:dyDescent="0.25">
      <c r="A159" s="811" t="s">
        <v>135</v>
      </c>
      <c r="B159" s="812"/>
      <c r="C159" s="812"/>
      <c r="D159" s="813"/>
      <c r="E159" s="839" t="s">
        <v>240</v>
      </c>
      <c r="F159" s="840"/>
      <c r="G159" s="840"/>
      <c r="H159" s="840"/>
      <c r="I159" s="840"/>
      <c r="J159" s="840"/>
      <c r="K159" s="840"/>
      <c r="L159" s="840"/>
      <c r="M159" s="840"/>
      <c r="N159" s="840"/>
      <c r="O159" s="840"/>
      <c r="P159" s="840"/>
      <c r="Q159" s="840"/>
      <c r="R159" s="840"/>
      <c r="S159" s="840"/>
      <c r="T159" s="840"/>
      <c r="U159" s="840"/>
      <c r="V159" s="840"/>
      <c r="W159" s="840"/>
      <c r="X159" s="840"/>
      <c r="Y159" s="840"/>
      <c r="Z159" s="840"/>
      <c r="AA159" s="840"/>
      <c r="AB159" s="840"/>
      <c r="AC159" s="840"/>
      <c r="AD159" s="840"/>
      <c r="AE159" s="840"/>
      <c r="AF159" s="840"/>
      <c r="AG159" s="840"/>
      <c r="AH159" s="840"/>
      <c r="AI159" s="840"/>
      <c r="AJ159" s="840"/>
      <c r="AK159" s="840"/>
      <c r="AL159" s="840"/>
      <c r="AM159" s="840"/>
      <c r="AN159" s="840"/>
      <c r="AO159" s="840"/>
      <c r="AP159" s="840"/>
      <c r="AQ159" s="840"/>
      <c r="AR159" s="840"/>
      <c r="AS159" s="840"/>
      <c r="AT159" s="840"/>
      <c r="AU159" s="840"/>
      <c r="AV159" s="840"/>
      <c r="AW159" s="840"/>
      <c r="AX159" s="840"/>
      <c r="AY159" s="840"/>
      <c r="AZ159" s="840"/>
      <c r="BA159" s="840"/>
      <c r="BB159" s="840"/>
      <c r="BC159" s="840"/>
      <c r="BD159" s="840"/>
      <c r="BE159" s="841"/>
      <c r="BF159" s="808" t="s">
        <v>501</v>
      </c>
      <c r="BG159" s="809"/>
      <c r="BH159" s="809"/>
      <c r="BI159" s="810"/>
      <c r="BJ159" s="390" t="s">
        <v>238</v>
      </c>
      <c r="BK159" s="319"/>
      <c r="BL159" s="319"/>
      <c r="BM159" s="319"/>
    </row>
    <row r="160" spans="1:70" s="29" customFormat="1" ht="36.75" customHeight="1" x14ac:dyDescent="0.25">
      <c r="A160" s="811" t="s">
        <v>208</v>
      </c>
      <c r="B160" s="812"/>
      <c r="C160" s="812"/>
      <c r="D160" s="813"/>
      <c r="E160" s="839" t="s">
        <v>426</v>
      </c>
      <c r="F160" s="840"/>
      <c r="G160" s="840"/>
      <c r="H160" s="840"/>
      <c r="I160" s="840"/>
      <c r="J160" s="840"/>
      <c r="K160" s="840"/>
      <c r="L160" s="840"/>
      <c r="M160" s="840"/>
      <c r="N160" s="840"/>
      <c r="O160" s="840"/>
      <c r="P160" s="840"/>
      <c r="Q160" s="840"/>
      <c r="R160" s="840"/>
      <c r="S160" s="840"/>
      <c r="T160" s="840"/>
      <c r="U160" s="840"/>
      <c r="V160" s="840"/>
      <c r="W160" s="840"/>
      <c r="X160" s="840"/>
      <c r="Y160" s="840"/>
      <c r="Z160" s="840"/>
      <c r="AA160" s="840"/>
      <c r="AB160" s="840"/>
      <c r="AC160" s="840"/>
      <c r="AD160" s="840"/>
      <c r="AE160" s="840"/>
      <c r="AF160" s="840"/>
      <c r="AG160" s="840"/>
      <c r="AH160" s="840"/>
      <c r="AI160" s="840"/>
      <c r="AJ160" s="840"/>
      <c r="AK160" s="840"/>
      <c r="AL160" s="840"/>
      <c r="AM160" s="840"/>
      <c r="AN160" s="840"/>
      <c r="AO160" s="840"/>
      <c r="AP160" s="840"/>
      <c r="AQ160" s="840"/>
      <c r="AR160" s="840"/>
      <c r="AS160" s="840"/>
      <c r="AT160" s="840"/>
      <c r="AU160" s="840"/>
      <c r="AV160" s="840"/>
      <c r="AW160" s="840"/>
      <c r="AX160" s="840"/>
      <c r="AY160" s="840"/>
      <c r="AZ160" s="840"/>
      <c r="BA160" s="840"/>
      <c r="BB160" s="840"/>
      <c r="BC160" s="840"/>
      <c r="BD160" s="840"/>
      <c r="BE160" s="841"/>
      <c r="BF160" s="852" t="s">
        <v>407</v>
      </c>
      <c r="BG160" s="853"/>
      <c r="BH160" s="853"/>
      <c r="BI160" s="854"/>
      <c r="BJ160" s="391" t="s">
        <v>233</v>
      </c>
      <c r="BK160" s="319"/>
      <c r="BL160" s="319"/>
      <c r="BM160" s="319"/>
    </row>
    <row r="161" spans="1:70" s="29" customFormat="1" ht="36.75" customHeight="1" x14ac:dyDescent="0.25">
      <c r="A161" s="811" t="s">
        <v>209</v>
      </c>
      <c r="B161" s="812"/>
      <c r="C161" s="812"/>
      <c r="D161" s="813"/>
      <c r="E161" s="797" t="s">
        <v>427</v>
      </c>
      <c r="F161" s="797"/>
      <c r="G161" s="797"/>
      <c r="H161" s="797"/>
      <c r="I161" s="797"/>
      <c r="J161" s="797"/>
      <c r="K161" s="797"/>
      <c r="L161" s="797"/>
      <c r="M161" s="797"/>
      <c r="N161" s="797"/>
      <c r="O161" s="797"/>
      <c r="P161" s="797"/>
      <c r="Q161" s="797"/>
      <c r="R161" s="797"/>
      <c r="S161" s="797"/>
      <c r="T161" s="797"/>
      <c r="U161" s="797"/>
      <c r="V161" s="797"/>
      <c r="W161" s="797"/>
      <c r="X161" s="797"/>
      <c r="Y161" s="797"/>
      <c r="Z161" s="797"/>
      <c r="AA161" s="797"/>
      <c r="AB161" s="797"/>
      <c r="AC161" s="797"/>
      <c r="AD161" s="797"/>
      <c r="AE161" s="797"/>
      <c r="AF161" s="797"/>
      <c r="AG161" s="797"/>
      <c r="AH161" s="797"/>
      <c r="AI161" s="797"/>
      <c r="AJ161" s="797"/>
      <c r="AK161" s="797"/>
      <c r="AL161" s="797"/>
      <c r="AM161" s="797"/>
      <c r="AN161" s="797"/>
      <c r="AO161" s="797"/>
      <c r="AP161" s="797"/>
      <c r="AQ161" s="797"/>
      <c r="AR161" s="797"/>
      <c r="AS161" s="797"/>
      <c r="AT161" s="797"/>
      <c r="AU161" s="797"/>
      <c r="AV161" s="797"/>
      <c r="AW161" s="797"/>
      <c r="AX161" s="797"/>
      <c r="AY161" s="797"/>
      <c r="AZ161" s="797"/>
      <c r="BA161" s="797"/>
      <c r="BB161" s="797"/>
      <c r="BC161" s="797"/>
      <c r="BD161" s="797"/>
      <c r="BE161" s="797"/>
      <c r="BF161" s="852" t="s">
        <v>146</v>
      </c>
      <c r="BG161" s="853"/>
      <c r="BH161" s="853"/>
      <c r="BI161" s="854"/>
      <c r="BJ161" s="391" t="s">
        <v>213</v>
      </c>
      <c r="BK161" s="319"/>
      <c r="BL161" s="319"/>
      <c r="BM161" s="319"/>
      <c r="BP161" s="320"/>
      <c r="BQ161" s="320"/>
      <c r="BR161" s="320"/>
    </row>
    <row r="162" spans="1:70" s="29" customFormat="1" ht="36.75" customHeight="1" x14ac:dyDescent="0.25">
      <c r="A162" s="811" t="s">
        <v>210</v>
      </c>
      <c r="B162" s="812"/>
      <c r="C162" s="812"/>
      <c r="D162" s="813"/>
      <c r="E162" s="839" t="s">
        <v>234</v>
      </c>
      <c r="F162" s="840"/>
      <c r="G162" s="840"/>
      <c r="H162" s="840"/>
      <c r="I162" s="840"/>
      <c r="J162" s="840"/>
      <c r="K162" s="840"/>
      <c r="L162" s="840"/>
      <c r="M162" s="840"/>
      <c r="N162" s="840"/>
      <c r="O162" s="840"/>
      <c r="P162" s="840"/>
      <c r="Q162" s="840"/>
      <c r="R162" s="840"/>
      <c r="S162" s="840"/>
      <c r="T162" s="840"/>
      <c r="U162" s="840"/>
      <c r="V162" s="840"/>
      <c r="W162" s="840"/>
      <c r="X162" s="840"/>
      <c r="Y162" s="840"/>
      <c r="Z162" s="840"/>
      <c r="AA162" s="840"/>
      <c r="AB162" s="840"/>
      <c r="AC162" s="840"/>
      <c r="AD162" s="840"/>
      <c r="AE162" s="840"/>
      <c r="AF162" s="840"/>
      <c r="AG162" s="840"/>
      <c r="AH162" s="840"/>
      <c r="AI162" s="840"/>
      <c r="AJ162" s="840"/>
      <c r="AK162" s="840"/>
      <c r="AL162" s="840"/>
      <c r="AM162" s="840"/>
      <c r="AN162" s="840"/>
      <c r="AO162" s="840"/>
      <c r="AP162" s="840"/>
      <c r="AQ162" s="840"/>
      <c r="AR162" s="840"/>
      <c r="AS162" s="840"/>
      <c r="AT162" s="840"/>
      <c r="AU162" s="840"/>
      <c r="AV162" s="840"/>
      <c r="AW162" s="840"/>
      <c r="AX162" s="840"/>
      <c r="AY162" s="840"/>
      <c r="AZ162" s="840"/>
      <c r="BA162" s="840"/>
      <c r="BB162" s="840"/>
      <c r="BC162" s="840"/>
      <c r="BD162" s="840"/>
      <c r="BE162" s="841"/>
      <c r="BF162" s="808" t="s">
        <v>408</v>
      </c>
      <c r="BG162" s="809"/>
      <c r="BH162" s="809"/>
      <c r="BI162" s="810"/>
      <c r="BJ162" s="390" t="s">
        <v>235</v>
      </c>
      <c r="BK162" s="319"/>
      <c r="BL162" s="319"/>
      <c r="BM162" s="319"/>
    </row>
    <row r="163" spans="1:70" s="29" customFormat="1" ht="36.75" customHeight="1" x14ac:dyDescent="0.25">
      <c r="A163" s="811" t="s">
        <v>211</v>
      </c>
      <c r="B163" s="812"/>
      <c r="C163" s="812"/>
      <c r="D163" s="813"/>
      <c r="E163" s="865" t="s">
        <v>555</v>
      </c>
      <c r="F163" s="866"/>
      <c r="G163" s="866"/>
      <c r="H163" s="866"/>
      <c r="I163" s="866"/>
      <c r="J163" s="866"/>
      <c r="K163" s="866"/>
      <c r="L163" s="866"/>
      <c r="M163" s="866"/>
      <c r="N163" s="866"/>
      <c r="O163" s="866"/>
      <c r="P163" s="866"/>
      <c r="Q163" s="866"/>
      <c r="R163" s="866"/>
      <c r="S163" s="866"/>
      <c r="T163" s="866"/>
      <c r="U163" s="866"/>
      <c r="V163" s="866"/>
      <c r="W163" s="866"/>
      <c r="X163" s="866"/>
      <c r="Y163" s="866"/>
      <c r="Z163" s="866"/>
      <c r="AA163" s="866"/>
      <c r="AB163" s="866"/>
      <c r="AC163" s="866"/>
      <c r="AD163" s="866"/>
      <c r="AE163" s="866"/>
      <c r="AF163" s="866"/>
      <c r="AG163" s="866"/>
      <c r="AH163" s="866"/>
      <c r="AI163" s="866"/>
      <c r="AJ163" s="866"/>
      <c r="AK163" s="866"/>
      <c r="AL163" s="866"/>
      <c r="AM163" s="866"/>
      <c r="AN163" s="866"/>
      <c r="AO163" s="866"/>
      <c r="AP163" s="866"/>
      <c r="AQ163" s="866"/>
      <c r="AR163" s="866"/>
      <c r="AS163" s="866"/>
      <c r="AT163" s="866"/>
      <c r="AU163" s="866"/>
      <c r="AV163" s="866"/>
      <c r="AW163" s="866"/>
      <c r="AX163" s="866"/>
      <c r="AY163" s="866"/>
      <c r="AZ163" s="866"/>
      <c r="BA163" s="866"/>
      <c r="BB163" s="866"/>
      <c r="BC163" s="866"/>
      <c r="BD163" s="866"/>
      <c r="BE163" s="867"/>
      <c r="BF163" s="808" t="s">
        <v>118</v>
      </c>
      <c r="BG163" s="809"/>
      <c r="BH163" s="809"/>
      <c r="BI163" s="810"/>
      <c r="BJ163" s="392" t="s">
        <v>215</v>
      </c>
      <c r="BK163" s="319"/>
      <c r="BL163" s="319"/>
      <c r="BM163" s="319"/>
    </row>
    <row r="164" spans="1:70" s="29" customFormat="1" ht="36.75" customHeight="1" x14ac:dyDescent="0.25">
      <c r="A164" s="811" t="s">
        <v>212</v>
      </c>
      <c r="B164" s="812"/>
      <c r="C164" s="812"/>
      <c r="D164" s="813"/>
      <c r="E164" s="849" t="s">
        <v>564</v>
      </c>
      <c r="F164" s="850"/>
      <c r="G164" s="850"/>
      <c r="H164" s="850"/>
      <c r="I164" s="850"/>
      <c r="J164" s="850"/>
      <c r="K164" s="850"/>
      <c r="L164" s="850"/>
      <c r="M164" s="850"/>
      <c r="N164" s="850"/>
      <c r="O164" s="850"/>
      <c r="P164" s="850"/>
      <c r="Q164" s="850"/>
      <c r="R164" s="850"/>
      <c r="S164" s="850"/>
      <c r="T164" s="850"/>
      <c r="U164" s="850"/>
      <c r="V164" s="850"/>
      <c r="W164" s="850"/>
      <c r="X164" s="850"/>
      <c r="Y164" s="850"/>
      <c r="Z164" s="850"/>
      <c r="AA164" s="850"/>
      <c r="AB164" s="850"/>
      <c r="AC164" s="850"/>
      <c r="AD164" s="850"/>
      <c r="AE164" s="850"/>
      <c r="AF164" s="850"/>
      <c r="AG164" s="850"/>
      <c r="AH164" s="850"/>
      <c r="AI164" s="850"/>
      <c r="AJ164" s="850"/>
      <c r="AK164" s="850"/>
      <c r="AL164" s="850"/>
      <c r="AM164" s="850"/>
      <c r="AN164" s="850"/>
      <c r="AO164" s="850"/>
      <c r="AP164" s="850"/>
      <c r="AQ164" s="850"/>
      <c r="AR164" s="850"/>
      <c r="AS164" s="850"/>
      <c r="AT164" s="850"/>
      <c r="AU164" s="850"/>
      <c r="AV164" s="850"/>
      <c r="AW164" s="850"/>
      <c r="AX164" s="850"/>
      <c r="AY164" s="850"/>
      <c r="AZ164" s="850"/>
      <c r="BA164" s="850"/>
      <c r="BB164" s="850"/>
      <c r="BC164" s="850"/>
      <c r="BD164" s="850"/>
      <c r="BE164" s="851"/>
      <c r="BF164" s="808" t="s">
        <v>193</v>
      </c>
      <c r="BG164" s="809"/>
      <c r="BH164" s="809"/>
      <c r="BI164" s="810"/>
      <c r="BJ164" s="393" t="s">
        <v>214</v>
      </c>
      <c r="BK164" s="319"/>
      <c r="BL164" s="319"/>
      <c r="BM164" s="319"/>
      <c r="BP164" s="320"/>
      <c r="BQ164" s="320"/>
      <c r="BR164" s="320"/>
    </row>
    <row r="165" spans="1:70" s="29" customFormat="1" ht="56.85" customHeight="1" x14ac:dyDescent="0.25">
      <c r="A165" s="814" t="s">
        <v>225</v>
      </c>
      <c r="B165" s="815"/>
      <c r="C165" s="815"/>
      <c r="D165" s="816"/>
      <c r="E165" s="844" t="s">
        <v>471</v>
      </c>
      <c r="F165" s="845"/>
      <c r="G165" s="845"/>
      <c r="H165" s="845"/>
      <c r="I165" s="845"/>
      <c r="J165" s="845"/>
      <c r="K165" s="845"/>
      <c r="L165" s="845"/>
      <c r="M165" s="845"/>
      <c r="N165" s="845"/>
      <c r="O165" s="845"/>
      <c r="P165" s="845"/>
      <c r="Q165" s="845"/>
      <c r="R165" s="845"/>
      <c r="S165" s="845"/>
      <c r="T165" s="845"/>
      <c r="U165" s="845"/>
      <c r="V165" s="845"/>
      <c r="W165" s="845"/>
      <c r="X165" s="845"/>
      <c r="Y165" s="845"/>
      <c r="Z165" s="845"/>
      <c r="AA165" s="845"/>
      <c r="AB165" s="845"/>
      <c r="AC165" s="845"/>
      <c r="AD165" s="845"/>
      <c r="AE165" s="845"/>
      <c r="AF165" s="845"/>
      <c r="AG165" s="845"/>
      <c r="AH165" s="845"/>
      <c r="AI165" s="845"/>
      <c r="AJ165" s="845"/>
      <c r="AK165" s="845"/>
      <c r="AL165" s="845"/>
      <c r="AM165" s="845"/>
      <c r="AN165" s="845"/>
      <c r="AO165" s="845"/>
      <c r="AP165" s="845"/>
      <c r="AQ165" s="845"/>
      <c r="AR165" s="845"/>
      <c r="AS165" s="845"/>
      <c r="AT165" s="845"/>
      <c r="AU165" s="845"/>
      <c r="AV165" s="845"/>
      <c r="AW165" s="845"/>
      <c r="AX165" s="845"/>
      <c r="AY165" s="845"/>
      <c r="AZ165" s="845"/>
      <c r="BA165" s="845"/>
      <c r="BB165" s="845"/>
      <c r="BC165" s="845"/>
      <c r="BD165" s="845"/>
      <c r="BE165" s="796"/>
      <c r="BF165" s="852" t="s">
        <v>434</v>
      </c>
      <c r="BG165" s="853"/>
      <c r="BH165" s="853"/>
      <c r="BI165" s="854"/>
      <c r="BJ165" s="393" t="s">
        <v>258</v>
      </c>
      <c r="BK165" s="319"/>
      <c r="BL165" s="319"/>
      <c r="BM165" s="319"/>
    </row>
    <row r="166" spans="1:70" s="29" customFormat="1" ht="36.75" customHeight="1" x14ac:dyDescent="0.25">
      <c r="A166" s="811" t="s">
        <v>226</v>
      </c>
      <c r="B166" s="812"/>
      <c r="C166" s="812"/>
      <c r="D166" s="813"/>
      <c r="E166" s="785" t="s">
        <v>255</v>
      </c>
      <c r="F166" s="785"/>
      <c r="G166" s="785"/>
      <c r="H166" s="785"/>
      <c r="I166" s="785"/>
      <c r="J166" s="785"/>
      <c r="K166" s="785"/>
      <c r="L166" s="785"/>
      <c r="M166" s="785"/>
      <c r="N166" s="785"/>
      <c r="O166" s="785"/>
      <c r="P166" s="785"/>
      <c r="Q166" s="785"/>
      <c r="R166" s="785"/>
      <c r="S166" s="785"/>
      <c r="T166" s="785"/>
      <c r="U166" s="785"/>
      <c r="V166" s="785"/>
      <c r="W166" s="785"/>
      <c r="X166" s="785"/>
      <c r="Y166" s="785"/>
      <c r="Z166" s="785"/>
      <c r="AA166" s="785"/>
      <c r="AB166" s="785"/>
      <c r="AC166" s="785"/>
      <c r="AD166" s="785"/>
      <c r="AE166" s="785"/>
      <c r="AF166" s="785"/>
      <c r="AG166" s="785"/>
      <c r="AH166" s="785"/>
      <c r="AI166" s="785"/>
      <c r="AJ166" s="785"/>
      <c r="AK166" s="785"/>
      <c r="AL166" s="785"/>
      <c r="AM166" s="785"/>
      <c r="AN166" s="785"/>
      <c r="AO166" s="785"/>
      <c r="AP166" s="785"/>
      <c r="AQ166" s="785"/>
      <c r="AR166" s="785"/>
      <c r="AS166" s="785"/>
      <c r="AT166" s="785"/>
      <c r="AU166" s="785"/>
      <c r="AV166" s="785"/>
      <c r="AW166" s="785"/>
      <c r="AX166" s="785"/>
      <c r="AY166" s="785"/>
      <c r="AZ166" s="785"/>
      <c r="BA166" s="785"/>
      <c r="BB166" s="785"/>
      <c r="BC166" s="785"/>
      <c r="BD166" s="785"/>
      <c r="BE166" s="785"/>
      <c r="BF166" s="808" t="s">
        <v>119</v>
      </c>
      <c r="BG166" s="809"/>
      <c r="BH166" s="809"/>
      <c r="BI166" s="810"/>
      <c r="BJ166" s="394" t="s">
        <v>217</v>
      </c>
      <c r="BK166" s="319"/>
      <c r="BL166" s="319"/>
      <c r="BM166" s="319"/>
    </row>
    <row r="167" spans="1:70" s="29" customFormat="1" ht="36.75" customHeight="1" x14ac:dyDescent="0.25">
      <c r="A167" s="811" t="s">
        <v>229</v>
      </c>
      <c r="B167" s="812"/>
      <c r="C167" s="812"/>
      <c r="D167" s="813"/>
      <c r="E167" s="785" t="s">
        <v>472</v>
      </c>
      <c r="F167" s="785"/>
      <c r="G167" s="785"/>
      <c r="H167" s="785"/>
      <c r="I167" s="785"/>
      <c r="J167" s="785"/>
      <c r="K167" s="785"/>
      <c r="L167" s="785"/>
      <c r="M167" s="785"/>
      <c r="N167" s="785"/>
      <c r="O167" s="785"/>
      <c r="P167" s="785"/>
      <c r="Q167" s="785"/>
      <c r="R167" s="785"/>
      <c r="S167" s="785"/>
      <c r="T167" s="785"/>
      <c r="U167" s="785"/>
      <c r="V167" s="785"/>
      <c r="W167" s="785"/>
      <c r="X167" s="785"/>
      <c r="Y167" s="785"/>
      <c r="Z167" s="785"/>
      <c r="AA167" s="785"/>
      <c r="AB167" s="785"/>
      <c r="AC167" s="785"/>
      <c r="AD167" s="785"/>
      <c r="AE167" s="785"/>
      <c r="AF167" s="785"/>
      <c r="AG167" s="785"/>
      <c r="AH167" s="785"/>
      <c r="AI167" s="785"/>
      <c r="AJ167" s="785"/>
      <c r="AK167" s="785"/>
      <c r="AL167" s="785"/>
      <c r="AM167" s="785"/>
      <c r="AN167" s="785"/>
      <c r="AO167" s="785"/>
      <c r="AP167" s="785"/>
      <c r="AQ167" s="785"/>
      <c r="AR167" s="785"/>
      <c r="AS167" s="785"/>
      <c r="AT167" s="785"/>
      <c r="AU167" s="785"/>
      <c r="AV167" s="785"/>
      <c r="AW167" s="785"/>
      <c r="AX167" s="785"/>
      <c r="AY167" s="785"/>
      <c r="AZ167" s="785"/>
      <c r="BA167" s="785"/>
      <c r="BB167" s="785"/>
      <c r="BC167" s="785"/>
      <c r="BD167" s="785"/>
      <c r="BE167" s="785"/>
      <c r="BF167" s="786" t="s">
        <v>144</v>
      </c>
      <c r="BG167" s="787"/>
      <c r="BH167" s="787"/>
      <c r="BI167" s="788"/>
      <c r="BJ167" s="393" t="s">
        <v>268</v>
      </c>
      <c r="BK167" s="319"/>
      <c r="BL167" s="319"/>
      <c r="BM167" s="319"/>
    </row>
    <row r="168" spans="1:70" s="29" customFormat="1" ht="36.75" customHeight="1" x14ac:dyDescent="0.25">
      <c r="A168" s="811" t="s">
        <v>256</v>
      </c>
      <c r="B168" s="812"/>
      <c r="C168" s="812"/>
      <c r="D168" s="813"/>
      <c r="E168" s="785" t="s">
        <v>254</v>
      </c>
      <c r="F168" s="785"/>
      <c r="G168" s="785"/>
      <c r="H168" s="785"/>
      <c r="I168" s="785"/>
      <c r="J168" s="785"/>
      <c r="K168" s="785"/>
      <c r="L168" s="785"/>
      <c r="M168" s="785"/>
      <c r="N168" s="785"/>
      <c r="O168" s="785"/>
      <c r="P168" s="785"/>
      <c r="Q168" s="785"/>
      <c r="R168" s="785"/>
      <c r="S168" s="785"/>
      <c r="T168" s="785"/>
      <c r="U168" s="785"/>
      <c r="V168" s="785"/>
      <c r="W168" s="785"/>
      <c r="X168" s="785"/>
      <c r="Y168" s="785"/>
      <c r="Z168" s="785"/>
      <c r="AA168" s="785"/>
      <c r="AB168" s="785"/>
      <c r="AC168" s="785"/>
      <c r="AD168" s="785"/>
      <c r="AE168" s="785"/>
      <c r="AF168" s="785"/>
      <c r="AG168" s="785"/>
      <c r="AH168" s="785"/>
      <c r="AI168" s="785"/>
      <c r="AJ168" s="785"/>
      <c r="AK168" s="785"/>
      <c r="AL168" s="785"/>
      <c r="AM168" s="785"/>
      <c r="AN168" s="785"/>
      <c r="AO168" s="785"/>
      <c r="AP168" s="785"/>
      <c r="AQ168" s="785"/>
      <c r="AR168" s="785"/>
      <c r="AS168" s="785"/>
      <c r="AT168" s="785"/>
      <c r="AU168" s="785"/>
      <c r="AV168" s="785"/>
      <c r="AW168" s="785"/>
      <c r="AX168" s="785"/>
      <c r="AY168" s="785"/>
      <c r="AZ168" s="785"/>
      <c r="BA168" s="785"/>
      <c r="BB168" s="785"/>
      <c r="BC168" s="785"/>
      <c r="BD168" s="785"/>
      <c r="BE168" s="785"/>
      <c r="BF168" s="786" t="s">
        <v>144</v>
      </c>
      <c r="BG168" s="787"/>
      <c r="BH168" s="787"/>
      <c r="BI168" s="788"/>
      <c r="BJ168" s="394" t="s">
        <v>216</v>
      </c>
      <c r="BK168" s="319"/>
      <c r="BL168" s="319"/>
      <c r="BM168" s="319"/>
    </row>
    <row r="169" spans="1:70" s="29" customFormat="1" ht="36.75" customHeight="1" x14ac:dyDescent="0.25">
      <c r="A169" s="811" t="s">
        <v>257</v>
      </c>
      <c r="B169" s="812"/>
      <c r="C169" s="812"/>
      <c r="D169" s="813"/>
      <c r="E169" s="839" t="s">
        <v>249</v>
      </c>
      <c r="F169" s="840"/>
      <c r="G169" s="840"/>
      <c r="H169" s="840"/>
      <c r="I169" s="840"/>
      <c r="J169" s="840"/>
      <c r="K169" s="840"/>
      <c r="L169" s="840"/>
      <c r="M169" s="840"/>
      <c r="N169" s="840"/>
      <c r="O169" s="840"/>
      <c r="P169" s="840"/>
      <c r="Q169" s="840"/>
      <c r="R169" s="840"/>
      <c r="S169" s="840"/>
      <c r="T169" s="840"/>
      <c r="U169" s="840"/>
      <c r="V169" s="840"/>
      <c r="W169" s="840"/>
      <c r="X169" s="840"/>
      <c r="Y169" s="840"/>
      <c r="Z169" s="840"/>
      <c r="AA169" s="840"/>
      <c r="AB169" s="840"/>
      <c r="AC169" s="840"/>
      <c r="AD169" s="840"/>
      <c r="AE169" s="840"/>
      <c r="AF169" s="840"/>
      <c r="AG169" s="840"/>
      <c r="AH169" s="840"/>
      <c r="AI169" s="840"/>
      <c r="AJ169" s="840"/>
      <c r="AK169" s="840"/>
      <c r="AL169" s="840"/>
      <c r="AM169" s="840"/>
      <c r="AN169" s="840"/>
      <c r="AO169" s="840"/>
      <c r="AP169" s="840"/>
      <c r="AQ169" s="840"/>
      <c r="AR169" s="840"/>
      <c r="AS169" s="840"/>
      <c r="AT169" s="840"/>
      <c r="AU169" s="840"/>
      <c r="AV169" s="840"/>
      <c r="AW169" s="840"/>
      <c r="AX169" s="840"/>
      <c r="AY169" s="840"/>
      <c r="AZ169" s="840"/>
      <c r="BA169" s="840"/>
      <c r="BB169" s="840"/>
      <c r="BC169" s="840"/>
      <c r="BD169" s="840"/>
      <c r="BE169" s="841"/>
      <c r="BF169" s="808" t="s">
        <v>73</v>
      </c>
      <c r="BG169" s="855"/>
      <c r="BH169" s="855"/>
      <c r="BI169" s="856"/>
      <c r="BJ169" s="395" t="s">
        <v>158</v>
      </c>
      <c r="BK169" s="319"/>
      <c r="BL169" s="319"/>
      <c r="BM169" s="319"/>
    </row>
    <row r="170" spans="1:70" s="29" customFormat="1" ht="36.75" customHeight="1" thickBot="1" x14ac:dyDescent="0.3">
      <c r="A170" s="819" t="s">
        <v>470</v>
      </c>
      <c r="B170" s="820"/>
      <c r="C170" s="820"/>
      <c r="D170" s="821"/>
      <c r="E170" s="785" t="s">
        <v>473</v>
      </c>
      <c r="F170" s="785"/>
      <c r="G170" s="785"/>
      <c r="H170" s="785"/>
      <c r="I170" s="785"/>
      <c r="J170" s="785"/>
      <c r="K170" s="785"/>
      <c r="L170" s="785"/>
      <c r="M170" s="785"/>
      <c r="N170" s="785"/>
      <c r="O170" s="785"/>
      <c r="P170" s="785"/>
      <c r="Q170" s="785"/>
      <c r="R170" s="785"/>
      <c r="S170" s="785"/>
      <c r="T170" s="785"/>
      <c r="U170" s="785"/>
      <c r="V170" s="785"/>
      <c r="W170" s="785"/>
      <c r="X170" s="785"/>
      <c r="Y170" s="785"/>
      <c r="Z170" s="785"/>
      <c r="AA170" s="785"/>
      <c r="AB170" s="785"/>
      <c r="AC170" s="785"/>
      <c r="AD170" s="785"/>
      <c r="AE170" s="785"/>
      <c r="AF170" s="785"/>
      <c r="AG170" s="785"/>
      <c r="AH170" s="785"/>
      <c r="AI170" s="785"/>
      <c r="AJ170" s="785"/>
      <c r="AK170" s="785"/>
      <c r="AL170" s="785"/>
      <c r="AM170" s="785"/>
      <c r="AN170" s="785"/>
      <c r="AO170" s="785"/>
      <c r="AP170" s="785"/>
      <c r="AQ170" s="785"/>
      <c r="AR170" s="785"/>
      <c r="AS170" s="785"/>
      <c r="AT170" s="785"/>
      <c r="AU170" s="785"/>
      <c r="AV170" s="785"/>
      <c r="AW170" s="785"/>
      <c r="AX170" s="785"/>
      <c r="AY170" s="785"/>
      <c r="AZ170" s="785"/>
      <c r="BA170" s="785"/>
      <c r="BB170" s="785"/>
      <c r="BC170" s="785"/>
      <c r="BD170" s="785"/>
      <c r="BE170" s="785"/>
      <c r="BF170" s="825" t="s">
        <v>224</v>
      </c>
      <c r="BG170" s="826"/>
      <c r="BH170" s="826"/>
      <c r="BI170" s="827"/>
      <c r="BJ170" s="393" t="s">
        <v>218</v>
      </c>
      <c r="BK170" s="319"/>
      <c r="BL170" s="319"/>
      <c r="BM170" s="319"/>
    </row>
    <row r="171" spans="1:70" s="29" customFormat="1" ht="36.75" customHeight="1" x14ac:dyDescent="0.25">
      <c r="A171" s="814" t="s">
        <v>124</v>
      </c>
      <c r="B171" s="815"/>
      <c r="C171" s="815"/>
      <c r="D171" s="816"/>
      <c r="E171" s="860" t="s">
        <v>545</v>
      </c>
      <c r="F171" s="861"/>
      <c r="G171" s="861"/>
      <c r="H171" s="861"/>
      <c r="I171" s="861"/>
      <c r="J171" s="861"/>
      <c r="K171" s="861"/>
      <c r="L171" s="861"/>
      <c r="M171" s="861"/>
      <c r="N171" s="861"/>
      <c r="O171" s="861"/>
      <c r="P171" s="861"/>
      <c r="Q171" s="861"/>
      <c r="R171" s="861"/>
      <c r="S171" s="861"/>
      <c r="T171" s="861"/>
      <c r="U171" s="861"/>
      <c r="V171" s="861"/>
      <c r="W171" s="861"/>
      <c r="X171" s="861"/>
      <c r="Y171" s="861"/>
      <c r="Z171" s="861"/>
      <c r="AA171" s="861"/>
      <c r="AB171" s="861"/>
      <c r="AC171" s="861"/>
      <c r="AD171" s="861"/>
      <c r="AE171" s="861"/>
      <c r="AF171" s="861"/>
      <c r="AG171" s="861"/>
      <c r="AH171" s="861"/>
      <c r="AI171" s="861"/>
      <c r="AJ171" s="861"/>
      <c r="AK171" s="861"/>
      <c r="AL171" s="861"/>
      <c r="AM171" s="861"/>
      <c r="AN171" s="861"/>
      <c r="AO171" s="861"/>
      <c r="AP171" s="861"/>
      <c r="AQ171" s="861"/>
      <c r="AR171" s="861"/>
      <c r="AS171" s="861"/>
      <c r="AT171" s="861"/>
      <c r="AU171" s="861"/>
      <c r="AV171" s="861"/>
      <c r="AW171" s="861"/>
      <c r="AX171" s="861"/>
      <c r="AY171" s="861"/>
      <c r="AZ171" s="861"/>
      <c r="BA171" s="861"/>
      <c r="BB171" s="861"/>
      <c r="BC171" s="861"/>
      <c r="BD171" s="861"/>
      <c r="BE171" s="862"/>
      <c r="BF171" s="852" t="s">
        <v>200</v>
      </c>
      <c r="BG171" s="863"/>
      <c r="BH171" s="863"/>
      <c r="BI171" s="864"/>
      <c r="BJ171" s="396" t="s">
        <v>201</v>
      </c>
      <c r="BK171" s="319"/>
      <c r="BL171" s="319"/>
      <c r="BM171" s="319"/>
    </row>
    <row r="172" spans="1:70" s="29" customFormat="1" ht="36.75" customHeight="1" x14ac:dyDescent="0.25">
      <c r="A172" s="811" t="s">
        <v>125</v>
      </c>
      <c r="B172" s="812"/>
      <c r="C172" s="812"/>
      <c r="D172" s="813"/>
      <c r="E172" s="837" t="s">
        <v>546</v>
      </c>
      <c r="F172" s="785"/>
      <c r="G172" s="785"/>
      <c r="H172" s="785"/>
      <c r="I172" s="785"/>
      <c r="J172" s="785"/>
      <c r="K172" s="785"/>
      <c r="L172" s="785"/>
      <c r="M172" s="785"/>
      <c r="N172" s="785"/>
      <c r="O172" s="785"/>
      <c r="P172" s="785"/>
      <c r="Q172" s="785"/>
      <c r="R172" s="785"/>
      <c r="S172" s="785"/>
      <c r="T172" s="785"/>
      <c r="U172" s="785"/>
      <c r="V172" s="785"/>
      <c r="W172" s="785"/>
      <c r="X172" s="785"/>
      <c r="Y172" s="785"/>
      <c r="Z172" s="785"/>
      <c r="AA172" s="785"/>
      <c r="AB172" s="785"/>
      <c r="AC172" s="785"/>
      <c r="AD172" s="785"/>
      <c r="AE172" s="785"/>
      <c r="AF172" s="785"/>
      <c r="AG172" s="785"/>
      <c r="AH172" s="785"/>
      <c r="AI172" s="785"/>
      <c r="AJ172" s="785"/>
      <c r="AK172" s="785"/>
      <c r="AL172" s="785"/>
      <c r="AM172" s="785"/>
      <c r="AN172" s="785"/>
      <c r="AO172" s="785"/>
      <c r="AP172" s="785"/>
      <c r="AQ172" s="785"/>
      <c r="AR172" s="785"/>
      <c r="AS172" s="785"/>
      <c r="AT172" s="785"/>
      <c r="AU172" s="785"/>
      <c r="AV172" s="785"/>
      <c r="AW172" s="785"/>
      <c r="AX172" s="785"/>
      <c r="AY172" s="785"/>
      <c r="AZ172" s="785"/>
      <c r="BA172" s="785"/>
      <c r="BB172" s="785"/>
      <c r="BC172" s="785"/>
      <c r="BD172" s="785"/>
      <c r="BE172" s="838"/>
      <c r="BF172" s="808" t="s">
        <v>202</v>
      </c>
      <c r="BG172" s="855"/>
      <c r="BH172" s="855"/>
      <c r="BI172" s="856"/>
      <c r="BJ172" s="396" t="s">
        <v>203</v>
      </c>
      <c r="BK172" s="319"/>
      <c r="BL172" s="319"/>
      <c r="BM172" s="319"/>
    </row>
    <row r="173" spans="1:70" s="29" customFormat="1" ht="36.75" customHeight="1" x14ac:dyDescent="0.25">
      <c r="A173" s="811" t="s">
        <v>252</v>
      </c>
      <c r="B173" s="812"/>
      <c r="C173" s="812"/>
      <c r="D173" s="813"/>
      <c r="E173" s="857" t="s">
        <v>557</v>
      </c>
      <c r="F173" s="858"/>
      <c r="G173" s="858"/>
      <c r="H173" s="858"/>
      <c r="I173" s="858"/>
      <c r="J173" s="858"/>
      <c r="K173" s="858"/>
      <c r="L173" s="858"/>
      <c r="M173" s="858"/>
      <c r="N173" s="858"/>
      <c r="O173" s="858"/>
      <c r="P173" s="858"/>
      <c r="Q173" s="858"/>
      <c r="R173" s="858"/>
      <c r="S173" s="858"/>
      <c r="T173" s="858"/>
      <c r="U173" s="858"/>
      <c r="V173" s="858"/>
      <c r="W173" s="858"/>
      <c r="X173" s="858"/>
      <c r="Y173" s="858"/>
      <c r="Z173" s="858"/>
      <c r="AA173" s="858"/>
      <c r="AB173" s="858"/>
      <c r="AC173" s="858"/>
      <c r="AD173" s="858"/>
      <c r="AE173" s="858"/>
      <c r="AF173" s="858"/>
      <c r="AG173" s="858"/>
      <c r="AH173" s="858"/>
      <c r="AI173" s="858"/>
      <c r="AJ173" s="858"/>
      <c r="AK173" s="858"/>
      <c r="AL173" s="858"/>
      <c r="AM173" s="858"/>
      <c r="AN173" s="858"/>
      <c r="AO173" s="858"/>
      <c r="AP173" s="858"/>
      <c r="AQ173" s="858"/>
      <c r="AR173" s="858"/>
      <c r="AS173" s="858"/>
      <c r="AT173" s="858"/>
      <c r="AU173" s="858"/>
      <c r="AV173" s="858"/>
      <c r="AW173" s="858"/>
      <c r="AX173" s="858"/>
      <c r="AY173" s="858"/>
      <c r="AZ173" s="858"/>
      <c r="BA173" s="858"/>
      <c r="BB173" s="858"/>
      <c r="BC173" s="858"/>
      <c r="BD173" s="858"/>
      <c r="BE173" s="859"/>
      <c r="BF173" s="808" t="s">
        <v>129</v>
      </c>
      <c r="BG173" s="809"/>
      <c r="BH173" s="809"/>
      <c r="BI173" s="810"/>
      <c r="BJ173" s="397" t="s">
        <v>149</v>
      </c>
      <c r="BK173" s="398"/>
      <c r="BL173" s="398"/>
      <c r="BM173" s="398"/>
      <c r="BN173" s="398"/>
      <c r="BP173" s="320"/>
      <c r="BQ173" s="320"/>
      <c r="BR173" s="320"/>
    </row>
    <row r="174" spans="1:70" s="30" customFormat="1" ht="36.75" customHeight="1" x14ac:dyDescent="0.25">
      <c r="A174" s="811" t="s">
        <v>253</v>
      </c>
      <c r="B174" s="812"/>
      <c r="C174" s="812"/>
      <c r="D174" s="813"/>
      <c r="E174" s="837" t="s">
        <v>478</v>
      </c>
      <c r="F174" s="785"/>
      <c r="G174" s="785"/>
      <c r="H174" s="785"/>
      <c r="I174" s="785"/>
      <c r="J174" s="785"/>
      <c r="K174" s="785"/>
      <c r="L174" s="785"/>
      <c r="M174" s="785"/>
      <c r="N174" s="785"/>
      <c r="O174" s="785"/>
      <c r="P174" s="785"/>
      <c r="Q174" s="785"/>
      <c r="R174" s="785"/>
      <c r="S174" s="785"/>
      <c r="T174" s="785"/>
      <c r="U174" s="785"/>
      <c r="V174" s="785"/>
      <c r="W174" s="785"/>
      <c r="X174" s="785"/>
      <c r="Y174" s="785"/>
      <c r="Z174" s="785"/>
      <c r="AA174" s="785"/>
      <c r="AB174" s="785"/>
      <c r="AC174" s="785"/>
      <c r="AD174" s="785"/>
      <c r="AE174" s="785"/>
      <c r="AF174" s="785"/>
      <c r="AG174" s="785"/>
      <c r="AH174" s="785"/>
      <c r="AI174" s="785"/>
      <c r="AJ174" s="785"/>
      <c r="AK174" s="785"/>
      <c r="AL174" s="785"/>
      <c r="AM174" s="785"/>
      <c r="AN174" s="785"/>
      <c r="AO174" s="785"/>
      <c r="AP174" s="785"/>
      <c r="AQ174" s="785"/>
      <c r="AR174" s="785"/>
      <c r="AS174" s="785"/>
      <c r="AT174" s="785"/>
      <c r="AU174" s="785"/>
      <c r="AV174" s="785"/>
      <c r="AW174" s="785"/>
      <c r="AX174" s="785"/>
      <c r="AY174" s="785"/>
      <c r="AZ174" s="785"/>
      <c r="BA174" s="785"/>
      <c r="BB174" s="785"/>
      <c r="BC174" s="785"/>
      <c r="BD174" s="785"/>
      <c r="BE174" s="838"/>
      <c r="BF174" s="808" t="s">
        <v>129</v>
      </c>
      <c r="BG174" s="809"/>
      <c r="BH174" s="809"/>
      <c r="BI174" s="810"/>
      <c r="BJ174" s="399" t="s">
        <v>428</v>
      </c>
      <c r="BK174" s="400"/>
      <c r="BL174" s="400"/>
      <c r="BM174" s="400"/>
      <c r="BN174" s="400"/>
    </row>
    <row r="175" spans="1:70" s="29" customFormat="1" ht="36.75" customHeight="1" x14ac:dyDescent="0.25">
      <c r="A175" s="811" t="s">
        <v>263</v>
      </c>
      <c r="B175" s="812"/>
      <c r="C175" s="812"/>
      <c r="D175" s="813"/>
      <c r="E175" s="839" t="s">
        <v>474</v>
      </c>
      <c r="F175" s="840"/>
      <c r="G175" s="840"/>
      <c r="H175" s="840"/>
      <c r="I175" s="840"/>
      <c r="J175" s="840"/>
      <c r="K175" s="840"/>
      <c r="L175" s="840"/>
      <c r="M175" s="840"/>
      <c r="N175" s="840"/>
      <c r="O175" s="840"/>
      <c r="P175" s="840"/>
      <c r="Q175" s="840"/>
      <c r="R175" s="840"/>
      <c r="S175" s="840"/>
      <c r="T175" s="840"/>
      <c r="U175" s="840"/>
      <c r="V175" s="840"/>
      <c r="W175" s="840"/>
      <c r="X175" s="840"/>
      <c r="Y175" s="840"/>
      <c r="Z175" s="840"/>
      <c r="AA175" s="840"/>
      <c r="AB175" s="840"/>
      <c r="AC175" s="840"/>
      <c r="AD175" s="840"/>
      <c r="AE175" s="840"/>
      <c r="AF175" s="840"/>
      <c r="AG175" s="840"/>
      <c r="AH175" s="840"/>
      <c r="AI175" s="840"/>
      <c r="AJ175" s="840"/>
      <c r="AK175" s="840"/>
      <c r="AL175" s="840"/>
      <c r="AM175" s="840"/>
      <c r="AN175" s="840"/>
      <c r="AO175" s="840"/>
      <c r="AP175" s="840"/>
      <c r="AQ175" s="840"/>
      <c r="AR175" s="840"/>
      <c r="AS175" s="840"/>
      <c r="AT175" s="840"/>
      <c r="AU175" s="840"/>
      <c r="AV175" s="840"/>
      <c r="AW175" s="840"/>
      <c r="AX175" s="840"/>
      <c r="AY175" s="840"/>
      <c r="AZ175" s="840"/>
      <c r="BA175" s="840"/>
      <c r="BB175" s="840"/>
      <c r="BC175" s="840"/>
      <c r="BD175" s="840"/>
      <c r="BE175" s="841"/>
      <c r="BF175" s="808" t="s">
        <v>133</v>
      </c>
      <c r="BG175" s="809"/>
      <c r="BH175" s="809"/>
      <c r="BI175" s="810"/>
      <c r="BJ175" s="393" t="s">
        <v>376</v>
      </c>
      <c r="BK175" s="319"/>
      <c r="BL175" s="319"/>
      <c r="BM175" s="319"/>
    </row>
    <row r="176" spans="1:70" s="29" customFormat="1" ht="36.75" customHeight="1" x14ac:dyDescent="0.25">
      <c r="A176" s="811" t="s">
        <v>267</v>
      </c>
      <c r="B176" s="812"/>
      <c r="C176" s="812"/>
      <c r="D176" s="813"/>
      <c r="E176" s="839" t="s">
        <v>246</v>
      </c>
      <c r="F176" s="840"/>
      <c r="G176" s="840"/>
      <c r="H176" s="840"/>
      <c r="I176" s="840"/>
      <c r="J176" s="840"/>
      <c r="K176" s="840"/>
      <c r="L176" s="840"/>
      <c r="M176" s="840"/>
      <c r="N176" s="840"/>
      <c r="O176" s="840"/>
      <c r="P176" s="840"/>
      <c r="Q176" s="840"/>
      <c r="R176" s="840"/>
      <c r="S176" s="840"/>
      <c r="T176" s="840"/>
      <c r="U176" s="840"/>
      <c r="V176" s="840"/>
      <c r="W176" s="840"/>
      <c r="X176" s="840"/>
      <c r="Y176" s="840"/>
      <c r="Z176" s="840"/>
      <c r="AA176" s="840"/>
      <c r="AB176" s="840"/>
      <c r="AC176" s="840"/>
      <c r="AD176" s="840"/>
      <c r="AE176" s="840"/>
      <c r="AF176" s="840"/>
      <c r="AG176" s="840"/>
      <c r="AH176" s="840"/>
      <c r="AI176" s="840"/>
      <c r="AJ176" s="840"/>
      <c r="AK176" s="840"/>
      <c r="AL176" s="840"/>
      <c r="AM176" s="840"/>
      <c r="AN176" s="840"/>
      <c r="AO176" s="840"/>
      <c r="AP176" s="840"/>
      <c r="AQ176" s="840"/>
      <c r="AR176" s="840"/>
      <c r="AS176" s="840"/>
      <c r="AT176" s="840"/>
      <c r="AU176" s="840"/>
      <c r="AV176" s="840"/>
      <c r="AW176" s="840"/>
      <c r="AX176" s="840"/>
      <c r="AY176" s="840"/>
      <c r="AZ176" s="840"/>
      <c r="BA176" s="840"/>
      <c r="BB176" s="840"/>
      <c r="BC176" s="840"/>
      <c r="BD176" s="840"/>
      <c r="BE176" s="841"/>
      <c r="BF176" s="808" t="s">
        <v>150</v>
      </c>
      <c r="BG176" s="809"/>
      <c r="BH176" s="809"/>
      <c r="BI176" s="810"/>
      <c r="BJ176" s="394" t="s">
        <v>151</v>
      </c>
      <c r="BK176" s="319"/>
      <c r="BL176" s="319"/>
      <c r="BM176" s="319"/>
    </row>
    <row r="177" spans="1:67" s="29" customFormat="1" ht="36.75" customHeight="1" x14ac:dyDescent="0.25">
      <c r="A177" s="811" t="s">
        <v>266</v>
      </c>
      <c r="B177" s="812"/>
      <c r="C177" s="812"/>
      <c r="D177" s="813"/>
      <c r="E177" s="839" t="s">
        <v>475</v>
      </c>
      <c r="F177" s="840"/>
      <c r="G177" s="840"/>
      <c r="H177" s="840"/>
      <c r="I177" s="840"/>
      <c r="J177" s="840"/>
      <c r="K177" s="840"/>
      <c r="L177" s="840"/>
      <c r="M177" s="840"/>
      <c r="N177" s="840"/>
      <c r="O177" s="840"/>
      <c r="P177" s="840"/>
      <c r="Q177" s="840"/>
      <c r="R177" s="840"/>
      <c r="S177" s="840"/>
      <c r="T177" s="840"/>
      <c r="U177" s="840"/>
      <c r="V177" s="840"/>
      <c r="W177" s="840"/>
      <c r="X177" s="840"/>
      <c r="Y177" s="840"/>
      <c r="Z177" s="840"/>
      <c r="AA177" s="840"/>
      <c r="AB177" s="840"/>
      <c r="AC177" s="840"/>
      <c r="AD177" s="840"/>
      <c r="AE177" s="840"/>
      <c r="AF177" s="840"/>
      <c r="AG177" s="840"/>
      <c r="AH177" s="840"/>
      <c r="AI177" s="840"/>
      <c r="AJ177" s="840"/>
      <c r="AK177" s="840"/>
      <c r="AL177" s="840"/>
      <c r="AM177" s="840"/>
      <c r="AN177" s="840"/>
      <c r="AO177" s="840"/>
      <c r="AP177" s="840"/>
      <c r="AQ177" s="840"/>
      <c r="AR177" s="840"/>
      <c r="AS177" s="840"/>
      <c r="AT177" s="840"/>
      <c r="AU177" s="840"/>
      <c r="AV177" s="840"/>
      <c r="AW177" s="840"/>
      <c r="AX177" s="840"/>
      <c r="AY177" s="840"/>
      <c r="AZ177" s="840"/>
      <c r="BA177" s="840"/>
      <c r="BB177" s="840"/>
      <c r="BC177" s="840"/>
      <c r="BD177" s="840"/>
      <c r="BE177" s="841"/>
      <c r="BF177" s="852" t="s">
        <v>175</v>
      </c>
      <c r="BG177" s="853"/>
      <c r="BH177" s="853"/>
      <c r="BI177" s="854"/>
      <c r="BJ177" s="393" t="s">
        <v>179</v>
      </c>
      <c r="BK177" s="319"/>
      <c r="BL177" s="319"/>
      <c r="BM177" s="319"/>
    </row>
    <row r="178" spans="1:67" s="29" customFormat="1" ht="56.85" customHeight="1" x14ac:dyDescent="0.25">
      <c r="A178" s="811" t="s">
        <v>265</v>
      </c>
      <c r="B178" s="812"/>
      <c r="C178" s="812"/>
      <c r="D178" s="813"/>
      <c r="E178" s="846" t="s">
        <v>551</v>
      </c>
      <c r="F178" s="847"/>
      <c r="G178" s="847"/>
      <c r="H178" s="847"/>
      <c r="I178" s="847"/>
      <c r="J178" s="847"/>
      <c r="K178" s="847"/>
      <c r="L178" s="847"/>
      <c r="M178" s="847"/>
      <c r="N178" s="847"/>
      <c r="O178" s="847"/>
      <c r="P178" s="847"/>
      <c r="Q178" s="847"/>
      <c r="R178" s="847"/>
      <c r="S178" s="847"/>
      <c r="T178" s="847"/>
      <c r="U178" s="847"/>
      <c r="V178" s="847"/>
      <c r="W178" s="847"/>
      <c r="X178" s="847"/>
      <c r="Y178" s="847"/>
      <c r="Z178" s="847"/>
      <c r="AA178" s="847"/>
      <c r="AB178" s="847"/>
      <c r="AC178" s="847"/>
      <c r="AD178" s="847"/>
      <c r="AE178" s="847"/>
      <c r="AF178" s="847"/>
      <c r="AG178" s="847"/>
      <c r="AH178" s="847"/>
      <c r="AI178" s="847"/>
      <c r="AJ178" s="847"/>
      <c r="AK178" s="847"/>
      <c r="AL178" s="847"/>
      <c r="AM178" s="847"/>
      <c r="AN178" s="847"/>
      <c r="AO178" s="847"/>
      <c r="AP178" s="847"/>
      <c r="AQ178" s="847"/>
      <c r="AR178" s="847"/>
      <c r="AS178" s="847"/>
      <c r="AT178" s="847"/>
      <c r="AU178" s="847"/>
      <c r="AV178" s="847"/>
      <c r="AW178" s="847"/>
      <c r="AX178" s="847"/>
      <c r="AY178" s="847"/>
      <c r="AZ178" s="847"/>
      <c r="BA178" s="847"/>
      <c r="BB178" s="847"/>
      <c r="BC178" s="847"/>
      <c r="BD178" s="847"/>
      <c r="BE178" s="848"/>
      <c r="BF178" s="808" t="s">
        <v>178</v>
      </c>
      <c r="BG178" s="809"/>
      <c r="BH178" s="809"/>
      <c r="BI178" s="810"/>
      <c r="BJ178" s="393" t="s">
        <v>219</v>
      </c>
      <c r="BK178" s="319"/>
      <c r="BL178" s="319"/>
      <c r="BM178" s="319"/>
    </row>
    <row r="179" spans="1:67" s="29" customFormat="1" ht="56.85" customHeight="1" x14ac:dyDescent="0.25">
      <c r="A179" s="811" t="s">
        <v>264</v>
      </c>
      <c r="B179" s="812"/>
      <c r="C179" s="812"/>
      <c r="D179" s="813"/>
      <c r="E179" s="849" t="s">
        <v>559</v>
      </c>
      <c r="F179" s="850"/>
      <c r="G179" s="850"/>
      <c r="H179" s="850"/>
      <c r="I179" s="850"/>
      <c r="J179" s="850"/>
      <c r="K179" s="850"/>
      <c r="L179" s="850"/>
      <c r="M179" s="850"/>
      <c r="N179" s="850"/>
      <c r="O179" s="850"/>
      <c r="P179" s="850"/>
      <c r="Q179" s="850"/>
      <c r="R179" s="850"/>
      <c r="S179" s="850"/>
      <c r="T179" s="850"/>
      <c r="U179" s="850"/>
      <c r="V179" s="850"/>
      <c r="W179" s="850"/>
      <c r="X179" s="850"/>
      <c r="Y179" s="850"/>
      <c r="Z179" s="850"/>
      <c r="AA179" s="850"/>
      <c r="AB179" s="850"/>
      <c r="AC179" s="850"/>
      <c r="AD179" s="850"/>
      <c r="AE179" s="850"/>
      <c r="AF179" s="850"/>
      <c r="AG179" s="850"/>
      <c r="AH179" s="850"/>
      <c r="AI179" s="850"/>
      <c r="AJ179" s="850"/>
      <c r="AK179" s="850"/>
      <c r="AL179" s="850"/>
      <c r="AM179" s="850"/>
      <c r="AN179" s="850"/>
      <c r="AO179" s="850"/>
      <c r="AP179" s="850"/>
      <c r="AQ179" s="850"/>
      <c r="AR179" s="850"/>
      <c r="AS179" s="850"/>
      <c r="AT179" s="850"/>
      <c r="AU179" s="850"/>
      <c r="AV179" s="850"/>
      <c r="AW179" s="850"/>
      <c r="AX179" s="850"/>
      <c r="AY179" s="850"/>
      <c r="AZ179" s="850"/>
      <c r="BA179" s="850"/>
      <c r="BB179" s="850"/>
      <c r="BC179" s="850"/>
      <c r="BD179" s="850"/>
      <c r="BE179" s="851"/>
      <c r="BF179" s="804" t="s">
        <v>180</v>
      </c>
      <c r="BG179" s="805"/>
      <c r="BH179" s="805"/>
      <c r="BI179" s="806"/>
      <c r="BJ179" s="392" t="s">
        <v>177</v>
      </c>
      <c r="BK179" s="319"/>
      <c r="BL179" s="319"/>
      <c r="BM179" s="319"/>
    </row>
    <row r="180" spans="1:67" s="30" customFormat="1" ht="36.75" customHeight="1" x14ac:dyDescent="0.25">
      <c r="A180" s="811" t="s">
        <v>334</v>
      </c>
      <c r="B180" s="812"/>
      <c r="C180" s="812"/>
      <c r="D180" s="813"/>
      <c r="E180" s="842" t="s">
        <v>568</v>
      </c>
      <c r="F180" s="842"/>
      <c r="G180" s="842"/>
      <c r="H180" s="842"/>
      <c r="I180" s="842"/>
      <c r="J180" s="842"/>
      <c r="K180" s="842"/>
      <c r="L180" s="842"/>
      <c r="M180" s="842"/>
      <c r="N180" s="842"/>
      <c r="O180" s="842"/>
      <c r="P180" s="842"/>
      <c r="Q180" s="842"/>
      <c r="R180" s="842"/>
      <c r="S180" s="842"/>
      <c r="T180" s="842"/>
      <c r="U180" s="842"/>
      <c r="V180" s="842"/>
      <c r="W180" s="842"/>
      <c r="X180" s="842"/>
      <c r="Y180" s="842"/>
      <c r="Z180" s="842"/>
      <c r="AA180" s="842"/>
      <c r="AB180" s="842"/>
      <c r="AC180" s="842"/>
      <c r="AD180" s="842"/>
      <c r="AE180" s="842"/>
      <c r="AF180" s="842"/>
      <c r="AG180" s="842"/>
      <c r="AH180" s="842"/>
      <c r="AI180" s="842"/>
      <c r="AJ180" s="842"/>
      <c r="AK180" s="842"/>
      <c r="AL180" s="842"/>
      <c r="AM180" s="842"/>
      <c r="AN180" s="842"/>
      <c r="AO180" s="842"/>
      <c r="AP180" s="842"/>
      <c r="AQ180" s="842"/>
      <c r="AR180" s="842"/>
      <c r="AS180" s="842"/>
      <c r="AT180" s="842"/>
      <c r="AU180" s="842"/>
      <c r="AV180" s="842"/>
      <c r="AW180" s="842"/>
      <c r="AX180" s="842"/>
      <c r="AY180" s="842"/>
      <c r="AZ180" s="842"/>
      <c r="BA180" s="842"/>
      <c r="BB180" s="842"/>
      <c r="BC180" s="842"/>
      <c r="BD180" s="842"/>
      <c r="BE180" s="843"/>
      <c r="BF180" s="808" t="s">
        <v>374</v>
      </c>
      <c r="BG180" s="809"/>
      <c r="BH180" s="809"/>
      <c r="BI180" s="810"/>
      <c r="BJ180" s="401" t="s">
        <v>275</v>
      </c>
      <c r="BK180" s="293"/>
      <c r="BL180" s="293"/>
      <c r="BM180" s="293"/>
    </row>
    <row r="181" spans="1:67" s="29" customFormat="1" ht="36.75" customHeight="1" x14ac:dyDescent="0.25">
      <c r="A181" s="814" t="s">
        <v>335</v>
      </c>
      <c r="B181" s="815"/>
      <c r="C181" s="815"/>
      <c r="D181" s="816"/>
      <c r="E181" s="844" t="s">
        <v>435</v>
      </c>
      <c r="F181" s="845"/>
      <c r="G181" s="845"/>
      <c r="H181" s="845"/>
      <c r="I181" s="845"/>
      <c r="J181" s="845"/>
      <c r="K181" s="845"/>
      <c r="L181" s="845"/>
      <c r="M181" s="845"/>
      <c r="N181" s="845"/>
      <c r="O181" s="845"/>
      <c r="P181" s="845"/>
      <c r="Q181" s="845"/>
      <c r="R181" s="845"/>
      <c r="S181" s="845"/>
      <c r="T181" s="845"/>
      <c r="U181" s="845"/>
      <c r="V181" s="845"/>
      <c r="W181" s="845"/>
      <c r="X181" s="845"/>
      <c r="Y181" s="845"/>
      <c r="Z181" s="845"/>
      <c r="AA181" s="845"/>
      <c r="AB181" s="845"/>
      <c r="AC181" s="845"/>
      <c r="AD181" s="845"/>
      <c r="AE181" s="845"/>
      <c r="AF181" s="845"/>
      <c r="AG181" s="845"/>
      <c r="AH181" s="845"/>
      <c r="AI181" s="845"/>
      <c r="AJ181" s="845"/>
      <c r="AK181" s="845"/>
      <c r="AL181" s="845"/>
      <c r="AM181" s="845"/>
      <c r="AN181" s="845"/>
      <c r="AO181" s="845"/>
      <c r="AP181" s="845"/>
      <c r="AQ181" s="845"/>
      <c r="AR181" s="845"/>
      <c r="AS181" s="845"/>
      <c r="AT181" s="845"/>
      <c r="AU181" s="845"/>
      <c r="AV181" s="845"/>
      <c r="AW181" s="845"/>
      <c r="AX181" s="845"/>
      <c r="AY181" s="845"/>
      <c r="AZ181" s="845"/>
      <c r="BA181" s="845"/>
      <c r="BB181" s="845"/>
      <c r="BC181" s="845"/>
      <c r="BD181" s="845"/>
      <c r="BE181" s="796"/>
      <c r="BF181" s="808" t="s">
        <v>375</v>
      </c>
      <c r="BG181" s="809"/>
      <c r="BH181" s="809"/>
      <c r="BI181" s="810"/>
      <c r="BJ181" s="398" t="s">
        <v>176</v>
      </c>
      <c r="BK181" s="402"/>
      <c r="BL181" s="402"/>
      <c r="BM181" s="402"/>
      <c r="BN181" s="402"/>
      <c r="BO181" s="402"/>
    </row>
    <row r="182" spans="1:67" s="30" customFormat="1" ht="36.75" customHeight="1" x14ac:dyDescent="0.25">
      <c r="A182" s="814" t="s">
        <v>336</v>
      </c>
      <c r="B182" s="815"/>
      <c r="C182" s="815"/>
      <c r="D182" s="816"/>
      <c r="E182" s="839" t="s">
        <v>479</v>
      </c>
      <c r="F182" s="840"/>
      <c r="G182" s="840"/>
      <c r="H182" s="840"/>
      <c r="I182" s="840"/>
      <c r="J182" s="840"/>
      <c r="K182" s="840"/>
      <c r="L182" s="840"/>
      <c r="M182" s="840"/>
      <c r="N182" s="840"/>
      <c r="O182" s="840"/>
      <c r="P182" s="840"/>
      <c r="Q182" s="840"/>
      <c r="R182" s="840"/>
      <c r="S182" s="840"/>
      <c r="T182" s="840"/>
      <c r="U182" s="840"/>
      <c r="V182" s="840"/>
      <c r="W182" s="840"/>
      <c r="X182" s="840"/>
      <c r="Y182" s="840"/>
      <c r="Z182" s="840"/>
      <c r="AA182" s="840"/>
      <c r="AB182" s="840"/>
      <c r="AC182" s="840"/>
      <c r="AD182" s="840"/>
      <c r="AE182" s="840"/>
      <c r="AF182" s="840"/>
      <c r="AG182" s="840"/>
      <c r="AH182" s="840"/>
      <c r="AI182" s="840"/>
      <c r="AJ182" s="840"/>
      <c r="AK182" s="840"/>
      <c r="AL182" s="840"/>
      <c r="AM182" s="840"/>
      <c r="AN182" s="840"/>
      <c r="AO182" s="840"/>
      <c r="AP182" s="840"/>
      <c r="AQ182" s="840"/>
      <c r="AR182" s="840"/>
      <c r="AS182" s="840"/>
      <c r="AT182" s="840"/>
      <c r="AU182" s="840"/>
      <c r="AV182" s="840"/>
      <c r="AW182" s="840"/>
      <c r="AX182" s="840"/>
      <c r="AY182" s="840"/>
      <c r="AZ182" s="840"/>
      <c r="BA182" s="840"/>
      <c r="BB182" s="840"/>
      <c r="BC182" s="840"/>
      <c r="BD182" s="840"/>
      <c r="BE182" s="841"/>
      <c r="BF182" s="808" t="s">
        <v>375</v>
      </c>
      <c r="BG182" s="809"/>
      <c r="BH182" s="809"/>
      <c r="BI182" s="810"/>
      <c r="BJ182" s="403" t="s">
        <v>429</v>
      </c>
      <c r="BK182" s="404"/>
      <c r="BL182" s="404"/>
      <c r="BM182" s="404"/>
      <c r="BN182" s="404"/>
      <c r="BO182" s="404"/>
    </row>
    <row r="183" spans="1:67" s="30" customFormat="1" ht="36.75" customHeight="1" x14ac:dyDescent="0.25">
      <c r="A183" s="814" t="s">
        <v>337</v>
      </c>
      <c r="B183" s="815"/>
      <c r="C183" s="815"/>
      <c r="D183" s="816"/>
      <c r="E183" s="797" t="s">
        <v>495</v>
      </c>
      <c r="F183" s="797"/>
      <c r="G183" s="797"/>
      <c r="H183" s="797"/>
      <c r="I183" s="797"/>
      <c r="J183" s="797"/>
      <c r="K183" s="797"/>
      <c r="L183" s="797"/>
      <c r="M183" s="797"/>
      <c r="N183" s="797"/>
      <c r="O183" s="797"/>
      <c r="P183" s="797"/>
      <c r="Q183" s="797"/>
      <c r="R183" s="797"/>
      <c r="S183" s="797"/>
      <c r="T183" s="797"/>
      <c r="U183" s="797"/>
      <c r="V183" s="797"/>
      <c r="W183" s="797"/>
      <c r="X183" s="797"/>
      <c r="Y183" s="797"/>
      <c r="Z183" s="797"/>
      <c r="AA183" s="797"/>
      <c r="AB183" s="797"/>
      <c r="AC183" s="797"/>
      <c r="AD183" s="797"/>
      <c r="AE183" s="797"/>
      <c r="AF183" s="797"/>
      <c r="AG183" s="797"/>
      <c r="AH183" s="797"/>
      <c r="AI183" s="797"/>
      <c r="AJ183" s="797"/>
      <c r="AK183" s="797"/>
      <c r="AL183" s="797"/>
      <c r="AM183" s="797"/>
      <c r="AN183" s="797"/>
      <c r="AO183" s="797"/>
      <c r="AP183" s="797"/>
      <c r="AQ183" s="797"/>
      <c r="AR183" s="797"/>
      <c r="AS183" s="797"/>
      <c r="AT183" s="797"/>
      <c r="AU183" s="797"/>
      <c r="AV183" s="797"/>
      <c r="AW183" s="797"/>
      <c r="AX183" s="797"/>
      <c r="AY183" s="797"/>
      <c r="AZ183" s="797"/>
      <c r="BA183" s="797"/>
      <c r="BB183" s="797"/>
      <c r="BC183" s="797"/>
      <c r="BD183" s="797"/>
      <c r="BE183" s="836"/>
      <c r="BF183" s="808" t="s">
        <v>373</v>
      </c>
      <c r="BG183" s="809"/>
      <c r="BH183" s="809"/>
      <c r="BI183" s="810"/>
      <c r="BJ183" s="401" t="s">
        <v>276</v>
      </c>
      <c r="BK183" s="293"/>
      <c r="BL183" s="293"/>
      <c r="BM183" s="293"/>
    </row>
    <row r="184" spans="1:67" s="30" customFormat="1" ht="36.75" customHeight="1" x14ac:dyDescent="0.25">
      <c r="A184" s="814" t="s">
        <v>338</v>
      </c>
      <c r="B184" s="815"/>
      <c r="C184" s="815"/>
      <c r="D184" s="816"/>
      <c r="E184" s="837" t="s">
        <v>480</v>
      </c>
      <c r="F184" s="785"/>
      <c r="G184" s="785"/>
      <c r="H184" s="785"/>
      <c r="I184" s="785"/>
      <c r="J184" s="785"/>
      <c r="K184" s="785"/>
      <c r="L184" s="785"/>
      <c r="M184" s="785"/>
      <c r="N184" s="785"/>
      <c r="O184" s="785"/>
      <c r="P184" s="785"/>
      <c r="Q184" s="785"/>
      <c r="R184" s="785"/>
      <c r="S184" s="785"/>
      <c r="T184" s="785"/>
      <c r="U184" s="785"/>
      <c r="V184" s="785"/>
      <c r="W184" s="785"/>
      <c r="X184" s="785"/>
      <c r="Y184" s="785"/>
      <c r="Z184" s="785"/>
      <c r="AA184" s="785"/>
      <c r="AB184" s="785"/>
      <c r="AC184" s="785"/>
      <c r="AD184" s="785"/>
      <c r="AE184" s="785"/>
      <c r="AF184" s="785"/>
      <c r="AG184" s="785"/>
      <c r="AH184" s="785"/>
      <c r="AI184" s="785"/>
      <c r="AJ184" s="785"/>
      <c r="AK184" s="785"/>
      <c r="AL184" s="785"/>
      <c r="AM184" s="785"/>
      <c r="AN184" s="785"/>
      <c r="AO184" s="785"/>
      <c r="AP184" s="785"/>
      <c r="AQ184" s="785"/>
      <c r="AR184" s="785"/>
      <c r="AS184" s="785"/>
      <c r="AT184" s="785"/>
      <c r="AU184" s="785"/>
      <c r="AV184" s="785"/>
      <c r="AW184" s="785"/>
      <c r="AX184" s="785"/>
      <c r="AY184" s="785"/>
      <c r="AZ184" s="785"/>
      <c r="BA184" s="785"/>
      <c r="BB184" s="785"/>
      <c r="BC184" s="785"/>
      <c r="BD184" s="785"/>
      <c r="BE184" s="838"/>
      <c r="BF184" s="808" t="s">
        <v>377</v>
      </c>
      <c r="BG184" s="809"/>
      <c r="BH184" s="809"/>
      <c r="BI184" s="810"/>
      <c r="BJ184" s="401" t="s">
        <v>277</v>
      </c>
      <c r="BK184" s="293"/>
      <c r="BL184" s="293"/>
      <c r="BM184" s="293"/>
    </row>
    <row r="185" spans="1:67" s="30" customFormat="1" ht="36.75" customHeight="1" x14ac:dyDescent="0.25">
      <c r="A185" s="814" t="s">
        <v>339</v>
      </c>
      <c r="B185" s="815"/>
      <c r="C185" s="815"/>
      <c r="D185" s="816"/>
      <c r="E185" s="797" t="s">
        <v>481</v>
      </c>
      <c r="F185" s="797"/>
      <c r="G185" s="797"/>
      <c r="H185" s="797"/>
      <c r="I185" s="797"/>
      <c r="J185" s="797"/>
      <c r="K185" s="797"/>
      <c r="L185" s="797"/>
      <c r="M185" s="797"/>
      <c r="N185" s="797"/>
      <c r="O185" s="797"/>
      <c r="P185" s="797"/>
      <c r="Q185" s="797"/>
      <c r="R185" s="797"/>
      <c r="S185" s="797"/>
      <c r="T185" s="797"/>
      <c r="U185" s="797"/>
      <c r="V185" s="797"/>
      <c r="W185" s="797"/>
      <c r="X185" s="797"/>
      <c r="Y185" s="797"/>
      <c r="Z185" s="797"/>
      <c r="AA185" s="797"/>
      <c r="AB185" s="797"/>
      <c r="AC185" s="797"/>
      <c r="AD185" s="797"/>
      <c r="AE185" s="797"/>
      <c r="AF185" s="797"/>
      <c r="AG185" s="797"/>
      <c r="AH185" s="797"/>
      <c r="AI185" s="797"/>
      <c r="AJ185" s="797"/>
      <c r="AK185" s="797"/>
      <c r="AL185" s="797"/>
      <c r="AM185" s="797"/>
      <c r="AN185" s="797"/>
      <c r="AO185" s="797"/>
      <c r="AP185" s="797"/>
      <c r="AQ185" s="797"/>
      <c r="AR185" s="797"/>
      <c r="AS185" s="797"/>
      <c r="AT185" s="797"/>
      <c r="AU185" s="797"/>
      <c r="AV185" s="797"/>
      <c r="AW185" s="797"/>
      <c r="AX185" s="797"/>
      <c r="AY185" s="797"/>
      <c r="AZ185" s="797"/>
      <c r="BA185" s="797"/>
      <c r="BB185" s="797"/>
      <c r="BC185" s="797"/>
      <c r="BD185" s="797"/>
      <c r="BE185" s="836"/>
      <c r="BF185" s="786" t="s">
        <v>379</v>
      </c>
      <c r="BG185" s="787"/>
      <c r="BH185" s="787"/>
      <c r="BI185" s="788"/>
      <c r="BJ185" s="401" t="s">
        <v>283</v>
      </c>
      <c r="BK185" s="293"/>
      <c r="BL185" s="293"/>
      <c r="BM185" s="293"/>
    </row>
    <row r="186" spans="1:67" s="30" customFormat="1" ht="36.75" customHeight="1" x14ac:dyDescent="0.25">
      <c r="A186" s="814" t="s">
        <v>340</v>
      </c>
      <c r="B186" s="815"/>
      <c r="C186" s="815"/>
      <c r="D186" s="816"/>
      <c r="E186" s="797" t="s">
        <v>365</v>
      </c>
      <c r="F186" s="797"/>
      <c r="G186" s="797"/>
      <c r="H186" s="797"/>
      <c r="I186" s="797"/>
      <c r="J186" s="797"/>
      <c r="K186" s="797"/>
      <c r="L186" s="797"/>
      <c r="M186" s="797"/>
      <c r="N186" s="797"/>
      <c r="O186" s="797"/>
      <c r="P186" s="797"/>
      <c r="Q186" s="797"/>
      <c r="R186" s="797"/>
      <c r="S186" s="797"/>
      <c r="T186" s="797"/>
      <c r="U186" s="797"/>
      <c r="V186" s="797"/>
      <c r="W186" s="797"/>
      <c r="X186" s="797"/>
      <c r="Y186" s="797"/>
      <c r="Z186" s="797"/>
      <c r="AA186" s="797"/>
      <c r="AB186" s="797"/>
      <c r="AC186" s="797"/>
      <c r="AD186" s="797"/>
      <c r="AE186" s="797"/>
      <c r="AF186" s="797"/>
      <c r="AG186" s="797"/>
      <c r="AH186" s="797"/>
      <c r="AI186" s="797"/>
      <c r="AJ186" s="797"/>
      <c r="AK186" s="797"/>
      <c r="AL186" s="797"/>
      <c r="AM186" s="797"/>
      <c r="AN186" s="797"/>
      <c r="AO186" s="797"/>
      <c r="AP186" s="797"/>
      <c r="AQ186" s="797"/>
      <c r="AR186" s="797"/>
      <c r="AS186" s="797"/>
      <c r="AT186" s="797"/>
      <c r="AU186" s="797"/>
      <c r="AV186" s="797"/>
      <c r="AW186" s="797"/>
      <c r="AX186" s="797"/>
      <c r="AY186" s="797"/>
      <c r="AZ186" s="797"/>
      <c r="BA186" s="797"/>
      <c r="BB186" s="797"/>
      <c r="BC186" s="797"/>
      <c r="BD186" s="797"/>
      <c r="BE186" s="836"/>
      <c r="BF186" s="786" t="s">
        <v>342</v>
      </c>
      <c r="BG186" s="787"/>
      <c r="BH186" s="787"/>
      <c r="BI186" s="788"/>
      <c r="BJ186" s="401" t="s">
        <v>284</v>
      </c>
      <c r="BK186" s="293"/>
      <c r="BL186" s="293"/>
      <c r="BM186" s="293"/>
    </row>
    <row r="187" spans="1:67" s="30" customFormat="1" ht="36.75" customHeight="1" x14ac:dyDescent="0.25">
      <c r="A187" s="814" t="s">
        <v>341</v>
      </c>
      <c r="B187" s="815"/>
      <c r="C187" s="815"/>
      <c r="D187" s="816"/>
      <c r="E187" s="837" t="s">
        <v>405</v>
      </c>
      <c r="F187" s="785"/>
      <c r="G187" s="785"/>
      <c r="H187" s="785"/>
      <c r="I187" s="785"/>
      <c r="J187" s="785"/>
      <c r="K187" s="785"/>
      <c r="L187" s="785"/>
      <c r="M187" s="785"/>
      <c r="N187" s="785"/>
      <c r="O187" s="785"/>
      <c r="P187" s="785"/>
      <c r="Q187" s="785"/>
      <c r="R187" s="785"/>
      <c r="S187" s="785"/>
      <c r="T187" s="785"/>
      <c r="U187" s="785"/>
      <c r="V187" s="785"/>
      <c r="W187" s="785"/>
      <c r="X187" s="785"/>
      <c r="Y187" s="785"/>
      <c r="Z187" s="785"/>
      <c r="AA187" s="785"/>
      <c r="AB187" s="785"/>
      <c r="AC187" s="785"/>
      <c r="AD187" s="785"/>
      <c r="AE187" s="785"/>
      <c r="AF187" s="785"/>
      <c r="AG187" s="785"/>
      <c r="AH187" s="785"/>
      <c r="AI187" s="785"/>
      <c r="AJ187" s="785"/>
      <c r="AK187" s="785"/>
      <c r="AL187" s="785"/>
      <c r="AM187" s="785"/>
      <c r="AN187" s="785"/>
      <c r="AO187" s="785"/>
      <c r="AP187" s="785"/>
      <c r="AQ187" s="785"/>
      <c r="AR187" s="785"/>
      <c r="AS187" s="785"/>
      <c r="AT187" s="785"/>
      <c r="AU187" s="785"/>
      <c r="AV187" s="785"/>
      <c r="AW187" s="785"/>
      <c r="AX187" s="785"/>
      <c r="AY187" s="785"/>
      <c r="AZ187" s="785"/>
      <c r="BA187" s="785"/>
      <c r="BB187" s="785"/>
      <c r="BC187" s="785"/>
      <c r="BD187" s="785"/>
      <c r="BE187" s="838"/>
      <c r="BF187" s="786" t="s">
        <v>279</v>
      </c>
      <c r="BG187" s="787"/>
      <c r="BH187" s="787"/>
      <c r="BI187" s="788"/>
      <c r="BJ187" s="401" t="s">
        <v>280</v>
      </c>
      <c r="BK187" s="293"/>
      <c r="BL187" s="293"/>
      <c r="BM187" s="293"/>
    </row>
    <row r="188" spans="1:67" s="30" customFormat="1" ht="36.75" customHeight="1" x14ac:dyDescent="0.25">
      <c r="A188" s="814" t="s">
        <v>382</v>
      </c>
      <c r="B188" s="815"/>
      <c r="C188" s="815"/>
      <c r="D188" s="816"/>
      <c r="E188" s="835" t="s">
        <v>404</v>
      </c>
      <c r="F188" s="797"/>
      <c r="G188" s="797"/>
      <c r="H188" s="797"/>
      <c r="I188" s="797"/>
      <c r="J188" s="797"/>
      <c r="K188" s="797"/>
      <c r="L188" s="797"/>
      <c r="M188" s="797"/>
      <c r="N188" s="797"/>
      <c r="O188" s="797"/>
      <c r="P188" s="797"/>
      <c r="Q188" s="797"/>
      <c r="R188" s="797"/>
      <c r="S188" s="797"/>
      <c r="T188" s="797"/>
      <c r="U188" s="797"/>
      <c r="V188" s="797"/>
      <c r="W188" s="797"/>
      <c r="X188" s="797"/>
      <c r="Y188" s="797"/>
      <c r="Z188" s="797"/>
      <c r="AA188" s="797"/>
      <c r="AB188" s="797"/>
      <c r="AC188" s="797"/>
      <c r="AD188" s="797"/>
      <c r="AE188" s="797"/>
      <c r="AF188" s="797"/>
      <c r="AG188" s="797"/>
      <c r="AH188" s="797"/>
      <c r="AI188" s="797"/>
      <c r="AJ188" s="797"/>
      <c r="AK188" s="797"/>
      <c r="AL188" s="797"/>
      <c r="AM188" s="797"/>
      <c r="AN188" s="797"/>
      <c r="AO188" s="797"/>
      <c r="AP188" s="797"/>
      <c r="AQ188" s="797"/>
      <c r="AR188" s="797"/>
      <c r="AS188" s="797"/>
      <c r="AT188" s="797"/>
      <c r="AU188" s="797"/>
      <c r="AV188" s="797"/>
      <c r="AW188" s="797"/>
      <c r="AX188" s="797"/>
      <c r="AY188" s="797"/>
      <c r="AZ188" s="797"/>
      <c r="BA188" s="797"/>
      <c r="BB188" s="797"/>
      <c r="BC188" s="797"/>
      <c r="BD188" s="797"/>
      <c r="BE188" s="836"/>
      <c r="BF188" s="786" t="s">
        <v>281</v>
      </c>
      <c r="BG188" s="787"/>
      <c r="BH188" s="787"/>
      <c r="BI188" s="788"/>
      <c r="BJ188" s="401" t="s">
        <v>369</v>
      </c>
      <c r="BK188" s="293"/>
      <c r="BL188" s="293"/>
      <c r="BM188" s="293"/>
    </row>
    <row r="189" spans="1:67" s="30" customFormat="1" ht="56.85" customHeight="1" x14ac:dyDescent="0.25">
      <c r="A189" s="814" t="s">
        <v>383</v>
      </c>
      <c r="B189" s="815"/>
      <c r="C189" s="815"/>
      <c r="D189" s="816"/>
      <c r="E189" s="837" t="s">
        <v>440</v>
      </c>
      <c r="F189" s="785"/>
      <c r="G189" s="785"/>
      <c r="H189" s="785"/>
      <c r="I189" s="785"/>
      <c r="J189" s="785"/>
      <c r="K189" s="785"/>
      <c r="L189" s="785"/>
      <c r="M189" s="785"/>
      <c r="N189" s="785"/>
      <c r="O189" s="785"/>
      <c r="P189" s="785"/>
      <c r="Q189" s="785"/>
      <c r="R189" s="785"/>
      <c r="S189" s="785"/>
      <c r="T189" s="785"/>
      <c r="U189" s="785"/>
      <c r="V189" s="785"/>
      <c r="W189" s="785"/>
      <c r="X189" s="785"/>
      <c r="Y189" s="785"/>
      <c r="Z189" s="785"/>
      <c r="AA189" s="785"/>
      <c r="AB189" s="785"/>
      <c r="AC189" s="785"/>
      <c r="AD189" s="785"/>
      <c r="AE189" s="785"/>
      <c r="AF189" s="785"/>
      <c r="AG189" s="785"/>
      <c r="AH189" s="785"/>
      <c r="AI189" s="785"/>
      <c r="AJ189" s="785"/>
      <c r="AK189" s="785"/>
      <c r="AL189" s="785"/>
      <c r="AM189" s="785"/>
      <c r="AN189" s="785"/>
      <c r="AO189" s="785"/>
      <c r="AP189" s="785"/>
      <c r="AQ189" s="785"/>
      <c r="AR189" s="785"/>
      <c r="AS189" s="785"/>
      <c r="AT189" s="785"/>
      <c r="AU189" s="785"/>
      <c r="AV189" s="785"/>
      <c r="AW189" s="785"/>
      <c r="AX189" s="785"/>
      <c r="AY189" s="785"/>
      <c r="AZ189" s="785"/>
      <c r="BA189" s="785"/>
      <c r="BB189" s="785"/>
      <c r="BC189" s="785"/>
      <c r="BD189" s="785"/>
      <c r="BE189" s="838"/>
      <c r="BF189" s="808" t="s">
        <v>380</v>
      </c>
      <c r="BG189" s="809"/>
      <c r="BH189" s="809"/>
      <c r="BI189" s="810"/>
      <c r="BJ189" s="401" t="s">
        <v>282</v>
      </c>
      <c r="BK189" s="293"/>
      <c r="BL189" s="293"/>
      <c r="BM189" s="293"/>
    </row>
    <row r="190" spans="1:67" s="29" customFormat="1" ht="56.85" customHeight="1" thickBot="1" x14ac:dyDescent="0.3">
      <c r="A190" s="819" t="s">
        <v>441</v>
      </c>
      <c r="B190" s="820"/>
      <c r="C190" s="820"/>
      <c r="D190" s="821"/>
      <c r="E190" s="822" t="s">
        <v>561</v>
      </c>
      <c r="F190" s="823"/>
      <c r="G190" s="823"/>
      <c r="H190" s="823"/>
      <c r="I190" s="823"/>
      <c r="J190" s="823"/>
      <c r="K190" s="823"/>
      <c r="L190" s="823"/>
      <c r="M190" s="823"/>
      <c r="N190" s="823"/>
      <c r="O190" s="823"/>
      <c r="P190" s="823"/>
      <c r="Q190" s="823"/>
      <c r="R190" s="823"/>
      <c r="S190" s="823"/>
      <c r="T190" s="823"/>
      <c r="U190" s="823"/>
      <c r="V190" s="823"/>
      <c r="W190" s="823"/>
      <c r="X190" s="823"/>
      <c r="Y190" s="823"/>
      <c r="Z190" s="823"/>
      <c r="AA190" s="823"/>
      <c r="AB190" s="823"/>
      <c r="AC190" s="823"/>
      <c r="AD190" s="823"/>
      <c r="AE190" s="823"/>
      <c r="AF190" s="823"/>
      <c r="AG190" s="823"/>
      <c r="AH190" s="823"/>
      <c r="AI190" s="823"/>
      <c r="AJ190" s="823"/>
      <c r="AK190" s="823"/>
      <c r="AL190" s="823"/>
      <c r="AM190" s="823"/>
      <c r="AN190" s="823"/>
      <c r="AO190" s="823"/>
      <c r="AP190" s="823"/>
      <c r="AQ190" s="823"/>
      <c r="AR190" s="823"/>
      <c r="AS190" s="823"/>
      <c r="AT190" s="823"/>
      <c r="AU190" s="823"/>
      <c r="AV190" s="823"/>
      <c r="AW190" s="823"/>
      <c r="AX190" s="823"/>
      <c r="AY190" s="823"/>
      <c r="AZ190" s="823"/>
      <c r="BA190" s="823"/>
      <c r="BB190" s="823"/>
      <c r="BC190" s="823"/>
      <c r="BD190" s="823"/>
      <c r="BE190" s="824"/>
      <c r="BF190" s="825" t="s">
        <v>380</v>
      </c>
      <c r="BG190" s="826"/>
      <c r="BH190" s="826"/>
      <c r="BI190" s="827"/>
      <c r="BJ190" s="405" t="s">
        <v>560</v>
      </c>
      <c r="BK190" s="319"/>
      <c r="BL190" s="319"/>
      <c r="BM190" s="319"/>
    </row>
    <row r="191" spans="1:67" s="29" customFormat="1" ht="56.85" customHeight="1" x14ac:dyDescent="0.25">
      <c r="A191" s="828" t="s">
        <v>136</v>
      </c>
      <c r="B191" s="829"/>
      <c r="C191" s="829"/>
      <c r="D191" s="830"/>
      <c r="E191" s="831" t="s">
        <v>558</v>
      </c>
      <c r="F191" s="831"/>
      <c r="G191" s="831"/>
      <c r="H191" s="831"/>
      <c r="I191" s="831"/>
      <c r="J191" s="831"/>
      <c r="K191" s="831"/>
      <c r="L191" s="831"/>
      <c r="M191" s="831"/>
      <c r="N191" s="831"/>
      <c r="O191" s="831"/>
      <c r="P191" s="831"/>
      <c r="Q191" s="831"/>
      <c r="R191" s="831"/>
      <c r="S191" s="831"/>
      <c r="T191" s="831"/>
      <c r="U191" s="831"/>
      <c r="V191" s="831"/>
      <c r="W191" s="831"/>
      <c r="X191" s="831"/>
      <c r="Y191" s="831"/>
      <c r="Z191" s="831"/>
      <c r="AA191" s="831"/>
      <c r="AB191" s="831"/>
      <c r="AC191" s="831"/>
      <c r="AD191" s="831"/>
      <c r="AE191" s="831"/>
      <c r="AF191" s="831"/>
      <c r="AG191" s="831"/>
      <c r="AH191" s="831"/>
      <c r="AI191" s="831"/>
      <c r="AJ191" s="831"/>
      <c r="AK191" s="831"/>
      <c r="AL191" s="831"/>
      <c r="AM191" s="831"/>
      <c r="AN191" s="831"/>
      <c r="AO191" s="831"/>
      <c r="AP191" s="831"/>
      <c r="AQ191" s="831"/>
      <c r="AR191" s="831"/>
      <c r="AS191" s="831"/>
      <c r="AT191" s="831"/>
      <c r="AU191" s="831"/>
      <c r="AV191" s="831"/>
      <c r="AW191" s="831"/>
      <c r="AX191" s="831"/>
      <c r="AY191" s="831"/>
      <c r="AZ191" s="831"/>
      <c r="BA191" s="831"/>
      <c r="BB191" s="831"/>
      <c r="BC191" s="831"/>
      <c r="BD191" s="831"/>
      <c r="BE191" s="831"/>
      <c r="BF191" s="832" t="s">
        <v>224</v>
      </c>
      <c r="BG191" s="833"/>
      <c r="BH191" s="833"/>
      <c r="BI191" s="834"/>
      <c r="BJ191" s="406" t="s">
        <v>220</v>
      </c>
      <c r="BK191" s="319"/>
      <c r="BL191" s="319"/>
      <c r="BM191" s="319"/>
    </row>
    <row r="192" spans="1:67" s="29" customFormat="1" ht="36.75" customHeight="1" x14ac:dyDescent="0.25">
      <c r="A192" s="814" t="s">
        <v>137</v>
      </c>
      <c r="B192" s="815"/>
      <c r="C192" s="815"/>
      <c r="D192" s="816"/>
      <c r="E192" s="817" t="s">
        <v>562</v>
      </c>
      <c r="F192" s="817"/>
      <c r="G192" s="817"/>
      <c r="H192" s="817"/>
      <c r="I192" s="817"/>
      <c r="J192" s="817"/>
      <c r="K192" s="817"/>
      <c r="L192" s="817"/>
      <c r="M192" s="817"/>
      <c r="N192" s="817"/>
      <c r="O192" s="817"/>
      <c r="P192" s="817"/>
      <c r="Q192" s="817"/>
      <c r="R192" s="817"/>
      <c r="S192" s="817"/>
      <c r="T192" s="817"/>
      <c r="U192" s="817"/>
      <c r="V192" s="817"/>
      <c r="W192" s="817"/>
      <c r="X192" s="817"/>
      <c r="Y192" s="817"/>
      <c r="Z192" s="817"/>
      <c r="AA192" s="817"/>
      <c r="AB192" s="817"/>
      <c r="AC192" s="817"/>
      <c r="AD192" s="817"/>
      <c r="AE192" s="817"/>
      <c r="AF192" s="817"/>
      <c r="AG192" s="817"/>
      <c r="AH192" s="817"/>
      <c r="AI192" s="817"/>
      <c r="AJ192" s="817"/>
      <c r="AK192" s="817"/>
      <c r="AL192" s="817"/>
      <c r="AM192" s="817"/>
      <c r="AN192" s="817"/>
      <c r="AO192" s="817"/>
      <c r="AP192" s="817"/>
      <c r="AQ192" s="817"/>
      <c r="AR192" s="817"/>
      <c r="AS192" s="817"/>
      <c r="AT192" s="817"/>
      <c r="AU192" s="817"/>
      <c r="AV192" s="817"/>
      <c r="AW192" s="817"/>
      <c r="AX192" s="817"/>
      <c r="AY192" s="817"/>
      <c r="AZ192" s="817"/>
      <c r="BA192" s="817"/>
      <c r="BB192" s="817"/>
      <c r="BC192" s="817"/>
      <c r="BD192" s="817"/>
      <c r="BE192" s="818"/>
      <c r="BF192" s="808" t="s">
        <v>207</v>
      </c>
      <c r="BG192" s="809"/>
      <c r="BH192" s="809"/>
      <c r="BI192" s="810"/>
      <c r="BJ192" s="393" t="s">
        <v>230</v>
      </c>
      <c r="BK192" s="319"/>
      <c r="BL192" s="319"/>
      <c r="BM192" s="319"/>
    </row>
    <row r="193" spans="1:115" s="408" customFormat="1" ht="36.75" customHeight="1" x14ac:dyDescent="0.25">
      <c r="A193" s="814" t="s">
        <v>138</v>
      </c>
      <c r="B193" s="815"/>
      <c r="C193" s="815"/>
      <c r="D193" s="816"/>
      <c r="E193" s="797" t="s">
        <v>496</v>
      </c>
      <c r="F193" s="797"/>
      <c r="G193" s="797"/>
      <c r="H193" s="797"/>
      <c r="I193" s="797"/>
      <c r="J193" s="797"/>
      <c r="K193" s="797"/>
      <c r="L193" s="797"/>
      <c r="M193" s="797"/>
      <c r="N193" s="797"/>
      <c r="O193" s="797"/>
      <c r="P193" s="797"/>
      <c r="Q193" s="797"/>
      <c r="R193" s="797"/>
      <c r="S193" s="797"/>
      <c r="T193" s="797"/>
      <c r="U193" s="797"/>
      <c r="V193" s="797"/>
      <c r="W193" s="797"/>
      <c r="X193" s="797"/>
      <c r="Y193" s="797"/>
      <c r="Z193" s="797"/>
      <c r="AA193" s="797"/>
      <c r="AB193" s="797"/>
      <c r="AC193" s="797"/>
      <c r="AD193" s="797"/>
      <c r="AE193" s="797"/>
      <c r="AF193" s="797"/>
      <c r="AG193" s="797"/>
      <c r="AH193" s="797"/>
      <c r="AI193" s="797"/>
      <c r="AJ193" s="797"/>
      <c r="AK193" s="797"/>
      <c r="AL193" s="797"/>
      <c r="AM193" s="797"/>
      <c r="AN193" s="797"/>
      <c r="AO193" s="797"/>
      <c r="AP193" s="797"/>
      <c r="AQ193" s="797"/>
      <c r="AR193" s="797"/>
      <c r="AS193" s="797"/>
      <c r="AT193" s="797"/>
      <c r="AU193" s="797"/>
      <c r="AV193" s="797"/>
      <c r="AW193" s="797"/>
      <c r="AX193" s="797"/>
      <c r="AY193" s="797"/>
      <c r="AZ193" s="797"/>
      <c r="BA193" s="797"/>
      <c r="BB193" s="797"/>
      <c r="BC193" s="797"/>
      <c r="BD193" s="797"/>
      <c r="BE193" s="797"/>
      <c r="BF193" s="804" t="s">
        <v>185</v>
      </c>
      <c r="BG193" s="805"/>
      <c r="BH193" s="805"/>
      <c r="BI193" s="806"/>
      <c r="BJ193" s="394" t="s">
        <v>156</v>
      </c>
      <c r="BK193" s="407"/>
      <c r="BL193" s="407"/>
      <c r="BM193" s="407"/>
    </row>
    <row r="194" spans="1:115" s="29" customFormat="1" ht="36.75" customHeight="1" x14ac:dyDescent="0.25">
      <c r="A194" s="811" t="s">
        <v>140</v>
      </c>
      <c r="B194" s="812"/>
      <c r="C194" s="812"/>
      <c r="D194" s="813"/>
      <c r="E194" s="785" t="s">
        <v>241</v>
      </c>
      <c r="F194" s="785"/>
      <c r="G194" s="785"/>
      <c r="H194" s="785"/>
      <c r="I194" s="785"/>
      <c r="J194" s="785"/>
      <c r="K194" s="785"/>
      <c r="L194" s="785"/>
      <c r="M194" s="785"/>
      <c r="N194" s="785"/>
      <c r="O194" s="785"/>
      <c r="P194" s="785"/>
      <c r="Q194" s="785"/>
      <c r="R194" s="785"/>
      <c r="S194" s="785"/>
      <c r="T194" s="785"/>
      <c r="U194" s="785"/>
      <c r="V194" s="785"/>
      <c r="W194" s="785"/>
      <c r="X194" s="785"/>
      <c r="Y194" s="785"/>
      <c r="Z194" s="785"/>
      <c r="AA194" s="785"/>
      <c r="AB194" s="785"/>
      <c r="AC194" s="785"/>
      <c r="AD194" s="785"/>
      <c r="AE194" s="785"/>
      <c r="AF194" s="785"/>
      <c r="AG194" s="785"/>
      <c r="AH194" s="785"/>
      <c r="AI194" s="785"/>
      <c r="AJ194" s="785"/>
      <c r="AK194" s="785"/>
      <c r="AL194" s="785"/>
      <c r="AM194" s="785"/>
      <c r="AN194" s="785"/>
      <c r="AO194" s="785"/>
      <c r="AP194" s="785"/>
      <c r="AQ194" s="785"/>
      <c r="AR194" s="785"/>
      <c r="AS194" s="785"/>
      <c r="AT194" s="785"/>
      <c r="AU194" s="785"/>
      <c r="AV194" s="785"/>
      <c r="AW194" s="785"/>
      <c r="AX194" s="785"/>
      <c r="AY194" s="785"/>
      <c r="AZ194" s="785"/>
      <c r="BA194" s="785"/>
      <c r="BB194" s="785"/>
      <c r="BC194" s="785"/>
      <c r="BD194" s="785"/>
      <c r="BE194" s="785"/>
      <c r="BF194" s="786" t="s">
        <v>184</v>
      </c>
      <c r="BG194" s="787"/>
      <c r="BH194" s="787"/>
      <c r="BI194" s="788"/>
      <c r="BJ194" s="394" t="s">
        <v>197</v>
      </c>
      <c r="BK194" s="319"/>
      <c r="BL194" s="319"/>
      <c r="BM194" s="319"/>
    </row>
    <row r="195" spans="1:115" s="29" customFormat="1" ht="36.75" customHeight="1" x14ac:dyDescent="0.25">
      <c r="A195" s="811" t="s">
        <v>141</v>
      </c>
      <c r="B195" s="812"/>
      <c r="C195" s="812"/>
      <c r="D195" s="813"/>
      <c r="E195" s="785" t="s">
        <v>244</v>
      </c>
      <c r="F195" s="785"/>
      <c r="G195" s="785"/>
      <c r="H195" s="785"/>
      <c r="I195" s="785"/>
      <c r="J195" s="785"/>
      <c r="K195" s="785"/>
      <c r="L195" s="785"/>
      <c r="M195" s="785"/>
      <c r="N195" s="785"/>
      <c r="O195" s="785"/>
      <c r="P195" s="785"/>
      <c r="Q195" s="785"/>
      <c r="R195" s="785"/>
      <c r="S195" s="785"/>
      <c r="T195" s="785"/>
      <c r="U195" s="785"/>
      <c r="V195" s="785"/>
      <c r="W195" s="785"/>
      <c r="X195" s="785"/>
      <c r="Y195" s="785"/>
      <c r="Z195" s="785"/>
      <c r="AA195" s="785"/>
      <c r="AB195" s="785"/>
      <c r="AC195" s="785"/>
      <c r="AD195" s="785"/>
      <c r="AE195" s="785"/>
      <c r="AF195" s="785"/>
      <c r="AG195" s="785"/>
      <c r="AH195" s="785"/>
      <c r="AI195" s="785"/>
      <c r="AJ195" s="785"/>
      <c r="AK195" s="785"/>
      <c r="AL195" s="785"/>
      <c r="AM195" s="785"/>
      <c r="AN195" s="785"/>
      <c r="AO195" s="785"/>
      <c r="AP195" s="785"/>
      <c r="AQ195" s="785"/>
      <c r="AR195" s="785"/>
      <c r="AS195" s="785"/>
      <c r="AT195" s="785"/>
      <c r="AU195" s="785"/>
      <c r="AV195" s="785"/>
      <c r="AW195" s="785"/>
      <c r="AX195" s="785"/>
      <c r="AY195" s="785"/>
      <c r="AZ195" s="785"/>
      <c r="BA195" s="785"/>
      <c r="BB195" s="785"/>
      <c r="BC195" s="785"/>
      <c r="BD195" s="785"/>
      <c r="BE195" s="785"/>
      <c r="BF195" s="786" t="s">
        <v>186</v>
      </c>
      <c r="BG195" s="787"/>
      <c r="BH195" s="787"/>
      <c r="BI195" s="788"/>
      <c r="BJ195" s="394" t="s">
        <v>228</v>
      </c>
      <c r="BK195" s="319"/>
      <c r="BL195" s="319"/>
      <c r="BM195" s="319"/>
    </row>
    <row r="196" spans="1:115" s="29" customFormat="1" ht="36.75" customHeight="1" x14ac:dyDescent="0.25">
      <c r="A196" s="811" t="s">
        <v>142</v>
      </c>
      <c r="B196" s="812"/>
      <c r="C196" s="812"/>
      <c r="D196" s="813"/>
      <c r="E196" s="785" t="s">
        <v>497</v>
      </c>
      <c r="F196" s="785"/>
      <c r="G196" s="785"/>
      <c r="H196" s="785"/>
      <c r="I196" s="785"/>
      <c r="J196" s="785"/>
      <c r="K196" s="785"/>
      <c r="L196" s="785"/>
      <c r="M196" s="785"/>
      <c r="N196" s="785"/>
      <c r="O196" s="785"/>
      <c r="P196" s="785"/>
      <c r="Q196" s="785"/>
      <c r="R196" s="785"/>
      <c r="S196" s="785"/>
      <c r="T196" s="785"/>
      <c r="U196" s="785"/>
      <c r="V196" s="785"/>
      <c r="W196" s="785"/>
      <c r="X196" s="785"/>
      <c r="Y196" s="785"/>
      <c r="Z196" s="785"/>
      <c r="AA196" s="785"/>
      <c r="AB196" s="785"/>
      <c r="AC196" s="785"/>
      <c r="AD196" s="785"/>
      <c r="AE196" s="785"/>
      <c r="AF196" s="785"/>
      <c r="AG196" s="785"/>
      <c r="AH196" s="785"/>
      <c r="AI196" s="785"/>
      <c r="AJ196" s="785"/>
      <c r="AK196" s="785"/>
      <c r="AL196" s="785"/>
      <c r="AM196" s="785"/>
      <c r="AN196" s="785"/>
      <c r="AO196" s="785"/>
      <c r="AP196" s="785"/>
      <c r="AQ196" s="785"/>
      <c r="AR196" s="785"/>
      <c r="AS196" s="785"/>
      <c r="AT196" s="785"/>
      <c r="AU196" s="785"/>
      <c r="AV196" s="785"/>
      <c r="AW196" s="785"/>
      <c r="AX196" s="785"/>
      <c r="AY196" s="785"/>
      <c r="AZ196" s="785"/>
      <c r="BA196" s="785"/>
      <c r="BB196" s="785"/>
      <c r="BC196" s="785"/>
      <c r="BD196" s="785"/>
      <c r="BE196" s="785"/>
      <c r="BF196" s="808" t="s">
        <v>187</v>
      </c>
      <c r="BG196" s="809"/>
      <c r="BH196" s="809"/>
      <c r="BI196" s="810"/>
      <c r="BJ196" s="393" t="s">
        <v>221</v>
      </c>
      <c r="BK196" s="319"/>
      <c r="BL196" s="319"/>
      <c r="BM196" s="319"/>
    </row>
    <row r="197" spans="1:115" s="30" customFormat="1" ht="36.75" customHeight="1" x14ac:dyDescent="0.25">
      <c r="A197" s="811" t="s">
        <v>274</v>
      </c>
      <c r="B197" s="812"/>
      <c r="C197" s="812"/>
      <c r="D197" s="813"/>
      <c r="E197" s="785" t="s">
        <v>498</v>
      </c>
      <c r="F197" s="785"/>
      <c r="G197" s="785"/>
      <c r="H197" s="785"/>
      <c r="I197" s="785"/>
      <c r="J197" s="785"/>
      <c r="K197" s="785"/>
      <c r="L197" s="785"/>
      <c r="M197" s="785"/>
      <c r="N197" s="785"/>
      <c r="O197" s="785"/>
      <c r="P197" s="785"/>
      <c r="Q197" s="785"/>
      <c r="R197" s="785"/>
      <c r="S197" s="785"/>
      <c r="T197" s="785"/>
      <c r="U197" s="785"/>
      <c r="V197" s="785"/>
      <c r="W197" s="785"/>
      <c r="X197" s="785"/>
      <c r="Y197" s="785"/>
      <c r="Z197" s="785"/>
      <c r="AA197" s="785"/>
      <c r="AB197" s="785"/>
      <c r="AC197" s="785"/>
      <c r="AD197" s="785"/>
      <c r="AE197" s="785"/>
      <c r="AF197" s="785"/>
      <c r="AG197" s="785"/>
      <c r="AH197" s="785"/>
      <c r="AI197" s="785"/>
      <c r="AJ197" s="785"/>
      <c r="AK197" s="785"/>
      <c r="AL197" s="785"/>
      <c r="AM197" s="785"/>
      <c r="AN197" s="785"/>
      <c r="AO197" s="785"/>
      <c r="AP197" s="785"/>
      <c r="AQ197" s="785"/>
      <c r="AR197" s="785"/>
      <c r="AS197" s="785"/>
      <c r="AT197" s="785"/>
      <c r="AU197" s="785"/>
      <c r="AV197" s="785"/>
      <c r="AW197" s="785"/>
      <c r="AX197" s="785"/>
      <c r="AY197" s="785"/>
      <c r="AZ197" s="785"/>
      <c r="BA197" s="785"/>
      <c r="BB197" s="785"/>
      <c r="BC197" s="785"/>
      <c r="BD197" s="785"/>
      <c r="BE197" s="785"/>
      <c r="BF197" s="808" t="s">
        <v>187</v>
      </c>
      <c r="BG197" s="809"/>
      <c r="BH197" s="809"/>
      <c r="BI197" s="810"/>
      <c r="BJ197" s="394" t="s">
        <v>273</v>
      </c>
      <c r="BK197" s="293"/>
      <c r="BL197" s="293"/>
      <c r="BM197" s="293"/>
    </row>
    <row r="198" spans="1:115" s="30" customFormat="1" ht="36.75" customHeight="1" x14ac:dyDescent="0.25">
      <c r="A198" s="782" t="s">
        <v>314</v>
      </c>
      <c r="B198" s="783"/>
      <c r="C198" s="783"/>
      <c r="D198" s="784"/>
      <c r="E198" s="796" t="s">
        <v>482</v>
      </c>
      <c r="F198" s="797"/>
      <c r="G198" s="797"/>
      <c r="H198" s="797"/>
      <c r="I198" s="797"/>
      <c r="J198" s="797"/>
      <c r="K198" s="797"/>
      <c r="L198" s="797"/>
      <c r="M198" s="797"/>
      <c r="N198" s="797"/>
      <c r="O198" s="797"/>
      <c r="P198" s="797"/>
      <c r="Q198" s="797"/>
      <c r="R198" s="797"/>
      <c r="S198" s="797"/>
      <c r="T198" s="797"/>
      <c r="U198" s="797"/>
      <c r="V198" s="797"/>
      <c r="W198" s="797"/>
      <c r="X198" s="797"/>
      <c r="Y198" s="797"/>
      <c r="Z198" s="797"/>
      <c r="AA198" s="797"/>
      <c r="AB198" s="797"/>
      <c r="AC198" s="797"/>
      <c r="AD198" s="797"/>
      <c r="AE198" s="797"/>
      <c r="AF198" s="797"/>
      <c r="AG198" s="797"/>
      <c r="AH198" s="797"/>
      <c r="AI198" s="797"/>
      <c r="AJ198" s="797"/>
      <c r="AK198" s="797"/>
      <c r="AL198" s="797"/>
      <c r="AM198" s="797"/>
      <c r="AN198" s="797"/>
      <c r="AO198" s="797"/>
      <c r="AP198" s="797"/>
      <c r="AQ198" s="797"/>
      <c r="AR198" s="797"/>
      <c r="AS198" s="797"/>
      <c r="AT198" s="797"/>
      <c r="AU198" s="797"/>
      <c r="AV198" s="797"/>
      <c r="AW198" s="797"/>
      <c r="AX198" s="797"/>
      <c r="AY198" s="797"/>
      <c r="AZ198" s="797"/>
      <c r="BA198" s="797"/>
      <c r="BB198" s="797"/>
      <c r="BC198" s="797"/>
      <c r="BD198" s="797"/>
      <c r="BE198" s="797"/>
      <c r="BF198" s="786" t="s">
        <v>344</v>
      </c>
      <c r="BG198" s="787"/>
      <c r="BH198" s="787"/>
      <c r="BI198" s="788"/>
      <c r="BJ198" s="409" t="s">
        <v>287</v>
      </c>
      <c r="BK198" s="293"/>
      <c r="BL198" s="293"/>
      <c r="BM198" s="293"/>
    </row>
    <row r="199" spans="1:115" s="30" customFormat="1" ht="36.75" customHeight="1" x14ac:dyDescent="0.25">
      <c r="A199" s="782" t="s">
        <v>304</v>
      </c>
      <c r="B199" s="783"/>
      <c r="C199" s="783"/>
      <c r="D199" s="784"/>
      <c r="E199" s="785" t="s">
        <v>499</v>
      </c>
      <c r="F199" s="785"/>
      <c r="G199" s="785"/>
      <c r="H199" s="785"/>
      <c r="I199" s="785"/>
      <c r="J199" s="785"/>
      <c r="K199" s="785"/>
      <c r="L199" s="785"/>
      <c r="M199" s="785"/>
      <c r="N199" s="785"/>
      <c r="O199" s="785"/>
      <c r="P199" s="785"/>
      <c r="Q199" s="785"/>
      <c r="R199" s="785"/>
      <c r="S199" s="785"/>
      <c r="T199" s="785"/>
      <c r="U199" s="785"/>
      <c r="V199" s="785"/>
      <c r="W199" s="785"/>
      <c r="X199" s="785"/>
      <c r="Y199" s="785"/>
      <c r="Z199" s="785"/>
      <c r="AA199" s="785"/>
      <c r="AB199" s="785"/>
      <c r="AC199" s="785"/>
      <c r="AD199" s="785"/>
      <c r="AE199" s="785"/>
      <c r="AF199" s="785"/>
      <c r="AG199" s="785"/>
      <c r="AH199" s="785"/>
      <c r="AI199" s="785"/>
      <c r="AJ199" s="785"/>
      <c r="AK199" s="785"/>
      <c r="AL199" s="785"/>
      <c r="AM199" s="785"/>
      <c r="AN199" s="785"/>
      <c r="AO199" s="785"/>
      <c r="AP199" s="785"/>
      <c r="AQ199" s="785"/>
      <c r="AR199" s="785"/>
      <c r="AS199" s="785"/>
      <c r="AT199" s="785"/>
      <c r="AU199" s="785"/>
      <c r="AV199" s="785"/>
      <c r="AW199" s="785"/>
      <c r="AX199" s="785"/>
      <c r="AY199" s="785"/>
      <c r="AZ199" s="785"/>
      <c r="BA199" s="785"/>
      <c r="BB199" s="785"/>
      <c r="BC199" s="785"/>
      <c r="BD199" s="785"/>
      <c r="BE199" s="785"/>
      <c r="BF199" s="786" t="s">
        <v>345</v>
      </c>
      <c r="BG199" s="787"/>
      <c r="BH199" s="787"/>
      <c r="BI199" s="788"/>
      <c r="BJ199" s="409" t="s">
        <v>289</v>
      </c>
      <c r="BK199" s="293"/>
      <c r="BL199" s="293"/>
      <c r="BM199" s="293"/>
    </row>
    <row r="200" spans="1:115" s="30" customFormat="1" ht="36.75" customHeight="1" x14ac:dyDescent="0.25">
      <c r="A200" s="782" t="s">
        <v>326</v>
      </c>
      <c r="B200" s="783"/>
      <c r="C200" s="783"/>
      <c r="D200" s="784"/>
      <c r="E200" s="785" t="s">
        <v>490</v>
      </c>
      <c r="F200" s="785"/>
      <c r="G200" s="785"/>
      <c r="H200" s="785"/>
      <c r="I200" s="785"/>
      <c r="J200" s="785"/>
      <c r="K200" s="785"/>
      <c r="L200" s="785"/>
      <c r="M200" s="785"/>
      <c r="N200" s="785"/>
      <c r="O200" s="785"/>
      <c r="P200" s="785"/>
      <c r="Q200" s="785"/>
      <c r="R200" s="785"/>
      <c r="S200" s="785"/>
      <c r="T200" s="785"/>
      <c r="U200" s="785"/>
      <c r="V200" s="785"/>
      <c r="W200" s="785"/>
      <c r="X200" s="785"/>
      <c r="Y200" s="785"/>
      <c r="Z200" s="785"/>
      <c r="AA200" s="785"/>
      <c r="AB200" s="785"/>
      <c r="AC200" s="785"/>
      <c r="AD200" s="785"/>
      <c r="AE200" s="785"/>
      <c r="AF200" s="785"/>
      <c r="AG200" s="785"/>
      <c r="AH200" s="785"/>
      <c r="AI200" s="785"/>
      <c r="AJ200" s="785"/>
      <c r="AK200" s="785"/>
      <c r="AL200" s="785"/>
      <c r="AM200" s="785"/>
      <c r="AN200" s="785"/>
      <c r="AO200" s="785"/>
      <c r="AP200" s="785"/>
      <c r="AQ200" s="785"/>
      <c r="AR200" s="785"/>
      <c r="AS200" s="785"/>
      <c r="AT200" s="785"/>
      <c r="AU200" s="785"/>
      <c r="AV200" s="785"/>
      <c r="AW200" s="785"/>
      <c r="AX200" s="785"/>
      <c r="AY200" s="785"/>
      <c r="AZ200" s="785"/>
      <c r="BA200" s="785"/>
      <c r="BB200" s="785"/>
      <c r="BC200" s="785"/>
      <c r="BD200" s="785"/>
      <c r="BE200" s="785"/>
      <c r="BF200" s="786" t="s">
        <v>437</v>
      </c>
      <c r="BG200" s="787"/>
      <c r="BH200" s="787"/>
      <c r="BI200" s="788"/>
      <c r="BJ200" s="409" t="s">
        <v>436</v>
      </c>
      <c r="BK200" s="293"/>
      <c r="BL200" s="293"/>
      <c r="BM200" s="293"/>
    </row>
    <row r="201" spans="1:115" s="30" customFormat="1" ht="36.75" customHeight="1" x14ac:dyDescent="0.25">
      <c r="A201" s="782" t="s">
        <v>324</v>
      </c>
      <c r="B201" s="783"/>
      <c r="C201" s="783"/>
      <c r="D201" s="784"/>
      <c r="E201" s="785" t="s">
        <v>491</v>
      </c>
      <c r="F201" s="785"/>
      <c r="G201" s="785"/>
      <c r="H201" s="785"/>
      <c r="I201" s="785"/>
      <c r="J201" s="785"/>
      <c r="K201" s="785"/>
      <c r="L201" s="785"/>
      <c r="M201" s="785"/>
      <c r="N201" s="785"/>
      <c r="O201" s="785"/>
      <c r="P201" s="785"/>
      <c r="Q201" s="785"/>
      <c r="R201" s="785"/>
      <c r="S201" s="785"/>
      <c r="T201" s="785"/>
      <c r="U201" s="785"/>
      <c r="V201" s="785"/>
      <c r="W201" s="785"/>
      <c r="X201" s="785"/>
      <c r="Y201" s="785"/>
      <c r="Z201" s="785"/>
      <c r="AA201" s="785"/>
      <c r="AB201" s="785"/>
      <c r="AC201" s="785"/>
      <c r="AD201" s="785"/>
      <c r="AE201" s="785"/>
      <c r="AF201" s="785"/>
      <c r="AG201" s="785"/>
      <c r="AH201" s="785"/>
      <c r="AI201" s="785"/>
      <c r="AJ201" s="785"/>
      <c r="AK201" s="785"/>
      <c r="AL201" s="785"/>
      <c r="AM201" s="785"/>
      <c r="AN201" s="785"/>
      <c r="AO201" s="785"/>
      <c r="AP201" s="785"/>
      <c r="AQ201" s="785"/>
      <c r="AR201" s="785"/>
      <c r="AS201" s="785"/>
      <c r="AT201" s="785"/>
      <c r="AU201" s="785"/>
      <c r="AV201" s="785"/>
      <c r="AW201" s="785"/>
      <c r="AX201" s="785"/>
      <c r="AY201" s="785"/>
      <c r="AZ201" s="785"/>
      <c r="BA201" s="785"/>
      <c r="BB201" s="785"/>
      <c r="BC201" s="785"/>
      <c r="BD201" s="785"/>
      <c r="BE201" s="785"/>
      <c r="BF201" s="786" t="s">
        <v>291</v>
      </c>
      <c r="BG201" s="787"/>
      <c r="BH201" s="787"/>
      <c r="BI201" s="788"/>
      <c r="BJ201" s="409" t="s">
        <v>302</v>
      </c>
      <c r="BK201" s="293"/>
      <c r="BL201" s="293"/>
      <c r="BM201" s="293"/>
    </row>
    <row r="202" spans="1:115" s="30" customFormat="1" ht="36.75" customHeight="1" x14ac:dyDescent="0.25">
      <c r="A202" s="782" t="s">
        <v>347</v>
      </c>
      <c r="B202" s="783"/>
      <c r="C202" s="783"/>
      <c r="D202" s="784"/>
      <c r="E202" s="785" t="s">
        <v>483</v>
      </c>
      <c r="F202" s="785"/>
      <c r="G202" s="785"/>
      <c r="H202" s="785"/>
      <c r="I202" s="785"/>
      <c r="J202" s="785"/>
      <c r="K202" s="785"/>
      <c r="L202" s="785"/>
      <c r="M202" s="785"/>
      <c r="N202" s="785"/>
      <c r="O202" s="785"/>
      <c r="P202" s="785"/>
      <c r="Q202" s="785"/>
      <c r="R202" s="785"/>
      <c r="S202" s="785"/>
      <c r="T202" s="785"/>
      <c r="U202" s="785"/>
      <c r="V202" s="785"/>
      <c r="W202" s="785"/>
      <c r="X202" s="785"/>
      <c r="Y202" s="785"/>
      <c r="Z202" s="785"/>
      <c r="AA202" s="785"/>
      <c r="AB202" s="785"/>
      <c r="AC202" s="785"/>
      <c r="AD202" s="785"/>
      <c r="AE202" s="785"/>
      <c r="AF202" s="785"/>
      <c r="AG202" s="785"/>
      <c r="AH202" s="785"/>
      <c r="AI202" s="785"/>
      <c r="AJ202" s="785"/>
      <c r="AK202" s="785"/>
      <c r="AL202" s="785"/>
      <c r="AM202" s="785"/>
      <c r="AN202" s="785"/>
      <c r="AO202" s="785"/>
      <c r="AP202" s="785"/>
      <c r="AQ202" s="785"/>
      <c r="AR202" s="785"/>
      <c r="AS202" s="785"/>
      <c r="AT202" s="785"/>
      <c r="AU202" s="785"/>
      <c r="AV202" s="785"/>
      <c r="AW202" s="785"/>
      <c r="AX202" s="785"/>
      <c r="AY202" s="785"/>
      <c r="AZ202" s="785"/>
      <c r="BA202" s="785"/>
      <c r="BB202" s="785"/>
      <c r="BC202" s="785"/>
      <c r="BD202" s="785"/>
      <c r="BE202" s="785"/>
      <c r="BF202" s="808" t="s">
        <v>293</v>
      </c>
      <c r="BG202" s="809"/>
      <c r="BH202" s="809"/>
      <c r="BI202" s="810"/>
      <c r="BJ202" s="409" t="s">
        <v>399</v>
      </c>
      <c r="BK202" s="293"/>
      <c r="BL202" s="293"/>
      <c r="BM202" s="293"/>
    </row>
    <row r="203" spans="1:115" s="30" customFormat="1" ht="36.75" customHeight="1" x14ac:dyDescent="0.25">
      <c r="A203" s="801" t="s">
        <v>348</v>
      </c>
      <c r="B203" s="802"/>
      <c r="C203" s="802"/>
      <c r="D203" s="803"/>
      <c r="E203" s="797" t="s">
        <v>445</v>
      </c>
      <c r="F203" s="797"/>
      <c r="G203" s="797"/>
      <c r="H203" s="797"/>
      <c r="I203" s="797"/>
      <c r="J203" s="797"/>
      <c r="K203" s="797"/>
      <c r="L203" s="797"/>
      <c r="M203" s="797"/>
      <c r="N203" s="797"/>
      <c r="O203" s="797"/>
      <c r="P203" s="797"/>
      <c r="Q203" s="797"/>
      <c r="R203" s="797"/>
      <c r="S203" s="797"/>
      <c r="T203" s="797"/>
      <c r="U203" s="797"/>
      <c r="V203" s="797"/>
      <c r="W203" s="797"/>
      <c r="X203" s="797"/>
      <c r="Y203" s="797"/>
      <c r="Z203" s="797"/>
      <c r="AA203" s="797"/>
      <c r="AB203" s="797"/>
      <c r="AC203" s="797"/>
      <c r="AD203" s="797"/>
      <c r="AE203" s="797"/>
      <c r="AF203" s="797"/>
      <c r="AG203" s="797"/>
      <c r="AH203" s="797"/>
      <c r="AI203" s="797"/>
      <c r="AJ203" s="797"/>
      <c r="AK203" s="797"/>
      <c r="AL203" s="797"/>
      <c r="AM203" s="797"/>
      <c r="AN203" s="797"/>
      <c r="AO203" s="797"/>
      <c r="AP203" s="797"/>
      <c r="AQ203" s="797"/>
      <c r="AR203" s="797"/>
      <c r="AS203" s="797"/>
      <c r="AT203" s="797"/>
      <c r="AU203" s="797"/>
      <c r="AV203" s="797"/>
      <c r="AW203" s="797"/>
      <c r="AX203" s="797"/>
      <c r="AY203" s="797"/>
      <c r="AZ203" s="797"/>
      <c r="BA203" s="797"/>
      <c r="BB203" s="797"/>
      <c r="BC203" s="797"/>
      <c r="BD203" s="797"/>
      <c r="BE203" s="797"/>
      <c r="BF203" s="804" t="s">
        <v>381</v>
      </c>
      <c r="BG203" s="805"/>
      <c r="BH203" s="805"/>
      <c r="BI203" s="806"/>
      <c r="BJ203" s="409" t="s">
        <v>300</v>
      </c>
      <c r="BK203" s="353"/>
      <c r="BL203" s="353"/>
      <c r="BM203" s="353"/>
      <c r="BN203" s="353"/>
      <c r="BO203" s="353"/>
      <c r="BP203" s="353"/>
      <c r="BQ203" s="353"/>
      <c r="BR203" s="353"/>
      <c r="BS203" s="353"/>
      <c r="BT203" s="353"/>
      <c r="BU203" s="353"/>
      <c r="BV203" s="353"/>
      <c r="BW203" s="353"/>
      <c r="BX203" s="353"/>
      <c r="BY203" s="353"/>
      <c r="BZ203" s="353"/>
      <c r="CA203" s="353"/>
      <c r="CB203" s="353"/>
      <c r="CC203" s="353"/>
      <c r="CD203" s="353"/>
      <c r="CE203" s="353"/>
      <c r="CF203" s="353"/>
      <c r="CG203" s="353"/>
      <c r="CH203" s="353"/>
      <c r="CI203" s="353"/>
      <c r="CJ203" s="353"/>
      <c r="CK203" s="353"/>
      <c r="CL203" s="353"/>
      <c r="CM203" s="353"/>
      <c r="CN203" s="353"/>
      <c r="CO203" s="353"/>
      <c r="CP203" s="353"/>
      <c r="CQ203" s="353"/>
      <c r="CR203" s="353"/>
      <c r="CS203" s="353"/>
      <c r="CT203" s="353"/>
      <c r="CU203" s="353"/>
      <c r="CV203" s="353"/>
      <c r="CW203" s="353"/>
      <c r="CX203" s="353"/>
      <c r="CY203" s="353"/>
      <c r="CZ203" s="353"/>
      <c r="DA203" s="353"/>
      <c r="DB203" s="353"/>
      <c r="DC203" s="353"/>
      <c r="DD203" s="353"/>
      <c r="DE203" s="353"/>
      <c r="DF203" s="353"/>
      <c r="DG203" s="353"/>
      <c r="DH203" s="353"/>
      <c r="DI203" s="353"/>
      <c r="DJ203" s="353"/>
      <c r="DK203" s="353"/>
    </row>
    <row r="204" spans="1:115" s="30" customFormat="1" ht="36.75" customHeight="1" x14ac:dyDescent="0.25">
      <c r="A204" s="782" t="s">
        <v>349</v>
      </c>
      <c r="B204" s="783"/>
      <c r="C204" s="783"/>
      <c r="D204" s="784"/>
      <c r="E204" s="807" t="s">
        <v>565</v>
      </c>
      <c r="F204" s="807"/>
      <c r="G204" s="807"/>
      <c r="H204" s="807"/>
      <c r="I204" s="807"/>
      <c r="J204" s="807"/>
      <c r="K204" s="807"/>
      <c r="L204" s="807"/>
      <c r="M204" s="807"/>
      <c r="N204" s="807"/>
      <c r="O204" s="807"/>
      <c r="P204" s="807"/>
      <c r="Q204" s="807"/>
      <c r="R204" s="807"/>
      <c r="S204" s="807"/>
      <c r="T204" s="807"/>
      <c r="U204" s="807"/>
      <c r="V204" s="807"/>
      <c r="W204" s="807"/>
      <c r="X204" s="807"/>
      <c r="Y204" s="807"/>
      <c r="Z204" s="807"/>
      <c r="AA204" s="807"/>
      <c r="AB204" s="807"/>
      <c r="AC204" s="807"/>
      <c r="AD204" s="807"/>
      <c r="AE204" s="807"/>
      <c r="AF204" s="807"/>
      <c r="AG204" s="807"/>
      <c r="AH204" s="807"/>
      <c r="AI204" s="807"/>
      <c r="AJ204" s="807"/>
      <c r="AK204" s="807"/>
      <c r="AL204" s="807"/>
      <c r="AM204" s="807"/>
      <c r="AN204" s="807"/>
      <c r="AO204" s="807"/>
      <c r="AP204" s="807"/>
      <c r="AQ204" s="807"/>
      <c r="AR204" s="807"/>
      <c r="AS204" s="807"/>
      <c r="AT204" s="807"/>
      <c r="AU204" s="807"/>
      <c r="AV204" s="807"/>
      <c r="AW204" s="807"/>
      <c r="AX204" s="807"/>
      <c r="AY204" s="807"/>
      <c r="AZ204" s="807"/>
      <c r="BA204" s="807"/>
      <c r="BB204" s="807"/>
      <c r="BC204" s="807"/>
      <c r="BD204" s="807"/>
      <c r="BE204" s="807"/>
      <c r="BF204" s="786" t="s">
        <v>297</v>
      </c>
      <c r="BG204" s="787"/>
      <c r="BH204" s="787"/>
      <c r="BI204" s="788"/>
      <c r="BJ204" s="409" t="s">
        <v>400</v>
      </c>
      <c r="BK204" s="293"/>
      <c r="BL204" s="293"/>
      <c r="BM204" s="293"/>
    </row>
    <row r="205" spans="1:115" s="30" customFormat="1" ht="36.75" customHeight="1" x14ac:dyDescent="0.25">
      <c r="A205" s="782" t="s">
        <v>350</v>
      </c>
      <c r="B205" s="783"/>
      <c r="C205" s="783"/>
      <c r="D205" s="784"/>
      <c r="E205" s="785" t="s">
        <v>484</v>
      </c>
      <c r="F205" s="785"/>
      <c r="G205" s="785"/>
      <c r="H205" s="785"/>
      <c r="I205" s="785"/>
      <c r="J205" s="785"/>
      <c r="K205" s="785"/>
      <c r="L205" s="785"/>
      <c r="M205" s="785"/>
      <c r="N205" s="785"/>
      <c r="O205" s="785"/>
      <c r="P205" s="785"/>
      <c r="Q205" s="785"/>
      <c r="R205" s="785"/>
      <c r="S205" s="785"/>
      <c r="T205" s="785"/>
      <c r="U205" s="785"/>
      <c r="V205" s="785"/>
      <c r="W205" s="785"/>
      <c r="X205" s="785"/>
      <c r="Y205" s="785"/>
      <c r="Z205" s="785"/>
      <c r="AA205" s="785"/>
      <c r="AB205" s="785"/>
      <c r="AC205" s="785"/>
      <c r="AD205" s="785"/>
      <c r="AE205" s="785"/>
      <c r="AF205" s="785"/>
      <c r="AG205" s="785"/>
      <c r="AH205" s="785"/>
      <c r="AI205" s="785"/>
      <c r="AJ205" s="785"/>
      <c r="AK205" s="785"/>
      <c r="AL205" s="785"/>
      <c r="AM205" s="785"/>
      <c r="AN205" s="785"/>
      <c r="AO205" s="785"/>
      <c r="AP205" s="785"/>
      <c r="AQ205" s="785"/>
      <c r="AR205" s="785"/>
      <c r="AS205" s="785"/>
      <c r="AT205" s="785"/>
      <c r="AU205" s="785"/>
      <c r="AV205" s="785"/>
      <c r="AW205" s="785"/>
      <c r="AX205" s="785"/>
      <c r="AY205" s="785"/>
      <c r="AZ205" s="785"/>
      <c r="BA205" s="785"/>
      <c r="BB205" s="785"/>
      <c r="BC205" s="785"/>
      <c r="BD205" s="785"/>
      <c r="BE205" s="785"/>
      <c r="BF205" s="786" t="s">
        <v>299</v>
      </c>
      <c r="BG205" s="787"/>
      <c r="BH205" s="787"/>
      <c r="BI205" s="788"/>
      <c r="BJ205" s="409" t="s">
        <v>371</v>
      </c>
      <c r="BK205" s="293"/>
      <c r="BL205" s="293"/>
      <c r="BM205" s="293"/>
    </row>
    <row r="206" spans="1:115" s="30" customFormat="1" ht="36.75" customHeight="1" x14ac:dyDescent="0.25">
      <c r="A206" s="782" t="s">
        <v>351</v>
      </c>
      <c r="B206" s="783"/>
      <c r="C206" s="783"/>
      <c r="D206" s="784"/>
      <c r="E206" s="785" t="s">
        <v>384</v>
      </c>
      <c r="F206" s="785"/>
      <c r="G206" s="785"/>
      <c r="H206" s="785"/>
      <c r="I206" s="785"/>
      <c r="J206" s="785"/>
      <c r="K206" s="785"/>
      <c r="L206" s="785"/>
      <c r="M206" s="785"/>
      <c r="N206" s="785"/>
      <c r="O206" s="785"/>
      <c r="P206" s="785"/>
      <c r="Q206" s="785"/>
      <c r="R206" s="785"/>
      <c r="S206" s="785"/>
      <c r="T206" s="785"/>
      <c r="U206" s="785"/>
      <c r="V206" s="785"/>
      <c r="W206" s="785"/>
      <c r="X206" s="785"/>
      <c r="Y206" s="785"/>
      <c r="Z206" s="785"/>
      <c r="AA206" s="785"/>
      <c r="AB206" s="785"/>
      <c r="AC206" s="785"/>
      <c r="AD206" s="785"/>
      <c r="AE206" s="785"/>
      <c r="AF206" s="785"/>
      <c r="AG206" s="785"/>
      <c r="AH206" s="785"/>
      <c r="AI206" s="785"/>
      <c r="AJ206" s="785"/>
      <c r="AK206" s="785"/>
      <c r="AL206" s="785"/>
      <c r="AM206" s="785"/>
      <c r="AN206" s="785"/>
      <c r="AO206" s="785"/>
      <c r="AP206" s="785"/>
      <c r="AQ206" s="785"/>
      <c r="AR206" s="785"/>
      <c r="AS206" s="785"/>
      <c r="AT206" s="785"/>
      <c r="AU206" s="785"/>
      <c r="AV206" s="785"/>
      <c r="AW206" s="785"/>
      <c r="AX206" s="785"/>
      <c r="AY206" s="785"/>
      <c r="AZ206" s="785"/>
      <c r="BA206" s="785"/>
      <c r="BB206" s="785"/>
      <c r="BC206" s="785"/>
      <c r="BD206" s="785"/>
      <c r="BE206" s="785"/>
      <c r="BF206" s="786" t="s">
        <v>385</v>
      </c>
      <c r="BG206" s="787"/>
      <c r="BH206" s="787"/>
      <c r="BI206" s="788"/>
      <c r="BJ206" s="409" t="s">
        <v>310</v>
      </c>
      <c r="BK206" s="293"/>
      <c r="BL206" s="293"/>
      <c r="BM206" s="293"/>
    </row>
    <row r="207" spans="1:115" s="30" customFormat="1" ht="36.75" customHeight="1" x14ac:dyDescent="0.25">
      <c r="A207" s="782" t="s">
        <v>329</v>
      </c>
      <c r="B207" s="783"/>
      <c r="C207" s="783"/>
      <c r="D207" s="784"/>
      <c r="E207" s="785" t="s">
        <v>368</v>
      </c>
      <c r="F207" s="785"/>
      <c r="G207" s="785"/>
      <c r="H207" s="785"/>
      <c r="I207" s="785"/>
      <c r="J207" s="785"/>
      <c r="K207" s="785"/>
      <c r="L207" s="785"/>
      <c r="M207" s="785"/>
      <c r="N207" s="785"/>
      <c r="O207" s="785"/>
      <c r="P207" s="785"/>
      <c r="Q207" s="785"/>
      <c r="R207" s="785"/>
      <c r="S207" s="785"/>
      <c r="T207" s="785"/>
      <c r="U207" s="785"/>
      <c r="V207" s="785"/>
      <c r="W207" s="785"/>
      <c r="X207" s="785"/>
      <c r="Y207" s="785"/>
      <c r="Z207" s="785"/>
      <c r="AA207" s="785"/>
      <c r="AB207" s="785"/>
      <c r="AC207" s="785"/>
      <c r="AD207" s="785"/>
      <c r="AE207" s="785"/>
      <c r="AF207" s="785"/>
      <c r="AG207" s="785"/>
      <c r="AH207" s="785"/>
      <c r="AI207" s="785"/>
      <c r="AJ207" s="785"/>
      <c r="AK207" s="785"/>
      <c r="AL207" s="785"/>
      <c r="AM207" s="785"/>
      <c r="AN207" s="785"/>
      <c r="AO207" s="785"/>
      <c r="AP207" s="785"/>
      <c r="AQ207" s="785"/>
      <c r="AR207" s="785"/>
      <c r="AS207" s="785"/>
      <c r="AT207" s="785"/>
      <c r="AU207" s="785"/>
      <c r="AV207" s="785"/>
      <c r="AW207" s="785"/>
      <c r="AX207" s="785"/>
      <c r="AY207" s="785"/>
      <c r="AZ207" s="785"/>
      <c r="BA207" s="785"/>
      <c r="BB207" s="785"/>
      <c r="BC207" s="785"/>
      <c r="BD207" s="785"/>
      <c r="BE207" s="785"/>
      <c r="BF207" s="786" t="s">
        <v>386</v>
      </c>
      <c r="BG207" s="787"/>
      <c r="BH207" s="787"/>
      <c r="BI207" s="788"/>
      <c r="BJ207" s="409" t="s">
        <v>308</v>
      </c>
      <c r="BK207" s="293"/>
      <c r="BL207" s="293"/>
      <c r="BM207" s="293"/>
    </row>
    <row r="208" spans="1:115" s="30" customFormat="1" ht="36.75" customHeight="1" x14ac:dyDescent="0.25">
      <c r="A208" s="782" t="s">
        <v>352</v>
      </c>
      <c r="B208" s="783"/>
      <c r="C208" s="783"/>
      <c r="D208" s="784"/>
      <c r="E208" s="785" t="s">
        <v>372</v>
      </c>
      <c r="F208" s="785"/>
      <c r="G208" s="785"/>
      <c r="H208" s="785"/>
      <c r="I208" s="785"/>
      <c r="J208" s="785"/>
      <c r="K208" s="785"/>
      <c r="L208" s="785"/>
      <c r="M208" s="785"/>
      <c r="N208" s="785"/>
      <c r="O208" s="785"/>
      <c r="P208" s="785"/>
      <c r="Q208" s="785"/>
      <c r="R208" s="785"/>
      <c r="S208" s="785"/>
      <c r="T208" s="785"/>
      <c r="U208" s="785"/>
      <c r="V208" s="785"/>
      <c r="W208" s="785"/>
      <c r="X208" s="785"/>
      <c r="Y208" s="785"/>
      <c r="Z208" s="785"/>
      <c r="AA208" s="785"/>
      <c r="AB208" s="785"/>
      <c r="AC208" s="785"/>
      <c r="AD208" s="785"/>
      <c r="AE208" s="785"/>
      <c r="AF208" s="785"/>
      <c r="AG208" s="785"/>
      <c r="AH208" s="785"/>
      <c r="AI208" s="785"/>
      <c r="AJ208" s="785"/>
      <c r="AK208" s="785"/>
      <c r="AL208" s="785"/>
      <c r="AM208" s="785"/>
      <c r="AN208" s="785"/>
      <c r="AO208" s="785"/>
      <c r="AP208" s="785"/>
      <c r="AQ208" s="785"/>
      <c r="AR208" s="785"/>
      <c r="AS208" s="785"/>
      <c r="AT208" s="785"/>
      <c r="AU208" s="785"/>
      <c r="AV208" s="785"/>
      <c r="AW208" s="785"/>
      <c r="AX208" s="785"/>
      <c r="AY208" s="785"/>
      <c r="AZ208" s="785"/>
      <c r="BA208" s="785"/>
      <c r="BB208" s="785"/>
      <c r="BC208" s="785"/>
      <c r="BD208" s="785"/>
      <c r="BE208" s="785"/>
      <c r="BF208" s="786" t="s">
        <v>353</v>
      </c>
      <c r="BG208" s="787"/>
      <c r="BH208" s="787"/>
      <c r="BI208" s="788"/>
      <c r="BJ208" s="409" t="s">
        <v>313</v>
      </c>
      <c r="BK208" s="293"/>
      <c r="BL208" s="293"/>
      <c r="BM208" s="293"/>
    </row>
    <row r="209" spans="1:65" s="30" customFormat="1" ht="36.75" customHeight="1" x14ac:dyDescent="0.25">
      <c r="A209" s="782" t="s">
        <v>355</v>
      </c>
      <c r="B209" s="783"/>
      <c r="C209" s="783"/>
      <c r="D209" s="784"/>
      <c r="E209" s="785" t="s">
        <v>485</v>
      </c>
      <c r="F209" s="785"/>
      <c r="G209" s="785"/>
      <c r="H209" s="785"/>
      <c r="I209" s="785"/>
      <c r="J209" s="785"/>
      <c r="K209" s="785"/>
      <c r="L209" s="785"/>
      <c r="M209" s="785"/>
      <c r="N209" s="785"/>
      <c r="O209" s="785"/>
      <c r="P209" s="785"/>
      <c r="Q209" s="785"/>
      <c r="R209" s="785"/>
      <c r="S209" s="785"/>
      <c r="T209" s="785"/>
      <c r="U209" s="785"/>
      <c r="V209" s="785"/>
      <c r="W209" s="785"/>
      <c r="X209" s="785"/>
      <c r="Y209" s="785"/>
      <c r="Z209" s="785"/>
      <c r="AA209" s="785"/>
      <c r="AB209" s="785"/>
      <c r="AC209" s="785"/>
      <c r="AD209" s="785"/>
      <c r="AE209" s="785"/>
      <c r="AF209" s="785"/>
      <c r="AG209" s="785"/>
      <c r="AH209" s="785"/>
      <c r="AI209" s="785"/>
      <c r="AJ209" s="785"/>
      <c r="AK209" s="785"/>
      <c r="AL209" s="785"/>
      <c r="AM209" s="785"/>
      <c r="AN209" s="785"/>
      <c r="AO209" s="785"/>
      <c r="AP209" s="785"/>
      <c r="AQ209" s="785"/>
      <c r="AR209" s="785"/>
      <c r="AS209" s="785"/>
      <c r="AT209" s="785"/>
      <c r="AU209" s="785"/>
      <c r="AV209" s="785"/>
      <c r="AW209" s="785"/>
      <c r="AX209" s="785"/>
      <c r="AY209" s="785"/>
      <c r="AZ209" s="785"/>
      <c r="BA209" s="785"/>
      <c r="BB209" s="785"/>
      <c r="BC209" s="785"/>
      <c r="BD209" s="785"/>
      <c r="BE209" s="785"/>
      <c r="BF209" s="786" t="s">
        <v>354</v>
      </c>
      <c r="BG209" s="787"/>
      <c r="BH209" s="787"/>
      <c r="BI209" s="788"/>
      <c r="BJ209" s="409" t="s">
        <v>401</v>
      </c>
      <c r="BK209" s="293"/>
      <c r="BL209" s="293"/>
      <c r="BM209" s="293"/>
    </row>
    <row r="210" spans="1:65" s="30" customFormat="1" ht="36.75" customHeight="1" x14ac:dyDescent="0.25">
      <c r="A210" s="782" t="s">
        <v>356</v>
      </c>
      <c r="B210" s="783"/>
      <c r="C210" s="783"/>
      <c r="D210" s="784"/>
      <c r="E210" s="785" t="s">
        <v>486</v>
      </c>
      <c r="F210" s="785"/>
      <c r="G210" s="785"/>
      <c r="H210" s="785"/>
      <c r="I210" s="785"/>
      <c r="J210" s="785"/>
      <c r="K210" s="785"/>
      <c r="L210" s="785"/>
      <c r="M210" s="785"/>
      <c r="N210" s="785"/>
      <c r="O210" s="785"/>
      <c r="P210" s="785"/>
      <c r="Q210" s="785"/>
      <c r="R210" s="785"/>
      <c r="S210" s="785"/>
      <c r="T210" s="785"/>
      <c r="U210" s="785"/>
      <c r="V210" s="785"/>
      <c r="W210" s="785"/>
      <c r="X210" s="785"/>
      <c r="Y210" s="785"/>
      <c r="Z210" s="785"/>
      <c r="AA210" s="785"/>
      <c r="AB210" s="785"/>
      <c r="AC210" s="785"/>
      <c r="AD210" s="785"/>
      <c r="AE210" s="785"/>
      <c r="AF210" s="785"/>
      <c r="AG210" s="785"/>
      <c r="AH210" s="785"/>
      <c r="AI210" s="785"/>
      <c r="AJ210" s="785"/>
      <c r="AK210" s="785"/>
      <c r="AL210" s="785"/>
      <c r="AM210" s="785"/>
      <c r="AN210" s="785"/>
      <c r="AO210" s="785"/>
      <c r="AP210" s="785"/>
      <c r="AQ210" s="785"/>
      <c r="AR210" s="785"/>
      <c r="AS210" s="785"/>
      <c r="AT210" s="785"/>
      <c r="AU210" s="785"/>
      <c r="AV210" s="785"/>
      <c r="AW210" s="785"/>
      <c r="AX210" s="785"/>
      <c r="AY210" s="785"/>
      <c r="AZ210" s="785"/>
      <c r="BA210" s="785"/>
      <c r="BB210" s="785"/>
      <c r="BC210" s="785"/>
      <c r="BD210" s="785"/>
      <c r="BE210" s="785"/>
      <c r="BF210" s="786" t="s">
        <v>387</v>
      </c>
      <c r="BG210" s="787"/>
      <c r="BH210" s="787"/>
      <c r="BI210" s="788"/>
      <c r="BJ210" s="409" t="s">
        <v>402</v>
      </c>
      <c r="BK210" s="293"/>
      <c r="BL210" s="293"/>
      <c r="BM210" s="293"/>
    </row>
    <row r="211" spans="1:65" s="30" customFormat="1" ht="36.75" customHeight="1" x14ac:dyDescent="0.25">
      <c r="A211" s="782" t="s">
        <v>357</v>
      </c>
      <c r="B211" s="783"/>
      <c r="C211" s="783"/>
      <c r="D211" s="784"/>
      <c r="E211" s="785" t="s">
        <v>406</v>
      </c>
      <c r="F211" s="785"/>
      <c r="G211" s="785"/>
      <c r="H211" s="785"/>
      <c r="I211" s="785"/>
      <c r="J211" s="785"/>
      <c r="K211" s="785"/>
      <c r="L211" s="785"/>
      <c r="M211" s="785"/>
      <c r="N211" s="785"/>
      <c r="O211" s="785"/>
      <c r="P211" s="785"/>
      <c r="Q211" s="785"/>
      <c r="R211" s="785"/>
      <c r="S211" s="785"/>
      <c r="T211" s="785"/>
      <c r="U211" s="785"/>
      <c r="V211" s="785"/>
      <c r="W211" s="785"/>
      <c r="X211" s="785"/>
      <c r="Y211" s="785"/>
      <c r="Z211" s="785"/>
      <c r="AA211" s="785"/>
      <c r="AB211" s="785"/>
      <c r="AC211" s="785"/>
      <c r="AD211" s="785"/>
      <c r="AE211" s="785"/>
      <c r="AF211" s="785"/>
      <c r="AG211" s="785"/>
      <c r="AH211" s="785"/>
      <c r="AI211" s="785"/>
      <c r="AJ211" s="785"/>
      <c r="AK211" s="785"/>
      <c r="AL211" s="785"/>
      <c r="AM211" s="785"/>
      <c r="AN211" s="785"/>
      <c r="AO211" s="785"/>
      <c r="AP211" s="785"/>
      <c r="AQ211" s="785"/>
      <c r="AR211" s="785"/>
      <c r="AS211" s="785"/>
      <c r="AT211" s="785"/>
      <c r="AU211" s="785"/>
      <c r="AV211" s="785"/>
      <c r="AW211" s="785"/>
      <c r="AX211" s="785"/>
      <c r="AY211" s="785"/>
      <c r="AZ211" s="785"/>
      <c r="BA211" s="785"/>
      <c r="BB211" s="785"/>
      <c r="BC211" s="785"/>
      <c r="BD211" s="785"/>
      <c r="BE211" s="785"/>
      <c r="BF211" s="786" t="s">
        <v>388</v>
      </c>
      <c r="BG211" s="787"/>
      <c r="BH211" s="787"/>
      <c r="BI211" s="788"/>
      <c r="BJ211" s="409" t="s">
        <v>317</v>
      </c>
      <c r="BK211" s="293"/>
      <c r="BL211" s="293"/>
      <c r="BM211" s="293"/>
    </row>
    <row r="212" spans="1:65" s="30" customFormat="1" ht="36.75" customHeight="1" x14ac:dyDescent="0.25">
      <c r="A212" s="782" t="s">
        <v>358</v>
      </c>
      <c r="B212" s="783"/>
      <c r="C212" s="783"/>
      <c r="D212" s="784"/>
      <c r="E212" s="785" t="s">
        <v>487</v>
      </c>
      <c r="F212" s="785"/>
      <c r="G212" s="785"/>
      <c r="H212" s="785"/>
      <c r="I212" s="785"/>
      <c r="J212" s="785"/>
      <c r="K212" s="785"/>
      <c r="L212" s="785"/>
      <c r="M212" s="785"/>
      <c r="N212" s="785"/>
      <c r="O212" s="785"/>
      <c r="P212" s="785"/>
      <c r="Q212" s="785"/>
      <c r="R212" s="785"/>
      <c r="S212" s="785"/>
      <c r="T212" s="785"/>
      <c r="U212" s="785"/>
      <c r="V212" s="785"/>
      <c r="W212" s="785"/>
      <c r="X212" s="785"/>
      <c r="Y212" s="785"/>
      <c r="Z212" s="785"/>
      <c r="AA212" s="785"/>
      <c r="AB212" s="785"/>
      <c r="AC212" s="785"/>
      <c r="AD212" s="785"/>
      <c r="AE212" s="785"/>
      <c r="AF212" s="785"/>
      <c r="AG212" s="785"/>
      <c r="AH212" s="785"/>
      <c r="AI212" s="785"/>
      <c r="AJ212" s="785"/>
      <c r="AK212" s="785"/>
      <c r="AL212" s="785"/>
      <c r="AM212" s="785"/>
      <c r="AN212" s="785"/>
      <c r="AO212" s="785"/>
      <c r="AP212" s="785"/>
      <c r="AQ212" s="785"/>
      <c r="AR212" s="785"/>
      <c r="AS212" s="785"/>
      <c r="AT212" s="785"/>
      <c r="AU212" s="785"/>
      <c r="AV212" s="785"/>
      <c r="AW212" s="785"/>
      <c r="AX212" s="785"/>
      <c r="AY212" s="785"/>
      <c r="AZ212" s="785"/>
      <c r="BA212" s="785"/>
      <c r="BB212" s="785"/>
      <c r="BC212" s="785"/>
      <c r="BD212" s="785"/>
      <c r="BE212" s="785"/>
      <c r="BF212" s="786" t="s">
        <v>389</v>
      </c>
      <c r="BG212" s="787"/>
      <c r="BH212" s="787"/>
      <c r="BI212" s="788"/>
      <c r="BJ212" s="409" t="s">
        <v>318</v>
      </c>
      <c r="BK212" s="293"/>
      <c r="BL212" s="293"/>
      <c r="BM212" s="293"/>
    </row>
    <row r="213" spans="1:65" s="30" customFormat="1" ht="36.75" customHeight="1" x14ac:dyDescent="0.25">
      <c r="A213" s="782" t="s">
        <v>359</v>
      </c>
      <c r="B213" s="783"/>
      <c r="C213" s="783"/>
      <c r="D213" s="784"/>
      <c r="E213" s="785" t="s">
        <v>488</v>
      </c>
      <c r="F213" s="785"/>
      <c r="G213" s="785"/>
      <c r="H213" s="785"/>
      <c r="I213" s="785"/>
      <c r="J213" s="785"/>
      <c r="K213" s="785"/>
      <c r="L213" s="785"/>
      <c r="M213" s="785"/>
      <c r="N213" s="785"/>
      <c r="O213" s="785"/>
      <c r="P213" s="785"/>
      <c r="Q213" s="785"/>
      <c r="R213" s="785"/>
      <c r="S213" s="785"/>
      <c r="T213" s="785"/>
      <c r="U213" s="785"/>
      <c r="V213" s="785"/>
      <c r="W213" s="785"/>
      <c r="X213" s="785"/>
      <c r="Y213" s="785"/>
      <c r="Z213" s="785"/>
      <c r="AA213" s="785"/>
      <c r="AB213" s="785"/>
      <c r="AC213" s="785"/>
      <c r="AD213" s="785"/>
      <c r="AE213" s="785"/>
      <c r="AF213" s="785"/>
      <c r="AG213" s="785"/>
      <c r="AH213" s="785"/>
      <c r="AI213" s="785"/>
      <c r="AJ213" s="785"/>
      <c r="AK213" s="785"/>
      <c r="AL213" s="785"/>
      <c r="AM213" s="785"/>
      <c r="AN213" s="785"/>
      <c r="AO213" s="785"/>
      <c r="AP213" s="785"/>
      <c r="AQ213" s="785"/>
      <c r="AR213" s="785"/>
      <c r="AS213" s="785"/>
      <c r="AT213" s="785"/>
      <c r="AU213" s="785"/>
      <c r="AV213" s="785"/>
      <c r="AW213" s="785"/>
      <c r="AX213" s="785"/>
      <c r="AY213" s="785"/>
      <c r="AZ213" s="785"/>
      <c r="BA213" s="785"/>
      <c r="BB213" s="785"/>
      <c r="BC213" s="785"/>
      <c r="BD213" s="785"/>
      <c r="BE213" s="785"/>
      <c r="BF213" s="786" t="s">
        <v>390</v>
      </c>
      <c r="BG213" s="787"/>
      <c r="BH213" s="787"/>
      <c r="BI213" s="788"/>
      <c r="BJ213" s="409" t="s">
        <v>403</v>
      </c>
      <c r="BK213" s="293"/>
      <c r="BL213" s="293"/>
      <c r="BM213" s="293"/>
    </row>
    <row r="214" spans="1:65" s="30" customFormat="1" ht="36.75" customHeight="1" x14ac:dyDescent="0.25">
      <c r="A214" s="782" t="s">
        <v>360</v>
      </c>
      <c r="B214" s="783"/>
      <c r="C214" s="783"/>
      <c r="D214" s="784"/>
      <c r="E214" s="785" t="s">
        <v>366</v>
      </c>
      <c r="F214" s="785"/>
      <c r="G214" s="785"/>
      <c r="H214" s="785"/>
      <c r="I214" s="785"/>
      <c r="J214" s="785"/>
      <c r="K214" s="785"/>
      <c r="L214" s="785"/>
      <c r="M214" s="785"/>
      <c r="N214" s="785"/>
      <c r="O214" s="785"/>
      <c r="P214" s="785"/>
      <c r="Q214" s="785"/>
      <c r="R214" s="785"/>
      <c r="S214" s="785"/>
      <c r="T214" s="785"/>
      <c r="U214" s="785"/>
      <c r="V214" s="785"/>
      <c r="W214" s="785"/>
      <c r="X214" s="785"/>
      <c r="Y214" s="785"/>
      <c r="Z214" s="785"/>
      <c r="AA214" s="785"/>
      <c r="AB214" s="785"/>
      <c r="AC214" s="785"/>
      <c r="AD214" s="785"/>
      <c r="AE214" s="785"/>
      <c r="AF214" s="785"/>
      <c r="AG214" s="785"/>
      <c r="AH214" s="785"/>
      <c r="AI214" s="785"/>
      <c r="AJ214" s="785"/>
      <c r="AK214" s="785"/>
      <c r="AL214" s="785"/>
      <c r="AM214" s="785"/>
      <c r="AN214" s="785"/>
      <c r="AO214" s="785"/>
      <c r="AP214" s="785"/>
      <c r="AQ214" s="785"/>
      <c r="AR214" s="785"/>
      <c r="AS214" s="785"/>
      <c r="AT214" s="785"/>
      <c r="AU214" s="785"/>
      <c r="AV214" s="785"/>
      <c r="AW214" s="785"/>
      <c r="AX214" s="785"/>
      <c r="AY214" s="785"/>
      <c r="AZ214" s="785"/>
      <c r="BA214" s="785"/>
      <c r="BB214" s="785"/>
      <c r="BC214" s="785"/>
      <c r="BD214" s="785"/>
      <c r="BE214" s="785"/>
      <c r="BF214" s="786" t="s">
        <v>391</v>
      </c>
      <c r="BG214" s="787"/>
      <c r="BH214" s="787"/>
      <c r="BI214" s="788"/>
      <c r="BJ214" s="409" t="s">
        <v>322</v>
      </c>
      <c r="BK214" s="293"/>
      <c r="BL214" s="293"/>
      <c r="BM214" s="293"/>
    </row>
    <row r="215" spans="1:65" s="30" customFormat="1" ht="36.75" customHeight="1" x14ac:dyDescent="0.25">
      <c r="A215" s="782" t="s">
        <v>361</v>
      </c>
      <c r="B215" s="783"/>
      <c r="C215" s="783"/>
      <c r="D215" s="784"/>
      <c r="E215" s="796" t="s">
        <v>493</v>
      </c>
      <c r="F215" s="797"/>
      <c r="G215" s="797"/>
      <c r="H215" s="797"/>
      <c r="I215" s="797"/>
      <c r="J215" s="797"/>
      <c r="K215" s="797"/>
      <c r="L215" s="797"/>
      <c r="M215" s="797"/>
      <c r="N215" s="797"/>
      <c r="O215" s="797"/>
      <c r="P215" s="797"/>
      <c r="Q215" s="797"/>
      <c r="R215" s="797"/>
      <c r="S215" s="797"/>
      <c r="T215" s="797"/>
      <c r="U215" s="797"/>
      <c r="V215" s="797"/>
      <c r="W215" s="797"/>
      <c r="X215" s="797"/>
      <c r="Y215" s="797"/>
      <c r="Z215" s="797"/>
      <c r="AA215" s="797"/>
      <c r="AB215" s="797"/>
      <c r="AC215" s="797"/>
      <c r="AD215" s="797"/>
      <c r="AE215" s="797"/>
      <c r="AF215" s="797"/>
      <c r="AG215" s="797"/>
      <c r="AH215" s="797"/>
      <c r="AI215" s="797"/>
      <c r="AJ215" s="797"/>
      <c r="AK215" s="797"/>
      <c r="AL215" s="797"/>
      <c r="AM215" s="797"/>
      <c r="AN215" s="797"/>
      <c r="AO215" s="797"/>
      <c r="AP215" s="797"/>
      <c r="AQ215" s="797"/>
      <c r="AR215" s="797"/>
      <c r="AS215" s="797"/>
      <c r="AT215" s="797"/>
      <c r="AU215" s="797"/>
      <c r="AV215" s="797"/>
      <c r="AW215" s="797"/>
      <c r="AX215" s="797"/>
      <c r="AY215" s="797"/>
      <c r="AZ215" s="797"/>
      <c r="BA215" s="797"/>
      <c r="BB215" s="797"/>
      <c r="BC215" s="797"/>
      <c r="BD215" s="797"/>
      <c r="BE215" s="797"/>
      <c r="BF215" s="786" t="s">
        <v>312</v>
      </c>
      <c r="BG215" s="787"/>
      <c r="BH215" s="787"/>
      <c r="BI215" s="788"/>
      <c r="BJ215" s="409" t="s">
        <v>323</v>
      </c>
      <c r="BK215" s="293"/>
      <c r="BL215" s="293"/>
      <c r="BM215" s="293"/>
    </row>
    <row r="216" spans="1:65" s="30" customFormat="1" ht="36.75" customHeight="1" x14ac:dyDescent="0.25">
      <c r="A216" s="782" t="s">
        <v>362</v>
      </c>
      <c r="B216" s="783"/>
      <c r="C216" s="783"/>
      <c r="D216" s="784"/>
      <c r="E216" s="785" t="s">
        <v>494</v>
      </c>
      <c r="F216" s="785"/>
      <c r="G216" s="785"/>
      <c r="H216" s="785"/>
      <c r="I216" s="785"/>
      <c r="J216" s="785"/>
      <c r="K216" s="785"/>
      <c r="L216" s="785"/>
      <c r="M216" s="785"/>
      <c r="N216" s="785"/>
      <c r="O216" s="785"/>
      <c r="P216" s="785"/>
      <c r="Q216" s="785"/>
      <c r="R216" s="785"/>
      <c r="S216" s="785"/>
      <c r="T216" s="785"/>
      <c r="U216" s="785"/>
      <c r="V216" s="785"/>
      <c r="W216" s="785"/>
      <c r="X216" s="785"/>
      <c r="Y216" s="785"/>
      <c r="Z216" s="785"/>
      <c r="AA216" s="785"/>
      <c r="AB216" s="785"/>
      <c r="AC216" s="785"/>
      <c r="AD216" s="785"/>
      <c r="AE216" s="785"/>
      <c r="AF216" s="785"/>
      <c r="AG216" s="785"/>
      <c r="AH216" s="785"/>
      <c r="AI216" s="785"/>
      <c r="AJ216" s="785"/>
      <c r="AK216" s="785"/>
      <c r="AL216" s="785"/>
      <c r="AM216" s="785"/>
      <c r="AN216" s="785"/>
      <c r="AO216" s="785"/>
      <c r="AP216" s="785"/>
      <c r="AQ216" s="785"/>
      <c r="AR216" s="785"/>
      <c r="AS216" s="785"/>
      <c r="AT216" s="785"/>
      <c r="AU216" s="785"/>
      <c r="AV216" s="785"/>
      <c r="AW216" s="785"/>
      <c r="AX216" s="785"/>
      <c r="AY216" s="785"/>
      <c r="AZ216" s="785"/>
      <c r="BA216" s="785"/>
      <c r="BB216" s="785"/>
      <c r="BC216" s="785"/>
      <c r="BD216" s="785"/>
      <c r="BE216" s="785"/>
      <c r="BF216" s="786" t="s">
        <v>315</v>
      </c>
      <c r="BG216" s="787"/>
      <c r="BH216" s="787"/>
      <c r="BI216" s="788"/>
      <c r="BJ216" s="409" t="s">
        <v>438</v>
      </c>
      <c r="BK216" s="293"/>
      <c r="BL216" s="293"/>
      <c r="BM216" s="293"/>
    </row>
    <row r="217" spans="1:65" s="30" customFormat="1" ht="36.75" customHeight="1" x14ac:dyDescent="0.25">
      <c r="A217" s="782" t="s">
        <v>363</v>
      </c>
      <c r="B217" s="783"/>
      <c r="C217" s="783"/>
      <c r="D217" s="784"/>
      <c r="E217" s="785" t="s">
        <v>489</v>
      </c>
      <c r="F217" s="785"/>
      <c r="G217" s="785"/>
      <c r="H217" s="785"/>
      <c r="I217" s="785"/>
      <c r="J217" s="785"/>
      <c r="K217" s="785"/>
      <c r="L217" s="785"/>
      <c r="M217" s="785"/>
      <c r="N217" s="785"/>
      <c r="O217" s="785"/>
      <c r="P217" s="785"/>
      <c r="Q217" s="785"/>
      <c r="R217" s="785"/>
      <c r="S217" s="785"/>
      <c r="T217" s="785"/>
      <c r="U217" s="785"/>
      <c r="V217" s="785"/>
      <c r="W217" s="785"/>
      <c r="X217" s="785"/>
      <c r="Y217" s="785"/>
      <c r="Z217" s="785"/>
      <c r="AA217" s="785"/>
      <c r="AB217" s="785"/>
      <c r="AC217" s="785"/>
      <c r="AD217" s="785"/>
      <c r="AE217" s="785"/>
      <c r="AF217" s="785"/>
      <c r="AG217" s="785"/>
      <c r="AH217" s="785"/>
      <c r="AI217" s="785"/>
      <c r="AJ217" s="785"/>
      <c r="AK217" s="785"/>
      <c r="AL217" s="785"/>
      <c r="AM217" s="785"/>
      <c r="AN217" s="785"/>
      <c r="AO217" s="785"/>
      <c r="AP217" s="785"/>
      <c r="AQ217" s="785"/>
      <c r="AR217" s="785"/>
      <c r="AS217" s="785"/>
      <c r="AT217" s="785"/>
      <c r="AU217" s="785"/>
      <c r="AV217" s="785"/>
      <c r="AW217" s="785"/>
      <c r="AX217" s="785"/>
      <c r="AY217" s="785"/>
      <c r="AZ217" s="785"/>
      <c r="BA217" s="785"/>
      <c r="BB217" s="785"/>
      <c r="BC217" s="785"/>
      <c r="BD217" s="785"/>
      <c r="BE217" s="785"/>
      <c r="BF217" s="786" t="s">
        <v>320</v>
      </c>
      <c r="BG217" s="787"/>
      <c r="BH217" s="787"/>
      <c r="BI217" s="788"/>
      <c r="BJ217" s="409" t="s">
        <v>328</v>
      </c>
      <c r="BK217" s="293"/>
      <c r="BL217" s="293"/>
      <c r="BM217" s="293"/>
    </row>
    <row r="218" spans="1:65" s="30" customFormat="1" ht="36.75" customHeight="1" thickBot="1" x14ac:dyDescent="0.3">
      <c r="A218" s="789" t="s">
        <v>364</v>
      </c>
      <c r="B218" s="790"/>
      <c r="C218" s="790"/>
      <c r="D218" s="791"/>
      <c r="E218" s="792" t="s">
        <v>492</v>
      </c>
      <c r="F218" s="792"/>
      <c r="G218" s="792"/>
      <c r="H218" s="792"/>
      <c r="I218" s="792"/>
      <c r="J218" s="792"/>
      <c r="K218" s="792"/>
      <c r="L218" s="792"/>
      <c r="M218" s="792"/>
      <c r="N218" s="792"/>
      <c r="O218" s="792"/>
      <c r="P218" s="792"/>
      <c r="Q218" s="792"/>
      <c r="R218" s="792"/>
      <c r="S218" s="792"/>
      <c r="T218" s="792"/>
      <c r="U218" s="792"/>
      <c r="V218" s="792"/>
      <c r="W218" s="792"/>
      <c r="X218" s="792"/>
      <c r="Y218" s="792"/>
      <c r="Z218" s="792"/>
      <c r="AA218" s="792"/>
      <c r="AB218" s="792"/>
      <c r="AC218" s="792"/>
      <c r="AD218" s="792"/>
      <c r="AE218" s="792"/>
      <c r="AF218" s="792"/>
      <c r="AG218" s="792"/>
      <c r="AH218" s="792"/>
      <c r="AI218" s="792"/>
      <c r="AJ218" s="792"/>
      <c r="AK218" s="792"/>
      <c r="AL218" s="792"/>
      <c r="AM218" s="792"/>
      <c r="AN218" s="792"/>
      <c r="AO218" s="792"/>
      <c r="AP218" s="792"/>
      <c r="AQ218" s="792"/>
      <c r="AR218" s="792"/>
      <c r="AS218" s="792"/>
      <c r="AT218" s="792"/>
      <c r="AU218" s="792"/>
      <c r="AV218" s="792"/>
      <c r="AW218" s="792"/>
      <c r="AX218" s="792"/>
      <c r="AY218" s="792"/>
      <c r="AZ218" s="792"/>
      <c r="BA218" s="792"/>
      <c r="BB218" s="792"/>
      <c r="BC218" s="792"/>
      <c r="BD218" s="792"/>
      <c r="BE218" s="792"/>
      <c r="BF218" s="793" t="s">
        <v>321</v>
      </c>
      <c r="BG218" s="794"/>
      <c r="BH218" s="794"/>
      <c r="BI218" s="795"/>
      <c r="BJ218" s="409" t="s">
        <v>327</v>
      </c>
      <c r="BK218" s="293"/>
      <c r="BL218" s="293"/>
      <c r="BM218" s="293"/>
    </row>
    <row r="219" spans="1:65" s="12" customFormat="1" ht="63" customHeight="1" x14ac:dyDescent="0.55000000000000004">
      <c r="A219" s="800" t="s">
        <v>519</v>
      </c>
      <c r="B219" s="800"/>
      <c r="C219" s="800"/>
      <c r="D219" s="800"/>
      <c r="E219" s="800"/>
      <c r="F219" s="800"/>
      <c r="G219" s="800"/>
      <c r="H219" s="800"/>
      <c r="I219" s="800"/>
      <c r="J219" s="800"/>
      <c r="K219" s="800"/>
      <c r="L219" s="800"/>
      <c r="M219" s="800"/>
      <c r="N219" s="800"/>
      <c r="O219" s="800"/>
      <c r="P219" s="800"/>
      <c r="Q219" s="800"/>
      <c r="R219" s="800"/>
      <c r="S219" s="800"/>
      <c r="T219" s="800"/>
      <c r="U219" s="800"/>
      <c r="V219" s="800"/>
      <c r="W219" s="800"/>
      <c r="X219" s="800"/>
      <c r="Y219" s="800"/>
      <c r="Z219" s="800"/>
      <c r="AA219" s="800"/>
      <c r="AB219" s="800"/>
      <c r="AC219" s="800"/>
      <c r="AD219" s="800"/>
      <c r="AE219" s="800"/>
      <c r="AF219" s="800"/>
      <c r="AG219" s="800"/>
      <c r="AH219" s="800"/>
      <c r="AI219" s="800"/>
      <c r="AJ219" s="800"/>
      <c r="AK219" s="800"/>
      <c r="AL219" s="800"/>
      <c r="AM219" s="800"/>
      <c r="AN219" s="800"/>
      <c r="AO219" s="800"/>
      <c r="AP219" s="800"/>
      <c r="AQ219" s="800"/>
      <c r="AR219" s="800"/>
      <c r="AS219" s="800"/>
      <c r="AT219" s="800"/>
      <c r="AU219" s="800"/>
      <c r="AV219" s="800"/>
      <c r="AW219" s="800"/>
      <c r="AX219" s="800"/>
      <c r="AY219" s="800"/>
      <c r="AZ219" s="800"/>
      <c r="BA219" s="800"/>
      <c r="BB219" s="800"/>
      <c r="BC219" s="800"/>
      <c r="BD219" s="800"/>
      <c r="BE219" s="800"/>
      <c r="BF219" s="800"/>
      <c r="BG219" s="800"/>
      <c r="BH219" s="800"/>
      <c r="BI219" s="800"/>
      <c r="BJ219" s="422"/>
      <c r="BK219" s="14"/>
      <c r="BL219" s="14"/>
      <c r="BM219" s="14"/>
    </row>
    <row r="220" spans="1:65" s="12" customFormat="1" ht="72" customHeight="1" x14ac:dyDescent="0.5">
      <c r="A220" s="1096" t="s">
        <v>520</v>
      </c>
      <c r="B220" s="1096"/>
      <c r="C220" s="1096"/>
      <c r="D220" s="1096"/>
      <c r="E220" s="1096"/>
      <c r="F220" s="1096"/>
      <c r="G220" s="1096"/>
      <c r="H220" s="1096"/>
      <c r="I220" s="1096"/>
      <c r="J220" s="1096"/>
      <c r="K220" s="1096"/>
      <c r="L220" s="1096"/>
      <c r="M220" s="1096"/>
      <c r="N220" s="1096"/>
      <c r="O220" s="1096"/>
      <c r="P220" s="1096"/>
      <c r="Q220" s="1096"/>
      <c r="R220" s="1096"/>
      <c r="S220" s="1096"/>
      <c r="T220" s="1096"/>
      <c r="U220" s="1096"/>
      <c r="V220" s="1096"/>
      <c r="W220" s="1096"/>
      <c r="X220" s="1096"/>
      <c r="Y220" s="1096"/>
      <c r="Z220" s="1096"/>
      <c r="AA220" s="1096"/>
      <c r="AB220" s="1096"/>
      <c r="AC220" s="1096"/>
      <c r="AD220" s="1096"/>
      <c r="AE220" s="1096"/>
      <c r="AF220" s="1096"/>
      <c r="AG220" s="1096"/>
      <c r="AH220" s="1096"/>
      <c r="AI220" s="1096"/>
      <c r="AJ220" s="1096"/>
      <c r="AK220" s="1096"/>
      <c r="AL220" s="1096"/>
      <c r="AM220" s="1096"/>
      <c r="AN220" s="1096"/>
      <c r="AO220" s="1096"/>
      <c r="AP220" s="1096"/>
      <c r="AQ220" s="1096"/>
      <c r="AR220" s="1096"/>
      <c r="AS220" s="1096"/>
      <c r="AT220" s="1096"/>
      <c r="AU220" s="1096"/>
      <c r="AV220" s="1096"/>
      <c r="AW220" s="1096"/>
      <c r="AX220" s="1096"/>
      <c r="AY220" s="1096"/>
      <c r="AZ220" s="1096"/>
      <c r="BA220" s="1096"/>
      <c r="BB220" s="1096"/>
      <c r="BC220" s="1096"/>
      <c r="BD220" s="1096"/>
      <c r="BE220" s="1096"/>
      <c r="BF220" s="1096"/>
      <c r="BG220" s="1096"/>
      <c r="BH220" s="1096"/>
      <c r="BI220" s="1096"/>
      <c r="BJ220" s="209"/>
      <c r="BK220" s="423"/>
      <c r="BL220" s="423"/>
      <c r="BM220" s="423"/>
    </row>
    <row r="221" spans="1:65" s="12" customFormat="1" ht="33" customHeight="1" x14ac:dyDescent="0.5">
      <c r="A221" s="1096"/>
      <c r="B221" s="1096"/>
      <c r="C221" s="1096"/>
      <c r="D221" s="1096"/>
      <c r="E221" s="1096"/>
      <c r="F221" s="1096"/>
      <c r="G221" s="1096"/>
      <c r="H221" s="1096"/>
      <c r="I221" s="1096"/>
      <c r="J221" s="1096"/>
      <c r="K221" s="1096"/>
      <c r="L221" s="1096"/>
      <c r="M221" s="1096"/>
      <c r="N221" s="1096"/>
      <c r="O221" s="1096"/>
      <c r="P221" s="1096"/>
      <c r="Q221" s="1096"/>
      <c r="R221" s="1096"/>
      <c r="S221" s="1096"/>
      <c r="T221" s="1096"/>
      <c r="U221" s="1096"/>
      <c r="V221" s="1096"/>
      <c r="W221" s="1096"/>
      <c r="X221" s="1096"/>
      <c r="Y221" s="1096"/>
      <c r="Z221" s="1096"/>
      <c r="AA221" s="1096"/>
      <c r="AB221" s="1096"/>
      <c r="AC221" s="1096"/>
      <c r="AD221" s="1096"/>
      <c r="AE221" s="1096"/>
      <c r="AF221" s="1096"/>
      <c r="AG221" s="1096"/>
      <c r="AH221" s="1096"/>
      <c r="AI221" s="1096"/>
      <c r="AJ221" s="1096"/>
      <c r="AK221" s="1096"/>
      <c r="AL221" s="1096"/>
      <c r="AM221" s="1096"/>
      <c r="AN221" s="1096"/>
      <c r="AO221" s="1096"/>
      <c r="AP221" s="1096"/>
      <c r="AQ221" s="1096"/>
      <c r="AR221" s="1096"/>
      <c r="AS221" s="1096"/>
      <c r="AT221" s="1096"/>
      <c r="AU221" s="1096"/>
      <c r="AV221" s="1096"/>
      <c r="AW221" s="1096"/>
      <c r="AX221" s="1096"/>
      <c r="AY221" s="1096"/>
      <c r="AZ221" s="1096"/>
      <c r="BA221" s="1096"/>
      <c r="BB221" s="1096"/>
      <c r="BC221" s="1096"/>
      <c r="BD221" s="1096"/>
      <c r="BE221" s="1096"/>
      <c r="BF221" s="1096"/>
      <c r="BG221" s="1096"/>
      <c r="BH221" s="1096"/>
      <c r="BI221" s="1096"/>
      <c r="BJ221" s="424"/>
      <c r="BK221" s="423"/>
      <c r="BL221" s="423"/>
      <c r="BM221" s="423"/>
    </row>
    <row r="222" spans="1:65" s="12" customFormat="1" ht="47.25" customHeight="1" x14ac:dyDescent="0.5">
      <c r="A222" s="38" t="s">
        <v>126</v>
      </c>
      <c r="B222" s="263"/>
      <c r="C222" s="263"/>
      <c r="D222" s="263"/>
      <c r="E222" s="263"/>
      <c r="F222" s="263"/>
      <c r="G222" s="263"/>
      <c r="H222" s="263"/>
      <c r="I222" s="263"/>
      <c r="J222" s="263"/>
      <c r="K222" s="263"/>
      <c r="L222" s="263"/>
      <c r="M222" s="263"/>
      <c r="N222" s="263"/>
      <c r="O222" s="263"/>
      <c r="P222" s="263"/>
      <c r="Q222" s="263"/>
      <c r="R222" s="11"/>
      <c r="S222" s="11"/>
      <c r="T222" s="263"/>
      <c r="U222" s="263"/>
      <c r="V222" s="263"/>
      <c r="W222" s="263"/>
      <c r="X222" s="263"/>
      <c r="Y222" s="263"/>
      <c r="Z222" s="263"/>
      <c r="AA222" s="263"/>
      <c r="AB222" s="263"/>
      <c r="AC222" s="263"/>
      <c r="AD222" s="263"/>
      <c r="AE222" s="261"/>
      <c r="AG222" s="263"/>
      <c r="AH222" s="263"/>
      <c r="AI222" s="798" t="s">
        <v>126</v>
      </c>
      <c r="AJ222" s="798"/>
      <c r="AK222" s="798"/>
      <c r="AL222" s="798"/>
      <c r="AM222" s="798"/>
      <c r="AN222" s="798"/>
      <c r="AO222" s="798"/>
      <c r="AP222" s="798"/>
      <c r="AQ222" s="798"/>
      <c r="AR222" s="263"/>
      <c r="AS222" s="263"/>
      <c r="AT222" s="263"/>
      <c r="AU222" s="263"/>
      <c r="AV222" s="263"/>
      <c r="AW222" s="263"/>
      <c r="AX222" s="263"/>
      <c r="AY222" s="263"/>
      <c r="AZ222" s="263"/>
      <c r="BA222" s="263"/>
      <c r="BB222" s="263"/>
      <c r="BC222" s="263"/>
      <c r="BD222" s="263"/>
      <c r="BE222" s="263"/>
      <c r="BF222" s="263"/>
      <c r="BG222" s="263"/>
      <c r="BH222" s="263"/>
      <c r="BJ222" s="425"/>
    </row>
    <row r="223" spans="1:65" s="12" customFormat="1" ht="51.75" customHeight="1" x14ac:dyDescent="0.5">
      <c r="A223" s="799" t="s">
        <v>548</v>
      </c>
      <c r="B223" s="799"/>
      <c r="C223" s="799"/>
      <c r="D223" s="799"/>
      <c r="E223" s="799"/>
      <c r="F223" s="799"/>
      <c r="G223" s="799"/>
      <c r="H223" s="799"/>
      <c r="I223" s="799"/>
      <c r="J223" s="799"/>
      <c r="K223" s="799"/>
      <c r="L223" s="799"/>
      <c r="M223" s="799"/>
      <c r="N223" s="799"/>
      <c r="O223" s="799"/>
      <c r="P223" s="799"/>
      <c r="Q223" s="799"/>
      <c r="R223" s="799"/>
      <c r="S223" s="799"/>
      <c r="T223" s="799"/>
      <c r="U223" s="799"/>
      <c r="V223" s="799"/>
      <c r="W223" s="799"/>
      <c r="X223" s="799"/>
      <c r="Y223" s="799"/>
      <c r="Z223" s="799"/>
      <c r="AA223" s="799"/>
      <c r="AB223" s="799"/>
      <c r="AC223" s="799"/>
      <c r="AD223" s="799"/>
      <c r="AE223" s="799"/>
      <c r="AF223" s="799"/>
      <c r="AG223" s="799"/>
      <c r="AH223" s="261"/>
      <c r="AI223" s="780" t="s">
        <v>521</v>
      </c>
      <c r="AJ223" s="780"/>
      <c r="AK223" s="780"/>
      <c r="AL223" s="780"/>
      <c r="AM223" s="780"/>
      <c r="AN223" s="780"/>
      <c r="AO223" s="780"/>
      <c r="AP223" s="780"/>
      <c r="AQ223" s="780"/>
      <c r="AR223" s="780"/>
      <c r="AS223" s="780"/>
      <c r="AT223" s="780"/>
      <c r="AU223" s="780"/>
      <c r="AV223" s="780"/>
      <c r="AW223" s="780"/>
      <c r="AX223" s="780"/>
      <c r="AY223" s="780"/>
      <c r="AZ223" s="780"/>
      <c r="BA223" s="780"/>
      <c r="BB223" s="780"/>
      <c r="BC223" s="780"/>
      <c r="BD223" s="780"/>
      <c r="BE223" s="780"/>
      <c r="BF223" s="780"/>
      <c r="BG223" s="780"/>
      <c r="BH223" s="780"/>
      <c r="BJ223" s="425"/>
    </row>
    <row r="224" spans="1:65" s="12" customFormat="1" ht="33" customHeight="1" x14ac:dyDescent="0.5">
      <c r="A224" s="262"/>
      <c r="B224" s="262"/>
      <c r="C224" s="262"/>
      <c r="D224" s="262"/>
      <c r="E224" s="262"/>
      <c r="F224" s="262"/>
      <c r="G224" s="262"/>
      <c r="H224" s="262"/>
      <c r="I224" s="262"/>
      <c r="J224" s="262"/>
      <c r="K224" s="262"/>
      <c r="L224" s="262"/>
      <c r="M224" s="262"/>
      <c r="N224" s="262"/>
      <c r="O224" s="262"/>
      <c r="P224" s="262"/>
      <c r="Q224" s="262"/>
      <c r="R224" s="262"/>
      <c r="S224" s="262"/>
      <c r="T224" s="262"/>
      <c r="U224" s="262"/>
      <c r="V224" s="262"/>
      <c r="W224" s="262"/>
      <c r="X224" s="262"/>
      <c r="Y224" s="262"/>
      <c r="Z224" s="15"/>
      <c r="AA224" s="15"/>
      <c r="AB224" s="15"/>
      <c r="AC224" s="15"/>
      <c r="AD224" s="261"/>
      <c r="AE224" s="261"/>
      <c r="AF224" s="261"/>
      <c r="AG224" s="261"/>
      <c r="AH224" s="261"/>
      <c r="AI224" s="780"/>
      <c r="AJ224" s="780"/>
      <c r="AK224" s="780"/>
      <c r="AL224" s="780"/>
      <c r="AM224" s="780"/>
      <c r="AN224" s="780"/>
      <c r="AO224" s="780"/>
      <c r="AP224" s="780"/>
      <c r="AQ224" s="780"/>
      <c r="AR224" s="780"/>
      <c r="AS224" s="780"/>
      <c r="AT224" s="780"/>
      <c r="AU224" s="780"/>
      <c r="AV224" s="780"/>
      <c r="AW224" s="780"/>
      <c r="AX224" s="780"/>
      <c r="AY224" s="780"/>
      <c r="AZ224" s="780"/>
      <c r="BA224" s="780"/>
      <c r="BB224" s="780"/>
      <c r="BC224" s="780"/>
      <c r="BD224" s="780"/>
      <c r="BE224" s="780"/>
      <c r="BF224" s="780"/>
      <c r="BG224" s="780"/>
      <c r="BH224" s="780"/>
      <c r="BJ224" s="425"/>
    </row>
    <row r="225" spans="1:70" s="12" customFormat="1" ht="49.5" customHeight="1" x14ac:dyDescent="0.5">
      <c r="A225" s="778" t="s">
        <v>525</v>
      </c>
      <c r="B225" s="778"/>
      <c r="C225" s="778"/>
      <c r="D225" s="778"/>
      <c r="E225" s="778"/>
      <c r="F225" s="778"/>
      <c r="G225" s="778"/>
      <c r="H225" s="778"/>
      <c r="I225" s="778"/>
      <c r="J225" s="778"/>
      <c r="K225" s="778"/>
      <c r="L225" s="778"/>
      <c r="M225" s="778"/>
      <c r="N225" s="778"/>
      <c r="O225" s="778"/>
      <c r="P225" s="778"/>
      <c r="Q225" s="778"/>
      <c r="R225" s="778"/>
      <c r="S225" s="778"/>
      <c r="T225" s="778"/>
      <c r="U225" s="778"/>
      <c r="V225" s="778"/>
      <c r="W225" s="778"/>
      <c r="X225" s="778"/>
      <c r="Y225" s="778"/>
      <c r="Z225" s="778"/>
      <c r="AA225" s="778"/>
      <c r="AB225" s="778"/>
      <c r="AC225" s="778"/>
      <c r="AD225" s="778"/>
      <c r="AE225" s="778"/>
      <c r="AF225" s="778"/>
      <c r="AG225" s="778"/>
      <c r="AH225" s="261"/>
      <c r="AI225" s="780"/>
      <c r="AJ225" s="780"/>
      <c r="AK225" s="780"/>
      <c r="AL225" s="780"/>
      <c r="AM225" s="780"/>
      <c r="AN225" s="780"/>
      <c r="AO225" s="780"/>
      <c r="AP225" s="780"/>
      <c r="AQ225" s="780"/>
      <c r="AR225" s="780"/>
      <c r="AS225" s="780"/>
      <c r="AT225" s="780"/>
      <c r="AU225" s="780"/>
      <c r="AV225" s="780"/>
      <c r="AW225" s="780"/>
      <c r="AX225" s="780"/>
      <c r="AY225" s="780"/>
      <c r="AZ225" s="780"/>
      <c r="BA225" s="780"/>
      <c r="BB225" s="780"/>
      <c r="BC225" s="780"/>
      <c r="BD225" s="780"/>
      <c r="BE225" s="780"/>
      <c r="BF225" s="780"/>
      <c r="BG225" s="780"/>
      <c r="BH225" s="780"/>
      <c r="BJ225" s="425"/>
    </row>
    <row r="226" spans="1:70" s="12" customFormat="1" ht="39.75" customHeight="1" x14ac:dyDescent="0.55000000000000004">
      <c r="A226" s="411"/>
      <c r="B226" s="411"/>
      <c r="C226" s="18"/>
      <c r="D226" s="18"/>
      <c r="E226" s="18"/>
      <c r="F226" s="18"/>
      <c r="G226" s="261"/>
      <c r="H226" s="18"/>
      <c r="I226" s="261"/>
      <c r="J226" s="261"/>
      <c r="K226" s="261"/>
      <c r="L226" s="261"/>
      <c r="M226" s="261"/>
      <c r="N226" s="261"/>
      <c r="O226" s="261"/>
      <c r="P226" s="261"/>
      <c r="Q226" s="261"/>
      <c r="R226" s="187"/>
      <c r="S226" s="187"/>
      <c r="T226" s="261"/>
      <c r="U226" s="261"/>
      <c r="V226" s="261"/>
      <c r="W226" s="261"/>
      <c r="X226" s="261"/>
      <c r="Y226" s="261"/>
      <c r="Z226" s="261"/>
      <c r="AA226" s="261"/>
      <c r="AB226" s="261"/>
      <c r="AC226" s="261"/>
      <c r="AD226" s="261"/>
      <c r="AE226" s="261"/>
      <c r="AF226" s="261"/>
      <c r="AG226" s="261"/>
      <c r="AH226" s="261"/>
      <c r="AI226" s="781" t="s">
        <v>522</v>
      </c>
      <c r="AJ226" s="781"/>
      <c r="AK226" s="781"/>
      <c r="AL226" s="781"/>
      <c r="AM226" s="781"/>
      <c r="AN226" s="781"/>
      <c r="AO226" s="781"/>
      <c r="AP226" s="781"/>
      <c r="AQ226" s="781"/>
      <c r="AR226" s="781"/>
      <c r="AS226" s="781"/>
      <c r="AT226" s="781"/>
      <c r="AU226" s="781"/>
      <c r="AV226" s="781"/>
      <c r="AW226" s="781"/>
      <c r="AX226" s="781"/>
      <c r="AY226" s="781"/>
      <c r="AZ226" s="781"/>
      <c r="BA226" s="781"/>
      <c r="BB226" s="781"/>
      <c r="BC226" s="781"/>
      <c r="BD226" s="781"/>
      <c r="BE226" s="781"/>
      <c r="BF226" s="781"/>
      <c r="BG226" s="781"/>
      <c r="BH226" s="781"/>
      <c r="BJ226" s="425"/>
    </row>
    <row r="227" spans="1:70" s="12" customFormat="1" ht="65.25" customHeight="1" x14ac:dyDescent="0.5">
      <c r="A227" s="778" t="s">
        <v>526</v>
      </c>
      <c r="B227" s="778"/>
      <c r="C227" s="778"/>
      <c r="D227" s="778"/>
      <c r="E227" s="778"/>
      <c r="F227" s="778"/>
      <c r="G227" s="778"/>
      <c r="H227" s="778"/>
      <c r="I227" s="778"/>
      <c r="J227" s="778"/>
      <c r="K227" s="778"/>
      <c r="L227" s="778"/>
      <c r="M227" s="778"/>
      <c r="N227" s="778"/>
      <c r="O227" s="778"/>
      <c r="P227" s="778"/>
      <c r="Q227" s="778"/>
      <c r="R227" s="778"/>
      <c r="S227" s="778"/>
      <c r="T227" s="778"/>
      <c r="U227" s="778"/>
      <c r="V227" s="778"/>
      <c r="W227" s="778"/>
      <c r="X227" s="778"/>
      <c r="Y227" s="778"/>
      <c r="Z227" s="778"/>
      <c r="AA227" s="778"/>
      <c r="AB227" s="778"/>
      <c r="AC227" s="778"/>
      <c r="AD227" s="778"/>
      <c r="AE227" s="778"/>
      <c r="AF227" s="778"/>
      <c r="AG227" s="778"/>
      <c r="AH227" s="261"/>
      <c r="AI227" s="261"/>
      <c r="AJ227" s="18"/>
      <c r="AK227" s="18"/>
      <c r="AL227" s="18"/>
      <c r="AM227" s="18"/>
      <c r="AN227" s="18"/>
      <c r="AO227" s="18"/>
      <c r="AP227" s="261"/>
      <c r="AQ227" s="261"/>
      <c r="AR227" s="261"/>
      <c r="AS227" s="261"/>
      <c r="AT227" s="261"/>
      <c r="AU227" s="261"/>
      <c r="AV227" s="261"/>
      <c r="AW227" s="261"/>
      <c r="AX227" s="261"/>
      <c r="AY227" s="261"/>
      <c r="AZ227" s="261"/>
      <c r="BA227" s="261"/>
      <c r="BB227" s="261"/>
      <c r="BC227" s="261"/>
      <c r="BD227" s="261"/>
      <c r="BE227" s="261"/>
      <c r="BF227" s="261"/>
      <c r="BG227" s="261"/>
      <c r="BH227" s="261"/>
      <c r="BJ227" s="425"/>
    </row>
    <row r="228" spans="1:70" s="12" customFormat="1" ht="21" customHeight="1" x14ac:dyDescent="0.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261"/>
      <c r="AE228" s="261"/>
      <c r="AF228" s="261"/>
      <c r="AG228" s="261"/>
      <c r="AH228" s="261"/>
      <c r="AI228" s="779"/>
      <c r="AJ228" s="779"/>
      <c r="AK228" s="779"/>
      <c r="AL228" s="779"/>
      <c r="AM228" s="779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J228" s="425"/>
    </row>
    <row r="229" spans="1:70" s="12" customFormat="1" ht="75.75" customHeight="1" x14ac:dyDescent="0.5">
      <c r="A229" s="780" t="s">
        <v>523</v>
      </c>
      <c r="B229" s="780"/>
      <c r="C229" s="780"/>
      <c r="D229" s="780"/>
      <c r="E229" s="780"/>
      <c r="F229" s="780"/>
      <c r="G229" s="780"/>
      <c r="H229" s="780"/>
      <c r="I229" s="780"/>
      <c r="J229" s="780"/>
      <c r="K229" s="780"/>
      <c r="L229" s="780"/>
      <c r="M229" s="780"/>
      <c r="N229" s="780"/>
      <c r="O229" s="780"/>
      <c r="P229" s="780"/>
      <c r="Q229" s="780"/>
      <c r="R229" s="780"/>
      <c r="S229" s="780"/>
      <c r="T229" s="780"/>
      <c r="U229" s="780"/>
      <c r="V229" s="780"/>
      <c r="W229" s="780"/>
      <c r="X229" s="780"/>
      <c r="Y229" s="780"/>
      <c r="Z229" s="780"/>
      <c r="AA229" s="780"/>
      <c r="AB229" s="780"/>
      <c r="AC229" s="780"/>
      <c r="AD229" s="780"/>
      <c r="AE229" s="780"/>
      <c r="AF229" s="780"/>
      <c r="AG229" s="780"/>
      <c r="AH229" s="780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J229" s="425"/>
    </row>
    <row r="230" spans="1:70" s="12" customFormat="1" ht="45" customHeight="1" x14ac:dyDescent="0.5">
      <c r="A230" s="780"/>
      <c r="B230" s="780"/>
      <c r="C230" s="780"/>
      <c r="D230" s="780"/>
      <c r="E230" s="780"/>
      <c r="F230" s="780"/>
      <c r="G230" s="780"/>
      <c r="H230" s="780"/>
      <c r="I230" s="780"/>
      <c r="J230" s="780"/>
      <c r="K230" s="780"/>
      <c r="L230" s="780"/>
      <c r="M230" s="780"/>
      <c r="N230" s="780"/>
      <c r="O230" s="780"/>
      <c r="P230" s="780"/>
      <c r="Q230" s="780"/>
      <c r="R230" s="780"/>
      <c r="S230" s="780"/>
      <c r="T230" s="780"/>
      <c r="U230" s="780"/>
      <c r="V230" s="780"/>
      <c r="W230" s="780"/>
      <c r="X230" s="780"/>
      <c r="Y230" s="780"/>
      <c r="Z230" s="780"/>
      <c r="AA230" s="780"/>
      <c r="AB230" s="780"/>
      <c r="AC230" s="780"/>
      <c r="AD230" s="780"/>
      <c r="AE230" s="780"/>
      <c r="AF230" s="780"/>
      <c r="AG230" s="780"/>
      <c r="AH230" s="780"/>
      <c r="AI230" s="187"/>
      <c r="AJ230" s="187"/>
      <c r="AK230" s="187"/>
      <c r="AL230" s="187"/>
      <c r="AM230" s="187"/>
      <c r="AN230" s="187"/>
      <c r="AO230" s="187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261"/>
      <c r="BJ230" s="425"/>
    </row>
    <row r="231" spans="1:70" s="9" customFormat="1" ht="30.6" x14ac:dyDescent="0.55000000000000004">
      <c r="R231" s="426"/>
      <c r="S231" s="426"/>
      <c r="BF231" s="427"/>
      <c r="BG231" s="427"/>
      <c r="BH231" s="427"/>
      <c r="BI231" s="427"/>
      <c r="BJ231" s="428"/>
      <c r="BK231" s="427"/>
      <c r="BL231" s="427"/>
      <c r="BM231" s="427"/>
    </row>
    <row r="232" spans="1:70" s="9" customFormat="1" ht="30.6" x14ac:dyDescent="0.55000000000000004">
      <c r="R232" s="426"/>
      <c r="S232" s="426"/>
      <c r="BF232" s="427"/>
      <c r="BG232" s="427"/>
      <c r="BH232" s="427"/>
      <c r="BI232" s="427"/>
      <c r="BJ232" s="428"/>
      <c r="BK232" s="427"/>
      <c r="BL232" s="427"/>
      <c r="BM232" s="427"/>
    </row>
    <row r="233" spans="1:70" s="9" customFormat="1" ht="30.6" x14ac:dyDescent="0.55000000000000004">
      <c r="R233" s="426"/>
      <c r="S233" s="426"/>
      <c r="BF233" s="427"/>
      <c r="BG233" s="427"/>
      <c r="BH233" s="427"/>
      <c r="BI233" s="427"/>
      <c r="BJ233" s="428"/>
      <c r="BK233" s="427"/>
      <c r="BL233" s="427"/>
      <c r="BM233" s="427"/>
    </row>
    <row r="234" spans="1:70" s="26" customFormat="1" ht="77.25" customHeight="1" x14ac:dyDescent="0.55000000000000004">
      <c r="A234" s="778" t="s">
        <v>526</v>
      </c>
      <c r="B234" s="778"/>
      <c r="C234" s="778"/>
      <c r="D234" s="778"/>
      <c r="E234" s="778"/>
      <c r="F234" s="778"/>
      <c r="G234" s="778"/>
      <c r="H234" s="778"/>
      <c r="I234" s="778"/>
      <c r="J234" s="778"/>
      <c r="K234" s="778"/>
      <c r="L234" s="778"/>
      <c r="M234" s="778"/>
      <c r="N234" s="778"/>
      <c r="O234" s="778"/>
      <c r="P234" s="778"/>
      <c r="Q234" s="778"/>
      <c r="R234" s="778"/>
      <c r="S234" s="778"/>
      <c r="T234" s="778"/>
      <c r="U234" s="778"/>
      <c r="V234" s="778"/>
      <c r="W234" s="778"/>
      <c r="X234" s="778"/>
      <c r="Y234" s="778"/>
      <c r="Z234" s="778"/>
      <c r="AA234" s="778"/>
      <c r="AB234" s="778"/>
      <c r="AC234" s="778"/>
      <c r="AD234" s="778"/>
      <c r="AE234" s="778"/>
      <c r="AF234" s="778"/>
      <c r="AG234" s="778"/>
      <c r="AI234" s="781" t="s">
        <v>524</v>
      </c>
      <c r="AJ234" s="781"/>
      <c r="AK234" s="781"/>
      <c r="AL234" s="781"/>
      <c r="AM234" s="781"/>
      <c r="AN234" s="781"/>
      <c r="AO234" s="781"/>
      <c r="AP234" s="781"/>
      <c r="AQ234" s="781"/>
      <c r="AR234" s="781"/>
      <c r="AS234" s="781"/>
      <c r="AT234" s="781"/>
      <c r="AU234" s="781"/>
      <c r="AV234" s="781"/>
      <c r="AW234" s="781"/>
      <c r="AX234" s="781"/>
      <c r="AY234" s="781"/>
      <c r="AZ234" s="781"/>
      <c r="BA234" s="781"/>
      <c r="BB234" s="781"/>
      <c r="BC234" s="781"/>
      <c r="BD234" s="781"/>
      <c r="BE234" s="781"/>
      <c r="BF234" s="781"/>
      <c r="BG234" s="781"/>
      <c r="BH234" s="781"/>
      <c r="BI234" s="781"/>
      <c r="BJ234" s="429"/>
      <c r="BK234" s="25"/>
      <c r="BL234" s="25"/>
      <c r="BM234" s="25"/>
      <c r="BN234" s="25"/>
      <c r="BO234" s="25"/>
    </row>
    <row r="235" spans="1:70" s="12" customFormat="1" ht="36.75" customHeight="1" x14ac:dyDescent="0.55000000000000004">
      <c r="A235" s="261"/>
      <c r="B235" s="261"/>
      <c r="C235" s="261"/>
      <c r="D235" s="261"/>
      <c r="E235" s="261"/>
      <c r="F235" s="261"/>
      <c r="G235" s="261"/>
      <c r="H235" s="260"/>
      <c r="I235" s="260"/>
      <c r="J235" s="260"/>
      <c r="O235" s="263"/>
      <c r="P235" s="263"/>
      <c r="Q235" s="263"/>
      <c r="R235" s="263"/>
      <c r="S235" s="263"/>
      <c r="T235" s="263"/>
      <c r="U235" s="263"/>
      <c r="V235" s="263"/>
      <c r="W235" s="263"/>
      <c r="X235" s="263"/>
      <c r="Y235" s="263"/>
      <c r="Z235" s="263"/>
      <c r="AA235" s="263"/>
      <c r="AB235" s="263"/>
      <c r="AC235" s="263"/>
      <c r="AD235" s="263"/>
      <c r="AE235" s="261"/>
      <c r="AF235" s="263"/>
      <c r="AG235" s="263"/>
      <c r="AH235" s="263"/>
      <c r="AI235" s="187"/>
      <c r="AJ235" s="187"/>
      <c r="AK235" s="187"/>
      <c r="AL235" s="187"/>
      <c r="AM235" s="187"/>
      <c r="AN235" s="187"/>
      <c r="AO235" s="187"/>
      <c r="AP235" s="260"/>
      <c r="AQ235" s="260"/>
      <c r="AR235" s="260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263"/>
      <c r="BH235" s="263"/>
      <c r="BI235" s="13"/>
      <c r="BJ235" s="14"/>
      <c r="BK235" s="14"/>
      <c r="BL235" s="14"/>
    </row>
    <row r="236" spans="1:70" s="12" customFormat="1" ht="33.9" customHeight="1" x14ac:dyDescent="0.55000000000000004">
      <c r="A236" s="187"/>
      <c r="B236" s="187"/>
      <c r="C236" s="187"/>
      <c r="D236" s="187"/>
      <c r="E236" s="187"/>
      <c r="F236" s="187"/>
      <c r="G236" s="261"/>
      <c r="H236" s="261"/>
      <c r="I236" s="261"/>
      <c r="J236" s="261"/>
      <c r="K236" s="261"/>
      <c r="L236" s="261"/>
      <c r="M236" s="261"/>
      <c r="N236" s="261"/>
      <c r="O236" s="261"/>
      <c r="P236" s="261"/>
      <c r="Q236" s="261"/>
      <c r="R236" s="261"/>
      <c r="S236" s="261"/>
      <c r="T236" s="261"/>
      <c r="U236" s="261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8"/>
      <c r="AL236" s="261"/>
      <c r="AM236" s="28"/>
      <c r="AN236" s="261"/>
      <c r="AO236" s="261"/>
      <c r="AP236" s="261"/>
      <c r="AQ236" s="26"/>
      <c r="AR236" s="26"/>
      <c r="AS236" s="261"/>
      <c r="AT236" s="261"/>
      <c r="AU236" s="261"/>
      <c r="AV236" s="261"/>
      <c r="AW236" s="261"/>
      <c r="AX236" s="261"/>
      <c r="AY236" s="263"/>
      <c r="AZ236" s="263"/>
      <c r="BA236" s="263"/>
      <c r="BB236" s="263"/>
      <c r="BC236" s="263"/>
      <c r="BD236" s="263"/>
      <c r="BI236" s="14"/>
      <c r="BJ236" s="14"/>
      <c r="BK236" s="14"/>
      <c r="BL236" s="14"/>
    </row>
    <row r="237" spans="1:70" s="12" customFormat="1" ht="36.75" customHeight="1" x14ac:dyDescent="0.55000000000000004">
      <c r="A237" s="430" t="s">
        <v>554</v>
      </c>
      <c r="B237" s="431"/>
      <c r="C237" s="431"/>
      <c r="D237" s="431"/>
      <c r="E237" s="431"/>
      <c r="F237" s="431"/>
      <c r="G237" s="263"/>
      <c r="H237" s="18"/>
      <c r="I237" s="18"/>
      <c r="J237" s="18"/>
      <c r="K237" s="18"/>
      <c r="L237" s="18"/>
      <c r="M237" s="18"/>
      <c r="N237" s="263"/>
      <c r="O237" s="263"/>
      <c r="P237" s="263"/>
      <c r="Q237" s="263"/>
      <c r="R237" s="263"/>
      <c r="S237" s="263"/>
      <c r="T237" s="263"/>
      <c r="U237" s="263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7"/>
      <c r="AL237" s="263"/>
      <c r="AM237" s="264"/>
      <c r="AN237" s="263"/>
      <c r="AO237" s="263"/>
      <c r="AP237" s="263"/>
      <c r="AW237" s="18"/>
      <c r="AX237" s="263"/>
      <c r="AY237" s="263"/>
      <c r="AZ237" s="263"/>
      <c r="BA237" s="263"/>
      <c r="BB237" s="263"/>
      <c r="BC237" s="263"/>
      <c r="BD237" s="263"/>
      <c r="BI237" s="14"/>
      <c r="BJ237" s="14"/>
      <c r="BK237" s="14"/>
      <c r="BL237" s="14"/>
    </row>
    <row r="238" spans="1:70" s="12" customFormat="1" ht="36.75" customHeight="1" x14ac:dyDescent="0.55000000000000004">
      <c r="A238" s="7" t="s">
        <v>105</v>
      </c>
      <c r="B238" s="431"/>
      <c r="C238" s="431"/>
      <c r="D238" s="431"/>
      <c r="E238" s="431"/>
      <c r="F238" s="431"/>
      <c r="G238" s="263"/>
      <c r="H238" s="18"/>
      <c r="I238" s="18"/>
      <c r="J238" s="18"/>
      <c r="K238" s="18"/>
      <c r="L238" s="18"/>
      <c r="M238" s="18"/>
      <c r="N238" s="263"/>
      <c r="O238" s="263"/>
      <c r="P238" s="263"/>
      <c r="Q238" s="263"/>
      <c r="R238" s="263"/>
      <c r="S238" s="263"/>
      <c r="T238" s="263"/>
      <c r="U238" s="263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7"/>
      <c r="AL238" s="263"/>
      <c r="AM238" s="264"/>
      <c r="AN238" s="263"/>
      <c r="AO238" s="263"/>
      <c r="AP238" s="263"/>
      <c r="AW238" s="18"/>
      <c r="AX238" s="263"/>
      <c r="AY238" s="263"/>
      <c r="AZ238" s="263"/>
      <c r="BA238" s="263"/>
      <c r="BB238" s="263"/>
      <c r="BC238" s="263"/>
      <c r="BD238" s="263"/>
      <c r="BI238" s="14"/>
      <c r="BJ238" s="14"/>
      <c r="BK238" s="14"/>
      <c r="BL238" s="14"/>
    </row>
    <row r="239" spans="1:70" s="12" customFormat="1" ht="33.9" customHeight="1" x14ac:dyDescent="0.55000000000000004">
      <c r="A239" s="431"/>
      <c r="B239" s="431"/>
      <c r="C239" s="431"/>
      <c r="D239" s="431"/>
      <c r="E239" s="431"/>
      <c r="F239" s="431"/>
      <c r="G239" s="263"/>
      <c r="H239" s="18"/>
      <c r="I239" s="18"/>
      <c r="J239" s="18"/>
      <c r="K239" s="18"/>
      <c r="L239" s="18"/>
      <c r="M239" s="18"/>
      <c r="N239" s="263"/>
      <c r="O239" s="263"/>
      <c r="P239" s="263"/>
      <c r="Q239" s="263"/>
      <c r="R239" s="263"/>
      <c r="S239" s="263"/>
      <c r="T239" s="263"/>
      <c r="U239" s="263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7"/>
      <c r="AL239" s="263"/>
      <c r="AM239" s="264"/>
      <c r="AN239" s="263"/>
      <c r="AO239" s="263"/>
      <c r="AP239" s="263"/>
      <c r="AW239" s="18"/>
      <c r="AX239" s="263"/>
      <c r="AY239" s="263"/>
      <c r="AZ239" s="263"/>
      <c r="BA239" s="263"/>
      <c r="BB239" s="263"/>
      <c r="BC239" s="263"/>
      <c r="BD239" s="263"/>
      <c r="BI239" s="14"/>
      <c r="BJ239" s="14"/>
      <c r="BK239" s="14"/>
      <c r="BL239" s="14"/>
    </row>
    <row r="240" spans="1:70" s="274" customFormat="1" x14ac:dyDescent="0.45">
      <c r="R240" s="273"/>
      <c r="S240" s="273"/>
      <c r="T240" s="271"/>
      <c r="U240" s="271"/>
      <c r="V240" s="271"/>
      <c r="W240" s="271"/>
      <c r="X240" s="271"/>
      <c r="Y240" s="271"/>
      <c r="Z240" s="271"/>
      <c r="AA240" s="271"/>
      <c r="AB240" s="271"/>
      <c r="AC240" s="271"/>
      <c r="AD240" s="271"/>
      <c r="AE240" s="271"/>
      <c r="AF240" s="271"/>
      <c r="AG240" s="271"/>
      <c r="AH240" s="271"/>
      <c r="AI240" s="271"/>
      <c r="AJ240" s="271"/>
      <c r="AK240" s="271"/>
      <c r="AL240" s="271"/>
      <c r="AM240" s="271"/>
      <c r="AN240" s="271"/>
      <c r="AO240" s="271"/>
      <c r="AP240" s="271"/>
      <c r="AQ240" s="271"/>
      <c r="AR240" s="271"/>
      <c r="AS240" s="271"/>
      <c r="AT240" s="271"/>
      <c r="AU240" s="271"/>
      <c r="AV240" s="271"/>
      <c r="AW240" s="271"/>
      <c r="AX240" s="271"/>
      <c r="AY240" s="271"/>
      <c r="AZ240" s="271"/>
      <c r="BA240" s="271"/>
      <c r="BB240" s="271"/>
      <c r="BC240" s="271"/>
      <c r="BD240" s="271"/>
      <c r="BE240" s="271"/>
      <c r="BN240" s="271"/>
      <c r="BO240" s="271"/>
      <c r="BP240" s="275"/>
      <c r="BQ240" s="275"/>
      <c r="BR240" s="275"/>
    </row>
    <row r="241" spans="18:70" s="274" customFormat="1" x14ac:dyDescent="0.45">
      <c r="R241" s="273"/>
      <c r="S241" s="273"/>
      <c r="T241" s="271"/>
      <c r="U241" s="271"/>
      <c r="V241" s="271"/>
      <c r="W241" s="271"/>
      <c r="X241" s="271"/>
      <c r="Y241" s="271"/>
      <c r="Z241" s="271"/>
      <c r="AA241" s="271"/>
      <c r="AB241" s="271"/>
      <c r="AC241" s="271"/>
      <c r="AD241" s="271"/>
      <c r="AE241" s="271"/>
      <c r="AF241" s="271"/>
      <c r="AG241" s="271"/>
      <c r="AH241" s="271"/>
      <c r="AI241" s="271"/>
      <c r="AJ241" s="271"/>
      <c r="AK241" s="271"/>
      <c r="AL241" s="271"/>
      <c r="AM241" s="271"/>
      <c r="AN241" s="271"/>
      <c r="AO241" s="271"/>
      <c r="AP241" s="271"/>
      <c r="AQ241" s="271"/>
      <c r="AR241" s="271"/>
      <c r="AS241" s="271"/>
      <c r="AT241" s="271"/>
      <c r="AU241" s="271"/>
      <c r="AV241" s="271"/>
      <c r="AW241" s="271"/>
      <c r="AX241" s="271"/>
      <c r="AY241" s="271"/>
      <c r="AZ241" s="271"/>
      <c r="BA241" s="271"/>
      <c r="BB241" s="271"/>
      <c r="BC241" s="271"/>
      <c r="BD241" s="271"/>
      <c r="BE241" s="271"/>
      <c r="BN241" s="271"/>
      <c r="BO241" s="271"/>
      <c r="BP241" s="275"/>
      <c r="BQ241" s="275"/>
      <c r="BR241" s="275"/>
    </row>
    <row r="242" spans="18:70" s="274" customFormat="1" x14ac:dyDescent="0.45">
      <c r="R242" s="273"/>
      <c r="S242" s="273"/>
      <c r="T242" s="271"/>
      <c r="U242" s="271"/>
      <c r="V242" s="271"/>
      <c r="W242" s="271"/>
      <c r="X242" s="271"/>
      <c r="Y242" s="271"/>
      <c r="Z242" s="271"/>
      <c r="AA242" s="271"/>
      <c r="AB242" s="271"/>
      <c r="AC242" s="271"/>
      <c r="AD242" s="271"/>
      <c r="AE242" s="271"/>
      <c r="AF242" s="271"/>
      <c r="AG242" s="271"/>
      <c r="AH242" s="271"/>
      <c r="AI242" s="271"/>
      <c r="AJ242" s="271"/>
      <c r="AK242" s="271"/>
      <c r="AL242" s="271"/>
      <c r="AM242" s="271"/>
      <c r="AN242" s="271"/>
      <c r="AO242" s="271"/>
      <c r="AP242" s="271"/>
      <c r="AQ242" s="271"/>
      <c r="AR242" s="271"/>
      <c r="AS242" s="271"/>
      <c r="AT242" s="271"/>
      <c r="AU242" s="271"/>
      <c r="AV242" s="271"/>
      <c r="AW242" s="271"/>
      <c r="AX242" s="271"/>
      <c r="AY242" s="271"/>
      <c r="AZ242" s="271"/>
      <c r="BA242" s="271"/>
      <c r="BB242" s="271"/>
      <c r="BC242" s="271"/>
      <c r="BD242" s="271"/>
      <c r="BE242" s="271"/>
      <c r="BN242" s="271"/>
      <c r="BO242" s="271"/>
      <c r="BP242" s="275"/>
      <c r="BQ242" s="275"/>
      <c r="BR242" s="275"/>
    </row>
    <row r="243" spans="18:70" s="274" customFormat="1" x14ac:dyDescent="0.45">
      <c r="R243" s="273"/>
      <c r="S243" s="273"/>
      <c r="T243" s="271"/>
      <c r="U243" s="271"/>
      <c r="V243" s="271"/>
      <c r="W243" s="271"/>
      <c r="X243" s="271"/>
      <c r="Y243" s="271"/>
      <c r="Z243" s="271"/>
      <c r="AA243" s="271"/>
      <c r="AB243" s="271"/>
      <c r="AC243" s="271"/>
      <c r="AD243" s="271"/>
      <c r="AE243" s="271"/>
      <c r="AF243" s="271"/>
      <c r="AG243" s="271"/>
      <c r="AH243" s="271"/>
      <c r="AI243" s="271"/>
      <c r="AJ243" s="271"/>
      <c r="AK243" s="271"/>
      <c r="AL243" s="271"/>
      <c r="AM243" s="271"/>
      <c r="AN243" s="271"/>
      <c r="AO243" s="271"/>
      <c r="AP243" s="271"/>
      <c r="AQ243" s="271"/>
      <c r="AR243" s="271"/>
      <c r="AS243" s="271"/>
      <c r="AT243" s="271"/>
      <c r="AU243" s="271"/>
      <c r="AV243" s="271"/>
      <c r="AW243" s="271"/>
      <c r="AX243" s="271"/>
      <c r="AY243" s="271"/>
      <c r="AZ243" s="271"/>
      <c r="BA243" s="271"/>
      <c r="BB243" s="271"/>
      <c r="BC243" s="271"/>
      <c r="BD243" s="271"/>
      <c r="BE243" s="271"/>
      <c r="BN243" s="271"/>
      <c r="BO243" s="271"/>
      <c r="BP243" s="275"/>
      <c r="BQ243" s="275"/>
      <c r="BR243" s="275"/>
    </row>
    <row r="244" spans="18:70" s="274" customFormat="1" x14ac:dyDescent="0.45">
      <c r="R244" s="273"/>
      <c r="S244" s="273"/>
      <c r="T244" s="271"/>
      <c r="U244" s="271"/>
      <c r="V244" s="271"/>
      <c r="W244" s="271"/>
      <c r="X244" s="271"/>
      <c r="Y244" s="271"/>
      <c r="Z244" s="271"/>
      <c r="AA244" s="271"/>
      <c r="AB244" s="271"/>
      <c r="AC244" s="271"/>
      <c r="AD244" s="271"/>
      <c r="AE244" s="271"/>
      <c r="AF244" s="271"/>
      <c r="AG244" s="271"/>
      <c r="AH244" s="271"/>
      <c r="AI244" s="271"/>
      <c r="AJ244" s="271"/>
      <c r="AK244" s="271"/>
      <c r="AL244" s="271"/>
      <c r="AM244" s="271"/>
      <c r="AN244" s="271"/>
      <c r="AO244" s="271"/>
      <c r="AP244" s="271"/>
      <c r="AQ244" s="271"/>
      <c r="AR244" s="271"/>
      <c r="AS244" s="271"/>
      <c r="AT244" s="271"/>
      <c r="AU244" s="271"/>
      <c r="AV244" s="271"/>
      <c r="AW244" s="271"/>
      <c r="AX244" s="271"/>
      <c r="AY244" s="271"/>
      <c r="AZ244" s="271"/>
      <c r="BA244" s="271"/>
      <c r="BB244" s="271"/>
      <c r="BC244" s="271"/>
      <c r="BD244" s="271"/>
      <c r="BE244" s="271"/>
      <c r="BN244" s="271"/>
      <c r="BO244" s="271"/>
      <c r="BP244" s="275"/>
      <c r="BQ244" s="275"/>
      <c r="BR244" s="275"/>
    </row>
    <row r="245" spans="18:70" s="274" customFormat="1" x14ac:dyDescent="0.45">
      <c r="R245" s="273"/>
      <c r="S245" s="273"/>
      <c r="T245" s="271"/>
      <c r="U245" s="271"/>
      <c r="V245" s="271"/>
      <c r="W245" s="271"/>
      <c r="X245" s="271"/>
      <c r="Y245" s="271"/>
      <c r="Z245" s="271"/>
      <c r="AA245" s="271"/>
      <c r="AB245" s="271"/>
      <c r="AC245" s="271"/>
      <c r="AD245" s="271"/>
      <c r="AE245" s="271"/>
      <c r="AF245" s="271"/>
      <c r="AG245" s="271"/>
      <c r="AH245" s="271"/>
      <c r="AI245" s="271"/>
      <c r="AJ245" s="271"/>
      <c r="AK245" s="271"/>
      <c r="AL245" s="271"/>
      <c r="AM245" s="271"/>
      <c r="AN245" s="271"/>
      <c r="AO245" s="271"/>
      <c r="AP245" s="271"/>
      <c r="AQ245" s="271"/>
      <c r="AR245" s="271"/>
      <c r="AS245" s="271"/>
      <c r="AT245" s="271"/>
      <c r="AU245" s="271"/>
      <c r="AV245" s="271"/>
      <c r="AW245" s="271"/>
      <c r="AX245" s="271"/>
      <c r="AY245" s="271"/>
      <c r="AZ245" s="271"/>
      <c r="BA245" s="271"/>
      <c r="BB245" s="271"/>
      <c r="BC245" s="271"/>
      <c r="BD245" s="271"/>
      <c r="BE245" s="271"/>
      <c r="BN245" s="271"/>
      <c r="BO245" s="271"/>
      <c r="BP245" s="275"/>
      <c r="BQ245" s="275"/>
      <c r="BR245" s="275"/>
    </row>
    <row r="246" spans="18:70" s="274" customFormat="1" x14ac:dyDescent="0.45">
      <c r="R246" s="273"/>
      <c r="S246" s="273"/>
      <c r="T246" s="271"/>
      <c r="U246" s="271"/>
      <c r="V246" s="271"/>
      <c r="W246" s="271"/>
      <c r="X246" s="271"/>
      <c r="Y246" s="271"/>
      <c r="Z246" s="271"/>
      <c r="AA246" s="271"/>
      <c r="AB246" s="271"/>
      <c r="AC246" s="271"/>
      <c r="AD246" s="271"/>
      <c r="AE246" s="271"/>
      <c r="AF246" s="271"/>
      <c r="AG246" s="271"/>
      <c r="AH246" s="271"/>
      <c r="AI246" s="271"/>
      <c r="AJ246" s="271"/>
      <c r="AK246" s="271"/>
      <c r="AL246" s="271"/>
      <c r="AM246" s="271"/>
      <c r="AN246" s="271"/>
      <c r="AO246" s="271"/>
      <c r="AP246" s="271"/>
      <c r="AQ246" s="271"/>
      <c r="AR246" s="271"/>
      <c r="AS246" s="271"/>
      <c r="AT246" s="271"/>
      <c r="AU246" s="271"/>
      <c r="AV246" s="271"/>
      <c r="AW246" s="271"/>
      <c r="AX246" s="271"/>
      <c r="AY246" s="271"/>
      <c r="AZ246" s="271"/>
      <c r="BA246" s="271"/>
      <c r="BB246" s="271"/>
      <c r="BC246" s="271"/>
      <c r="BD246" s="271"/>
      <c r="BE246" s="271"/>
      <c r="BN246" s="271"/>
      <c r="BO246" s="271"/>
      <c r="BP246" s="275"/>
      <c r="BQ246" s="275"/>
      <c r="BR246" s="275"/>
    </row>
    <row r="247" spans="18:70" s="274" customFormat="1" x14ac:dyDescent="0.45">
      <c r="R247" s="273"/>
      <c r="S247" s="273"/>
      <c r="T247" s="271"/>
      <c r="U247" s="271"/>
      <c r="V247" s="271"/>
      <c r="W247" s="271"/>
      <c r="X247" s="271"/>
      <c r="Y247" s="271"/>
      <c r="Z247" s="271"/>
      <c r="AA247" s="271"/>
      <c r="AB247" s="271"/>
      <c r="AC247" s="271"/>
      <c r="AD247" s="271"/>
      <c r="AE247" s="271"/>
      <c r="AF247" s="271"/>
      <c r="AG247" s="271"/>
      <c r="AH247" s="271"/>
      <c r="AI247" s="271"/>
      <c r="AJ247" s="271"/>
      <c r="AK247" s="271"/>
      <c r="AL247" s="271"/>
      <c r="AM247" s="271"/>
      <c r="AN247" s="271"/>
      <c r="AO247" s="271"/>
      <c r="AP247" s="271"/>
      <c r="AQ247" s="271"/>
      <c r="AR247" s="271"/>
      <c r="AS247" s="271"/>
      <c r="AT247" s="271"/>
      <c r="AU247" s="271"/>
      <c r="AV247" s="271"/>
      <c r="AW247" s="271"/>
      <c r="AX247" s="271"/>
      <c r="AY247" s="271"/>
      <c r="AZ247" s="271"/>
      <c r="BA247" s="271"/>
      <c r="BB247" s="271"/>
      <c r="BC247" s="271"/>
      <c r="BD247" s="271"/>
      <c r="BE247" s="271"/>
      <c r="BN247" s="271"/>
      <c r="BO247" s="271"/>
      <c r="BP247" s="275"/>
      <c r="BQ247" s="275"/>
      <c r="BR247" s="275"/>
    </row>
    <row r="248" spans="18:70" s="274" customFormat="1" x14ac:dyDescent="0.45">
      <c r="R248" s="273"/>
      <c r="S248" s="273"/>
      <c r="T248" s="271"/>
      <c r="U248" s="271"/>
      <c r="V248" s="271"/>
      <c r="W248" s="271"/>
      <c r="X248" s="271"/>
      <c r="Y248" s="271"/>
      <c r="Z248" s="271"/>
      <c r="AA248" s="271"/>
      <c r="AB248" s="271"/>
      <c r="AC248" s="271"/>
      <c r="AD248" s="271"/>
      <c r="AE248" s="271"/>
      <c r="AF248" s="271"/>
      <c r="AG248" s="271"/>
      <c r="AH248" s="271"/>
      <c r="AI248" s="271"/>
      <c r="AJ248" s="271"/>
      <c r="AK248" s="271"/>
      <c r="AL248" s="271"/>
      <c r="AM248" s="271"/>
      <c r="AN248" s="271"/>
      <c r="AO248" s="271"/>
      <c r="AP248" s="271"/>
      <c r="AQ248" s="271"/>
      <c r="AR248" s="271"/>
      <c r="AS248" s="271"/>
      <c r="AT248" s="271"/>
      <c r="AU248" s="271"/>
      <c r="AV248" s="271"/>
      <c r="AW248" s="271"/>
      <c r="AX248" s="271"/>
      <c r="AY248" s="271"/>
      <c r="AZ248" s="271"/>
      <c r="BA248" s="271"/>
      <c r="BB248" s="271"/>
      <c r="BC248" s="271"/>
      <c r="BD248" s="271"/>
      <c r="BE248" s="271"/>
      <c r="BN248" s="271"/>
      <c r="BO248" s="271"/>
      <c r="BP248" s="275"/>
      <c r="BQ248" s="275"/>
      <c r="BR248" s="275"/>
    </row>
    <row r="249" spans="18:70" s="274" customFormat="1" x14ac:dyDescent="0.45">
      <c r="R249" s="273"/>
      <c r="S249" s="273"/>
      <c r="T249" s="271"/>
      <c r="U249" s="271"/>
      <c r="V249" s="271"/>
      <c r="W249" s="271"/>
      <c r="X249" s="271"/>
      <c r="Y249" s="271"/>
      <c r="Z249" s="271"/>
      <c r="AA249" s="271"/>
      <c r="AB249" s="271"/>
      <c r="AC249" s="271"/>
      <c r="AD249" s="271"/>
      <c r="AE249" s="271"/>
      <c r="AF249" s="271"/>
      <c r="AG249" s="271"/>
      <c r="AH249" s="271"/>
      <c r="AI249" s="271"/>
      <c r="AJ249" s="271"/>
      <c r="AK249" s="271"/>
      <c r="AL249" s="271"/>
      <c r="AM249" s="271"/>
      <c r="AN249" s="271"/>
      <c r="AO249" s="271"/>
      <c r="AP249" s="271"/>
      <c r="AQ249" s="271"/>
      <c r="AR249" s="271"/>
      <c r="AS249" s="271"/>
      <c r="AT249" s="271"/>
      <c r="AU249" s="271"/>
      <c r="AV249" s="271"/>
      <c r="AW249" s="271"/>
      <c r="AX249" s="271"/>
      <c r="AY249" s="271"/>
      <c r="AZ249" s="271"/>
      <c r="BA249" s="271"/>
      <c r="BB249" s="271"/>
      <c r="BC249" s="271"/>
      <c r="BD249" s="271"/>
      <c r="BE249" s="271"/>
      <c r="BN249" s="271"/>
      <c r="BO249" s="271"/>
      <c r="BP249" s="275"/>
      <c r="BQ249" s="275"/>
      <c r="BR249" s="275"/>
    </row>
    <row r="250" spans="18:70" s="274" customFormat="1" x14ac:dyDescent="0.45">
      <c r="R250" s="273"/>
      <c r="S250" s="273"/>
      <c r="T250" s="271"/>
      <c r="U250" s="271"/>
      <c r="V250" s="271"/>
      <c r="W250" s="271"/>
      <c r="X250" s="271"/>
      <c r="Y250" s="271"/>
      <c r="Z250" s="271"/>
      <c r="AA250" s="271"/>
      <c r="AB250" s="271"/>
      <c r="AC250" s="271"/>
      <c r="AD250" s="271"/>
      <c r="AE250" s="271"/>
      <c r="AF250" s="271"/>
      <c r="AG250" s="271"/>
      <c r="AH250" s="271"/>
      <c r="AI250" s="271"/>
      <c r="AJ250" s="271"/>
      <c r="AK250" s="271"/>
      <c r="AL250" s="271"/>
      <c r="AM250" s="271"/>
      <c r="AN250" s="271"/>
      <c r="AO250" s="271"/>
      <c r="AP250" s="271"/>
      <c r="AQ250" s="271"/>
      <c r="AR250" s="271"/>
      <c r="AS250" s="271"/>
      <c r="AT250" s="271"/>
      <c r="AU250" s="271"/>
      <c r="AV250" s="271"/>
      <c r="AW250" s="271"/>
      <c r="AX250" s="271"/>
      <c r="AY250" s="271"/>
      <c r="AZ250" s="271"/>
      <c r="BA250" s="271"/>
      <c r="BB250" s="271"/>
      <c r="BC250" s="271"/>
      <c r="BD250" s="271"/>
      <c r="BE250" s="271"/>
      <c r="BN250" s="271"/>
      <c r="BO250" s="271"/>
      <c r="BP250" s="275"/>
      <c r="BQ250" s="275"/>
      <c r="BR250" s="275"/>
    </row>
    <row r="251" spans="18:70" s="274" customFormat="1" x14ac:dyDescent="0.45">
      <c r="R251" s="273"/>
      <c r="S251" s="273"/>
      <c r="T251" s="271"/>
      <c r="U251" s="271"/>
      <c r="V251" s="271"/>
      <c r="W251" s="271"/>
      <c r="X251" s="271"/>
      <c r="Y251" s="271"/>
      <c r="Z251" s="271"/>
      <c r="AA251" s="271"/>
      <c r="AB251" s="271"/>
      <c r="AC251" s="271"/>
      <c r="AD251" s="271"/>
      <c r="AE251" s="271"/>
      <c r="AF251" s="271"/>
      <c r="AG251" s="271"/>
      <c r="AH251" s="271"/>
      <c r="AI251" s="271"/>
      <c r="AJ251" s="271"/>
      <c r="AK251" s="271"/>
      <c r="AL251" s="271"/>
      <c r="AM251" s="271"/>
      <c r="AN251" s="271"/>
      <c r="AO251" s="271"/>
      <c r="AP251" s="271"/>
      <c r="AQ251" s="271"/>
      <c r="AR251" s="271"/>
      <c r="AS251" s="271"/>
      <c r="AT251" s="271"/>
      <c r="AU251" s="271"/>
      <c r="AV251" s="271"/>
      <c r="AW251" s="271"/>
      <c r="AX251" s="271"/>
      <c r="AY251" s="271"/>
      <c r="AZ251" s="271"/>
      <c r="BA251" s="271"/>
      <c r="BB251" s="271"/>
      <c r="BC251" s="271"/>
      <c r="BD251" s="271"/>
      <c r="BE251" s="271"/>
      <c r="BN251" s="271"/>
      <c r="BO251" s="271"/>
      <c r="BP251" s="275"/>
      <c r="BQ251" s="275"/>
      <c r="BR251" s="275"/>
    </row>
    <row r="252" spans="18:70" s="274" customFormat="1" x14ac:dyDescent="0.45">
      <c r="R252" s="273"/>
      <c r="S252" s="273"/>
      <c r="T252" s="271"/>
      <c r="U252" s="271"/>
      <c r="V252" s="271"/>
      <c r="W252" s="271"/>
      <c r="X252" s="271"/>
      <c r="Y252" s="271"/>
      <c r="Z252" s="271"/>
      <c r="AA252" s="271"/>
      <c r="AB252" s="271"/>
      <c r="AC252" s="271"/>
      <c r="AD252" s="271"/>
      <c r="AE252" s="271"/>
      <c r="AF252" s="271"/>
      <c r="AG252" s="271"/>
      <c r="AH252" s="271"/>
      <c r="AI252" s="271"/>
      <c r="AJ252" s="271"/>
      <c r="AK252" s="271"/>
      <c r="AL252" s="271"/>
      <c r="AM252" s="271"/>
      <c r="AN252" s="271"/>
      <c r="AO252" s="271"/>
      <c r="AP252" s="271"/>
      <c r="AQ252" s="271"/>
      <c r="AR252" s="271"/>
      <c r="AS252" s="271"/>
      <c r="AT252" s="271"/>
      <c r="AU252" s="271"/>
      <c r="AV252" s="271"/>
      <c r="AW252" s="271"/>
      <c r="AX252" s="271"/>
      <c r="AY252" s="271"/>
      <c r="AZ252" s="271"/>
      <c r="BA252" s="271"/>
      <c r="BB252" s="271"/>
      <c r="BC252" s="271"/>
      <c r="BD252" s="271"/>
      <c r="BE252" s="271"/>
      <c r="BN252" s="271"/>
      <c r="BO252" s="271"/>
      <c r="BP252" s="275"/>
      <c r="BQ252" s="275"/>
      <c r="BR252" s="275"/>
    </row>
    <row r="253" spans="18:70" s="274" customFormat="1" x14ac:dyDescent="0.45">
      <c r="R253" s="273"/>
      <c r="S253" s="273"/>
      <c r="T253" s="271"/>
      <c r="U253" s="271"/>
      <c r="V253" s="271"/>
      <c r="W253" s="271"/>
      <c r="X253" s="271"/>
      <c r="Y253" s="271"/>
      <c r="Z253" s="271"/>
      <c r="AA253" s="271"/>
      <c r="AB253" s="271"/>
      <c r="AC253" s="271"/>
      <c r="AD253" s="271"/>
      <c r="AE253" s="271"/>
      <c r="AF253" s="271"/>
      <c r="AG253" s="271"/>
      <c r="AH253" s="271"/>
      <c r="AI253" s="271"/>
      <c r="AJ253" s="271"/>
      <c r="AK253" s="271"/>
      <c r="AL253" s="271"/>
      <c r="AM253" s="271"/>
      <c r="AN253" s="271"/>
      <c r="AO253" s="271"/>
      <c r="AP253" s="271"/>
      <c r="AQ253" s="271"/>
      <c r="AR253" s="271"/>
      <c r="AS253" s="271"/>
      <c r="AT253" s="271"/>
      <c r="AU253" s="271"/>
      <c r="AV253" s="271"/>
      <c r="AW253" s="271"/>
      <c r="AX253" s="271"/>
      <c r="AY253" s="271"/>
      <c r="AZ253" s="271"/>
      <c r="BA253" s="271"/>
      <c r="BB253" s="271"/>
      <c r="BC253" s="271"/>
      <c r="BD253" s="271"/>
      <c r="BE253" s="271"/>
      <c r="BN253" s="271"/>
      <c r="BO253" s="271"/>
      <c r="BP253" s="275"/>
      <c r="BQ253" s="275"/>
      <c r="BR253" s="275"/>
    </row>
    <row r="254" spans="18:70" s="274" customFormat="1" x14ac:dyDescent="0.45">
      <c r="R254" s="273"/>
      <c r="S254" s="273"/>
      <c r="T254" s="271"/>
      <c r="U254" s="271"/>
      <c r="V254" s="271"/>
      <c r="W254" s="271"/>
      <c r="X254" s="271"/>
      <c r="Y254" s="271"/>
      <c r="Z254" s="271"/>
      <c r="AA254" s="271"/>
      <c r="AB254" s="271"/>
      <c r="AC254" s="271"/>
      <c r="AD254" s="271"/>
      <c r="AE254" s="271"/>
      <c r="AF254" s="271"/>
      <c r="AG254" s="271"/>
      <c r="AH254" s="271"/>
      <c r="AI254" s="271"/>
      <c r="AJ254" s="271"/>
      <c r="AK254" s="271"/>
      <c r="AL254" s="271"/>
      <c r="AM254" s="271"/>
      <c r="AN254" s="271"/>
      <c r="AO254" s="271"/>
      <c r="AP254" s="271"/>
      <c r="AQ254" s="271"/>
      <c r="AR254" s="271"/>
      <c r="AS254" s="271"/>
      <c r="AT254" s="271"/>
      <c r="AU254" s="271"/>
      <c r="AV254" s="271"/>
      <c r="AW254" s="271"/>
      <c r="AX254" s="271"/>
      <c r="AY254" s="271"/>
      <c r="AZ254" s="271"/>
      <c r="BA254" s="271"/>
      <c r="BB254" s="271"/>
      <c r="BC254" s="271"/>
      <c r="BD254" s="271"/>
      <c r="BE254" s="271"/>
      <c r="BN254" s="271"/>
      <c r="BO254" s="271"/>
      <c r="BP254" s="275"/>
      <c r="BQ254" s="275"/>
      <c r="BR254" s="275"/>
    </row>
    <row r="255" spans="18:70" s="274" customFormat="1" x14ac:dyDescent="0.45">
      <c r="R255" s="273"/>
      <c r="S255" s="273"/>
      <c r="T255" s="271"/>
      <c r="U255" s="271"/>
      <c r="V255" s="271"/>
      <c r="W255" s="271"/>
      <c r="X255" s="271"/>
      <c r="Y255" s="271"/>
      <c r="Z255" s="271"/>
      <c r="AA255" s="271"/>
      <c r="AB255" s="271"/>
      <c r="AC255" s="271"/>
      <c r="AD255" s="271"/>
      <c r="AE255" s="271"/>
      <c r="AF255" s="271"/>
      <c r="AG255" s="271"/>
      <c r="AH255" s="271"/>
      <c r="AI255" s="271"/>
      <c r="AJ255" s="271"/>
      <c r="AK255" s="271"/>
      <c r="AL255" s="271"/>
      <c r="AM255" s="271"/>
      <c r="AN255" s="271"/>
      <c r="AO255" s="271"/>
      <c r="AP255" s="271"/>
      <c r="AQ255" s="271"/>
      <c r="AR255" s="271"/>
      <c r="AS255" s="271"/>
      <c r="AT255" s="271"/>
      <c r="AU255" s="271"/>
      <c r="AV255" s="271"/>
      <c r="AW255" s="271"/>
      <c r="AX255" s="271"/>
      <c r="AY255" s="271"/>
      <c r="AZ255" s="271"/>
      <c r="BA255" s="271"/>
      <c r="BB255" s="271"/>
      <c r="BC255" s="271"/>
      <c r="BD255" s="271"/>
      <c r="BE255" s="271"/>
      <c r="BN255" s="271"/>
      <c r="BO255" s="271"/>
      <c r="BP255" s="275"/>
      <c r="BQ255" s="275"/>
      <c r="BR255" s="275"/>
    </row>
    <row r="256" spans="18:70" s="274" customFormat="1" x14ac:dyDescent="0.45">
      <c r="R256" s="273"/>
      <c r="S256" s="273"/>
      <c r="T256" s="271"/>
      <c r="U256" s="271"/>
      <c r="V256" s="271"/>
      <c r="W256" s="271"/>
      <c r="X256" s="271"/>
      <c r="Y256" s="271"/>
      <c r="Z256" s="271"/>
      <c r="AA256" s="271"/>
      <c r="AB256" s="271"/>
      <c r="AC256" s="271"/>
      <c r="AD256" s="271"/>
      <c r="AE256" s="271"/>
      <c r="AF256" s="271"/>
      <c r="AG256" s="271"/>
      <c r="AH256" s="271"/>
      <c r="AI256" s="271"/>
      <c r="AJ256" s="271"/>
      <c r="AK256" s="271"/>
      <c r="AL256" s="271"/>
      <c r="AM256" s="271"/>
      <c r="AN256" s="271"/>
      <c r="AO256" s="271"/>
      <c r="AP256" s="271"/>
      <c r="AQ256" s="271"/>
      <c r="AR256" s="271"/>
      <c r="AS256" s="271"/>
      <c r="AT256" s="271"/>
      <c r="AU256" s="271"/>
      <c r="AV256" s="271"/>
      <c r="AW256" s="271"/>
      <c r="AX256" s="271"/>
      <c r="AY256" s="271"/>
      <c r="AZ256" s="271"/>
      <c r="BA256" s="271"/>
      <c r="BB256" s="271"/>
      <c r="BC256" s="271"/>
      <c r="BD256" s="271"/>
      <c r="BE256" s="271"/>
      <c r="BN256" s="271"/>
      <c r="BO256" s="271"/>
      <c r="BP256" s="275"/>
      <c r="BQ256" s="275"/>
      <c r="BR256" s="275"/>
    </row>
    <row r="257" spans="18:70" s="274" customFormat="1" x14ac:dyDescent="0.45">
      <c r="R257" s="273"/>
      <c r="S257" s="273"/>
      <c r="T257" s="271"/>
      <c r="U257" s="271"/>
      <c r="V257" s="271"/>
      <c r="W257" s="271"/>
      <c r="X257" s="271"/>
      <c r="Y257" s="271"/>
      <c r="Z257" s="271"/>
      <c r="AA257" s="271"/>
      <c r="AB257" s="271"/>
      <c r="AC257" s="271"/>
      <c r="AD257" s="271"/>
      <c r="AE257" s="271"/>
      <c r="AF257" s="271"/>
      <c r="AG257" s="271"/>
      <c r="AH257" s="271"/>
      <c r="AI257" s="271"/>
      <c r="AJ257" s="271"/>
      <c r="AK257" s="271"/>
      <c r="AL257" s="271"/>
      <c r="AM257" s="271"/>
      <c r="AN257" s="271"/>
      <c r="AO257" s="271"/>
      <c r="AP257" s="271"/>
      <c r="AQ257" s="271"/>
      <c r="AR257" s="271"/>
      <c r="AS257" s="271"/>
      <c r="AT257" s="271"/>
      <c r="AU257" s="271"/>
      <c r="AV257" s="271"/>
      <c r="AW257" s="271"/>
      <c r="AX257" s="271"/>
      <c r="AY257" s="271"/>
      <c r="AZ257" s="271"/>
      <c r="BA257" s="271"/>
      <c r="BB257" s="271"/>
      <c r="BC257" s="271"/>
      <c r="BD257" s="271"/>
      <c r="BE257" s="271"/>
      <c r="BN257" s="271"/>
      <c r="BO257" s="271"/>
      <c r="BP257" s="275"/>
      <c r="BQ257" s="275"/>
      <c r="BR257" s="275"/>
    </row>
    <row r="258" spans="18:70" s="274" customFormat="1" x14ac:dyDescent="0.45">
      <c r="R258" s="273"/>
      <c r="S258" s="273"/>
      <c r="T258" s="271"/>
      <c r="U258" s="271"/>
      <c r="V258" s="271"/>
      <c r="W258" s="271"/>
      <c r="X258" s="271"/>
      <c r="Y258" s="271"/>
      <c r="Z258" s="271"/>
      <c r="AA258" s="271"/>
      <c r="AB258" s="271"/>
      <c r="AC258" s="271"/>
      <c r="AD258" s="271"/>
      <c r="AE258" s="271"/>
      <c r="AF258" s="271"/>
      <c r="AG258" s="271"/>
      <c r="AH258" s="271"/>
      <c r="AI258" s="271"/>
      <c r="AJ258" s="271"/>
      <c r="AK258" s="271"/>
      <c r="AL258" s="271"/>
      <c r="AM258" s="271"/>
      <c r="AN258" s="271"/>
      <c r="AO258" s="271"/>
      <c r="AP258" s="271"/>
      <c r="AQ258" s="271"/>
      <c r="AR258" s="271"/>
      <c r="AS258" s="271"/>
      <c r="AT258" s="271"/>
      <c r="AU258" s="271"/>
      <c r="AV258" s="271"/>
      <c r="AW258" s="271"/>
      <c r="AX258" s="271"/>
      <c r="AY258" s="271"/>
      <c r="AZ258" s="271"/>
      <c r="BA258" s="271"/>
      <c r="BB258" s="271"/>
      <c r="BC258" s="271"/>
      <c r="BD258" s="271"/>
      <c r="BE258" s="271"/>
      <c r="BN258" s="271"/>
      <c r="BO258" s="271"/>
      <c r="BP258" s="275"/>
      <c r="BQ258" s="275"/>
      <c r="BR258" s="275"/>
    </row>
    <row r="259" spans="18:70" s="274" customFormat="1" x14ac:dyDescent="0.45">
      <c r="R259" s="273"/>
      <c r="S259" s="273"/>
      <c r="T259" s="271"/>
      <c r="U259" s="271"/>
      <c r="V259" s="271"/>
      <c r="W259" s="271"/>
      <c r="X259" s="271"/>
      <c r="Y259" s="271"/>
      <c r="Z259" s="271"/>
      <c r="AA259" s="271"/>
      <c r="AB259" s="271"/>
      <c r="AC259" s="271"/>
      <c r="AD259" s="271"/>
      <c r="AE259" s="271"/>
      <c r="AF259" s="271"/>
      <c r="AG259" s="271"/>
      <c r="AH259" s="271"/>
      <c r="AI259" s="271"/>
      <c r="AJ259" s="271"/>
      <c r="AK259" s="271"/>
      <c r="AL259" s="271"/>
      <c r="AM259" s="271"/>
      <c r="AN259" s="271"/>
      <c r="AO259" s="271"/>
      <c r="AP259" s="271"/>
      <c r="AQ259" s="271"/>
      <c r="AR259" s="271"/>
      <c r="AS259" s="271"/>
      <c r="AT259" s="271"/>
      <c r="AU259" s="271"/>
      <c r="AV259" s="271"/>
      <c r="AW259" s="271"/>
      <c r="AX259" s="271"/>
      <c r="AY259" s="271"/>
      <c r="AZ259" s="271"/>
      <c r="BA259" s="271"/>
      <c r="BB259" s="271"/>
      <c r="BC259" s="271"/>
      <c r="BD259" s="271"/>
      <c r="BE259" s="271"/>
      <c r="BN259" s="271"/>
      <c r="BO259" s="271"/>
      <c r="BP259" s="275"/>
      <c r="BQ259" s="275"/>
      <c r="BR259" s="275"/>
    </row>
    <row r="260" spans="18:70" s="274" customFormat="1" x14ac:dyDescent="0.45">
      <c r="R260" s="273"/>
      <c r="S260" s="273"/>
      <c r="T260" s="271"/>
      <c r="U260" s="271"/>
      <c r="V260" s="271"/>
      <c r="W260" s="271"/>
      <c r="X260" s="271"/>
      <c r="Y260" s="271"/>
      <c r="Z260" s="271"/>
      <c r="AA260" s="271"/>
      <c r="AB260" s="271"/>
      <c r="AC260" s="271"/>
      <c r="AD260" s="271"/>
      <c r="AE260" s="271"/>
      <c r="AF260" s="271"/>
      <c r="AG260" s="271"/>
      <c r="AH260" s="271"/>
      <c r="AI260" s="271"/>
      <c r="AJ260" s="271"/>
      <c r="AK260" s="271"/>
      <c r="AL260" s="271"/>
      <c r="AM260" s="271"/>
      <c r="AN260" s="271"/>
      <c r="AO260" s="271"/>
      <c r="AP260" s="271"/>
      <c r="AQ260" s="271"/>
      <c r="AR260" s="271"/>
      <c r="AS260" s="271"/>
      <c r="AT260" s="271"/>
      <c r="AU260" s="271"/>
      <c r="AV260" s="271"/>
      <c r="AW260" s="271"/>
      <c r="AX260" s="271"/>
      <c r="AY260" s="271"/>
      <c r="AZ260" s="271"/>
      <c r="BA260" s="271"/>
      <c r="BB260" s="271"/>
      <c r="BC260" s="271"/>
      <c r="BD260" s="271"/>
      <c r="BE260" s="271"/>
      <c r="BN260" s="271"/>
      <c r="BO260" s="271"/>
      <c r="BP260" s="275"/>
      <c r="BQ260" s="275"/>
      <c r="BR260" s="275"/>
    </row>
    <row r="261" spans="18:70" s="274" customFormat="1" x14ac:dyDescent="0.45">
      <c r="R261" s="273"/>
      <c r="S261" s="273"/>
      <c r="T261" s="271"/>
      <c r="U261" s="271"/>
      <c r="V261" s="271"/>
      <c r="W261" s="271"/>
      <c r="X261" s="271"/>
      <c r="Y261" s="271"/>
      <c r="Z261" s="271"/>
      <c r="AA261" s="271"/>
      <c r="AB261" s="271"/>
      <c r="AC261" s="271"/>
      <c r="AD261" s="271"/>
      <c r="AE261" s="271"/>
      <c r="AF261" s="271"/>
      <c r="AG261" s="271"/>
      <c r="AH261" s="271"/>
      <c r="AI261" s="271"/>
      <c r="AJ261" s="271"/>
      <c r="AK261" s="271"/>
      <c r="AL261" s="271"/>
      <c r="AM261" s="271"/>
      <c r="AN261" s="271"/>
      <c r="AO261" s="271"/>
      <c r="AP261" s="271"/>
      <c r="AQ261" s="271"/>
      <c r="AR261" s="271"/>
      <c r="AS261" s="271"/>
      <c r="AT261" s="271"/>
      <c r="AU261" s="271"/>
      <c r="AV261" s="271"/>
      <c r="AW261" s="271"/>
      <c r="AX261" s="271"/>
      <c r="AY261" s="271"/>
      <c r="AZ261" s="271"/>
      <c r="BA261" s="271"/>
      <c r="BB261" s="271"/>
      <c r="BC261" s="271"/>
      <c r="BD261" s="271"/>
      <c r="BE261" s="271"/>
      <c r="BN261" s="271"/>
      <c r="BO261" s="271"/>
      <c r="BP261" s="275"/>
      <c r="BQ261" s="275"/>
      <c r="BR261" s="275"/>
    </row>
    <row r="262" spans="18:70" s="274" customFormat="1" x14ac:dyDescent="0.45">
      <c r="R262" s="273"/>
      <c r="S262" s="273"/>
      <c r="T262" s="271"/>
      <c r="U262" s="271"/>
      <c r="V262" s="271"/>
      <c r="W262" s="271"/>
      <c r="X262" s="271"/>
      <c r="Y262" s="271"/>
      <c r="Z262" s="271"/>
      <c r="AA262" s="271"/>
      <c r="AB262" s="271"/>
      <c r="AC262" s="271"/>
      <c r="AD262" s="271"/>
      <c r="AE262" s="271"/>
      <c r="AF262" s="271"/>
      <c r="AG262" s="271"/>
      <c r="AH262" s="271"/>
      <c r="AI262" s="271"/>
      <c r="AJ262" s="271"/>
      <c r="AK262" s="271"/>
      <c r="AL262" s="271"/>
      <c r="AM262" s="271"/>
      <c r="AN262" s="271"/>
      <c r="AO262" s="271"/>
      <c r="AP262" s="271"/>
      <c r="AQ262" s="271"/>
      <c r="AR262" s="271"/>
      <c r="AS262" s="271"/>
      <c r="AT262" s="271"/>
      <c r="AU262" s="271"/>
      <c r="AV262" s="271"/>
      <c r="AW262" s="271"/>
      <c r="AX262" s="271"/>
      <c r="AY262" s="271"/>
      <c r="AZ262" s="271"/>
      <c r="BA262" s="271"/>
      <c r="BB262" s="271"/>
      <c r="BC262" s="271"/>
      <c r="BD262" s="271"/>
      <c r="BE262" s="271"/>
      <c r="BN262" s="271"/>
      <c r="BO262" s="271"/>
      <c r="BP262" s="275"/>
      <c r="BQ262" s="275"/>
      <c r="BR262" s="275"/>
    </row>
    <row r="263" spans="18:70" s="274" customFormat="1" x14ac:dyDescent="0.45">
      <c r="R263" s="273"/>
      <c r="S263" s="273"/>
      <c r="T263" s="271"/>
      <c r="U263" s="271"/>
      <c r="V263" s="271"/>
      <c r="W263" s="271"/>
      <c r="X263" s="271"/>
      <c r="Y263" s="271"/>
      <c r="Z263" s="271"/>
      <c r="AA263" s="271"/>
      <c r="AB263" s="271"/>
      <c r="AC263" s="271"/>
      <c r="AD263" s="271"/>
      <c r="AE263" s="271"/>
      <c r="AF263" s="271"/>
      <c r="AG263" s="271"/>
      <c r="AH263" s="271"/>
      <c r="AI263" s="271"/>
      <c r="AJ263" s="271"/>
      <c r="AK263" s="271"/>
      <c r="AL263" s="271"/>
      <c r="AM263" s="271"/>
      <c r="AN263" s="271"/>
      <c r="AO263" s="271"/>
      <c r="AP263" s="271"/>
      <c r="AQ263" s="271"/>
      <c r="AR263" s="271"/>
      <c r="AS263" s="271"/>
      <c r="AT263" s="271"/>
      <c r="AU263" s="271"/>
      <c r="AV263" s="271"/>
      <c r="AW263" s="271"/>
      <c r="AX263" s="271"/>
      <c r="AY263" s="271"/>
      <c r="AZ263" s="271"/>
      <c r="BA263" s="271"/>
      <c r="BB263" s="271"/>
      <c r="BC263" s="271"/>
      <c r="BD263" s="271"/>
      <c r="BE263" s="271"/>
      <c r="BN263" s="271"/>
      <c r="BO263" s="271"/>
      <c r="BP263" s="275"/>
      <c r="BQ263" s="275"/>
      <c r="BR263" s="275"/>
    </row>
    <row r="264" spans="18:70" s="274" customFormat="1" x14ac:dyDescent="0.45">
      <c r="R264" s="273"/>
      <c r="S264" s="273"/>
      <c r="T264" s="271"/>
      <c r="U264" s="271"/>
      <c r="V264" s="271"/>
      <c r="W264" s="271"/>
      <c r="X264" s="271"/>
      <c r="Y264" s="271"/>
      <c r="Z264" s="271"/>
      <c r="AA264" s="271"/>
      <c r="AB264" s="271"/>
      <c r="AC264" s="271"/>
      <c r="AD264" s="271"/>
      <c r="AE264" s="271"/>
      <c r="AF264" s="271"/>
      <c r="AG264" s="271"/>
      <c r="AH264" s="271"/>
      <c r="AI264" s="271"/>
      <c r="AJ264" s="271"/>
      <c r="AK264" s="271"/>
      <c r="AL264" s="271"/>
      <c r="AM264" s="271"/>
      <c r="AN264" s="271"/>
      <c r="AO264" s="271"/>
      <c r="AP264" s="271"/>
      <c r="AQ264" s="271"/>
      <c r="AR264" s="271"/>
      <c r="AS264" s="271"/>
      <c r="AT264" s="271"/>
      <c r="AU264" s="271"/>
      <c r="AV264" s="271"/>
      <c r="AW264" s="271"/>
      <c r="AX264" s="271"/>
      <c r="AY264" s="271"/>
      <c r="AZ264" s="271"/>
      <c r="BA264" s="271"/>
      <c r="BB264" s="271"/>
      <c r="BC264" s="271"/>
      <c r="BD264" s="271"/>
      <c r="BE264" s="271"/>
      <c r="BN264" s="271"/>
      <c r="BO264" s="271"/>
      <c r="BP264" s="275"/>
      <c r="BQ264" s="275"/>
      <c r="BR264" s="275"/>
    </row>
    <row r="265" spans="18:70" s="274" customFormat="1" x14ac:dyDescent="0.45">
      <c r="R265" s="273"/>
      <c r="S265" s="273"/>
      <c r="T265" s="271"/>
      <c r="U265" s="271"/>
      <c r="V265" s="271"/>
      <c r="W265" s="271"/>
      <c r="X265" s="271"/>
      <c r="Y265" s="271"/>
      <c r="Z265" s="271"/>
      <c r="AA265" s="271"/>
      <c r="AB265" s="271"/>
      <c r="AC265" s="271"/>
      <c r="AD265" s="271"/>
      <c r="AE265" s="271"/>
      <c r="AF265" s="271"/>
      <c r="AG265" s="271"/>
      <c r="AH265" s="271"/>
      <c r="AI265" s="271"/>
      <c r="AJ265" s="271"/>
      <c r="AK265" s="271"/>
      <c r="AL265" s="271"/>
      <c r="AM265" s="271"/>
      <c r="AN265" s="271"/>
      <c r="AO265" s="271"/>
      <c r="AP265" s="271"/>
      <c r="AQ265" s="271"/>
      <c r="AR265" s="271"/>
      <c r="AS265" s="271"/>
      <c r="AT265" s="271"/>
      <c r="AU265" s="271"/>
      <c r="AV265" s="271"/>
      <c r="AW265" s="271"/>
      <c r="AX265" s="271"/>
      <c r="AY265" s="271"/>
      <c r="AZ265" s="271"/>
      <c r="BA265" s="271"/>
      <c r="BB265" s="271"/>
      <c r="BC265" s="271"/>
      <c r="BD265" s="271"/>
      <c r="BE265" s="271"/>
      <c r="BN265" s="271"/>
      <c r="BO265" s="271"/>
      <c r="BP265" s="275"/>
      <c r="BQ265" s="275"/>
      <c r="BR265" s="275"/>
    </row>
    <row r="266" spans="18:70" s="274" customFormat="1" x14ac:dyDescent="0.45">
      <c r="R266" s="273"/>
      <c r="S266" s="273"/>
      <c r="T266" s="271"/>
      <c r="U266" s="271"/>
      <c r="V266" s="271"/>
      <c r="W266" s="271"/>
      <c r="X266" s="271"/>
      <c r="Y266" s="271"/>
      <c r="Z266" s="271"/>
      <c r="AA266" s="271"/>
      <c r="AB266" s="271"/>
      <c r="AC266" s="271"/>
      <c r="AD266" s="271"/>
      <c r="AE266" s="271"/>
      <c r="AF266" s="271"/>
      <c r="AG266" s="271"/>
      <c r="AH266" s="271"/>
      <c r="AI266" s="271"/>
      <c r="AJ266" s="271"/>
      <c r="AK266" s="271"/>
      <c r="AL266" s="271"/>
      <c r="AM266" s="271"/>
      <c r="AN266" s="271"/>
      <c r="AO266" s="271"/>
      <c r="AP266" s="271"/>
      <c r="AQ266" s="271"/>
      <c r="AR266" s="271"/>
      <c r="AS266" s="271"/>
      <c r="AT266" s="271"/>
      <c r="AU266" s="271"/>
      <c r="AV266" s="271"/>
      <c r="AW266" s="271"/>
      <c r="AX266" s="271"/>
      <c r="AY266" s="271"/>
      <c r="AZ266" s="271"/>
      <c r="BA266" s="271"/>
      <c r="BB266" s="271"/>
      <c r="BC266" s="271"/>
      <c r="BD266" s="271"/>
      <c r="BE266" s="271"/>
      <c r="BN266" s="271"/>
      <c r="BO266" s="271"/>
      <c r="BP266" s="275"/>
      <c r="BQ266" s="275"/>
      <c r="BR266" s="275"/>
    </row>
    <row r="267" spans="18:70" s="274" customFormat="1" x14ac:dyDescent="0.45">
      <c r="R267" s="273"/>
      <c r="S267" s="273"/>
      <c r="T267" s="271"/>
      <c r="U267" s="271"/>
      <c r="V267" s="271"/>
      <c r="W267" s="271"/>
      <c r="X267" s="271"/>
      <c r="Y267" s="271"/>
      <c r="Z267" s="271"/>
      <c r="AA267" s="271"/>
      <c r="AB267" s="271"/>
      <c r="AC267" s="271"/>
      <c r="AD267" s="271"/>
      <c r="AE267" s="271"/>
      <c r="AF267" s="271"/>
      <c r="AG267" s="271"/>
      <c r="AH267" s="271"/>
      <c r="AI267" s="271"/>
      <c r="AJ267" s="271"/>
      <c r="AK267" s="271"/>
      <c r="AL267" s="271"/>
      <c r="AM267" s="271"/>
      <c r="AN267" s="271"/>
      <c r="AO267" s="271"/>
      <c r="AP267" s="271"/>
      <c r="AQ267" s="271"/>
      <c r="AR267" s="271"/>
      <c r="AS267" s="271"/>
      <c r="AT267" s="271"/>
      <c r="AU267" s="271"/>
      <c r="AV267" s="271"/>
      <c r="AW267" s="271"/>
      <c r="AX267" s="271"/>
      <c r="AY267" s="271"/>
      <c r="AZ267" s="271"/>
      <c r="BA267" s="271"/>
      <c r="BB267" s="271"/>
      <c r="BC267" s="271"/>
      <c r="BD267" s="271"/>
      <c r="BE267" s="271"/>
      <c r="BN267" s="271"/>
      <c r="BO267" s="271"/>
      <c r="BP267" s="275"/>
      <c r="BQ267" s="275"/>
      <c r="BR267" s="275"/>
    </row>
    <row r="268" spans="18:70" s="274" customFormat="1" x14ac:dyDescent="0.45">
      <c r="R268" s="273"/>
      <c r="S268" s="273"/>
      <c r="T268" s="271"/>
      <c r="U268" s="271"/>
      <c r="V268" s="271"/>
      <c r="W268" s="271"/>
      <c r="X268" s="271"/>
      <c r="Y268" s="271"/>
      <c r="Z268" s="271"/>
      <c r="AA268" s="271"/>
      <c r="AB268" s="271"/>
      <c r="AC268" s="271"/>
      <c r="AD268" s="271"/>
      <c r="AE268" s="271"/>
      <c r="AF268" s="271"/>
      <c r="AG268" s="271"/>
      <c r="AH268" s="271"/>
      <c r="AI268" s="271"/>
      <c r="AJ268" s="271"/>
      <c r="AK268" s="271"/>
      <c r="AL268" s="271"/>
      <c r="AM268" s="271"/>
      <c r="AN268" s="271"/>
      <c r="AO268" s="271"/>
      <c r="AP268" s="271"/>
      <c r="AQ268" s="271"/>
      <c r="AR268" s="271"/>
      <c r="AS268" s="271"/>
      <c r="AT268" s="271"/>
      <c r="AU268" s="271"/>
      <c r="AV268" s="271"/>
      <c r="AW268" s="271"/>
      <c r="AX268" s="271"/>
      <c r="AY268" s="271"/>
      <c r="AZ268" s="271"/>
      <c r="BA268" s="271"/>
      <c r="BB268" s="271"/>
      <c r="BC268" s="271"/>
      <c r="BD268" s="271"/>
      <c r="BE268" s="271"/>
      <c r="BN268" s="271"/>
      <c r="BO268" s="271"/>
      <c r="BP268" s="275"/>
      <c r="BQ268" s="275"/>
      <c r="BR268" s="275"/>
    </row>
    <row r="269" spans="18:70" s="274" customFormat="1" x14ac:dyDescent="0.45">
      <c r="R269" s="273"/>
      <c r="S269" s="273"/>
      <c r="T269" s="271"/>
      <c r="U269" s="271"/>
      <c r="V269" s="271"/>
      <c r="W269" s="271"/>
      <c r="X269" s="271"/>
      <c r="Y269" s="271"/>
      <c r="Z269" s="271"/>
      <c r="AA269" s="271"/>
      <c r="AB269" s="271"/>
      <c r="AC269" s="271"/>
      <c r="AD269" s="271"/>
      <c r="AE269" s="271"/>
      <c r="AF269" s="271"/>
      <c r="AG269" s="271"/>
      <c r="AH269" s="271"/>
      <c r="AI269" s="271"/>
      <c r="AJ269" s="271"/>
      <c r="AK269" s="271"/>
      <c r="AL269" s="271"/>
      <c r="AM269" s="271"/>
      <c r="AN269" s="271"/>
      <c r="AO269" s="271"/>
      <c r="AP269" s="271"/>
      <c r="AQ269" s="271"/>
      <c r="AR269" s="271"/>
      <c r="AS269" s="271"/>
      <c r="AT269" s="271"/>
      <c r="AU269" s="271"/>
      <c r="AV269" s="271"/>
      <c r="AW269" s="271"/>
      <c r="AX269" s="271"/>
      <c r="AY269" s="271"/>
      <c r="AZ269" s="271"/>
      <c r="BA269" s="271"/>
      <c r="BB269" s="271"/>
      <c r="BC269" s="271"/>
      <c r="BD269" s="271"/>
      <c r="BE269" s="271"/>
      <c r="BN269" s="271"/>
      <c r="BO269" s="271"/>
      <c r="BP269" s="275"/>
      <c r="BQ269" s="275"/>
      <c r="BR269" s="275"/>
    </row>
    <row r="270" spans="18:70" s="274" customFormat="1" x14ac:dyDescent="0.45">
      <c r="R270" s="273"/>
      <c r="S270" s="273"/>
      <c r="T270" s="271"/>
      <c r="U270" s="271"/>
      <c r="V270" s="271"/>
      <c r="W270" s="271"/>
      <c r="X270" s="271"/>
      <c r="Y270" s="271"/>
      <c r="Z270" s="271"/>
      <c r="AA270" s="271"/>
      <c r="AB270" s="271"/>
      <c r="AC270" s="271"/>
      <c r="AD270" s="271"/>
      <c r="AE270" s="271"/>
      <c r="AF270" s="271"/>
      <c r="AG270" s="271"/>
      <c r="AH270" s="271"/>
      <c r="AI270" s="271"/>
      <c r="AJ270" s="271"/>
      <c r="AK270" s="271"/>
      <c r="AL270" s="271"/>
      <c r="AM270" s="271"/>
      <c r="AN270" s="271"/>
      <c r="AO270" s="271"/>
      <c r="AP270" s="271"/>
      <c r="AQ270" s="271"/>
      <c r="AR270" s="271"/>
      <c r="AS270" s="271"/>
      <c r="AT270" s="271"/>
      <c r="AU270" s="271"/>
      <c r="AV270" s="271"/>
      <c r="AW270" s="271"/>
      <c r="AX270" s="271"/>
      <c r="AY270" s="271"/>
      <c r="AZ270" s="271"/>
      <c r="BA270" s="271"/>
      <c r="BB270" s="271"/>
      <c r="BC270" s="271"/>
      <c r="BD270" s="271"/>
      <c r="BE270" s="271"/>
      <c r="BN270" s="271"/>
      <c r="BO270" s="271"/>
      <c r="BP270" s="275"/>
      <c r="BQ270" s="275"/>
      <c r="BR270" s="275"/>
    </row>
    <row r="271" spans="18:70" s="274" customFormat="1" x14ac:dyDescent="0.45">
      <c r="R271" s="273"/>
      <c r="S271" s="273"/>
      <c r="T271" s="271"/>
      <c r="U271" s="271"/>
      <c r="V271" s="271"/>
      <c r="W271" s="271"/>
      <c r="X271" s="271"/>
      <c r="Y271" s="271"/>
      <c r="Z271" s="271"/>
      <c r="AA271" s="271"/>
      <c r="AB271" s="271"/>
      <c r="AC271" s="271"/>
      <c r="AD271" s="271"/>
      <c r="AE271" s="271"/>
      <c r="AF271" s="271"/>
      <c r="AG271" s="271"/>
      <c r="AH271" s="271"/>
      <c r="AI271" s="271"/>
      <c r="AJ271" s="271"/>
      <c r="AK271" s="271"/>
      <c r="AL271" s="271"/>
      <c r="AM271" s="271"/>
      <c r="AN271" s="271"/>
      <c r="AO271" s="271"/>
      <c r="AP271" s="271"/>
      <c r="AQ271" s="271"/>
      <c r="AR271" s="271"/>
      <c r="AS271" s="271"/>
      <c r="AT271" s="271"/>
      <c r="AU271" s="271"/>
      <c r="AV271" s="271"/>
      <c r="AW271" s="271"/>
      <c r="AX271" s="271"/>
      <c r="AY271" s="271"/>
      <c r="AZ271" s="271"/>
      <c r="BA271" s="271"/>
      <c r="BB271" s="271"/>
      <c r="BC271" s="271"/>
      <c r="BD271" s="271"/>
      <c r="BE271" s="271"/>
      <c r="BN271" s="271"/>
      <c r="BO271" s="271"/>
      <c r="BP271" s="275"/>
      <c r="BQ271" s="275"/>
      <c r="BR271" s="275"/>
    </row>
    <row r="272" spans="18:70" s="274" customFormat="1" x14ac:dyDescent="0.45">
      <c r="R272" s="273"/>
      <c r="S272" s="273"/>
      <c r="T272" s="271"/>
      <c r="U272" s="271"/>
      <c r="V272" s="271"/>
      <c r="W272" s="271"/>
      <c r="X272" s="271"/>
      <c r="Y272" s="271"/>
      <c r="Z272" s="271"/>
      <c r="AA272" s="271"/>
      <c r="AB272" s="271"/>
      <c r="AC272" s="271"/>
      <c r="AD272" s="271"/>
      <c r="AE272" s="271"/>
      <c r="AF272" s="271"/>
      <c r="AG272" s="271"/>
      <c r="AH272" s="271"/>
      <c r="AI272" s="271"/>
      <c r="AJ272" s="271"/>
      <c r="AK272" s="271"/>
      <c r="AL272" s="271"/>
      <c r="AM272" s="271"/>
      <c r="AN272" s="271"/>
      <c r="AO272" s="271"/>
      <c r="AP272" s="271"/>
      <c r="AQ272" s="271"/>
      <c r="AR272" s="271"/>
      <c r="AS272" s="271"/>
      <c r="AT272" s="271"/>
      <c r="AU272" s="271"/>
      <c r="AV272" s="271"/>
      <c r="AW272" s="271"/>
      <c r="AX272" s="271"/>
      <c r="AY272" s="271"/>
      <c r="AZ272" s="271"/>
      <c r="BA272" s="271"/>
      <c r="BB272" s="271"/>
      <c r="BC272" s="271"/>
      <c r="BD272" s="271"/>
      <c r="BE272" s="271"/>
      <c r="BN272" s="271"/>
      <c r="BO272" s="271"/>
      <c r="BP272" s="275"/>
      <c r="BQ272" s="275"/>
      <c r="BR272" s="275"/>
    </row>
    <row r="273" spans="18:70" s="274" customFormat="1" x14ac:dyDescent="0.45">
      <c r="R273" s="273"/>
      <c r="S273" s="273"/>
      <c r="T273" s="271"/>
      <c r="U273" s="271"/>
      <c r="V273" s="271"/>
      <c r="W273" s="271"/>
      <c r="X273" s="271"/>
      <c r="Y273" s="271"/>
      <c r="Z273" s="271"/>
      <c r="AA273" s="271"/>
      <c r="AB273" s="271"/>
      <c r="AC273" s="271"/>
      <c r="AD273" s="271"/>
      <c r="AE273" s="271"/>
      <c r="AF273" s="271"/>
      <c r="AG273" s="271"/>
      <c r="AH273" s="271"/>
      <c r="AI273" s="271"/>
      <c r="AJ273" s="271"/>
      <c r="AK273" s="271"/>
      <c r="AL273" s="271"/>
      <c r="AM273" s="271"/>
      <c r="AN273" s="271"/>
      <c r="AO273" s="271"/>
      <c r="AP273" s="271"/>
      <c r="AQ273" s="271"/>
      <c r="AR273" s="271"/>
      <c r="AS273" s="271"/>
      <c r="AT273" s="271"/>
      <c r="AU273" s="271"/>
      <c r="AV273" s="271"/>
      <c r="AW273" s="271"/>
      <c r="AX273" s="271"/>
      <c r="AY273" s="271"/>
      <c r="AZ273" s="271"/>
      <c r="BA273" s="271"/>
      <c r="BB273" s="271"/>
      <c r="BC273" s="271"/>
      <c r="BD273" s="271"/>
      <c r="BE273" s="271"/>
      <c r="BN273" s="271"/>
      <c r="BO273" s="271"/>
      <c r="BP273" s="275"/>
      <c r="BQ273" s="275"/>
      <c r="BR273" s="275"/>
    </row>
    <row r="274" spans="18:70" s="274" customFormat="1" x14ac:dyDescent="0.45">
      <c r="R274" s="273"/>
      <c r="S274" s="273"/>
      <c r="T274" s="271"/>
      <c r="U274" s="271"/>
      <c r="V274" s="271"/>
      <c r="W274" s="271"/>
      <c r="X274" s="271"/>
      <c r="Y274" s="271"/>
      <c r="Z274" s="271"/>
      <c r="AA274" s="271"/>
      <c r="AB274" s="271"/>
      <c r="AC274" s="271"/>
      <c r="AD274" s="271"/>
      <c r="AE274" s="271"/>
      <c r="AF274" s="271"/>
      <c r="AG274" s="271"/>
      <c r="AH274" s="271"/>
      <c r="AI274" s="271"/>
      <c r="AJ274" s="271"/>
      <c r="AK274" s="271"/>
      <c r="AL274" s="271"/>
      <c r="AM274" s="271"/>
      <c r="AN274" s="271"/>
      <c r="AO274" s="271"/>
      <c r="AP274" s="271"/>
      <c r="AQ274" s="271"/>
      <c r="AR274" s="271"/>
      <c r="AS274" s="271"/>
      <c r="AT274" s="271"/>
      <c r="AU274" s="271"/>
      <c r="AV274" s="271"/>
      <c r="AW274" s="271"/>
      <c r="AX274" s="271"/>
      <c r="AY274" s="271"/>
      <c r="AZ274" s="271"/>
      <c r="BA274" s="271"/>
      <c r="BB274" s="271"/>
      <c r="BC274" s="271"/>
      <c r="BD274" s="271"/>
      <c r="BE274" s="271"/>
      <c r="BN274" s="271"/>
      <c r="BO274" s="271"/>
      <c r="BP274" s="275"/>
      <c r="BQ274" s="275"/>
      <c r="BR274" s="275"/>
    </row>
    <row r="275" spans="18:70" s="274" customFormat="1" x14ac:dyDescent="0.45">
      <c r="R275" s="273"/>
      <c r="S275" s="273"/>
      <c r="T275" s="271"/>
      <c r="U275" s="271"/>
      <c r="V275" s="271"/>
      <c r="W275" s="271"/>
      <c r="X275" s="271"/>
      <c r="Y275" s="271"/>
      <c r="Z275" s="271"/>
      <c r="AA275" s="271"/>
      <c r="AB275" s="271"/>
      <c r="AC275" s="271"/>
      <c r="AD275" s="271"/>
      <c r="AE275" s="271"/>
      <c r="AF275" s="271"/>
      <c r="AG275" s="271"/>
      <c r="AH275" s="271"/>
      <c r="AI275" s="271"/>
      <c r="AJ275" s="271"/>
      <c r="AK275" s="271"/>
      <c r="AL275" s="271"/>
      <c r="AM275" s="271"/>
      <c r="AN275" s="271"/>
      <c r="AO275" s="271"/>
      <c r="AP275" s="271"/>
      <c r="AQ275" s="271"/>
      <c r="AR275" s="271"/>
      <c r="AS275" s="271"/>
      <c r="AT275" s="271"/>
      <c r="AU275" s="271"/>
      <c r="AV275" s="271"/>
      <c r="AW275" s="271"/>
      <c r="AX275" s="271"/>
      <c r="AY275" s="271"/>
      <c r="AZ275" s="271"/>
      <c r="BA275" s="271"/>
      <c r="BB275" s="271"/>
      <c r="BC275" s="271"/>
      <c r="BD275" s="271"/>
      <c r="BE275" s="271"/>
      <c r="BN275" s="271"/>
      <c r="BO275" s="271"/>
      <c r="BP275" s="275"/>
      <c r="BQ275" s="275"/>
      <c r="BR275" s="275"/>
    </row>
    <row r="276" spans="18:70" s="274" customFormat="1" x14ac:dyDescent="0.45">
      <c r="R276" s="273"/>
      <c r="S276" s="273"/>
      <c r="T276" s="271"/>
      <c r="U276" s="271"/>
      <c r="V276" s="271"/>
      <c r="W276" s="271"/>
      <c r="X276" s="271"/>
      <c r="Y276" s="271"/>
      <c r="Z276" s="271"/>
      <c r="AA276" s="271"/>
      <c r="AB276" s="271"/>
      <c r="AC276" s="271"/>
      <c r="AD276" s="271"/>
      <c r="AE276" s="271"/>
      <c r="AF276" s="271"/>
      <c r="AG276" s="271"/>
      <c r="AH276" s="271"/>
      <c r="AI276" s="271"/>
      <c r="AJ276" s="271"/>
      <c r="AK276" s="271"/>
      <c r="AL276" s="271"/>
      <c r="AM276" s="271"/>
      <c r="AN276" s="271"/>
      <c r="AO276" s="271"/>
      <c r="AP276" s="271"/>
      <c r="AQ276" s="271"/>
      <c r="AR276" s="271"/>
      <c r="AS276" s="271"/>
      <c r="AT276" s="271"/>
      <c r="AU276" s="271"/>
      <c r="AV276" s="271"/>
      <c r="AW276" s="271"/>
      <c r="AX276" s="271"/>
      <c r="AY276" s="271"/>
      <c r="AZ276" s="271"/>
      <c r="BA276" s="271"/>
      <c r="BB276" s="271"/>
      <c r="BC276" s="271"/>
      <c r="BD276" s="271"/>
      <c r="BE276" s="271"/>
      <c r="BN276" s="271"/>
      <c r="BO276" s="271"/>
      <c r="BP276" s="275"/>
      <c r="BQ276" s="275"/>
      <c r="BR276" s="275"/>
    </row>
    <row r="277" spans="18:70" s="274" customFormat="1" x14ac:dyDescent="0.45">
      <c r="R277" s="273"/>
      <c r="S277" s="273"/>
      <c r="T277" s="271"/>
      <c r="U277" s="271"/>
      <c r="V277" s="271"/>
      <c r="W277" s="271"/>
      <c r="X277" s="271"/>
      <c r="Y277" s="271"/>
      <c r="Z277" s="271"/>
      <c r="AA277" s="271"/>
      <c r="AB277" s="271"/>
      <c r="AC277" s="271"/>
      <c r="AD277" s="271"/>
      <c r="AE277" s="271"/>
      <c r="AF277" s="271"/>
      <c r="AG277" s="271"/>
      <c r="AH277" s="271"/>
      <c r="AI277" s="271"/>
      <c r="AJ277" s="271"/>
      <c r="AK277" s="271"/>
      <c r="AL277" s="271"/>
      <c r="AM277" s="271"/>
      <c r="AN277" s="271"/>
      <c r="AO277" s="271"/>
      <c r="AP277" s="271"/>
      <c r="AQ277" s="271"/>
      <c r="AR277" s="271"/>
      <c r="AS277" s="271"/>
      <c r="AT277" s="271"/>
      <c r="AU277" s="271"/>
      <c r="AV277" s="271"/>
      <c r="AW277" s="271"/>
      <c r="AX277" s="271"/>
      <c r="AY277" s="271"/>
      <c r="AZ277" s="271"/>
      <c r="BA277" s="271"/>
      <c r="BB277" s="271"/>
      <c r="BC277" s="271"/>
      <c r="BD277" s="271"/>
      <c r="BE277" s="271"/>
      <c r="BN277" s="271"/>
      <c r="BO277" s="271"/>
      <c r="BP277" s="275"/>
      <c r="BQ277" s="275"/>
      <c r="BR277" s="275"/>
    </row>
    <row r="278" spans="18:70" s="274" customFormat="1" x14ac:dyDescent="0.45">
      <c r="R278" s="273"/>
      <c r="S278" s="273"/>
      <c r="T278" s="271"/>
      <c r="U278" s="271"/>
      <c r="V278" s="271"/>
      <c r="W278" s="271"/>
      <c r="X278" s="271"/>
      <c r="Y278" s="271"/>
      <c r="Z278" s="271"/>
      <c r="AA278" s="271"/>
      <c r="AB278" s="271"/>
      <c r="AC278" s="271"/>
      <c r="AD278" s="271"/>
      <c r="AE278" s="271"/>
      <c r="AF278" s="271"/>
      <c r="AG278" s="271"/>
      <c r="AH278" s="271"/>
      <c r="AI278" s="271"/>
      <c r="AJ278" s="271"/>
      <c r="AK278" s="271"/>
      <c r="AL278" s="271"/>
      <c r="AM278" s="271"/>
      <c r="AN278" s="271"/>
      <c r="AO278" s="271"/>
      <c r="AP278" s="271"/>
      <c r="AQ278" s="271"/>
      <c r="AR278" s="271"/>
      <c r="AS278" s="271"/>
      <c r="AT278" s="271"/>
      <c r="AU278" s="271"/>
      <c r="AV278" s="271"/>
      <c r="AW278" s="271"/>
      <c r="AX278" s="271"/>
      <c r="AY278" s="271"/>
      <c r="AZ278" s="271"/>
      <c r="BA278" s="271"/>
      <c r="BB278" s="271"/>
      <c r="BC278" s="271"/>
      <c r="BD278" s="271"/>
      <c r="BE278" s="271"/>
      <c r="BN278" s="271"/>
      <c r="BO278" s="271"/>
      <c r="BP278" s="275"/>
      <c r="BQ278" s="275"/>
      <c r="BR278" s="275"/>
    </row>
    <row r="279" spans="18:70" s="274" customFormat="1" x14ac:dyDescent="0.45">
      <c r="R279" s="273"/>
      <c r="S279" s="273"/>
      <c r="T279" s="271"/>
      <c r="U279" s="271"/>
      <c r="V279" s="271"/>
      <c r="W279" s="271"/>
      <c r="X279" s="271"/>
      <c r="Y279" s="271"/>
      <c r="Z279" s="271"/>
      <c r="AA279" s="271"/>
      <c r="AB279" s="271"/>
      <c r="AC279" s="271"/>
      <c r="AD279" s="271"/>
      <c r="AE279" s="271"/>
      <c r="AF279" s="271"/>
      <c r="AG279" s="271"/>
      <c r="AH279" s="271"/>
      <c r="AI279" s="271"/>
      <c r="AJ279" s="271"/>
      <c r="AK279" s="271"/>
      <c r="AL279" s="271"/>
      <c r="AM279" s="271"/>
      <c r="AN279" s="271"/>
      <c r="AO279" s="271"/>
      <c r="AP279" s="271"/>
      <c r="AQ279" s="271"/>
      <c r="AR279" s="271"/>
      <c r="AS279" s="271"/>
      <c r="AT279" s="271"/>
      <c r="AU279" s="271"/>
      <c r="AV279" s="271"/>
      <c r="AW279" s="271"/>
      <c r="AX279" s="271"/>
      <c r="AY279" s="271"/>
      <c r="AZ279" s="271"/>
      <c r="BA279" s="271"/>
      <c r="BB279" s="271"/>
      <c r="BC279" s="271"/>
      <c r="BD279" s="271"/>
      <c r="BE279" s="271"/>
      <c r="BN279" s="271"/>
      <c r="BO279" s="271"/>
      <c r="BP279" s="275"/>
      <c r="BQ279" s="275"/>
      <c r="BR279" s="275"/>
    </row>
    <row r="280" spans="18:70" s="274" customFormat="1" x14ac:dyDescent="0.45">
      <c r="R280" s="273"/>
      <c r="S280" s="273"/>
      <c r="T280" s="271"/>
      <c r="U280" s="271"/>
      <c r="V280" s="271"/>
      <c r="W280" s="271"/>
      <c r="X280" s="271"/>
      <c r="Y280" s="271"/>
      <c r="Z280" s="271"/>
      <c r="AA280" s="271"/>
      <c r="AB280" s="271"/>
      <c r="AC280" s="271"/>
      <c r="AD280" s="271"/>
      <c r="AE280" s="271"/>
      <c r="AF280" s="271"/>
      <c r="AG280" s="271"/>
      <c r="AH280" s="271"/>
      <c r="AI280" s="271"/>
      <c r="AJ280" s="271"/>
      <c r="AK280" s="271"/>
      <c r="AL280" s="271"/>
      <c r="AM280" s="271"/>
      <c r="AN280" s="271"/>
      <c r="AO280" s="271"/>
      <c r="AP280" s="271"/>
      <c r="AQ280" s="271"/>
      <c r="AR280" s="271"/>
      <c r="AS280" s="271"/>
      <c r="AT280" s="271"/>
      <c r="AU280" s="271"/>
      <c r="AV280" s="271"/>
      <c r="AW280" s="271"/>
      <c r="AX280" s="271"/>
      <c r="AY280" s="271"/>
      <c r="AZ280" s="271"/>
      <c r="BA280" s="271"/>
      <c r="BB280" s="271"/>
      <c r="BC280" s="271"/>
      <c r="BD280" s="271"/>
      <c r="BE280" s="271"/>
      <c r="BN280" s="271"/>
      <c r="BO280" s="271"/>
      <c r="BP280" s="275"/>
      <c r="BQ280" s="275"/>
      <c r="BR280" s="275"/>
    </row>
    <row r="281" spans="18:70" s="274" customFormat="1" x14ac:dyDescent="0.45">
      <c r="R281" s="273"/>
      <c r="S281" s="273"/>
      <c r="T281" s="271"/>
      <c r="U281" s="271"/>
      <c r="V281" s="271"/>
      <c r="W281" s="271"/>
      <c r="X281" s="271"/>
      <c r="Y281" s="271"/>
      <c r="Z281" s="271"/>
      <c r="AA281" s="271"/>
      <c r="AB281" s="271"/>
      <c r="AC281" s="271"/>
      <c r="AD281" s="271"/>
      <c r="AE281" s="271"/>
      <c r="AF281" s="271"/>
      <c r="AG281" s="271"/>
      <c r="AH281" s="271"/>
      <c r="AI281" s="271"/>
      <c r="AJ281" s="271"/>
      <c r="AK281" s="271"/>
      <c r="AL281" s="271"/>
      <c r="AM281" s="271"/>
      <c r="AN281" s="271"/>
      <c r="AO281" s="271"/>
      <c r="AP281" s="271"/>
      <c r="AQ281" s="271"/>
      <c r="AR281" s="271"/>
      <c r="AS281" s="271"/>
      <c r="AT281" s="271"/>
      <c r="AU281" s="271"/>
      <c r="AV281" s="271"/>
      <c r="AW281" s="271"/>
      <c r="AX281" s="271"/>
      <c r="AY281" s="271"/>
      <c r="AZ281" s="271"/>
      <c r="BA281" s="271"/>
      <c r="BB281" s="271"/>
      <c r="BC281" s="271"/>
      <c r="BD281" s="271"/>
      <c r="BE281" s="271"/>
      <c r="BN281" s="271"/>
      <c r="BO281" s="271"/>
      <c r="BP281" s="275"/>
      <c r="BQ281" s="275"/>
      <c r="BR281" s="275"/>
    </row>
    <row r="282" spans="18:70" s="274" customFormat="1" x14ac:dyDescent="0.45">
      <c r="R282" s="273"/>
      <c r="S282" s="273"/>
      <c r="T282" s="271"/>
      <c r="U282" s="271"/>
      <c r="V282" s="271"/>
      <c r="W282" s="271"/>
      <c r="X282" s="271"/>
      <c r="Y282" s="271"/>
      <c r="Z282" s="271"/>
      <c r="AA282" s="271"/>
      <c r="AB282" s="271"/>
      <c r="AC282" s="271"/>
      <c r="AD282" s="271"/>
      <c r="AE282" s="271"/>
      <c r="AF282" s="271"/>
      <c r="AG282" s="271"/>
      <c r="AH282" s="271"/>
      <c r="AI282" s="271"/>
      <c r="AJ282" s="271"/>
      <c r="AK282" s="271"/>
      <c r="AL282" s="271"/>
      <c r="AM282" s="271"/>
      <c r="AN282" s="271"/>
      <c r="AO282" s="271"/>
      <c r="AP282" s="271"/>
      <c r="AQ282" s="271"/>
      <c r="AR282" s="271"/>
      <c r="AS282" s="271"/>
      <c r="AT282" s="271"/>
      <c r="AU282" s="271"/>
      <c r="AV282" s="271"/>
      <c r="AW282" s="271"/>
      <c r="AX282" s="271"/>
      <c r="AY282" s="271"/>
      <c r="AZ282" s="271"/>
      <c r="BA282" s="271"/>
      <c r="BB282" s="271"/>
      <c r="BC282" s="271"/>
      <c r="BD282" s="271"/>
      <c r="BE282" s="271"/>
      <c r="BN282" s="271"/>
      <c r="BO282" s="271"/>
      <c r="BP282" s="275"/>
      <c r="BQ282" s="275"/>
      <c r="BR282" s="275"/>
    </row>
    <row r="283" spans="18:70" s="274" customFormat="1" x14ac:dyDescent="0.45">
      <c r="R283" s="273"/>
      <c r="S283" s="273"/>
      <c r="T283" s="271"/>
      <c r="U283" s="271"/>
      <c r="V283" s="271"/>
      <c r="W283" s="271"/>
      <c r="X283" s="271"/>
      <c r="Y283" s="271"/>
      <c r="Z283" s="271"/>
      <c r="AA283" s="271"/>
      <c r="AB283" s="271"/>
      <c r="AC283" s="271"/>
      <c r="AD283" s="271"/>
      <c r="AE283" s="271"/>
      <c r="AF283" s="271"/>
      <c r="AG283" s="271"/>
      <c r="AH283" s="271"/>
      <c r="AI283" s="271"/>
      <c r="AJ283" s="271"/>
      <c r="AK283" s="271"/>
      <c r="AL283" s="271"/>
      <c r="AM283" s="271"/>
      <c r="AN283" s="271"/>
      <c r="AO283" s="271"/>
      <c r="AP283" s="271"/>
      <c r="AQ283" s="271"/>
      <c r="AR283" s="271"/>
      <c r="AS283" s="271"/>
      <c r="AT283" s="271"/>
      <c r="AU283" s="271"/>
      <c r="AV283" s="271"/>
      <c r="AW283" s="271"/>
      <c r="AX283" s="271"/>
      <c r="AY283" s="271"/>
      <c r="AZ283" s="271"/>
      <c r="BA283" s="271"/>
      <c r="BB283" s="271"/>
      <c r="BC283" s="271"/>
      <c r="BD283" s="271"/>
      <c r="BE283" s="271"/>
      <c r="BN283" s="271"/>
      <c r="BO283" s="271"/>
      <c r="BP283" s="275"/>
      <c r="BQ283" s="275"/>
      <c r="BR283" s="275"/>
    </row>
    <row r="284" spans="18:70" s="274" customFormat="1" x14ac:dyDescent="0.45">
      <c r="R284" s="273"/>
      <c r="S284" s="273"/>
      <c r="T284" s="271"/>
      <c r="U284" s="271"/>
      <c r="V284" s="271"/>
      <c r="W284" s="271"/>
      <c r="X284" s="271"/>
      <c r="Y284" s="271"/>
      <c r="Z284" s="271"/>
      <c r="AA284" s="271"/>
      <c r="AB284" s="271"/>
      <c r="AC284" s="271"/>
      <c r="AD284" s="271"/>
      <c r="AE284" s="271"/>
      <c r="AF284" s="271"/>
      <c r="AG284" s="271"/>
      <c r="AH284" s="271"/>
      <c r="AI284" s="271"/>
      <c r="AJ284" s="271"/>
      <c r="AK284" s="271"/>
      <c r="AL284" s="271"/>
      <c r="AM284" s="271"/>
      <c r="AN284" s="271"/>
      <c r="AO284" s="271"/>
      <c r="AP284" s="271"/>
      <c r="AQ284" s="271"/>
      <c r="AR284" s="271"/>
      <c r="AS284" s="271"/>
      <c r="AT284" s="271"/>
      <c r="AU284" s="271"/>
      <c r="AV284" s="271"/>
      <c r="AW284" s="271"/>
      <c r="AX284" s="271"/>
      <c r="AY284" s="271"/>
      <c r="AZ284" s="271"/>
      <c r="BA284" s="271"/>
      <c r="BB284" s="271"/>
      <c r="BC284" s="271"/>
      <c r="BD284" s="271"/>
      <c r="BE284" s="271"/>
      <c r="BN284" s="271"/>
      <c r="BO284" s="271"/>
      <c r="BP284" s="275"/>
      <c r="BQ284" s="275"/>
      <c r="BR284" s="275"/>
    </row>
    <row r="285" spans="18:70" s="274" customFormat="1" x14ac:dyDescent="0.45">
      <c r="R285" s="273"/>
      <c r="S285" s="273"/>
      <c r="T285" s="271"/>
      <c r="U285" s="271"/>
      <c r="V285" s="271"/>
      <c r="W285" s="271"/>
      <c r="X285" s="271"/>
      <c r="Y285" s="271"/>
      <c r="Z285" s="271"/>
      <c r="AA285" s="271"/>
      <c r="AB285" s="271"/>
      <c r="AC285" s="271"/>
      <c r="AD285" s="271"/>
      <c r="AE285" s="271"/>
      <c r="AF285" s="271"/>
      <c r="AG285" s="271"/>
      <c r="AH285" s="271"/>
      <c r="AI285" s="271"/>
      <c r="AJ285" s="271"/>
      <c r="AK285" s="271"/>
      <c r="AL285" s="271"/>
      <c r="AM285" s="271"/>
      <c r="AN285" s="271"/>
      <c r="AO285" s="271"/>
      <c r="AP285" s="271"/>
      <c r="AQ285" s="271"/>
      <c r="AR285" s="271"/>
      <c r="AS285" s="271"/>
      <c r="AT285" s="271"/>
      <c r="AU285" s="271"/>
      <c r="AV285" s="271"/>
      <c r="AW285" s="271"/>
      <c r="AX285" s="271"/>
      <c r="AY285" s="271"/>
      <c r="AZ285" s="271"/>
      <c r="BA285" s="271"/>
      <c r="BB285" s="271"/>
      <c r="BC285" s="271"/>
      <c r="BD285" s="271"/>
      <c r="BE285" s="271"/>
      <c r="BN285" s="271"/>
      <c r="BO285" s="271"/>
      <c r="BP285" s="275"/>
      <c r="BQ285" s="275"/>
      <c r="BR285" s="275"/>
    </row>
    <row r="286" spans="18:70" s="274" customFormat="1" x14ac:dyDescent="0.45">
      <c r="R286" s="273"/>
      <c r="S286" s="273"/>
      <c r="T286" s="271"/>
      <c r="U286" s="271"/>
      <c r="V286" s="271"/>
      <c r="W286" s="271"/>
      <c r="X286" s="271"/>
      <c r="Y286" s="271"/>
      <c r="Z286" s="271"/>
      <c r="AA286" s="271"/>
      <c r="AB286" s="271"/>
      <c r="AC286" s="271"/>
      <c r="AD286" s="271"/>
      <c r="AE286" s="271"/>
      <c r="AF286" s="271"/>
      <c r="AG286" s="271"/>
      <c r="AH286" s="271"/>
      <c r="AI286" s="271"/>
      <c r="AJ286" s="271"/>
      <c r="AK286" s="271"/>
      <c r="AL286" s="271"/>
      <c r="AM286" s="271"/>
      <c r="AN286" s="271"/>
      <c r="AO286" s="271"/>
      <c r="AP286" s="271"/>
      <c r="AQ286" s="271"/>
      <c r="AR286" s="271"/>
      <c r="AS286" s="271"/>
      <c r="AT286" s="271"/>
      <c r="AU286" s="271"/>
      <c r="AV286" s="271"/>
      <c r="AW286" s="271"/>
      <c r="AX286" s="271"/>
      <c r="AY286" s="271"/>
      <c r="AZ286" s="271"/>
      <c r="BA286" s="271"/>
      <c r="BB286" s="271"/>
      <c r="BC286" s="271"/>
      <c r="BD286" s="271"/>
      <c r="BE286" s="271"/>
      <c r="BN286" s="271"/>
      <c r="BO286" s="271"/>
      <c r="BP286" s="275"/>
      <c r="BQ286" s="275"/>
      <c r="BR286" s="275"/>
    </row>
    <row r="287" spans="18:70" s="274" customFormat="1" x14ac:dyDescent="0.45">
      <c r="R287" s="273"/>
      <c r="S287" s="273"/>
      <c r="T287" s="271"/>
      <c r="U287" s="271"/>
      <c r="V287" s="271"/>
      <c r="W287" s="271"/>
      <c r="X287" s="271"/>
      <c r="Y287" s="271"/>
      <c r="Z287" s="271"/>
      <c r="AA287" s="271"/>
      <c r="AB287" s="271"/>
      <c r="AC287" s="271"/>
      <c r="AD287" s="271"/>
      <c r="AE287" s="271"/>
      <c r="AF287" s="271"/>
      <c r="AG287" s="271"/>
      <c r="AH287" s="271"/>
      <c r="AI287" s="271"/>
      <c r="AJ287" s="271"/>
      <c r="AK287" s="271"/>
      <c r="AL287" s="271"/>
      <c r="AM287" s="271"/>
      <c r="AN287" s="271"/>
      <c r="AO287" s="271"/>
      <c r="AP287" s="271"/>
      <c r="AQ287" s="271"/>
      <c r="AR287" s="271"/>
      <c r="AS287" s="271"/>
      <c r="AT287" s="271"/>
      <c r="AU287" s="271"/>
      <c r="AV287" s="271"/>
      <c r="AW287" s="271"/>
      <c r="AX287" s="271"/>
      <c r="AY287" s="271"/>
      <c r="AZ287" s="271"/>
      <c r="BA287" s="271"/>
      <c r="BB287" s="271"/>
      <c r="BC287" s="271"/>
      <c r="BD287" s="271"/>
      <c r="BE287" s="271"/>
      <c r="BN287" s="271"/>
      <c r="BO287" s="271"/>
      <c r="BP287" s="275"/>
      <c r="BQ287" s="275"/>
      <c r="BR287" s="275"/>
    </row>
    <row r="288" spans="18:70" s="274" customFormat="1" x14ac:dyDescent="0.45">
      <c r="R288" s="273"/>
      <c r="S288" s="273"/>
      <c r="T288" s="271"/>
      <c r="U288" s="271"/>
      <c r="V288" s="271"/>
      <c r="W288" s="271"/>
      <c r="X288" s="271"/>
      <c r="Y288" s="271"/>
      <c r="Z288" s="271"/>
      <c r="AA288" s="271"/>
      <c r="AB288" s="271"/>
      <c r="AC288" s="271"/>
      <c r="AD288" s="271"/>
      <c r="AE288" s="271"/>
      <c r="AF288" s="271"/>
      <c r="AG288" s="271"/>
      <c r="AH288" s="271"/>
      <c r="AI288" s="271"/>
      <c r="AJ288" s="271"/>
      <c r="AK288" s="271"/>
      <c r="AL288" s="271"/>
      <c r="AM288" s="271"/>
      <c r="AN288" s="271"/>
      <c r="AO288" s="271"/>
      <c r="AP288" s="271"/>
      <c r="AQ288" s="271"/>
      <c r="AR288" s="271"/>
      <c r="AS288" s="271"/>
      <c r="AT288" s="271"/>
      <c r="AU288" s="271"/>
      <c r="AV288" s="271"/>
      <c r="AW288" s="271"/>
      <c r="AX288" s="271"/>
      <c r="AY288" s="271"/>
      <c r="AZ288" s="271"/>
      <c r="BA288" s="271"/>
      <c r="BB288" s="271"/>
      <c r="BC288" s="271"/>
      <c r="BD288" s="271"/>
      <c r="BE288" s="271"/>
      <c r="BN288" s="271"/>
      <c r="BO288" s="271"/>
      <c r="BP288" s="275"/>
      <c r="BQ288" s="275"/>
      <c r="BR288" s="275"/>
    </row>
    <row r="289" spans="18:70" s="274" customFormat="1" x14ac:dyDescent="0.45">
      <c r="R289" s="273"/>
      <c r="S289" s="273"/>
      <c r="T289" s="271"/>
      <c r="U289" s="271"/>
      <c r="V289" s="271"/>
      <c r="W289" s="271"/>
      <c r="X289" s="271"/>
      <c r="Y289" s="271"/>
      <c r="Z289" s="271"/>
      <c r="AA289" s="271"/>
      <c r="AB289" s="271"/>
      <c r="AC289" s="271"/>
      <c r="AD289" s="271"/>
      <c r="AE289" s="271"/>
      <c r="AF289" s="271"/>
      <c r="AG289" s="271"/>
      <c r="AH289" s="271"/>
      <c r="AI289" s="271"/>
      <c r="AJ289" s="271"/>
      <c r="AK289" s="271"/>
      <c r="AL289" s="271"/>
      <c r="AM289" s="271"/>
      <c r="AN289" s="271"/>
      <c r="AO289" s="271"/>
      <c r="AP289" s="271"/>
      <c r="AQ289" s="271"/>
      <c r="AR289" s="271"/>
      <c r="AS289" s="271"/>
      <c r="AT289" s="271"/>
      <c r="AU289" s="271"/>
      <c r="AV289" s="271"/>
      <c r="AW289" s="271"/>
      <c r="AX289" s="271"/>
      <c r="AY289" s="271"/>
      <c r="AZ289" s="271"/>
      <c r="BA289" s="271"/>
      <c r="BB289" s="271"/>
      <c r="BC289" s="271"/>
      <c r="BD289" s="271"/>
      <c r="BE289" s="271"/>
      <c r="BN289" s="271"/>
      <c r="BO289" s="271"/>
      <c r="BP289" s="275"/>
      <c r="BQ289" s="275"/>
      <c r="BR289" s="275"/>
    </row>
    <row r="290" spans="18:70" s="274" customFormat="1" x14ac:dyDescent="0.45">
      <c r="R290" s="273"/>
      <c r="S290" s="273"/>
      <c r="T290" s="271"/>
      <c r="U290" s="271"/>
      <c r="V290" s="271"/>
      <c r="W290" s="271"/>
      <c r="X290" s="271"/>
      <c r="Y290" s="271"/>
      <c r="Z290" s="271"/>
      <c r="AA290" s="271"/>
      <c r="AB290" s="271"/>
      <c r="AC290" s="271"/>
      <c r="AD290" s="271"/>
      <c r="AE290" s="271"/>
      <c r="AF290" s="271"/>
      <c r="AG290" s="271"/>
      <c r="AH290" s="271"/>
      <c r="AI290" s="271"/>
      <c r="AJ290" s="271"/>
      <c r="AK290" s="271"/>
      <c r="AL290" s="271"/>
      <c r="AM290" s="271"/>
      <c r="AN290" s="271"/>
      <c r="AO290" s="271"/>
      <c r="AP290" s="271"/>
      <c r="AQ290" s="271"/>
      <c r="AR290" s="271"/>
      <c r="AS290" s="271"/>
      <c r="AT290" s="271"/>
      <c r="AU290" s="271"/>
      <c r="AV290" s="271"/>
      <c r="AW290" s="271"/>
      <c r="AX290" s="271"/>
      <c r="AY290" s="271"/>
      <c r="AZ290" s="271"/>
      <c r="BA290" s="271"/>
      <c r="BB290" s="271"/>
      <c r="BC290" s="271"/>
      <c r="BD290" s="271"/>
      <c r="BE290" s="271"/>
      <c r="BN290" s="271"/>
      <c r="BO290" s="271"/>
      <c r="BP290" s="275"/>
      <c r="BQ290" s="275"/>
      <c r="BR290" s="275"/>
    </row>
    <row r="291" spans="18:70" s="274" customFormat="1" x14ac:dyDescent="0.45">
      <c r="R291" s="273"/>
      <c r="S291" s="273"/>
      <c r="T291" s="271"/>
      <c r="U291" s="271"/>
      <c r="V291" s="271"/>
      <c r="W291" s="271"/>
      <c r="X291" s="271"/>
      <c r="Y291" s="271"/>
      <c r="Z291" s="271"/>
      <c r="AA291" s="271"/>
      <c r="AB291" s="271"/>
      <c r="AC291" s="271"/>
      <c r="AD291" s="271"/>
      <c r="AE291" s="271"/>
      <c r="AF291" s="271"/>
      <c r="AG291" s="271"/>
      <c r="AH291" s="271"/>
      <c r="AI291" s="271"/>
      <c r="AJ291" s="271"/>
      <c r="AK291" s="271"/>
      <c r="AL291" s="271"/>
      <c r="AM291" s="271"/>
      <c r="AN291" s="271"/>
      <c r="AO291" s="271"/>
      <c r="AP291" s="271"/>
      <c r="AQ291" s="271"/>
      <c r="AR291" s="271"/>
      <c r="AS291" s="271"/>
      <c r="AT291" s="271"/>
      <c r="AU291" s="271"/>
      <c r="AV291" s="271"/>
      <c r="AW291" s="271"/>
      <c r="AX291" s="271"/>
      <c r="AY291" s="271"/>
      <c r="AZ291" s="271"/>
      <c r="BA291" s="271"/>
      <c r="BB291" s="271"/>
      <c r="BC291" s="271"/>
      <c r="BD291" s="271"/>
      <c r="BE291" s="271"/>
      <c r="BN291" s="271"/>
      <c r="BO291" s="271"/>
      <c r="BP291" s="275"/>
      <c r="BQ291" s="275"/>
      <c r="BR291" s="275"/>
    </row>
    <row r="292" spans="18:70" s="274" customFormat="1" x14ac:dyDescent="0.45">
      <c r="R292" s="273"/>
      <c r="S292" s="273"/>
      <c r="T292" s="271"/>
      <c r="U292" s="271"/>
      <c r="V292" s="271"/>
      <c r="W292" s="271"/>
      <c r="X292" s="271"/>
      <c r="Y292" s="271"/>
      <c r="Z292" s="271"/>
      <c r="AA292" s="271"/>
      <c r="AB292" s="271"/>
      <c r="AC292" s="271"/>
      <c r="AD292" s="271"/>
      <c r="AE292" s="271"/>
      <c r="AF292" s="271"/>
      <c r="AG292" s="271"/>
      <c r="AH292" s="271"/>
      <c r="AI292" s="271"/>
      <c r="AJ292" s="271"/>
      <c r="AK292" s="271"/>
      <c r="AL292" s="271"/>
      <c r="AM292" s="271"/>
      <c r="AN292" s="271"/>
      <c r="AO292" s="271"/>
      <c r="AP292" s="271"/>
      <c r="AQ292" s="271"/>
      <c r="AR292" s="271"/>
      <c r="AS292" s="271"/>
      <c r="AT292" s="271"/>
      <c r="AU292" s="271"/>
      <c r="AV292" s="271"/>
      <c r="AW292" s="271"/>
      <c r="AX292" s="271"/>
      <c r="AY292" s="271"/>
      <c r="AZ292" s="271"/>
      <c r="BA292" s="271"/>
      <c r="BB292" s="271"/>
      <c r="BC292" s="271"/>
      <c r="BD292" s="271"/>
      <c r="BE292" s="271"/>
      <c r="BN292" s="271"/>
      <c r="BO292" s="271"/>
      <c r="BP292" s="275"/>
      <c r="BQ292" s="275"/>
      <c r="BR292" s="275"/>
    </row>
    <row r="293" spans="18:70" s="274" customFormat="1" x14ac:dyDescent="0.45">
      <c r="R293" s="273"/>
      <c r="S293" s="273"/>
      <c r="T293" s="271"/>
      <c r="U293" s="271"/>
      <c r="V293" s="271"/>
      <c r="W293" s="271"/>
      <c r="X293" s="271"/>
      <c r="Y293" s="271"/>
      <c r="Z293" s="271"/>
      <c r="AA293" s="271"/>
      <c r="AB293" s="271"/>
      <c r="AC293" s="271"/>
      <c r="AD293" s="271"/>
      <c r="AE293" s="271"/>
      <c r="AF293" s="271"/>
      <c r="AG293" s="271"/>
      <c r="AH293" s="271"/>
      <c r="AI293" s="271"/>
      <c r="AJ293" s="271"/>
      <c r="AK293" s="271"/>
      <c r="AL293" s="271"/>
      <c r="AM293" s="271"/>
      <c r="AN293" s="271"/>
      <c r="AO293" s="271"/>
      <c r="AP293" s="271"/>
      <c r="AQ293" s="271"/>
      <c r="AR293" s="271"/>
      <c r="AS293" s="271"/>
      <c r="AT293" s="271"/>
      <c r="AU293" s="271"/>
      <c r="AV293" s="271"/>
      <c r="AW293" s="271"/>
      <c r="AX293" s="271"/>
      <c r="AY293" s="271"/>
      <c r="AZ293" s="271"/>
      <c r="BA293" s="271"/>
      <c r="BB293" s="271"/>
      <c r="BC293" s="271"/>
      <c r="BD293" s="271"/>
      <c r="BE293" s="271"/>
      <c r="BN293" s="271"/>
      <c r="BO293" s="271"/>
      <c r="BP293" s="275"/>
      <c r="BQ293" s="275"/>
      <c r="BR293" s="275"/>
    </row>
    <row r="294" spans="18:70" s="274" customFormat="1" x14ac:dyDescent="0.45">
      <c r="R294" s="273"/>
      <c r="S294" s="273"/>
      <c r="T294" s="271"/>
      <c r="U294" s="271"/>
      <c r="V294" s="271"/>
      <c r="W294" s="271"/>
      <c r="X294" s="271"/>
      <c r="Y294" s="271"/>
      <c r="Z294" s="271"/>
      <c r="AA294" s="271"/>
      <c r="AB294" s="271"/>
      <c r="AC294" s="271"/>
      <c r="AD294" s="271"/>
      <c r="AE294" s="271"/>
      <c r="AF294" s="271"/>
      <c r="AG294" s="271"/>
      <c r="AH294" s="271"/>
      <c r="AI294" s="271"/>
      <c r="AJ294" s="271"/>
      <c r="AK294" s="271"/>
      <c r="AL294" s="271"/>
      <c r="AM294" s="271"/>
      <c r="AN294" s="271"/>
      <c r="AO294" s="271"/>
      <c r="AP294" s="271"/>
      <c r="AQ294" s="271"/>
      <c r="AR294" s="271"/>
      <c r="AS294" s="271"/>
      <c r="AT294" s="271"/>
      <c r="AU294" s="271"/>
      <c r="AV294" s="271"/>
      <c r="AW294" s="271"/>
      <c r="AX294" s="271"/>
      <c r="AY294" s="271"/>
      <c r="AZ294" s="271"/>
      <c r="BA294" s="271"/>
      <c r="BB294" s="271"/>
      <c r="BC294" s="271"/>
      <c r="BD294" s="271"/>
      <c r="BE294" s="271"/>
      <c r="BN294" s="271"/>
      <c r="BO294" s="271"/>
      <c r="BP294" s="275"/>
      <c r="BQ294" s="275"/>
      <c r="BR294" s="275"/>
    </row>
    <row r="295" spans="18:70" s="274" customFormat="1" x14ac:dyDescent="0.45">
      <c r="R295" s="273"/>
      <c r="S295" s="273"/>
      <c r="T295" s="271"/>
      <c r="U295" s="271"/>
      <c r="V295" s="271"/>
      <c r="W295" s="271"/>
      <c r="X295" s="271"/>
      <c r="Y295" s="271"/>
      <c r="Z295" s="271"/>
      <c r="AA295" s="271"/>
      <c r="AB295" s="271"/>
      <c r="AC295" s="271"/>
      <c r="AD295" s="271"/>
      <c r="AE295" s="271"/>
      <c r="AF295" s="271"/>
      <c r="AG295" s="271"/>
      <c r="AH295" s="271"/>
      <c r="AI295" s="271"/>
      <c r="AJ295" s="271"/>
      <c r="AK295" s="271"/>
      <c r="AL295" s="271"/>
      <c r="AM295" s="271"/>
      <c r="AN295" s="271"/>
      <c r="AO295" s="271"/>
      <c r="AP295" s="271"/>
      <c r="AQ295" s="271"/>
      <c r="AR295" s="271"/>
      <c r="AS295" s="271"/>
      <c r="AT295" s="271"/>
      <c r="AU295" s="271"/>
      <c r="AV295" s="271"/>
      <c r="AW295" s="271"/>
      <c r="AX295" s="271"/>
      <c r="AY295" s="271"/>
      <c r="AZ295" s="271"/>
      <c r="BA295" s="271"/>
      <c r="BB295" s="271"/>
      <c r="BC295" s="271"/>
      <c r="BD295" s="271"/>
      <c r="BE295" s="271"/>
      <c r="BN295" s="271"/>
      <c r="BO295" s="271"/>
      <c r="BP295" s="275"/>
      <c r="BQ295" s="275"/>
      <c r="BR295" s="275"/>
    </row>
    <row r="296" spans="18:70" s="274" customFormat="1" x14ac:dyDescent="0.45">
      <c r="R296" s="273"/>
      <c r="S296" s="273"/>
      <c r="T296" s="271"/>
      <c r="U296" s="271"/>
      <c r="V296" s="271"/>
      <c r="W296" s="271"/>
      <c r="X296" s="271"/>
      <c r="Y296" s="271"/>
      <c r="Z296" s="271"/>
      <c r="AA296" s="271"/>
      <c r="AB296" s="271"/>
      <c r="AC296" s="271"/>
      <c r="AD296" s="271"/>
      <c r="AE296" s="271"/>
      <c r="AF296" s="271"/>
      <c r="AG296" s="271"/>
      <c r="AH296" s="271"/>
      <c r="AI296" s="271"/>
      <c r="AJ296" s="271"/>
      <c r="AK296" s="271"/>
      <c r="AL296" s="271"/>
      <c r="AM296" s="271"/>
      <c r="AN296" s="271"/>
      <c r="AO296" s="271"/>
      <c r="AP296" s="271"/>
      <c r="AQ296" s="271"/>
      <c r="AR296" s="271"/>
      <c r="AS296" s="271"/>
      <c r="AT296" s="271"/>
      <c r="AU296" s="271"/>
      <c r="AV296" s="271"/>
      <c r="AW296" s="271"/>
      <c r="AX296" s="271"/>
      <c r="AY296" s="271"/>
      <c r="AZ296" s="271"/>
      <c r="BA296" s="271"/>
      <c r="BB296" s="271"/>
      <c r="BC296" s="271"/>
      <c r="BD296" s="271"/>
      <c r="BE296" s="271"/>
      <c r="BN296" s="271"/>
      <c r="BO296" s="271"/>
      <c r="BP296" s="275"/>
      <c r="BQ296" s="275"/>
      <c r="BR296" s="275"/>
    </row>
    <row r="297" spans="18:70" s="274" customFormat="1" x14ac:dyDescent="0.45">
      <c r="R297" s="273"/>
      <c r="S297" s="273"/>
      <c r="T297" s="271"/>
      <c r="U297" s="271"/>
      <c r="V297" s="271"/>
      <c r="W297" s="271"/>
      <c r="X297" s="271"/>
      <c r="Y297" s="271"/>
      <c r="Z297" s="271"/>
      <c r="AA297" s="271"/>
      <c r="AB297" s="271"/>
      <c r="AC297" s="271"/>
      <c r="AD297" s="271"/>
      <c r="AE297" s="271"/>
      <c r="AF297" s="271"/>
      <c r="AG297" s="271"/>
      <c r="AH297" s="271"/>
      <c r="AI297" s="271"/>
      <c r="AJ297" s="271"/>
      <c r="AK297" s="271"/>
      <c r="AL297" s="271"/>
      <c r="AM297" s="271"/>
      <c r="AN297" s="271"/>
      <c r="AO297" s="271"/>
      <c r="AP297" s="271"/>
      <c r="AQ297" s="271"/>
      <c r="AR297" s="271"/>
      <c r="AS297" s="271"/>
      <c r="AT297" s="271"/>
      <c r="AU297" s="271"/>
      <c r="AV297" s="271"/>
      <c r="AW297" s="271"/>
      <c r="AX297" s="271"/>
      <c r="AY297" s="271"/>
      <c r="AZ297" s="271"/>
      <c r="BA297" s="271"/>
      <c r="BB297" s="271"/>
      <c r="BC297" s="271"/>
      <c r="BD297" s="271"/>
      <c r="BE297" s="271"/>
      <c r="BN297" s="271"/>
      <c r="BO297" s="271"/>
      <c r="BP297" s="275"/>
      <c r="BQ297" s="275"/>
      <c r="BR297" s="275"/>
    </row>
    <row r="298" spans="18:70" s="274" customFormat="1" x14ac:dyDescent="0.45">
      <c r="R298" s="273"/>
      <c r="S298" s="273"/>
      <c r="T298" s="271"/>
      <c r="U298" s="271"/>
      <c r="V298" s="271"/>
      <c r="W298" s="271"/>
      <c r="X298" s="271"/>
      <c r="Y298" s="271"/>
      <c r="Z298" s="271"/>
      <c r="AA298" s="271"/>
      <c r="AB298" s="271"/>
      <c r="AC298" s="271"/>
      <c r="AD298" s="271"/>
      <c r="AE298" s="271"/>
      <c r="AF298" s="271"/>
      <c r="AG298" s="271"/>
      <c r="AH298" s="271"/>
      <c r="AI298" s="271"/>
      <c r="AJ298" s="271"/>
      <c r="AK298" s="271"/>
      <c r="AL298" s="271"/>
      <c r="AM298" s="271"/>
      <c r="AN298" s="271"/>
      <c r="AO298" s="271"/>
      <c r="AP298" s="271"/>
      <c r="AQ298" s="271"/>
      <c r="AR298" s="271"/>
      <c r="AS298" s="271"/>
      <c r="AT298" s="271"/>
      <c r="AU298" s="271"/>
      <c r="AV298" s="271"/>
      <c r="AW298" s="271"/>
      <c r="AX298" s="271"/>
      <c r="AY298" s="271"/>
      <c r="AZ298" s="271"/>
      <c r="BA298" s="271"/>
      <c r="BB298" s="271"/>
      <c r="BC298" s="271"/>
      <c r="BD298" s="271"/>
      <c r="BE298" s="271"/>
      <c r="BN298" s="271"/>
      <c r="BO298" s="271"/>
      <c r="BP298" s="275"/>
      <c r="BQ298" s="275"/>
      <c r="BR298" s="275"/>
    </row>
    <row r="299" spans="18:70" s="274" customFormat="1" x14ac:dyDescent="0.45">
      <c r="R299" s="273"/>
      <c r="S299" s="273"/>
      <c r="T299" s="271"/>
      <c r="U299" s="271"/>
      <c r="V299" s="271"/>
      <c r="W299" s="271"/>
      <c r="X299" s="271"/>
      <c r="Y299" s="271"/>
      <c r="Z299" s="271"/>
      <c r="AA299" s="271"/>
      <c r="AB299" s="271"/>
      <c r="AC299" s="271"/>
      <c r="AD299" s="271"/>
      <c r="AE299" s="271"/>
      <c r="AF299" s="271"/>
      <c r="AG299" s="271"/>
      <c r="AH299" s="271"/>
      <c r="AI299" s="271"/>
      <c r="AJ299" s="271"/>
      <c r="AK299" s="271"/>
      <c r="AL299" s="271"/>
      <c r="AM299" s="271"/>
      <c r="AN299" s="271"/>
      <c r="AO299" s="271"/>
      <c r="AP299" s="271"/>
      <c r="AQ299" s="271"/>
      <c r="AR299" s="271"/>
      <c r="AS299" s="271"/>
      <c r="AT299" s="271"/>
      <c r="AU299" s="271"/>
      <c r="AV299" s="271"/>
      <c r="AW299" s="271"/>
      <c r="AX299" s="271"/>
      <c r="AY299" s="271"/>
      <c r="AZ299" s="271"/>
      <c r="BA299" s="271"/>
      <c r="BB299" s="271"/>
      <c r="BC299" s="271"/>
      <c r="BD299" s="271"/>
      <c r="BE299" s="271"/>
      <c r="BN299" s="271"/>
      <c r="BO299" s="271"/>
      <c r="BP299" s="275"/>
      <c r="BQ299" s="275"/>
      <c r="BR299" s="275"/>
    </row>
    <row r="300" spans="18:70" s="274" customFormat="1" x14ac:dyDescent="0.45">
      <c r="R300" s="273"/>
      <c r="S300" s="273"/>
      <c r="T300" s="271"/>
      <c r="U300" s="271"/>
      <c r="V300" s="271"/>
      <c r="W300" s="271"/>
      <c r="X300" s="271"/>
      <c r="Y300" s="271"/>
      <c r="Z300" s="271"/>
      <c r="AA300" s="271"/>
      <c r="AB300" s="271"/>
      <c r="AC300" s="271"/>
      <c r="AD300" s="271"/>
      <c r="AE300" s="271"/>
      <c r="AF300" s="271"/>
      <c r="AG300" s="271"/>
      <c r="AH300" s="271"/>
      <c r="AI300" s="271"/>
      <c r="AJ300" s="271"/>
      <c r="AK300" s="271"/>
      <c r="AL300" s="271"/>
      <c r="AM300" s="271"/>
      <c r="AN300" s="271"/>
      <c r="AO300" s="271"/>
      <c r="AP300" s="271"/>
      <c r="AQ300" s="271"/>
      <c r="AR300" s="271"/>
      <c r="AS300" s="271"/>
      <c r="AT300" s="271"/>
      <c r="AU300" s="271"/>
      <c r="AV300" s="271"/>
      <c r="AW300" s="271"/>
      <c r="AX300" s="271"/>
      <c r="AY300" s="271"/>
      <c r="AZ300" s="271"/>
      <c r="BA300" s="271"/>
      <c r="BB300" s="271"/>
      <c r="BC300" s="271"/>
      <c r="BD300" s="271"/>
      <c r="BE300" s="271"/>
      <c r="BN300" s="271"/>
      <c r="BO300" s="271"/>
      <c r="BP300" s="275"/>
      <c r="BQ300" s="275"/>
      <c r="BR300" s="275"/>
    </row>
    <row r="301" spans="18:70" s="274" customFormat="1" x14ac:dyDescent="0.45">
      <c r="R301" s="273"/>
      <c r="S301" s="273"/>
      <c r="T301" s="271"/>
      <c r="U301" s="271"/>
      <c r="V301" s="271"/>
      <c r="W301" s="271"/>
      <c r="X301" s="271"/>
      <c r="Y301" s="271"/>
      <c r="Z301" s="271"/>
      <c r="AA301" s="271"/>
      <c r="AB301" s="271"/>
      <c r="AC301" s="271"/>
      <c r="AD301" s="271"/>
      <c r="AE301" s="271"/>
      <c r="AF301" s="271"/>
      <c r="AG301" s="271"/>
      <c r="AH301" s="271"/>
      <c r="AI301" s="271"/>
      <c r="AJ301" s="271"/>
      <c r="AK301" s="271"/>
      <c r="AL301" s="271"/>
      <c r="AM301" s="271"/>
      <c r="AN301" s="271"/>
      <c r="AO301" s="271"/>
      <c r="AP301" s="271"/>
      <c r="AQ301" s="271"/>
      <c r="AR301" s="271"/>
      <c r="AS301" s="271"/>
      <c r="AT301" s="271"/>
      <c r="AU301" s="271"/>
      <c r="AV301" s="271"/>
      <c r="AW301" s="271"/>
      <c r="AX301" s="271"/>
      <c r="AY301" s="271"/>
      <c r="AZ301" s="271"/>
      <c r="BA301" s="271"/>
      <c r="BB301" s="271"/>
      <c r="BC301" s="271"/>
      <c r="BD301" s="271"/>
      <c r="BE301" s="271"/>
      <c r="BN301" s="271"/>
      <c r="BO301" s="271"/>
      <c r="BP301" s="275"/>
      <c r="BQ301" s="275"/>
      <c r="BR301" s="275"/>
    </row>
    <row r="302" spans="18:70" s="274" customFormat="1" x14ac:dyDescent="0.45">
      <c r="R302" s="273"/>
      <c r="S302" s="273"/>
      <c r="T302" s="271"/>
      <c r="U302" s="271"/>
      <c r="V302" s="271"/>
      <c r="W302" s="271"/>
      <c r="X302" s="271"/>
      <c r="Y302" s="271"/>
      <c r="Z302" s="271"/>
      <c r="AA302" s="271"/>
      <c r="AB302" s="271"/>
      <c r="AC302" s="271"/>
      <c r="AD302" s="271"/>
      <c r="AE302" s="271"/>
      <c r="AF302" s="271"/>
      <c r="AG302" s="271"/>
      <c r="AH302" s="271"/>
      <c r="AI302" s="271"/>
      <c r="AJ302" s="271"/>
      <c r="AK302" s="271"/>
      <c r="AL302" s="271"/>
      <c r="AM302" s="271"/>
      <c r="AN302" s="271"/>
      <c r="AO302" s="271"/>
      <c r="AP302" s="271"/>
      <c r="AQ302" s="271"/>
      <c r="AR302" s="271"/>
      <c r="AS302" s="271"/>
      <c r="AT302" s="271"/>
      <c r="AU302" s="271"/>
      <c r="AV302" s="271"/>
      <c r="AW302" s="271"/>
      <c r="AX302" s="271"/>
      <c r="AY302" s="271"/>
      <c r="AZ302" s="271"/>
      <c r="BA302" s="271"/>
      <c r="BB302" s="271"/>
      <c r="BC302" s="271"/>
      <c r="BD302" s="271"/>
      <c r="BE302" s="271"/>
      <c r="BN302" s="271"/>
      <c r="BO302" s="271"/>
      <c r="BP302" s="275"/>
      <c r="BQ302" s="275"/>
      <c r="BR302" s="275"/>
    </row>
    <row r="303" spans="18:70" s="274" customFormat="1" x14ac:dyDescent="0.45">
      <c r="R303" s="273"/>
      <c r="S303" s="273"/>
      <c r="T303" s="271"/>
      <c r="U303" s="271"/>
      <c r="V303" s="271"/>
      <c r="W303" s="271"/>
      <c r="X303" s="271"/>
      <c r="Y303" s="271"/>
      <c r="Z303" s="271"/>
      <c r="AA303" s="271"/>
      <c r="AB303" s="271"/>
      <c r="AC303" s="271"/>
      <c r="AD303" s="271"/>
      <c r="AE303" s="271"/>
      <c r="AF303" s="271"/>
      <c r="AG303" s="271"/>
      <c r="AH303" s="271"/>
      <c r="AI303" s="271"/>
      <c r="AJ303" s="271"/>
      <c r="AK303" s="271"/>
      <c r="AL303" s="271"/>
      <c r="AM303" s="271"/>
      <c r="AN303" s="271"/>
      <c r="AO303" s="271"/>
      <c r="AP303" s="271"/>
      <c r="AQ303" s="271"/>
      <c r="AR303" s="271"/>
      <c r="AS303" s="271"/>
      <c r="AT303" s="271"/>
      <c r="AU303" s="271"/>
      <c r="AV303" s="271"/>
      <c r="AW303" s="271"/>
      <c r="AX303" s="271"/>
      <c r="AY303" s="271"/>
      <c r="AZ303" s="271"/>
      <c r="BA303" s="271"/>
      <c r="BB303" s="271"/>
      <c r="BC303" s="271"/>
      <c r="BD303" s="271"/>
      <c r="BE303" s="271"/>
      <c r="BN303" s="271"/>
      <c r="BO303" s="271"/>
      <c r="BP303" s="275"/>
      <c r="BQ303" s="275"/>
      <c r="BR303" s="275"/>
    </row>
    <row r="304" spans="18:70" s="274" customFormat="1" x14ac:dyDescent="0.45">
      <c r="R304" s="273"/>
      <c r="S304" s="273"/>
      <c r="T304" s="271"/>
      <c r="U304" s="271"/>
      <c r="V304" s="271"/>
      <c r="W304" s="271"/>
      <c r="X304" s="271"/>
      <c r="Y304" s="271"/>
      <c r="Z304" s="271"/>
      <c r="AA304" s="271"/>
      <c r="AB304" s="271"/>
      <c r="AC304" s="271"/>
      <c r="AD304" s="271"/>
      <c r="AE304" s="271"/>
      <c r="AF304" s="271"/>
      <c r="AG304" s="271"/>
      <c r="AH304" s="271"/>
      <c r="AI304" s="271"/>
      <c r="AJ304" s="271"/>
      <c r="AK304" s="271"/>
      <c r="AL304" s="271"/>
      <c r="AM304" s="271"/>
      <c r="AN304" s="271"/>
      <c r="AO304" s="271"/>
      <c r="AP304" s="271"/>
      <c r="AQ304" s="271"/>
      <c r="AR304" s="271"/>
      <c r="AS304" s="271"/>
      <c r="AT304" s="271"/>
      <c r="AU304" s="271"/>
      <c r="AV304" s="271"/>
      <c r="AW304" s="271"/>
      <c r="AX304" s="271"/>
      <c r="AY304" s="271"/>
      <c r="AZ304" s="271"/>
      <c r="BA304" s="271"/>
      <c r="BB304" s="271"/>
      <c r="BC304" s="271"/>
      <c r="BD304" s="271"/>
      <c r="BE304" s="271"/>
      <c r="BN304" s="271"/>
      <c r="BO304" s="271"/>
      <c r="BP304" s="275"/>
      <c r="BQ304" s="275"/>
      <c r="BR304" s="275"/>
    </row>
    <row r="305" spans="18:70" s="274" customFormat="1" x14ac:dyDescent="0.45">
      <c r="R305" s="273"/>
      <c r="S305" s="273"/>
      <c r="T305" s="271"/>
      <c r="U305" s="271"/>
      <c r="V305" s="271"/>
      <c r="W305" s="271"/>
      <c r="X305" s="271"/>
      <c r="Y305" s="271"/>
      <c r="Z305" s="271"/>
      <c r="AA305" s="271"/>
      <c r="AB305" s="271"/>
      <c r="AC305" s="271"/>
      <c r="AD305" s="271"/>
      <c r="AE305" s="271"/>
      <c r="AF305" s="271"/>
      <c r="AG305" s="271"/>
      <c r="AH305" s="271"/>
      <c r="AI305" s="271"/>
      <c r="AJ305" s="271"/>
      <c r="AK305" s="271"/>
      <c r="AL305" s="271"/>
      <c r="AM305" s="271"/>
      <c r="AN305" s="271"/>
      <c r="AO305" s="271"/>
      <c r="AP305" s="271"/>
      <c r="AQ305" s="271"/>
      <c r="AR305" s="271"/>
      <c r="AS305" s="271"/>
      <c r="AT305" s="271"/>
      <c r="AU305" s="271"/>
      <c r="AV305" s="271"/>
      <c r="AW305" s="271"/>
      <c r="AX305" s="271"/>
      <c r="AY305" s="271"/>
      <c r="AZ305" s="271"/>
      <c r="BA305" s="271"/>
      <c r="BB305" s="271"/>
      <c r="BC305" s="271"/>
      <c r="BD305" s="271"/>
      <c r="BE305" s="271"/>
      <c r="BN305" s="271"/>
      <c r="BO305" s="271"/>
      <c r="BP305" s="275"/>
      <c r="BQ305" s="275"/>
      <c r="BR305" s="275"/>
    </row>
    <row r="306" spans="18:70" s="274" customFormat="1" x14ac:dyDescent="0.45">
      <c r="R306" s="273"/>
      <c r="S306" s="273"/>
      <c r="T306" s="271"/>
      <c r="U306" s="271"/>
      <c r="V306" s="271"/>
      <c r="W306" s="271"/>
      <c r="X306" s="271"/>
      <c r="Y306" s="271"/>
      <c r="Z306" s="271"/>
      <c r="AA306" s="271"/>
      <c r="AB306" s="271"/>
      <c r="AC306" s="271"/>
      <c r="AD306" s="271"/>
      <c r="AE306" s="271"/>
      <c r="AF306" s="271"/>
      <c r="AG306" s="271"/>
      <c r="AH306" s="271"/>
      <c r="AI306" s="271"/>
      <c r="AJ306" s="271"/>
      <c r="AK306" s="271"/>
      <c r="AL306" s="271"/>
      <c r="AM306" s="271"/>
      <c r="AN306" s="271"/>
      <c r="AO306" s="271"/>
      <c r="AP306" s="271"/>
      <c r="AQ306" s="271"/>
      <c r="AR306" s="271"/>
      <c r="AS306" s="271"/>
      <c r="AT306" s="271"/>
      <c r="AU306" s="271"/>
      <c r="AV306" s="271"/>
      <c r="AW306" s="271"/>
      <c r="AX306" s="271"/>
      <c r="AY306" s="271"/>
      <c r="AZ306" s="271"/>
      <c r="BA306" s="271"/>
      <c r="BB306" s="271"/>
      <c r="BC306" s="271"/>
      <c r="BD306" s="271"/>
      <c r="BE306" s="271"/>
      <c r="BN306" s="271"/>
      <c r="BO306" s="271"/>
      <c r="BP306" s="275"/>
      <c r="BQ306" s="275"/>
      <c r="BR306" s="275"/>
    </row>
    <row r="307" spans="18:70" s="274" customFormat="1" x14ac:dyDescent="0.45">
      <c r="R307" s="273"/>
      <c r="S307" s="273"/>
      <c r="T307" s="271"/>
      <c r="U307" s="271"/>
      <c r="V307" s="271"/>
      <c r="W307" s="271"/>
      <c r="X307" s="271"/>
      <c r="Y307" s="271"/>
      <c r="Z307" s="271"/>
      <c r="AA307" s="271"/>
      <c r="AB307" s="271"/>
      <c r="AC307" s="271"/>
      <c r="AD307" s="271"/>
      <c r="AE307" s="271"/>
      <c r="AF307" s="271"/>
      <c r="AG307" s="271"/>
      <c r="AH307" s="271"/>
      <c r="AI307" s="271"/>
      <c r="AJ307" s="271"/>
      <c r="AK307" s="271"/>
      <c r="AL307" s="271"/>
      <c r="AM307" s="271"/>
      <c r="AN307" s="271"/>
      <c r="AO307" s="271"/>
      <c r="AP307" s="271"/>
      <c r="AQ307" s="271"/>
      <c r="AR307" s="271"/>
      <c r="AS307" s="271"/>
      <c r="AT307" s="271"/>
      <c r="AU307" s="271"/>
      <c r="AV307" s="271"/>
      <c r="AW307" s="271"/>
      <c r="AX307" s="271"/>
      <c r="AY307" s="271"/>
      <c r="AZ307" s="271"/>
      <c r="BA307" s="271"/>
      <c r="BB307" s="271"/>
      <c r="BC307" s="271"/>
      <c r="BD307" s="271"/>
      <c r="BE307" s="271"/>
      <c r="BN307" s="271"/>
      <c r="BO307" s="271"/>
      <c r="BP307" s="275"/>
      <c r="BQ307" s="275"/>
      <c r="BR307" s="275"/>
    </row>
    <row r="308" spans="18:70" s="274" customFormat="1" x14ac:dyDescent="0.45">
      <c r="R308" s="273"/>
      <c r="S308" s="273"/>
      <c r="T308" s="271"/>
      <c r="U308" s="271"/>
      <c r="V308" s="271"/>
      <c r="W308" s="271"/>
      <c r="X308" s="271"/>
      <c r="Y308" s="271"/>
      <c r="Z308" s="271"/>
      <c r="AA308" s="271"/>
      <c r="AB308" s="271"/>
      <c r="AC308" s="271"/>
      <c r="AD308" s="271"/>
      <c r="AE308" s="271"/>
      <c r="AF308" s="271"/>
      <c r="AG308" s="271"/>
      <c r="AH308" s="271"/>
      <c r="AI308" s="271"/>
      <c r="AJ308" s="271"/>
      <c r="AK308" s="271"/>
      <c r="AL308" s="271"/>
      <c r="AM308" s="271"/>
      <c r="AN308" s="271"/>
      <c r="AO308" s="271"/>
      <c r="AP308" s="271"/>
      <c r="AQ308" s="271"/>
      <c r="AR308" s="271"/>
      <c r="AS308" s="271"/>
      <c r="AT308" s="271"/>
      <c r="AU308" s="271"/>
      <c r="AV308" s="271"/>
      <c r="AW308" s="271"/>
      <c r="AX308" s="271"/>
      <c r="AY308" s="271"/>
      <c r="AZ308" s="271"/>
      <c r="BA308" s="271"/>
      <c r="BB308" s="271"/>
      <c r="BC308" s="271"/>
      <c r="BD308" s="271"/>
      <c r="BE308" s="271"/>
      <c r="BN308" s="271"/>
      <c r="BO308" s="271"/>
      <c r="BP308" s="275"/>
      <c r="BQ308" s="275"/>
      <c r="BR308" s="275"/>
    </row>
    <row r="309" spans="18:70" s="274" customFormat="1" x14ac:dyDescent="0.45">
      <c r="R309" s="273"/>
      <c r="S309" s="273"/>
      <c r="T309" s="271"/>
      <c r="U309" s="271"/>
      <c r="V309" s="271"/>
      <c r="W309" s="271"/>
      <c r="X309" s="271"/>
      <c r="Y309" s="271"/>
      <c r="Z309" s="271"/>
      <c r="AA309" s="271"/>
      <c r="AB309" s="271"/>
      <c r="AC309" s="271"/>
      <c r="AD309" s="271"/>
      <c r="AE309" s="271"/>
      <c r="AF309" s="271"/>
      <c r="AG309" s="271"/>
      <c r="AH309" s="271"/>
      <c r="AI309" s="271"/>
      <c r="AJ309" s="271"/>
      <c r="AK309" s="271"/>
      <c r="AL309" s="271"/>
      <c r="AM309" s="271"/>
      <c r="AN309" s="271"/>
      <c r="AO309" s="271"/>
      <c r="AP309" s="271"/>
      <c r="AQ309" s="271"/>
      <c r="AR309" s="271"/>
      <c r="AS309" s="271"/>
      <c r="AT309" s="271"/>
      <c r="AU309" s="271"/>
      <c r="AV309" s="271"/>
      <c r="AW309" s="271"/>
      <c r="AX309" s="271"/>
      <c r="AY309" s="271"/>
      <c r="AZ309" s="271"/>
      <c r="BA309" s="271"/>
      <c r="BB309" s="271"/>
      <c r="BC309" s="271"/>
      <c r="BD309" s="271"/>
      <c r="BE309" s="271"/>
      <c r="BN309" s="271"/>
      <c r="BO309" s="271"/>
      <c r="BP309" s="275"/>
      <c r="BQ309" s="275"/>
      <c r="BR309" s="275"/>
    </row>
    <row r="310" spans="18:70" s="274" customFormat="1" x14ac:dyDescent="0.45">
      <c r="R310" s="273"/>
      <c r="S310" s="273"/>
      <c r="T310" s="271"/>
      <c r="U310" s="271"/>
      <c r="V310" s="271"/>
      <c r="W310" s="271"/>
      <c r="X310" s="271"/>
      <c r="Y310" s="271"/>
      <c r="Z310" s="271"/>
      <c r="AA310" s="271"/>
      <c r="AB310" s="271"/>
      <c r="AC310" s="271"/>
      <c r="AD310" s="271"/>
      <c r="AE310" s="271"/>
      <c r="AF310" s="271"/>
      <c r="AG310" s="271"/>
      <c r="AH310" s="271"/>
      <c r="AI310" s="271"/>
      <c r="AJ310" s="271"/>
      <c r="AK310" s="271"/>
      <c r="AL310" s="271"/>
      <c r="AM310" s="271"/>
      <c r="AN310" s="271"/>
      <c r="AO310" s="271"/>
      <c r="AP310" s="271"/>
      <c r="AQ310" s="271"/>
      <c r="AR310" s="271"/>
      <c r="AS310" s="271"/>
      <c r="AT310" s="271"/>
      <c r="AU310" s="271"/>
      <c r="AV310" s="271"/>
      <c r="AW310" s="271"/>
      <c r="AX310" s="271"/>
      <c r="AY310" s="271"/>
      <c r="AZ310" s="271"/>
      <c r="BA310" s="271"/>
      <c r="BB310" s="271"/>
      <c r="BC310" s="271"/>
      <c r="BD310" s="271"/>
      <c r="BE310" s="271"/>
      <c r="BN310" s="271"/>
      <c r="BO310" s="271"/>
      <c r="BP310" s="275"/>
      <c r="BQ310" s="275"/>
      <c r="BR310" s="275"/>
    </row>
    <row r="311" spans="18:70" s="274" customFormat="1" x14ac:dyDescent="0.45">
      <c r="R311" s="273"/>
      <c r="S311" s="273"/>
      <c r="T311" s="271"/>
      <c r="U311" s="271"/>
      <c r="V311" s="271"/>
      <c r="W311" s="271"/>
      <c r="X311" s="271"/>
      <c r="Y311" s="271"/>
      <c r="Z311" s="271"/>
      <c r="AA311" s="271"/>
      <c r="AB311" s="271"/>
      <c r="AC311" s="271"/>
      <c r="AD311" s="271"/>
      <c r="AE311" s="271"/>
      <c r="AF311" s="271"/>
      <c r="AG311" s="271"/>
      <c r="AH311" s="271"/>
      <c r="AI311" s="271"/>
      <c r="AJ311" s="271"/>
      <c r="AK311" s="271"/>
      <c r="AL311" s="271"/>
      <c r="AM311" s="271"/>
      <c r="AN311" s="271"/>
      <c r="AO311" s="271"/>
      <c r="AP311" s="271"/>
      <c r="AQ311" s="271"/>
      <c r="AR311" s="271"/>
      <c r="AS311" s="271"/>
      <c r="AT311" s="271"/>
      <c r="AU311" s="271"/>
      <c r="AV311" s="271"/>
      <c r="AW311" s="271"/>
      <c r="AX311" s="271"/>
      <c r="AY311" s="271"/>
      <c r="AZ311" s="271"/>
      <c r="BA311" s="271"/>
      <c r="BB311" s="271"/>
      <c r="BC311" s="271"/>
      <c r="BD311" s="271"/>
      <c r="BE311" s="271"/>
      <c r="BN311" s="271"/>
      <c r="BO311" s="271"/>
      <c r="BP311" s="275"/>
      <c r="BQ311" s="275"/>
      <c r="BR311" s="275"/>
    </row>
    <row r="312" spans="18:70" s="274" customFormat="1" x14ac:dyDescent="0.45">
      <c r="R312" s="273"/>
      <c r="S312" s="273"/>
      <c r="T312" s="271"/>
      <c r="U312" s="271"/>
      <c r="V312" s="271"/>
      <c r="W312" s="271"/>
      <c r="X312" s="271"/>
      <c r="Y312" s="271"/>
      <c r="Z312" s="271"/>
      <c r="AA312" s="271"/>
      <c r="AB312" s="271"/>
      <c r="AC312" s="271"/>
      <c r="AD312" s="271"/>
      <c r="AE312" s="271"/>
      <c r="AF312" s="271"/>
      <c r="AG312" s="271"/>
      <c r="AH312" s="271"/>
      <c r="AI312" s="271"/>
      <c r="AJ312" s="271"/>
      <c r="AK312" s="271"/>
      <c r="AL312" s="271"/>
      <c r="AM312" s="271"/>
      <c r="AN312" s="271"/>
      <c r="AO312" s="271"/>
      <c r="AP312" s="271"/>
      <c r="AQ312" s="271"/>
      <c r="AR312" s="271"/>
      <c r="AS312" s="271"/>
      <c r="AT312" s="271"/>
      <c r="AU312" s="271"/>
      <c r="AV312" s="271"/>
      <c r="AW312" s="271"/>
      <c r="AX312" s="271"/>
      <c r="AY312" s="271"/>
      <c r="AZ312" s="271"/>
      <c r="BA312" s="271"/>
      <c r="BB312" s="271"/>
      <c r="BC312" s="271"/>
      <c r="BD312" s="271"/>
      <c r="BE312" s="271"/>
      <c r="BN312" s="271"/>
      <c r="BO312" s="271"/>
      <c r="BP312" s="275"/>
      <c r="BQ312" s="275"/>
      <c r="BR312" s="275"/>
    </row>
    <row r="313" spans="18:70" s="274" customFormat="1" x14ac:dyDescent="0.45">
      <c r="R313" s="273"/>
      <c r="S313" s="273"/>
      <c r="T313" s="271"/>
      <c r="U313" s="271"/>
      <c r="V313" s="271"/>
      <c r="W313" s="271"/>
      <c r="X313" s="271"/>
      <c r="Y313" s="271"/>
      <c r="Z313" s="271"/>
      <c r="AA313" s="271"/>
      <c r="AB313" s="271"/>
      <c r="AC313" s="271"/>
      <c r="AD313" s="271"/>
      <c r="AE313" s="271"/>
      <c r="AF313" s="271"/>
      <c r="AG313" s="271"/>
      <c r="AH313" s="271"/>
      <c r="AI313" s="271"/>
      <c r="AJ313" s="271"/>
      <c r="AK313" s="271"/>
      <c r="AL313" s="271"/>
      <c r="AM313" s="271"/>
      <c r="AN313" s="271"/>
      <c r="AO313" s="271"/>
      <c r="AP313" s="271"/>
      <c r="AQ313" s="271"/>
      <c r="AR313" s="271"/>
      <c r="AS313" s="271"/>
      <c r="AT313" s="271"/>
      <c r="AU313" s="271"/>
      <c r="AV313" s="271"/>
      <c r="AW313" s="271"/>
      <c r="AX313" s="271"/>
      <c r="AY313" s="271"/>
      <c r="AZ313" s="271"/>
      <c r="BA313" s="271"/>
      <c r="BB313" s="271"/>
      <c r="BC313" s="271"/>
      <c r="BD313" s="271"/>
      <c r="BE313" s="271"/>
      <c r="BN313" s="271"/>
      <c r="BO313" s="271"/>
      <c r="BP313" s="275"/>
      <c r="BQ313" s="275"/>
      <c r="BR313" s="275"/>
    </row>
    <row r="314" spans="18:70" s="274" customFormat="1" x14ac:dyDescent="0.45">
      <c r="R314" s="273"/>
      <c r="S314" s="273"/>
      <c r="T314" s="271"/>
      <c r="U314" s="271"/>
      <c r="V314" s="271"/>
      <c r="W314" s="271"/>
      <c r="X314" s="271"/>
      <c r="Y314" s="271"/>
      <c r="Z314" s="271"/>
      <c r="AA314" s="271"/>
      <c r="AB314" s="271"/>
      <c r="AC314" s="271"/>
      <c r="AD314" s="271"/>
      <c r="AE314" s="271"/>
      <c r="AF314" s="271"/>
      <c r="AG314" s="271"/>
      <c r="AH314" s="271"/>
      <c r="AI314" s="271"/>
      <c r="AJ314" s="271"/>
      <c r="AK314" s="271"/>
      <c r="AL314" s="271"/>
      <c r="AM314" s="271"/>
      <c r="AN314" s="271"/>
      <c r="AO314" s="271"/>
      <c r="AP314" s="271"/>
      <c r="AQ314" s="271"/>
      <c r="AR314" s="271"/>
      <c r="AS314" s="271"/>
      <c r="AT314" s="271"/>
      <c r="AU314" s="271"/>
      <c r="AV314" s="271"/>
      <c r="AW314" s="271"/>
      <c r="AX314" s="271"/>
      <c r="AY314" s="271"/>
      <c r="AZ314" s="271"/>
      <c r="BA314" s="271"/>
      <c r="BB314" s="271"/>
      <c r="BC314" s="271"/>
      <c r="BD314" s="271"/>
      <c r="BE314" s="271"/>
      <c r="BN314" s="271"/>
      <c r="BO314" s="271"/>
      <c r="BP314" s="275"/>
      <c r="BQ314" s="275"/>
      <c r="BR314" s="275"/>
    </row>
    <row r="315" spans="18:70" s="274" customFormat="1" x14ac:dyDescent="0.45">
      <c r="R315" s="273"/>
      <c r="S315" s="273"/>
      <c r="T315" s="271"/>
      <c r="U315" s="271"/>
      <c r="V315" s="271"/>
      <c r="W315" s="271"/>
      <c r="X315" s="271"/>
      <c r="Y315" s="271"/>
      <c r="Z315" s="271"/>
      <c r="AA315" s="271"/>
      <c r="AB315" s="271"/>
      <c r="AC315" s="271"/>
      <c r="AD315" s="271"/>
      <c r="AE315" s="271"/>
      <c r="AF315" s="271"/>
      <c r="AG315" s="271"/>
      <c r="AH315" s="271"/>
      <c r="AI315" s="271"/>
      <c r="AJ315" s="271"/>
      <c r="AK315" s="271"/>
      <c r="AL315" s="271"/>
      <c r="AM315" s="271"/>
      <c r="AN315" s="271"/>
      <c r="AO315" s="271"/>
      <c r="AP315" s="271"/>
      <c r="AQ315" s="271"/>
      <c r="AR315" s="271"/>
      <c r="AS315" s="271"/>
      <c r="AT315" s="271"/>
      <c r="AU315" s="271"/>
      <c r="AV315" s="271"/>
      <c r="AW315" s="271"/>
      <c r="AX315" s="271"/>
      <c r="AY315" s="271"/>
      <c r="AZ315" s="271"/>
      <c r="BA315" s="271"/>
      <c r="BB315" s="271"/>
      <c r="BC315" s="271"/>
      <c r="BD315" s="271"/>
      <c r="BE315" s="271"/>
      <c r="BN315" s="271"/>
      <c r="BO315" s="271"/>
      <c r="BP315" s="275"/>
      <c r="BQ315" s="275"/>
      <c r="BR315" s="275"/>
    </row>
    <row r="316" spans="18:70" s="274" customFormat="1" x14ac:dyDescent="0.45">
      <c r="R316" s="273"/>
      <c r="S316" s="273"/>
      <c r="T316" s="271"/>
      <c r="U316" s="271"/>
      <c r="V316" s="271"/>
      <c r="W316" s="271"/>
      <c r="X316" s="271"/>
      <c r="Y316" s="271"/>
      <c r="Z316" s="271"/>
      <c r="AA316" s="271"/>
      <c r="AB316" s="271"/>
      <c r="AC316" s="271"/>
      <c r="AD316" s="271"/>
      <c r="AE316" s="271"/>
      <c r="AF316" s="271"/>
      <c r="AG316" s="271"/>
      <c r="AH316" s="271"/>
      <c r="AI316" s="271"/>
      <c r="AJ316" s="271"/>
      <c r="AK316" s="271"/>
      <c r="AL316" s="271"/>
      <c r="AM316" s="271"/>
      <c r="AN316" s="271"/>
      <c r="AO316" s="271"/>
      <c r="AP316" s="271"/>
      <c r="AQ316" s="271"/>
      <c r="AR316" s="271"/>
      <c r="AS316" s="271"/>
      <c r="AT316" s="271"/>
      <c r="AU316" s="271"/>
      <c r="AV316" s="271"/>
      <c r="AW316" s="271"/>
      <c r="AX316" s="271"/>
      <c r="AY316" s="271"/>
      <c r="AZ316" s="271"/>
      <c r="BA316" s="271"/>
      <c r="BB316" s="271"/>
      <c r="BC316" s="271"/>
      <c r="BD316" s="271"/>
      <c r="BE316" s="271"/>
      <c r="BN316" s="271"/>
      <c r="BO316" s="271"/>
      <c r="BP316" s="275"/>
      <c r="BQ316" s="275"/>
      <c r="BR316" s="275"/>
    </row>
    <row r="317" spans="18:70" s="274" customFormat="1" x14ac:dyDescent="0.45">
      <c r="R317" s="273"/>
      <c r="S317" s="273"/>
      <c r="T317" s="271"/>
      <c r="U317" s="271"/>
      <c r="V317" s="271"/>
      <c r="W317" s="271"/>
      <c r="X317" s="271"/>
      <c r="Y317" s="271"/>
      <c r="Z317" s="271"/>
      <c r="AA317" s="271"/>
      <c r="AB317" s="271"/>
      <c r="AC317" s="271"/>
      <c r="AD317" s="271"/>
      <c r="AE317" s="271"/>
      <c r="AF317" s="271"/>
      <c r="AG317" s="271"/>
      <c r="AH317" s="271"/>
      <c r="AI317" s="271"/>
      <c r="AJ317" s="271"/>
      <c r="AK317" s="271"/>
      <c r="AL317" s="271"/>
      <c r="AM317" s="271"/>
      <c r="AN317" s="271"/>
      <c r="AO317" s="271"/>
      <c r="AP317" s="271"/>
      <c r="AQ317" s="271"/>
      <c r="AR317" s="271"/>
      <c r="AS317" s="271"/>
      <c r="AT317" s="271"/>
      <c r="AU317" s="271"/>
      <c r="AV317" s="271"/>
      <c r="AW317" s="271"/>
      <c r="AX317" s="271"/>
      <c r="AY317" s="271"/>
      <c r="AZ317" s="271"/>
      <c r="BA317" s="271"/>
      <c r="BB317" s="271"/>
      <c r="BC317" s="271"/>
      <c r="BD317" s="271"/>
      <c r="BE317" s="271"/>
      <c r="BN317" s="271"/>
      <c r="BO317" s="271"/>
      <c r="BP317" s="275"/>
      <c r="BQ317" s="275"/>
      <c r="BR317" s="275"/>
    </row>
    <row r="318" spans="18:70" s="274" customFormat="1" x14ac:dyDescent="0.45">
      <c r="R318" s="273"/>
      <c r="S318" s="273"/>
      <c r="T318" s="271"/>
      <c r="U318" s="271"/>
      <c r="V318" s="271"/>
      <c r="W318" s="271"/>
      <c r="X318" s="271"/>
      <c r="Y318" s="271"/>
      <c r="Z318" s="271"/>
      <c r="AA318" s="271"/>
      <c r="AB318" s="271"/>
      <c r="AC318" s="271"/>
      <c r="AD318" s="271"/>
      <c r="AE318" s="271"/>
      <c r="AF318" s="271"/>
      <c r="AG318" s="271"/>
      <c r="AH318" s="271"/>
      <c r="AI318" s="271"/>
      <c r="AJ318" s="271"/>
      <c r="AK318" s="271"/>
      <c r="AL318" s="271"/>
      <c r="AM318" s="271"/>
      <c r="AN318" s="271"/>
      <c r="AO318" s="271"/>
      <c r="AP318" s="271"/>
      <c r="AQ318" s="271"/>
      <c r="AR318" s="271"/>
      <c r="AS318" s="271"/>
      <c r="AT318" s="271"/>
      <c r="AU318" s="271"/>
      <c r="AV318" s="271"/>
      <c r="AW318" s="271"/>
      <c r="AX318" s="271"/>
      <c r="AY318" s="271"/>
      <c r="AZ318" s="271"/>
      <c r="BA318" s="271"/>
      <c r="BB318" s="271"/>
      <c r="BC318" s="271"/>
      <c r="BD318" s="271"/>
      <c r="BE318" s="271"/>
      <c r="BN318" s="271"/>
      <c r="BO318" s="271"/>
      <c r="BP318" s="275"/>
      <c r="BQ318" s="275"/>
      <c r="BR318" s="275"/>
    </row>
    <row r="319" spans="18:70" s="274" customFormat="1" x14ac:dyDescent="0.45">
      <c r="R319" s="273"/>
      <c r="S319" s="273"/>
      <c r="T319" s="271"/>
      <c r="U319" s="271"/>
      <c r="V319" s="271"/>
      <c r="W319" s="271"/>
      <c r="X319" s="271"/>
      <c r="Y319" s="271"/>
      <c r="Z319" s="271"/>
      <c r="AA319" s="271"/>
      <c r="AB319" s="271"/>
      <c r="AC319" s="271"/>
      <c r="AD319" s="271"/>
      <c r="AE319" s="271"/>
      <c r="AF319" s="271"/>
      <c r="AG319" s="271"/>
      <c r="AH319" s="271"/>
      <c r="AI319" s="271"/>
      <c r="AJ319" s="271"/>
      <c r="AK319" s="271"/>
      <c r="AL319" s="271"/>
      <c r="AM319" s="271"/>
      <c r="AN319" s="271"/>
      <c r="AO319" s="271"/>
      <c r="AP319" s="271"/>
      <c r="AQ319" s="271"/>
      <c r="AR319" s="271"/>
      <c r="AS319" s="271"/>
      <c r="AT319" s="271"/>
      <c r="AU319" s="271"/>
      <c r="AV319" s="271"/>
      <c r="AW319" s="271"/>
      <c r="AX319" s="271"/>
      <c r="AY319" s="271"/>
      <c r="AZ319" s="271"/>
      <c r="BA319" s="271"/>
      <c r="BB319" s="271"/>
      <c r="BC319" s="271"/>
      <c r="BD319" s="271"/>
      <c r="BE319" s="271"/>
      <c r="BN319" s="271"/>
      <c r="BO319" s="271"/>
      <c r="BP319" s="275"/>
      <c r="BQ319" s="275"/>
      <c r="BR319" s="275"/>
    </row>
    <row r="320" spans="18:70" s="274" customFormat="1" x14ac:dyDescent="0.45">
      <c r="R320" s="273"/>
      <c r="S320" s="273"/>
      <c r="T320" s="271"/>
      <c r="U320" s="271"/>
      <c r="V320" s="271"/>
      <c r="W320" s="271"/>
      <c r="X320" s="271"/>
      <c r="Y320" s="271"/>
      <c r="Z320" s="271"/>
      <c r="AA320" s="271"/>
      <c r="AB320" s="271"/>
      <c r="AC320" s="271"/>
      <c r="AD320" s="271"/>
      <c r="AE320" s="271"/>
      <c r="AF320" s="271"/>
      <c r="AG320" s="271"/>
      <c r="AH320" s="271"/>
      <c r="AI320" s="271"/>
      <c r="AJ320" s="271"/>
      <c r="AK320" s="271"/>
      <c r="AL320" s="271"/>
      <c r="AM320" s="271"/>
      <c r="AN320" s="271"/>
      <c r="AO320" s="271"/>
      <c r="AP320" s="271"/>
      <c r="AQ320" s="271"/>
      <c r="AR320" s="271"/>
      <c r="AS320" s="271"/>
      <c r="AT320" s="271"/>
      <c r="AU320" s="271"/>
      <c r="AV320" s="271"/>
      <c r="AW320" s="271"/>
      <c r="AX320" s="271"/>
      <c r="AY320" s="271"/>
      <c r="AZ320" s="271"/>
      <c r="BA320" s="271"/>
      <c r="BB320" s="271"/>
      <c r="BC320" s="271"/>
      <c r="BD320" s="271"/>
      <c r="BE320" s="271"/>
      <c r="BN320" s="271"/>
      <c r="BO320" s="271"/>
      <c r="BP320" s="275"/>
      <c r="BQ320" s="275"/>
      <c r="BR320" s="275"/>
    </row>
    <row r="321" spans="18:70" s="274" customFormat="1" x14ac:dyDescent="0.45">
      <c r="R321" s="273"/>
      <c r="S321" s="273"/>
      <c r="T321" s="271"/>
      <c r="U321" s="271"/>
      <c r="V321" s="271"/>
      <c r="W321" s="271"/>
      <c r="X321" s="271"/>
      <c r="Y321" s="271"/>
      <c r="Z321" s="271"/>
      <c r="AA321" s="271"/>
      <c r="AB321" s="271"/>
      <c r="AC321" s="271"/>
      <c r="AD321" s="271"/>
      <c r="AE321" s="271"/>
      <c r="AF321" s="271"/>
      <c r="AG321" s="271"/>
      <c r="AH321" s="271"/>
      <c r="AI321" s="271"/>
      <c r="AJ321" s="271"/>
      <c r="AK321" s="271"/>
      <c r="AL321" s="271"/>
      <c r="AM321" s="271"/>
      <c r="AN321" s="271"/>
      <c r="AO321" s="271"/>
      <c r="AP321" s="271"/>
      <c r="AQ321" s="271"/>
      <c r="AR321" s="271"/>
      <c r="AS321" s="271"/>
      <c r="AT321" s="271"/>
      <c r="AU321" s="271"/>
      <c r="AV321" s="271"/>
      <c r="AW321" s="271"/>
      <c r="AX321" s="271"/>
      <c r="AY321" s="271"/>
      <c r="AZ321" s="271"/>
      <c r="BA321" s="271"/>
      <c r="BB321" s="271"/>
      <c r="BC321" s="271"/>
      <c r="BD321" s="271"/>
      <c r="BE321" s="271"/>
      <c r="BN321" s="271"/>
      <c r="BO321" s="271"/>
      <c r="BP321" s="275"/>
      <c r="BQ321" s="275"/>
      <c r="BR321" s="275"/>
    </row>
    <row r="322" spans="18:70" s="274" customFormat="1" x14ac:dyDescent="0.45">
      <c r="R322" s="273"/>
      <c r="S322" s="273"/>
      <c r="T322" s="271"/>
      <c r="U322" s="271"/>
      <c r="V322" s="271"/>
      <c r="W322" s="271"/>
      <c r="X322" s="271"/>
      <c r="Y322" s="271"/>
      <c r="Z322" s="271"/>
      <c r="AA322" s="271"/>
      <c r="AB322" s="271"/>
      <c r="AC322" s="271"/>
      <c r="AD322" s="271"/>
      <c r="AE322" s="271"/>
      <c r="AF322" s="271"/>
      <c r="AG322" s="271"/>
      <c r="AH322" s="271"/>
      <c r="AI322" s="271"/>
      <c r="AJ322" s="271"/>
      <c r="AK322" s="271"/>
      <c r="AL322" s="271"/>
      <c r="AM322" s="271"/>
      <c r="AN322" s="271"/>
      <c r="AO322" s="271"/>
      <c r="AP322" s="271"/>
      <c r="AQ322" s="271"/>
      <c r="AR322" s="271"/>
      <c r="AS322" s="271"/>
      <c r="AT322" s="271"/>
      <c r="AU322" s="271"/>
      <c r="AV322" s="271"/>
      <c r="AW322" s="271"/>
      <c r="AX322" s="271"/>
      <c r="AY322" s="271"/>
      <c r="AZ322" s="271"/>
      <c r="BA322" s="271"/>
      <c r="BB322" s="271"/>
      <c r="BC322" s="271"/>
      <c r="BD322" s="271"/>
      <c r="BE322" s="271"/>
      <c r="BN322" s="271"/>
      <c r="BO322" s="271"/>
      <c r="BP322" s="275"/>
      <c r="BQ322" s="275"/>
      <c r="BR322" s="275"/>
    </row>
    <row r="323" spans="18:70" s="274" customFormat="1" x14ac:dyDescent="0.45">
      <c r="R323" s="273"/>
      <c r="S323" s="273"/>
      <c r="T323" s="271"/>
      <c r="U323" s="271"/>
      <c r="V323" s="271"/>
      <c r="W323" s="271"/>
      <c r="X323" s="271"/>
      <c r="Y323" s="271"/>
      <c r="Z323" s="271"/>
      <c r="AA323" s="271"/>
      <c r="AB323" s="271"/>
      <c r="AC323" s="271"/>
      <c r="AD323" s="271"/>
      <c r="AE323" s="271"/>
      <c r="AF323" s="271"/>
      <c r="AG323" s="271"/>
      <c r="AH323" s="271"/>
      <c r="AI323" s="271"/>
      <c r="AJ323" s="271"/>
      <c r="AK323" s="271"/>
      <c r="AL323" s="271"/>
      <c r="AM323" s="271"/>
      <c r="AN323" s="271"/>
      <c r="AO323" s="271"/>
      <c r="AP323" s="271"/>
      <c r="AQ323" s="271"/>
      <c r="AR323" s="271"/>
      <c r="AS323" s="271"/>
      <c r="AT323" s="271"/>
      <c r="AU323" s="271"/>
      <c r="AV323" s="271"/>
      <c r="AW323" s="271"/>
      <c r="AX323" s="271"/>
      <c r="AY323" s="271"/>
      <c r="AZ323" s="271"/>
      <c r="BA323" s="271"/>
      <c r="BB323" s="271"/>
      <c r="BC323" s="271"/>
      <c r="BD323" s="271"/>
      <c r="BE323" s="271"/>
      <c r="BN323" s="271"/>
      <c r="BO323" s="271"/>
      <c r="BP323" s="275"/>
      <c r="BQ323" s="275"/>
      <c r="BR323" s="275"/>
    </row>
    <row r="324" spans="18:70" s="274" customFormat="1" x14ac:dyDescent="0.45">
      <c r="R324" s="273"/>
      <c r="S324" s="273"/>
      <c r="T324" s="271"/>
      <c r="U324" s="271"/>
      <c r="V324" s="271"/>
      <c r="W324" s="271"/>
      <c r="X324" s="271"/>
      <c r="Y324" s="271"/>
      <c r="Z324" s="271"/>
      <c r="AA324" s="271"/>
      <c r="AB324" s="271"/>
      <c r="AC324" s="271"/>
      <c r="AD324" s="271"/>
      <c r="AE324" s="271"/>
      <c r="AF324" s="271"/>
      <c r="AG324" s="271"/>
      <c r="AH324" s="271"/>
      <c r="AI324" s="271"/>
      <c r="AJ324" s="271"/>
      <c r="AK324" s="271"/>
      <c r="AL324" s="271"/>
      <c r="AM324" s="271"/>
      <c r="AN324" s="271"/>
      <c r="AO324" s="271"/>
      <c r="AP324" s="271"/>
      <c r="AQ324" s="271"/>
      <c r="AR324" s="271"/>
      <c r="AS324" s="271"/>
      <c r="AT324" s="271"/>
      <c r="AU324" s="271"/>
      <c r="AV324" s="271"/>
      <c r="AW324" s="271"/>
      <c r="AX324" s="271"/>
      <c r="AY324" s="271"/>
      <c r="AZ324" s="271"/>
      <c r="BA324" s="271"/>
      <c r="BB324" s="271"/>
      <c r="BC324" s="271"/>
      <c r="BD324" s="271"/>
      <c r="BE324" s="271"/>
      <c r="BN324" s="271"/>
      <c r="BO324" s="271"/>
      <c r="BP324" s="275"/>
      <c r="BQ324" s="275"/>
      <c r="BR324" s="275"/>
    </row>
    <row r="325" spans="18:70" s="274" customFormat="1" x14ac:dyDescent="0.45">
      <c r="R325" s="273"/>
      <c r="S325" s="273"/>
      <c r="T325" s="271"/>
      <c r="U325" s="271"/>
      <c r="V325" s="271"/>
      <c r="W325" s="271"/>
      <c r="X325" s="271"/>
      <c r="Y325" s="271"/>
      <c r="Z325" s="271"/>
      <c r="AA325" s="271"/>
      <c r="AB325" s="271"/>
      <c r="AC325" s="271"/>
      <c r="AD325" s="271"/>
      <c r="AE325" s="271"/>
      <c r="AF325" s="271"/>
      <c r="AG325" s="271"/>
      <c r="AH325" s="271"/>
      <c r="AI325" s="271"/>
      <c r="AJ325" s="271"/>
      <c r="AK325" s="271"/>
      <c r="AL325" s="271"/>
      <c r="AM325" s="271"/>
      <c r="AN325" s="271"/>
      <c r="AO325" s="271"/>
      <c r="AP325" s="271"/>
      <c r="AQ325" s="271"/>
      <c r="AR325" s="271"/>
      <c r="AS325" s="271"/>
      <c r="AT325" s="271"/>
      <c r="AU325" s="271"/>
      <c r="AV325" s="271"/>
      <c r="AW325" s="271"/>
      <c r="AX325" s="271"/>
      <c r="AY325" s="271"/>
      <c r="AZ325" s="271"/>
      <c r="BA325" s="271"/>
      <c r="BB325" s="271"/>
      <c r="BC325" s="271"/>
      <c r="BD325" s="271"/>
      <c r="BE325" s="271"/>
      <c r="BN325" s="271"/>
      <c r="BO325" s="271"/>
      <c r="BP325" s="275"/>
      <c r="BQ325" s="275"/>
      <c r="BR325" s="275"/>
    </row>
    <row r="326" spans="18:70" s="274" customFormat="1" x14ac:dyDescent="0.45">
      <c r="R326" s="273"/>
      <c r="S326" s="273"/>
      <c r="T326" s="271"/>
      <c r="U326" s="271"/>
      <c r="V326" s="271"/>
      <c r="W326" s="271"/>
      <c r="X326" s="271"/>
      <c r="Y326" s="271"/>
      <c r="Z326" s="271"/>
      <c r="AA326" s="271"/>
      <c r="AB326" s="271"/>
      <c r="AC326" s="271"/>
      <c r="AD326" s="271"/>
      <c r="AE326" s="271"/>
      <c r="AF326" s="271"/>
      <c r="AG326" s="271"/>
      <c r="AH326" s="271"/>
      <c r="AI326" s="271"/>
      <c r="AJ326" s="271"/>
      <c r="AK326" s="271"/>
      <c r="AL326" s="271"/>
      <c r="AM326" s="271"/>
      <c r="AN326" s="271"/>
      <c r="AO326" s="271"/>
      <c r="AP326" s="271"/>
      <c r="AQ326" s="271"/>
      <c r="AR326" s="271"/>
      <c r="AS326" s="271"/>
      <c r="AT326" s="271"/>
      <c r="AU326" s="271"/>
      <c r="AV326" s="271"/>
      <c r="AW326" s="271"/>
      <c r="AX326" s="271"/>
      <c r="AY326" s="271"/>
      <c r="AZ326" s="271"/>
      <c r="BA326" s="271"/>
      <c r="BB326" s="271"/>
      <c r="BC326" s="271"/>
      <c r="BD326" s="271"/>
      <c r="BE326" s="271"/>
      <c r="BN326" s="271"/>
      <c r="BO326" s="271"/>
      <c r="BP326" s="275"/>
      <c r="BQ326" s="275"/>
      <c r="BR326" s="275"/>
    </row>
    <row r="327" spans="18:70" s="274" customFormat="1" x14ac:dyDescent="0.45">
      <c r="R327" s="273"/>
      <c r="S327" s="273"/>
      <c r="T327" s="271"/>
      <c r="U327" s="271"/>
      <c r="V327" s="271"/>
      <c r="W327" s="271"/>
      <c r="X327" s="271"/>
      <c r="Y327" s="271"/>
      <c r="Z327" s="271"/>
      <c r="AA327" s="271"/>
      <c r="AB327" s="271"/>
      <c r="AC327" s="271"/>
      <c r="AD327" s="271"/>
      <c r="AE327" s="271"/>
      <c r="AF327" s="271"/>
      <c r="AG327" s="271"/>
      <c r="AH327" s="271"/>
      <c r="AI327" s="271"/>
      <c r="AJ327" s="271"/>
      <c r="AK327" s="271"/>
      <c r="AL327" s="271"/>
      <c r="AM327" s="271"/>
      <c r="AN327" s="271"/>
      <c r="AO327" s="271"/>
      <c r="AP327" s="271"/>
      <c r="AQ327" s="271"/>
      <c r="AR327" s="271"/>
      <c r="AS327" s="271"/>
      <c r="AT327" s="271"/>
      <c r="AU327" s="271"/>
      <c r="AV327" s="271"/>
      <c r="AW327" s="271"/>
      <c r="AX327" s="271"/>
      <c r="AY327" s="271"/>
      <c r="AZ327" s="271"/>
      <c r="BA327" s="271"/>
      <c r="BB327" s="271"/>
      <c r="BC327" s="271"/>
      <c r="BD327" s="271"/>
      <c r="BE327" s="271"/>
      <c r="BN327" s="271"/>
      <c r="BO327" s="271"/>
      <c r="BP327" s="275"/>
      <c r="BQ327" s="275"/>
      <c r="BR327" s="275"/>
    </row>
    <row r="328" spans="18:70" s="274" customFormat="1" x14ac:dyDescent="0.45">
      <c r="R328" s="273"/>
      <c r="S328" s="273"/>
      <c r="T328" s="271"/>
      <c r="U328" s="271"/>
      <c r="V328" s="271"/>
      <c r="W328" s="271"/>
      <c r="X328" s="271"/>
      <c r="Y328" s="271"/>
      <c r="Z328" s="271"/>
      <c r="AA328" s="271"/>
      <c r="AB328" s="271"/>
      <c r="AC328" s="271"/>
      <c r="AD328" s="271"/>
      <c r="AE328" s="271"/>
      <c r="AF328" s="271"/>
      <c r="AG328" s="271"/>
      <c r="AH328" s="271"/>
      <c r="AI328" s="271"/>
      <c r="AJ328" s="271"/>
      <c r="AK328" s="271"/>
      <c r="AL328" s="271"/>
      <c r="AM328" s="271"/>
      <c r="AN328" s="271"/>
      <c r="AO328" s="271"/>
      <c r="AP328" s="271"/>
      <c r="AQ328" s="271"/>
      <c r="AR328" s="271"/>
      <c r="AS328" s="271"/>
      <c r="AT328" s="271"/>
      <c r="AU328" s="271"/>
      <c r="AV328" s="271"/>
      <c r="AW328" s="271"/>
      <c r="AX328" s="271"/>
      <c r="AY328" s="271"/>
      <c r="AZ328" s="271"/>
      <c r="BA328" s="271"/>
      <c r="BB328" s="271"/>
      <c r="BC328" s="271"/>
      <c r="BD328" s="271"/>
      <c r="BE328" s="271"/>
      <c r="BN328" s="271"/>
      <c r="BO328" s="271"/>
      <c r="BP328" s="275"/>
      <c r="BQ328" s="275"/>
      <c r="BR328" s="275"/>
    </row>
    <row r="329" spans="18:70" s="274" customFormat="1" x14ac:dyDescent="0.45">
      <c r="R329" s="273"/>
      <c r="S329" s="273"/>
      <c r="T329" s="271"/>
      <c r="U329" s="271"/>
      <c r="V329" s="271"/>
      <c r="W329" s="271"/>
      <c r="X329" s="271"/>
      <c r="Y329" s="271"/>
      <c r="Z329" s="271"/>
      <c r="AA329" s="271"/>
      <c r="AB329" s="271"/>
      <c r="AC329" s="271"/>
      <c r="AD329" s="271"/>
      <c r="AE329" s="271"/>
      <c r="AF329" s="271"/>
      <c r="AG329" s="271"/>
      <c r="AH329" s="271"/>
      <c r="AI329" s="271"/>
      <c r="AJ329" s="271"/>
      <c r="AK329" s="271"/>
      <c r="AL329" s="271"/>
      <c r="AM329" s="271"/>
      <c r="AN329" s="271"/>
      <c r="AO329" s="271"/>
      <c r="AP329" s="271"/>
      <c r="AQ329" s="271"/>
      <c r="AR329" s="271"/>
      <c r="AS329" s="271"/>
      <c r="AT329" s="271"/>
      <c r="AU329" s="271"/>
      <c r="AV329" s="271"/>
      <c r="AW329" s="271"/>
      <c r="AX329" s="271"/>
      <c r="AY329" s="271"/>
      <c r="AZ329" s="271"/>
      <c r="BA329" s="271"/>
      <c r="BB329" s="271"/>
      <c r="BC329" s="271"/>
      <c r="BD329" s="271"/>
      <c r="BE329" s="271"/>
      <c r="BN329" s="271"/>
      <c r="BO329" s="271"/>
      <c r="BP329" s="275"/>
      <c r="BQ329" s="275"/>
      <c r="BR329" s="275"/>
    </row>
    <row r="330" spans="18:70" s="274" customFormat="1" x14ac:dyDescent="0.45">
      <c r="R330" s="273"/>
      <c r="S330" s="273"/>
      <c r="T330" s="271"/>
      <c r="U330" s="271"/>
      <c r="V330" s="271"/>
      <c r="W330" s="271"/>
      <c r="X330" s="271"/>
      <c r="Y330" s="271"/>
      <c r="Z330" s="271"/>
      <c r="AA330" s="271"/>
      <c r="AB330" s="271"/>
      <c r="AC330" s="271"/>
      <c r="AD330" s="271"/>
      <c r="AE330" s="271"/>
      <c r="AF330" s="271"/>
      <c r="AG330" s="271"/>
      <c r="AH330" s="271"/>
      <c r="AI330" s="271"/>
      <c r="AJ330" s="271"/>
      <c r="AK330" s="271"/>
      <c r="AL330" s="271"/>
      <c r="AM330" s="271"/>
      <c r="AN330" s="271"/>
      <c r="AO330" s="271"/>
      <c r="AP330" s="271"/>
      <c r="AQ330" s="271"/>
      <c r="AR330" s="271"/>
      <c r="AS330" s="271"/>
      <c r="AT330" s="271"/>
      <c r="AU330" s="271"/>
      <c r="AV330" s="271"/>
      <c r="AW330" s="271"/>
      <c r="AX330" s="271"/>
      <c r="AY330" s="271"/>
      <c r="AZ330" s="271"/>
      <c r="BA330" s="271"/>
      <c r="BB330" s="271"/>
      <c r="BC330" s="271"/>
      <c r="BD330" s="271"/>
      <c r="BE330" s="271"/>
      <c r="BN330" s="271"/>
      <c r="BO330" s="271"/>
      <c r="BP330" s="275"/>
      <c r="BQ330" s="275"/>
      <c r="BR330" s="275"/>
    </row>
    <row r="331" spans="18:70" s="274" customFormat="1" x14ac:dyDescent="0.45">
      <c r="R331" s="273"/>
      <c r="S331" s="273"/>
      <c r="T331" s="271"/>
      <c r="U331" s="271"/>
      <c r="V331" s="271"/>
      <c r="W331" s="271"/>
      <c r="X331" s="271"/>
      <c r="Y331" s="271"/>
      <c r="Z331" s="271"/>
      <c r="AA331" s="271"/>
      <c r="AB331" s="271"/>
      <c r="AC331" s="271"/>
      <c r="AD331" s="271"/>
      <c r="AE331" s="271"/>
      <c r="AF331" s="271"/>
      <c r="AG331" s="271"/>
      <c r="AH331" s="271"/>
      <c r="AI331" s="271"/>
      <c r="AJ331" s="271"/>
      <c r="AK331" s="271"/>
      <c r="AL331" s="271"/>
      <c r="AM331" s="271"/>
      <c r="AN331" s="271"/>
      <c r="AO331" s="271"/>
      <c r="AP331" s="271"/>
      <c r="AQ331" s="271"/>
      <c r="AR331" s="271"/>
      <c r="AS331" s="271"/>
      <c r="AT331" s="271"/>
      <c r="AU331" s="271"/>
      <c r="AV331" s="271"/>
      <c r="AW331" s="271"/>
      <c r="AX331" s="271"/>
      <c r="AY331" s="271"/>
      <c r="AZ331" s="271"/>
      <c r="BA331" s="271"/>
      <c r="BB331" s="271"/>
      <c r="BC331" s="271"/>
      <c r="BD331" s="271"/>
      <c r="BE331" s="271"/>
      <c r="BN331" s="271"/>
      <c r="BO331" s="271"/>
      <c r="BP331" s="275"/>
      <c r="BQ331" s="275"/>
      <c r="BR331" s="275"/>
    </row>
    <row r="332" spans="18:70" s="274" customFormat="1" x14ac:dyDescent="0.45">
      <c r="R332" s="273"/>
      <c r="S332" s="273"/>
      <c r="T332" s="271"/>
      <c r="U332" s="271"/>
      <c r="V332" s="271"/>
      <c r="W332" s="271"/>
      <c r="X332" s="271"/>
      <c r="Y332" s="271"/>
      <c r="Z332" s="271"/>
      <c r="AA332" s="271"/>
      <c r="AB332" s="271"/>
      <c r="AC332" s="271"/>
      <c r="AD332" s="271"/>
      <c r="AE332" s="271"/>
      <c r="AF332" s="271"/>
      <c r="AG332" s="271"/>
      <c r="AH332" s="271"/>
      <c r="AI332" s="271"/>
      <c r="AJ332" s="271"/>
      <c r="AK332" s="271"/>
      <c r="AL332" s="271"/>
      <c r="AM332" s="271"/>
      <c r="AN332" s="271"/>
      <c r="AO332" s="271"/>
      <c r="AP332" s="271"/>
      <c r="AQ332" s="271"/>
      <c r="AR332" s="271"/>
      <c r="AS332" s="271"/>
      <c r="AT332" s="271"/>
      <c r="AU332" s="271"/>
      <c r="AV332" s="271"/>
      <c r="AW332" s="271"/>
      <c r="AX332" s="271"/>
      <c r="AY332" s="271"/>
      <c r="AZ332" s="271"/>
      <c r="BA332" s="271"/>
      <c r="BB332" s="271"/>
      <c r="BC332" s="271"/>
      <c r="BD332" s="271"/>
      <c r="BE332" s="271"/>
      <c r="BN332" s="271"/>
      <c r="BO332" s="271"/>
      <c r="BP332" s="275"/>
      <c r="BQ332" s="275"/>
      <c r="BR332" s="275"/>
    </row>
    <row r="333" spans="18:70" s="274" customFormat="1" x14ac:dyDescent="0.45">
      <c r="R333" s="273"/>
      <c r="S333" s="273"/>
      <c r="T333" s="271"/>
      <c r="U333" s="271"/>
      <c r="V333" s="271"/>
      <c r="W333" s="271"/>
      <c r="X333" s="271"/>
      <c r="Y333" s="271"/>
      <c r="Z333" s="271"/>
      <c r="AA333" s="271"/>
      <c r="AB333" s="271"/>
      <c r="AC333" s="271"/>
      <c r="AD333" s="271"/>
      <c r="AE333" s="271"/>
      <c r="AF333" s="271"/>
      <c r="AG333" s="271"/>
      <c r="AH333" s="271"/>
      <c r="AI333" s="271"/>
      <c r="AJ333" s="271"/>
      <c r="AK333" s="271"/>
      <c r="AL333" s="271"/>
      <c r="AM333" s="271"/>
      <c r="AN333" s="271"/>
      <c r="AO333" s="271"/>
      <c r="AP333" s="271"/>
      <c r="AQ333" s="271"/>
      <c r="AR333" s="271"/>
      <c r="AS333" s="271"/>
      <c r="AT333" s="271"/>
      <c r="AU333" s="271"/>
      <c r="AV333" s="271"/>
      <c r="AW333" s="271"/>
      <c r="AX333" s="271"/>
      <c r="AY333" s="271"/>
      <c r="AZ333" s="271"/>
      <c r="BA333" s="271"/>
      <c r="BB333" s="271"/>
      <c r="BC333" s="271"/>
      <c r="BD333" s="271"/>
      <c r="BE333" s="271"/>
      <c r="BN333" s="271"/>
      <c r="BO333" s="271"/>
      <c r="BP333" s="275"/>
      <c r="BQ333" s="275"/>
      <c r="BR333" s="275"/>
    </row>
    <row r="334" spans="18:70" s="274" customFormat="1" x14ac:dyDescent="0.45">
      <c r="R334" s="273"/>
      <c r="S334" s="273"/>
      <c r="T334" s="271"/>
      <c r="U334" s="271"/>
      <c r="V334" s="271"/>
      <c r="W334" s="271"/>
      <c r="X334" s="271"/>
      <c r="Y334" s="271"/>
      <c r="Z334" s="271"/>
      <c r="AA334" s="271"/>
      <c r="AB334" s="271"/>
      <c r="AC334" s="271"/>
      <c r="AD334" s="271"/>
      <c r="AE334" s="271"/>
      <c r="AF334" s="271"/>
      <c r="AG334" s="271"/>
      <c r="AH334" s="271"/>
      <c r="AI334" s="271"/>
      <c r="AJ334" s="271"/>
      <c r="AK334" s="271"/>
      <c r="AL334" s="271"/>
      <c r="AM334" s="271"/>
      <c r="AN334" s="271"/>
      <c r="AO334" s="271"/>
      <c r="AP334" s="271"/>
      <c r="AQ334" s="271"/>
      <c r="AR334" s="271"/>
      <c r="AS334" s="271"/>
      <c r="AT334" s="271"/>
      <c r="AU334" s="271"/>
      <c r="AV334" s="271"/>
      <c r="AW334" s="271"/>
      <c r="AX334" s="271"/>
      <c r="AY334" s="271"/>
      <c r="AZ334" s="271"/>
      <c r="BA334" s="271"/>
      <c r="BB334" s="271"/>
      <c r="BC334" s="271"/>
      <c r="BD334" s="271"/>
      <c r="BE334" s="271"/>
      <c r="BN334" s="271"/>
      <c r="BO334" s="271"/>
      <c r="BP334" s="275"/>
      <c r="BQ334" s="275"/>
      <c r="BR334" s="275"/>
    </row>
    <row r="335" spans="18:70" s="274" customFormat="1" x14ac:dyDescent="0.45">
      <c r="R335" s="273"/>
      <c r="S335" s="273"/>
      <c r="T335" s="271"/>
      <c r="U335" s="271"/>
      <c r="V335" s="271"/>
      <c r="W335" s="271"/>
      <c r="X335" s="271"/>
      <c r="Y335" s="271"/>
      <c r="Z335" s="271"/>
      <c r="AA335" s="271"/>
      <c r="AB335" s="271"/>
      <c r="AC335" s="271"/>
      <c r="AD335" s="271"/>
      <c r="AE335" s="271"/>
      <c r="AF335" s="271"/>
      <c r="AG335" s="271"/>
      <c r="AH335" s="271"/>
      <c r="AI335" s="271"/>
      <c r="AJ335" s="271"/>
      <c r="AK335" s="271"/>
      <c r="AL335" s="271"/>
      <c r="AM335" s="271"/>
      <c r="AN335" s="271"/>
      <c r="AO335" s="271"/>
      <c r="AP335" s="271"/>
      <c r="AQ335" s="271"/>
      <c r="AR335" s="271"/>
      <c r="AS335" s="271"/>
      <c r="AT335" s="271"/>
      <c r="AU335" s="271"/>
      <c r="AV335" s="271"/>
      <c r="AW335" s="271"/>
      <c r="AX335" s="271"/>
      <c r="AY335" s="271"/>
      <c r="AZ335" s="271"/>
      <c r="BA335" s="271"/>
      <c r="BB335" s="271"/>
      <c r="BC335" s="271"/>
      <c r="BD335" s="271"/>
      <c r="BE335" s="271"/>
      <c r="BN335" s="271"/>
      <c r="BO335" s="271"/>
      <c r="BP335" s="275"/>
      <c r="BQ335" s="275"/>
      <c r="BR335" s="275"/>
    </row>
    <row r="336" spans="18:70" s="274" customFormat="1" x14ac:dyDescent="0.45">
      <c r="R336" s="273"/>
      <c r="S336" s="273"/>
      <c r="T336" s="271"/>
      <c r="U336" s="271"/>
      <c r="V336" s="271"/>
      <c r="W336" s="271"/>
      <c r="X336" s="271"/>
      <c r="Y336" s="271"/>
      <c r="Z336" s="271"/>
      <c r="AA336" s="271"/>
      <c r="AB336" s="271"/>
      <c r="AC336" s="271"/>
      <c r="AD336" s="271"/>
      <c r="AE336" s="271"/>
      <c r="AF336" s="271"/>
      <c r="AG336" s="271"/>
      <c r="AH336" s="271"/>
      <c r="AI336" s="271"/>
      <c r="AJ336" s="271"/>
      <c r="AK336" s="271"/>
      <c r="AL336" s="271"/>
      <c r="AM336" s="271"/>
      <c r="AN336" s="271"/>
      <c r="AO336" s="271"/>
      <c r="AP336" s="271"/>
      <c r="AQ336" s="271"/>
      <c r="AR336" s="271"/>
      <c r="AS336" s="271"/>
      <c r="AT336" s="271"/>
      <c r="AU336" s="271"/>
      <c r="AV336" s="271"/>
      <c r="AW336" s="271"/>
      <c r="AX336" s="271"/>
      <c r="AY336" s="271"/>
      <c r="AZ336" s="271"/>
      <c r="BA336" s="271"/>
      <c r="BB336" s="271"/>
      <c r="BC336" s="271"/>
      <c r="BD336" s="271"/>
      <c r="BE336" s="271"/>
      <c r="BN336" s="271"/>
      <c r="BO336" s="271"/>
      <c r="BP336" s="275"/>
      <c r="BQ336" s="275"/>
      <c r="BR336" s="275"/>
    </row>
    <row r="337" spans="18:70" s="274" customFormat="1" x14ac:dyDescent="0.45">
      <c r="R337" s="273"/>
      <c r="S337" s="273"/>
      <c r="T337" s="271"/>
      <c r="U337" s="271"/>
      <c r="V337" s="271"/>
      <c r="W337" s="271"/>
      <c r="X337" s="271"/>
      <c r="Y337" s="271"/>
      <c r="Z337" s="271"/>
      <c r="AA337" s="271"/>
      <c r="AB337" s="271"/>
      <c r="AC337" s="271"/>
      <c r="AD337" s="271"/>
      <c r="AE337" s="271"/>
      <c r="AF337" s="271"/>
      <c r="AG337" s="271"/>
      <c r="AH337" s="271"/>
      <c r="AI337" s="271"/>
      <c r="AJ337" s="271"/>
      <c r="AK337" s="271"/>
      <c r="AL337" s="271"/>
      <c r="AM337" s="271"/>
      <c r="AN337" s="271"/>
      <c r="AO337" s="271"/>
      <c r="AP337" s="271"/>
      <c r="AQ337" s="271"/>
      <c r="AR337" s="271"/>
      <c r="AS337" s="271"/>
      <c r="AT337" s="271"/>
      <c r="AU337" s="271"/>
      <c r="AV337" s="271"/>
      <c r="AW337" s="271"/>
      <c r="AX337" s="271"/>
      <c r="AY337" s="271"/>
      <c r="AZ337" s="271"/>
      <c r="BA337" s="271"/>
      <c r="BB337" s="271"/>
      <c r="BC337" s="271"/>
      <c r="BD337" s="271"/>
      <c r="BE337" s="271"/>
      <c r="BN337" s="271"/>
      <c r="BO337" s="271"/>
      <c r="BP337" s="275"/>
      <c r="BQ337" s="275"/>
      <c r="BR337" s="275"/>
    </row>
    <row r="338" spans="18:70" s="274" customFormat="1" x14ac:dyDescent="0.45">
      <c r="R338" s="273"/>
      <c r="S338" s="273"/>
      <c r="T338" s="271"/>
      <c r="U338" s="271"/>
      <c r="V338" s="271"/>
      <c r="W338" s="271"/>
      <c r="X338" s="271"/>
      <c r="Y338" s="271"/>
      <c r="Z338" s="271"/>
      <c r="AA338" s="271"/>
      <c r="AB338" s="271"/>
      <c r="AC338" s="271"/>
      <c r="AD338" s="271"/>
      <c r="AE338" s="271"/>
      <c r="AF338" s="271"/>
      <c r="AG338" s="271"/>
      <c r="AH338" s="271"/>
      <c r="AI338" s="271"/>
      <c r="AJ338" s="271"/>
      <c r="AK338" s="271"/>
      <c r="AL338" s="271"/>
      <c r="AM338" s="271"/>
      <c r="AN338" s="271"/>
      <c r="AO338" s="271"/>
      <c r="AP338" s="271"/>
      <c r="AQ338" s="271"/>
      <c r="AR338" s="271"/>
      <c r="AS338" s="271"/>
      <c r="AT338" s="271"/>
      <c r="AU338" s="271"/>
      <c r="AV338" s="271"/>
      <c r="AW338" s="271"/>
      <c r="AX338" s="271"/>
      <c r="AY338" s="271"/>
      <c r="AZ338" s="271"/>
      <c r="BA338" s="271"/>
      <c r="BB338" s="271"/>
      <c r="BC338" s="271"/>
      <c r="BD338" s="271"/>
      <c r="BE338" s="271"/>
      <c r="BN338" s="271"/>
      <c r="BO338" s="271"/>
      <c r="BP338" s="275"/>
      <c r="BQ338" s="275"/>
      <c r="BR338" s="275"/>
    </row>
    <row r="339" spans="18:70" s="274" customFormat="1" x14ac:dyDescent="0.45">
      <c r="R339" s="273"/>
      <c r="S339" s="273"/>
      <c r="T339" s="271"/>
      <c r="U339" s="271"/>
      <c r="V339" s="271"/>
      <c r="W339" s="271"/>
      <c r="X339" s="271"/>
      <c r="Y339" s="271"/>
      <c r="Z339" s="271"/>
      <c r="AA339" s="271"/>
      <c r="AB339" s="271"/>
      <c r="AC339" s="271"/>
      <c r="AD339" s="271"/>
      <c r="AE339" s="271"/>
      <c r="AF339" s="271"/>
      <c r="AG339" s="271"/>
      <c r="AH339" s="271"/>
      <c r="AI339" s="271"/>
      <c r="AJ339" s="271"/>
      <c r="AK339" s="271"/>
      <c r="AL339" s="271"/>
      <c r="AM339" s="271"/>
      <c r="AN339" s="271"/>
      <c r="AO339" s="271"/>
      <c r="AP339" s="271"/>
      <c r="AQ339" s="271"/>
      <c r="AR339" s="271"/>
      <c r="AS339" s="271"/>
      <c r="AT339" s="271"/>
      <c r="AU339" s="271"/>
      <c r="AV339" s="271"/>
      <c r="AW339" s="271"/>
      <c r="AX339" s="271"/>
      <c r="AY339" s="271"/>
      <c r="AZ339" s="271"/>
      <c r="BA339" s="271"/>
      <c r="BB339" s="271"/>
      <c r="BC339" s="271"/>
      <c r="BD339" s="271"/>
      <c r="BE339" s="271"/>
      <c r="BN339" s="271"/>
      <c r="BO339" s="271"/>
      <c r="BP339" s="275"/>
      <c r="BQ339" s="275"/>
      <c r="BR339" s="275"/>
    </row>
    <row r="340" spans="18:70" s="274" customFormat="1" x14ac:dyDescent="0.45">
      <c r="R340" s="273"/>
      <c r="S340" s="273"/>
      <c r="T340" s="271"/>
      <c r="U340" s="271"/>
      <c r="V340" s="271"/>
      <c r="W340" s="271"/>
      <c r="X340" s="271"/>
      <c r="Y340" s="271"/>
      <c r="Z340" s="271"/>
      <c r="AA340" s="271"/>
      <c r="AB340" s="271"/>
      <c r="AC340" s="271"/>
      <c r="AD340" s="271"/>
      <c r="AE340" s="271"/>
      <c r="AF340" s="271"/>
      <c r="AG340" s="271"/>
      <c r="AH340" s="271"/>
      <c r="AI340" s="271"/>
      <c r="AJ340" s="271"/>
      <c r="AK340" s="271"/>
      <c r="AL340" s="271"/>
      <c r="AM340" s="271"/>
      <c r="AN340" s="271"/>
      <c r="AO340" s="271"/>
      <c r="AP340" s="271"/>
      <c r="AQ340" s="271"/>
      <c r="AR340" s="271"/>
      <c r="AS340" s="271"/>
      <c r="AT340" s="271"/>
      <c r="AU340" s="271"/>
      <c r="AV340" s="271"/>
      <c r="AW340" s="271"/>
      <c r="AX340" s="271"/>
      <c r="AY340" s="271"/>
      <c r="AZ340" s="271"/>
      <c r="BA340" s="271"/>
      <c r="BB340" s="271"/>
      <c r="BC340" s="271"/>
      <c r="BD340" s="271"/>
      <c r="BE340" s="271"/>
      <c r="BN340" s="271"/>
      <c r="BO340" s="271"/>
      <c r="BP340" s="275"/>
      <c r="BQ340" s="275"/>
      <c r="BR340" s="275"/>
    </row>
    <row r="341" spans="18:70" s="274" customFormat="1" x14ac:dyDescent="0.45">
      <c r="R341" s="273"/>
      <c r="S341" s="273"/>
      <c r="T341" s="271"/>
      <c r="U341" s="271"/>
      <c r="V341" s="271"/>
      <c r="W341" s="271"/>
      <c r="X341" s="271"/>
      <c r="Y341" s="271"/>
      <c r="Z341" s="271"/>
      <c r="AA341" s="271"/>
      <c r="AB341" s="271"/>
      <c r="AC341" s="271"/>
      <c r="AD341" s="271"/>
      <c r="AE341" s="271"/>
      <c r="AF341" s="271"/>
      <c r="AG341" s="271"/>
      <c r="AH341" s="271"/>
      <c r="AI341" s="271"/>
      <c r="AJ341" s="271"/>
      <c r="AK341" s="271"/>
      <c r="AL341" s="271"/>
      <c r="AM341" s="271"/>
      <c r="AN341" s="271"/>
      <c r="AO341" s="271"/>
      <c r="AP341" s="271"/>
      <c r="AQ341" s="271"/>
      <c r="AR341" s="271"/>
      <c r="AS341" s="271"/>
      <c r="AT341" s="271"/>
      <c r="AU341" s="271"/>
      <c r="AV341" s="271"/>
      <c r="AW341" s="271"/>
      <c r="AX341" s="271"/>
      <c r="AY341" s="271"/>
      <c r="AZ341" s="271"/>
      <c r="BA341" s="271"/>
      <c r="BB341" s="271"/>
      <c r="BC341" s="271"/>
      <c r="BD341" s="271"/>
      <c r="BE341" s="271"/>
      <c r="BN341" s="271"/>
      <c r="BO341" s="271"/>
      <c r="BP341" s="275"/>
      <c r="BQ341" s="275"/>
      <c r="BR341" s="275"/>
    </row>
    <row r="342" spans="18:70" s="274" customFormat="1" x14ac:dyDescent="0.45">
      <c r="R342" s="273"/>
      <c r="S342" s="273"/>
      <c r="T342" s="271"/>
      <c r="U342" s="271"/>
      <c r="V342" s="271"/>
      <c r="W342" s="271"/>
      <c r="X342" s="271"/>
      <c r="Y342" s="271"/>
      <c r="Z342" s="271"/>
      <c r="AA342" s="271"/>
      <c r="AB342" s="271"/>
      <c r="AC342" s="271"/>
      <c r="AD342" s="271"/>
      <c r="AE342" s="271"/>
      <c r="AF342" s="271"/>
      <c r="AG342" s="271"/>
      <c r="AH342" s="271"/>
      <c r="AI342" s="271"/>
      <c r="AJ342" s="271"/>
      <c r="AK342" s="271"/>
      <c r="AL342" s="271"/>
      <c r="AM342" s="271"/>
      <c r="AN342" s="271"/>
      <c r="AO342" s="271"/>
      <c r="AP342" s="271"/>
      <c r="AQ342" s="271"/>
      <c r="AR342" s="271"/>
      <c r="AS342" s="271"/>
      <c r="AT342" s="271"/>
      <c r="AU342" s="271"/>
      <c r="AV342" s="271"/>
      <c r="AW342" s="271"/>
      <c r="AX342" s="271"/>
      <c r="AY342" s="271"/>
      <c r="AZ342" s="271"/>
      <c r="BA342" s="271"/>
      <c r="BB342" s="271"/>
      <c r="BC342" s="271"/>
      <c r="BD342" s="271"/>
      <c r="BE342" s="271"/>
      <c r="BN342" s="271"/>
      <c r="BO342" s="271"/>
      <c r="BP342" s="275"/>
      <c r="BQ342" s="275"/>
      <c r="BR342" s="275"/>
    </row>
    <row r="343" spans="18:70" s="274" customFormat="1" x14ac:dyDescent="0.45">
      <c r="R343" s="273"/>
      <c r="S343" s="273"/>
      <c r="T343" s="271"/>
      <c r="U343" s="271"/>
      <c r="V343" s="271"/>
      <c r="W343" s="271"/>
      <c r="X343" s="271"/>
      <c r="Y343" s="271"/>
      <c r="Z343" s="271"/>
      <c r="AA343" s="271"/>
      <c r="AB343" s="271"/>
      <c r="AC343" s="271"/>
      <c r="AD343" s="271"/>
      <c r="AE343" s="271"/>
      <c r="AF343" s="271"/>
      <c r="AG343" s="271"/>
      <c r="AH343" s="271"/>
      <c r="AI343" s="271"/>
      <c r="AJ343" s="271"/>
      <c r="AK343" s="271"/>
      <c r="AL343" s="271"/>
      <c r="AM343" s="271"/>
      <c r="AN343" s="271"/>
      <c r="AO343" s="271"/>
      <c r="AP343" s="271"/>
      <c r="AQ343" s="271"/>
      <c r="AR343" s="271"/>
      <c r="AS343" s="271"/>
      <c r="AT343" s="271"/>
      <c r="AU343" s="271"/>
      <c r="AV343" s="271"/>
      <c r="AW343" s="271"/>
      <c r="AX343" s="271"/>
      <c r="AY343" s="271"/>
      <c r="AZ343" s="271"/>
      <c r="BA343" s="271"/>
      <c r="BB343" s="271"/>
      <c r="BC343" s="271"/>
      <c r="BD343" s="271"/>
      <c r="BE343" s="271"/>
      <c r="BN343" s="271"/>
      <c r="BO343" s="271"/>
      <c r="BP343" s="275"/>
      <c r="BQ343" s="275"/>
      <c r="BR343" s="275"/>
    </row>
    <row r="344" spans="18:70" s="274" customFormat="1" x14ac:dyDescent="0.45">
      <c r="R344" s="273"/>
      <c r="S344" s="273"/>
      <c r="T344" s="271"/>
      <c r="U344" s="271"/>
      <c r="V344" s="271"/>
      <c r="W344" s="271"/>
      <c r="X344" s="271"/>
      <c r="Y344" s="271"/>
      <c r="Z344" s="271"/>
      <c r="AA344" s="271"/>
      <c r="AB344" s="271"/>
      <c r="AC344" s="271"/>
      <c r="AD344" s="271"/>
      <c r="AE344" s="271"/>
      <c r="AF344" s="271"/>
      <c r="AG344" s="271"/>
      <c r="AH344" s="271"/>
      <c r="AI344" s="271"/>
      <c r="AJ344" s="271"/>
      <c r="AK344" s="271"/>
      <c r="AL344" s="271"/>
      <c r="AM344" s="271"/>
      <c r="AN344" s="271"/>
      <c r="AO344" s="271"/>
      <c r="AP344" s="271"/>
      <c r="AQ344" s="271"/>
      <c r="AR344" s="271"/>
      <c r="AS344" s="271"/>
      <c r="AT344" s="271"/>
      <c r="AU344" s="271"/>
      <c r="AV344" s="271"/>
      <c r="AW344" s="271"/>
      <c r="AX344" s="271"/>
      <c r="AY344" s="271"/>
      <c r="AZ344" s="271"/>
      <c r="BA344" s="271"/>
      <c r="BB344" s="271"/>
      <c r="BC344" s="271"/>
      <c r="BD344" s="271"/>
      <c r="BE344" s="271"/>
      <c r="BN344" s="271"/>
      <c r="BO344" s="271"/>
      <c r="BP344" s="275"/>
      <c r="BQ344" s="275"/>
      <c r="BR344" s="275"/>
    </row>
    <row r="345" spans="18:70" s="274" customFormat="1" x14ac:dyDescent="0.45">
      <c r="R345" s="273"/>
      <c r="S345" s="273"/>
      <c r="T345" s="271"/>
      <c r="U345" s="271"/>
      <c r="V345" s="271"/>
      <c r="W345" s="271"/>
      <c r="X345" s="271"/>
      <c r="Y345" s="271"/>
      <c r="Z345" s="271"/>
      <c r="AA345" s="271"/>
      <c r="AB345" s="271"/>
      <c r="AC345" s="271"/>
      <c r="AD345" s="271"/>
      <c r="AE345" s="271"/>
      <c r="AF345" s="271"/>
      <c r="AG345" s="271"/>
      <c r="AH345" s="271"/>
      <c r="AI345" s="271"/>
      <c r="AJ345" s="271"/>
      <c r="AK345" s="271"/>
      <c r="AL345" s="271"/>
      <c r="AM345" s="271"/>
      <c r="AN345" s="271"/>
      <c r="AO345" s="271"/>
      <c r="AP345" s="271"/>
      <c r="AQ345" s="271"/>
      <c r="AR345" s="271"/>
      <c r="AS345" s="271"/>
      <c r="AT345" s="271"/>
      <c r="AU345" s="271"/>
      <c r="AV345" s="271"/>
      <c r="AW345" s="271"/>
      <c r="AX345" s="271"/>
      <c r="AY345" s="271"/>
      <c r="AZ345" s="271"/>
      <c r="BA345" s="271"/>
      <c r="BB345" s="271"/>
      <c r="BC345" s="271"/>
      <c r="BD345" s="271"/>
      <c r="BE345" s="271"/>
      <c r="BN345" s="271"/>
      <c r="BO345" s="271"/>
      <c r="BP345" s="275"/>
      <c r="BQ345" s="275"/>
      <c r="BR345" s="275"/>
    </row>
    <row r="346" spans="18:70" s="274" customFormat="1" x14ac:dyDescent="0.45">
      <c r="R346" s="273"/>
      <c r="S346" s="273"/>
      <c r="T346" s="271"/>
      <c r="U346" s="271"/>
      <c r="V346" s="271"/>
      <c r="W346" s="271"/>
      <c r="X346" s="271"/>
      <c r="Y346" s="271"/>
      <c r="Z346" s="271"/>
      <c r="AA346" s="271"/>
      <c r="AB346" s="271"/>
      <c r="AC346" s="271"/>
      <c r="AD346" s="271"/>
      <c r="AE346" s="271"/>
      <c r="AF346" s="271"/>
      <c r="AG346" s="271"/>
      <c r="AH346" s="271"/>
      <c r="AI346" s="271"/>
      <c r="AJ346" s="271"/>
      <c r="AK346" s="271"/>
      <c r="AL346" s="271"/>
      <c r="AM346" s="271"/>
      <c r="AN346" s="271"/>
      <c r="AO346" s="271"/>
      <c r="AP346" s="271"/>
      <c r="AQ346" s="271"/>
      <c r="AR346" s="271"/>
      <c r="AS346" s="271"/>
      <c r="AT346" s="271"/>
      <c r="AU346" s="271"/>
      <c r="AV346" s="271"/>
      <c r="AW346" s="271"/>
      <c r="AX346" s="271"/>
      <c r="AY346" s="271"/>
      <c r="AZ346" s="271"/>
      <c r="BA346" s="271"/>
      <c r="BB346" s="271"/>
      <c r="BC346" s="271"/>
      <c r="BD346" s="271"/>
      <c r="BE346" s="271"/>
      <c r="BN346" s="271"/>
      <c r="BO346" s="271"/>
      <c r="BP346" s="275"/>
      <c r="BQ346" s="275"/>
      <c r="BR346" s="275"/>
    </row>
    <row r="347" spans="18:70" s="274" customFormat="1" x14ac:dyDescent="0.45">
      <c r="R347" s="273"/>
      <c r="S347" s="273"/>
      <c r="T347" s="271"/>
      <c r="U347" s="271"/>
      <c r="V347" s="271"/>
      <c r="W347" s="271"/>
      <c r="X347" s="271"/>
      <c r="Y347" s="271"/>
      <c r="Z347" s="271"/>
      <c r="AA347" s="271"/>
      <c r="AB347" s="271"/>
      <c r="AC347" s="271"/>
      <c r="AD347" s="271"/>
      <c r="AE347" s="271"/>
      <c r="AF347" s="271"/>
      <c r="AG347" s="271"/>
      <c r="AH347" s="271"/>
      <c r="AI347" s="271"/>
      <c r="AJ347" s="271"/>
      <c r="AK347" s="271"/>
      <c r="AL347" s="271"/>
      <c r="AM347" s="271"/>
      <c r="AN347" s="271"/>
      <c r="AO347" s="271"/>
      <c r="AP347" s="271"/>
      <c r="AQ347" s="271"/>
      <c r="AR347" s="271"/>
      <c r="AS347" s="271"/>
      <c r="AT347" s="271"/>
      <c r="AU347" s="271"/>
      <c r="AV347" s="271"/>
      <c r="AW347" s="271"/>
      <c r="AX347" s="271"/>
      <c r="AY347" s="271"/>
      <c r="AZ347" s="271"/>
      <c r="BA347" s="271"/>
      <c r="BB347" s="271"/>
      <c r="BC347" s="271"/>
      <c r="BD347" s="271"/>
      <c r="BE347" s="271"/>
      <c r="BN347" s="271"/>
      <c r="BO347" s="271"/>
      <c r="BP347" s="275"/>
      <c r="BQ347" s="275"/>
      <c r="BR347" s="275"/>
    </row>
    <row r="348" spans="18:70" s="274" customFormat="1" x14ac:dyDescent="0.45">
      <c r="R348" s="273"/>
      <c r="S348" s="273"/>
      <c r="T348" s="271"/>
      <c r="U348" s="271"/>
      <c r="V348" s="271"/>
      <c r="W348" s="271"/>
      <c r="X348" s="271"/>
      <c r="Y348" s="271"/>
      <c r="Z348" s="271"/>
      <c r="AA348" s="271"/>
      <c r="AB348" s="271"/>
      <c r="AC348" s="271"/>
      <c r="AD348" s="271"/>
      <c r="AE348" s="271"/>
      <c r="AF348" s="271"/>
      <c r="AG348" s="271"/>
      <c r="AH348" s="271"/>
      <c r="AI348" s="271"/>
      <c r="AJ348" s="271"/>
      <c r="AK348" s="271"/>
      <c r="AL348" s="271"/>
      <c r="AM348" s="271"/>
      <c r="AN348" s="271"/>
      <c r="AO348" s="271"/>
      <c r="AP348" s="271"/>
      <c r="AQ348" s="271"/>
      <c r="AR348" s="271"/>
      <c r="AS348" s="271"/>
      <c r="AT348" s="271"/>
      <c r="AU348" s="271"/>
      <c r="AV348" s="271"/>
      <c r="AW348" s="271"/>
      <c r="AX348" s="271"/>
      <c r="AY348" s="271"/>
      <c r="AZ348" s="271"/>
      <c r="BA348" s="271"/>
      <c r="BB348" s="271"/>
      <c r="BC348" s="271"/>
      <c r="BD348" s="271"/>
      <c r="BE348" s="271"/>
      <c r="BN348" s="271"/>
      <c r="BO348" s="271"/>
      <c r="BP348" s="275"/>
      <c r="BQ348" s="275"/>
      <c r="BR348" s="275"/>
    </row>
    <row r="349" spans="18:70" s="274" customFormat="1" x14ac:dyDescent="0.45">
      <c r="R349" s="273"/>
      <c r="S349" s="273"/>
      <c r="T349" s="271"/>
      <c r="U349" s="271"/>
      <c r="V349" s="271"/>
      <c r="W349" s="271"/>
      <c r="X349" s="271"/>
      <c r="Y349" s="271"/>
      <c r="Z349" s="271"/>
      <c r="AA349" s="271"/>
      <c r="AB349" s="271"/>
      <c r="AC349" s="271"/>
      <c r="AD349" s="271"/>
      <c r="AE349" s="271"/>
      <c r="AF349" s="271"/>
      <c r="AG349" s="271"/>
      <c r="AH349" s="271"/>
      <c r="AI349" s="271"/>
      <c r="AJ349" s="271"/>
      <c r="AK349" s="271"/>
      <c r="AL349" s="271"/>
      <c r="AM349" s="271"/>
      <c r="AN349" s="271"/>
      <c r="AO349" s="271"/>
      <c r="AP349" s="271"/>
      <c r="AQ349" s="271"/>
      <c r="AR349" s="271"/>
      <c r="AS349" s="271"/>
      <c r="AT349" s="271"/>
      <c r="AU349" s="271"/>
      <c r="AV349" s="271"/>
      <c r="AW349" s="271"/>
      <c r="AX349" s="271"/>
      <c r="AY349" s="271"/>
      <c r="AZ349" s="271"/>
      <c r="BA349" s="271"/>
      <c r="BB349" s="271"/>
      <c r="BC349" s="271"/>
      <c r="BD349" s="271"/>
      <c r="BE349" s="271"/>
      <c r="BN349" s="271"/>
      <c r="BO349" s="271"/>
      <c r="BP349" s="275"/>
      <c r="BQ349" s="275"/>
      <c r="BR349" s="275"/>
    </row>
    <row r="350" spans="18:70" s="274" customFormat="1" x14ac:dyDescent="0.45">
      <c r="R350" s="273"/>
      <c r="S350" s="273"/>
      <c r="T350" s="271"/>
      <c r="U350" s="271"/>
      <c r="V350" s="271"/>
      <c r="W350" s="271"/>
      <c r="X350" s="271"/>
      <c r="Y350" s="271"/>
      <c r="Z350" s="271"/>
      <c r="AA350" s="271"/>
      <c r="AB350" s="271"/>
      <c r="AC350" s="271"/>
      <c r="AD350" s="271"/>
      <c r="AE350" s="271"/>
      <c r="AF350" s="271"/>
      <c r="AG350" s="271"/>
      <c r="AH350" s="271"/>
      <c r="AI350" s="271"/>
      <c r="AJ350" s="271"/>
      <c r="AK350" s="271"/>
      <c r="AL350" s="271"/>
      <c r="AM350" s="271"/>
      <c r="AN350" s="271"/>
      <c r="AO350" s="271"/>
      <c r="AP350" s="271"/>
      <c r="AQ350" s="271"/>
      <c r="AR350" s="271"/>
      <c r="AS350" s="271"/>
      <c r="AT350" s="271"/>
      <c r="AU350" s="271"/>
      <c r="AV350" s="271"/>
      <c r="AW350" s="271"/>
      <c r="AX350" s="271"/>
      <c r="AY350" s="271"/>
      <c r="AZ350" s="271"/>
      <c r="BA350" s="271"/>
      <c r="BB350" s="271"/>
      <c r="BC350" s="271"/>
      <c r="BD350" s="271"/>
      <c r="BE350" s="271"/>
      <c r="BN350" s="271"/>
      <c r="BO350" s="271"/>
      <c r="BP350" s="275"/>
      <c r="BQ350" s="275"/>
      <c r="BR350" s="275"/>
    </row>
    <row r="351" spans="18:70" s="274" customFormat="1" x14ac:dyDescent="0.45">
      <c r="R351" s="273"/>
      <c r="S351" s="273"/>
      <c r="T351" s="271"/>
      <c r="U351" s="271"/>
      <c r="V351" s="271"/>
      <c r="W351" s="271"/>
      <c r="X351" s="271"/>
      <c r="Y351" s="271"/>
      <c r="Z351" s="271"/>
      <c r="AA351" s="271"/>
      <c r="AB351" s="271"/>
      <c r="AC351" s="271"/>
      <c r="AD351" s="271"/>
      <c r="AE351" s="271"/>
      <c r="AF351" s="271"/>
      <c r="AG351" s="271"/>
      <c r="AH351" s="271"/>
      <c r="AI351" s="271"/>
      <c r="AJ351" s="271"/>
      <c r="AK351" s="271"/>
      <c r="AL351" s="271"/>
      <c r="AM351" s="271"/>
      <c r="AN351" s="271"/>
      <c r="AO351" s="271"/>
      <c r="AP351" s="271"/>
      <c r="AQ351" s="271"/>
      <c r="AR351" s="271"/>
      <c r="AS351" s="271"/>
      <c r="AT351" s="271"/>
      <c r="AU351" s="271"/>
      <c r="AV351" s="271"/>
      <c r="AW351" s="271"/>
      <c r="AX351" s="271"/>
      <c r="AY351" s="271"/>
      <c r="AZ351" s="271"/>
      <c r="BA351" s="271"/>
      <c r="BB351" s="271"/>
      <c r="BC351" s="271"/>
      <c r="BD351" s="271"/>
      <c r="BE351" s="271"/>
      <c r="BN351" s="271"/>
      <c r="BO351" s="271"/>
      <c r="BP351" s="275"/>
      <c r="BQ351" s="275"/>
      <c r="BR351" s="275"/>
    </row>
    <row r="352" spans="18:70" s="274" customFormat="1" x14ac:dyDescent="0.45">
      <c r="R352" s="273"/>
      <c r="S352" s="273"/>
      <c r="T352" s="271"/>
      <c r="U352" s="271"/>
      <c r="V352" s="271"/>
      <c r="W352" s="271"/>
      <c r="X352" s="271"/>
      <c r="Y352" s="271"/>
      <c r="Z352" s="271"/>
      <c r="AA352" s="271"/>
      <c r="AB352" s="271"/>
      <c r="AC352" s="271"/>
      <c r="AD352" s="271"/>
      <c r="AE352" s="271"/>
      <c r="AF352" s="271"/>
      <c r="AG352" s="271"/>
      <c r="AH352" s="271"/>
      <c r="AI352" s="271"/>
      <c r="AJ352" s="271"/>
      <c r="AK352" s="271"/>
      <c r="AL352" s="271"/>
      <c r="AM352" s="271"/>
      <c r="AN352" s="271"/>
      <c r="AO352" s="271"/>
      <c r="AP352" s="271"/>
      <c r="AQ352" s="271"/>
      <c r="AR352" s="271"/>
      <c r="AS352" s="271"/>
      <c r="AT352" s="271"/>
      <c r="AU352" s="271"/>
      <c r="AV352" s="271"/>
      <c r="AW352" s="271"/>
      <c r="AX352" s="271"/>
      <c r="AY352" s="271"/>
      <c r="AZ352" s="271"/>
      <c r="BA352" s="271"/>
      <c r="BB352" s="271"/>
      <c r="BC352" s="271"/>
      <c r="BD352" s="271"/>
      <c r="BE352" s="271"/>
      <c r="BN352" s="271"/>
      <c r="BO352" s="271"/>
      <c r="BP352" s="275"/>
      <c r="BQ352" s="275"/>
      <c r="BR352" s="275"/>
    </row>
    <row r="353" spans="18:70" s="274" customFormat="1" x14ac:dyDescent="0.45">
      <c r="R353" s="273"/>
      <c r="S353" s="273"/>
      <c r="T353" s="271"/>
      <c r="U353" s="271"/>
      <c r="V353" s="271"/>
      <c r="W353" s="271"/>
      <c r="X353" s="271"/>
      <c r="Y353" s="271"/>
      <c r="Z353" s="271"/>
      <c r="AA353" s="271"/>
      <c r="AB353" s="271"/>
      <c r="AC353" s="271"/>
      <c r="AD353" s="271"/>
      <c r="AE353" s="271"/>
      <c r="AF353" s="271"/>
      <c r="AG353" s="271"/>
      <c r="AH353" s="271"/>
      <c r="AI353" s="271"/>
      <c r="AJ353" s="271"/>
      <c r="AK353" s="271"/>
      <c r="AL353" s="271"/>
      <c r="AM353" s="271"/>
      <c r="AN353" s="271"/>
      <c r="AO353" s="271"/>
      <c r="AP353" s="271"/>
      <c r="AQ353" s="271"/>
      <c r="AR353" s="271"/>
      <c r="AS353" s="271"/>
      <c r="AT353" s="271"/>
      <c r="AU353" s="271"/>
      <c r="AV353" s="271"/>
      <c r="AW353" s="271"/>
      <c r="AX353" s="271"/>
      <c r="AY353" s="271"/>
      <c r="AZ353" s="271"/>
      <c r="BA353" s="271"/>
      <c r="BB353" s="271"/>
      <c r="BC353" s="271"/>
      <c r="BD353" s="271"/>
      <c r="BE353" s="271"/>
      <c r="BN353" s="271"/>
      <c r="BO353" s="271"/>
      <c r="BP353" s="275"/>
      <c r="BQ353" s="275"/>
      <c r="BR353" s="275"/>
    </row>
    <row r="354" spans="18:70" s="274" customFormat="1" x14ac:dyDescent="0.45">
      <c r="R354" s="273"/>
      <c r="S354" s="273"/>
      <c r="T354" s="271"/>
      <c r="U354" s="271"/>
      <c r="V354" s="271"/>
      <c r="W354" s="271"/>
      <c r="X354" s="271"/>
      <c r="Y354" s="271"/>
      <c r="Z354" s="271"/>
      <c r="AA354" s="271"/>
      <c r="AB354" s="271"/>
      <c r="AC354" s="271"/>
      <c r="AD354" s="271"/>
      <c r="AE354" s="271"/>
      <c r="AF354" s="271"/>
      <c r="AG354" s="271"/>
      <c r="AH354" s="271"/>
      <c r="AI354" s="271"/>
      <c r="AJ354" s="271"/>
      <c r="AK354" s="271"/>
      <c r="AL354" s="271"/>
      <c r="AM354" s="271"/>
      <c r="AN354" s="271"/>
      <c r="AO354" s="271"/>
      <c r="AP354" s="271"/>
      <c r="AQ354" s="271"/>
      <c r="AR354" s="271"/>
      <c r="AS354" s="271"/>
      <c r="AT354" s="271"/>
      <c r="AU354" s="271"/>
      <c r="AV354" s="271"/>
      <c r="AW354" s="271"/>
      <c r="AX354" s="271"/>
      <c r="AY354" s="271"/>
      <c r="AZ354" s="271"/>
      <c r="BA354" s="271"/>
      <c r="BB354" s="271"/>
      <c r="BC354" s="271"/>
      <c r="BD354" s="271"/>
      <c r="BE354" s="271"/>
      <c r="BN354" s="271"/>
      <c r="BO354" s="271"/>
      <c r="BP354" s="275"/>
      <c r="BQ354" s="275"/>
      <c r="BR354" s="275"/>
    </row>
    <row r="355" spans="18:70" s="274" customFormat="1" x14ac:dyDescent="0.45">
      <c r="R355" s="273"/>
      <c r="S355" s="273"/>
      <c r="T355" s="271"/>
      <c r="U355" s="271"/>
      <c r="V355" s="271"/>
      <c r="W355" s="271"/>
      <c r="X355" s="271"/>
      <c r="Y355" s="271"/>
      <c r="Z355" s="271"/>
      <c r="AA355" s="271"/>
      <c r="AB355" s="271"/>
      <c r="AC355" s="271"/>
      <c r="AD355" s="271"/>
      <c r="AE355" s="271"/>
      <c r="AF355" s="271"/>
      <c r="AG355" s="271"/>
      <c r="AH355" s="271"/>
      <c r="AI355" s="271"/>
      <c r="AJ355" s="271"/>
      <c r="AK355" s="271"/>
      <c r="AL355" s="271"/>
      <c r="AM355" s="271"/>
      <c r="AN355" s="271"/>
      <c r="AO355" s="271"/>
      <c r="AP355" s="271"/>
      <c r="AQ355" s="271"/>
      <c r="AR355" s="271"/>
      <c r="AS355" s="271"/>
      <c r="AT355" s="271"/>
      <c r="AU355" s="271"/>
      <c r="AV355" s="271"/>
      <c r="AW355" s="271"/>
      <c r="AX355" s="271"/>
      <c r="AY355" s="271"/>
      <c r="AZ355" s="271"/>
      <c r="BA355" s="271"/>
      <c r="BB355" s="271"/>
      <c r="BC355" s="271"/>
      <c r="BD355" s="271"/>
      <c r="BE355" s="271"/>
      <c r="BN355" s="271"/>
      <c r="BO355" s="271"/>
      <c r="BP355" s="275"/>
      <c r="BQ355" s="275"/>
      <c r="BR355" s="275"/>
    </row>
    <row r="356" spans="18:70" s="274" customFormat="1" x14ac:dyDescent="0.45">
      <c r="R356" s="273"/>
      <c r="S356" s="273"/>
      <c r="T356" s="271"/>
      <c r="U356" s="271"/>
      <c r="V356" s="271"/>
      <c r="W356" s="271"/>
      <c r="X356" s="271"/>
      <c r="Y356" s="271"/>
      <c r="Z356" s="271"/>
      <c r="AA356" s="271"/>
      <c r="AB356" s="271"/>
      <c r="AC356" s="271"/>
      <c r="AD356" s="271"/>
      <c r="AE356" s="271"/>
      <c r="AF356" s="271"/>
      <c r="AG356" s="271"/>
      <c r="AH356" s="271"/>
      <c r="AI356" s="271"/>
      <c r="AJ356" s="271"/>
      <c r="AK356" s="271"/>
      <c r="AL356" s="271"/>
      <c r="AM356" s="271"/>
      <c r="AN356" s="271"/>
      <c r="AO356" s="271"/>
      <c r="AP356" s="271"/>
      <c r="AQ356" s="271"/>
      <c r="AR356" s="271"/>
      <c r="AS356" s="271"/>
      <c r="AT356" s="271"/>
      <c r="AU356" s="271"/>
      <c r="AV356" s="271"/>
      <c r="AW356" s="271"/>
      <c r="AX356" s="271"/>
      <c r="AY356" s="271"/>
      <c r="AZ356" s="271"/>
      <c r="BA356" s="271"/>
      <c r="BB356" s="271"/>
      <c r="BC356" s="271"/>
      <c r="BD356" s="271"/>
      <c r="BE356" s="271"/>
      <c r="BN356" s="271"/>
      <c r="BO356" s="271"/>
      <c r="BP356" s="275"/>
      <c r="BQ356" s="275"/>
      <c r="BR356" s="275"/>
    </row>
    <row r="357" spans="18:70" s="274" customFormat="1" x14ac:dyDescent="0.45">
      <c r="R357" s="273"/>
      <c r="S357" s="273"/>
      <c r="T357" s="271"/>
      <c r="U357" s="271"/>
      <c r="V357" s="271"/>
      <c r="W357" s="271"/>
      <c r="X357" s="271"/>
      <c r="Y357" s="271"/>
      <c r="Z357" s="271"/>
      <c r="AA357" s="271"/>
      <c r="AB357" s="271"/>
      <c r="AC357" s="271"/>
      <c r="AD357" s="271"/>
      <c r="AE357" s="271"/>
      <c r="AF357" s="271"/>
      <c r="AG357" s="271"/>
      <c r="AH357" s="271"/>
      <c r="AI357" s="271"/>
      <c r="AJ357" s="271"/>
      <c r="AK357" s="271"/>
      <c r="AL357" s="271"/>
      <c r="AM357" s="271"/>
      <c r="AN357" s="271"/>
      <c r="AO357" s="271"/>
      <c r="AP357" s="271"/>
      <c r="AQ357" s="271"/>
      <c r="AR357" s="271"/>
      <c r="AS357" s="271"/>
      <c r="AT357" s="271"/>
      <c r="AU357" s="271"/>
      <c r="AV357" s="271"/>
      <c r="AW357" s="271"/>
      <c r="AX357" s="271"/>
      <c r="AY357" s="271"/>
      <c r="AZ357" s="271"/>
      <c r="BA357" s="271"/>
      <c r="BB357" s="271"/>
      <c r="BC357" s="271"/>
      <c r="BD357" s="271"/>
      <c r="BE357" s="271"/>
      <c r="BN357" s="271"/>
      <c r="BO357" s="271"/>
      <c r="BP357" s="275"/>
      <c r="BQ357" s="275"/>
      <c r="BR357" s="275"/>
    </row>
    <row r="358" spans="18:70" s="274" customFormat="1" x14ac:dyDescent="0.45">
      <c r="R358" s="273"/>
      <c r="S358" s="273"/>
      <c r="T358" s="271"/>
      <c r="U358" s="271"/>
      <c r="V358" s="271"/>
      <c r="W358" s="271"/>
      <c r="X358" s="271"/>
      <c r="Y358" s="271"/>
      <c r="Z358" s="271"/>
      <c r="AA358" s="271"/>
      <c r="AB358" s="271"/>
      <c r="AC358" s="271"/>
      <c r="AD358" s="271"/>
      <c r="AE358" s="271"/>
      <c r="AF358" s="271"/>
      <c r="AG358" s="271"/>
      <c r="AH358" s="271"/>
      <c r="AI358" s="271"/>
      <c r="AJ358" s="271"/>
      <c r="AK358" s="271"/>
      <c r="AL358" s="271"/>
      <c r="AM358" s="271"/>
      <c r="AN358" s="271"/>
      <c r="AO358" s="271"/>
      <c r="AP358" s="271"/>
      <c r="AQ358" s="271"/>
      <c r="AR358" s="271"/>
      <c r="AS358" s="271"/>
      <c r="AT358" s="271"/>
      <c r="AU358" s="271"/>
      <c r="AV358" s="271"/>
      <c r="AW358" s="271"/>
      <c r="AX358" s="271"/>
      <c r="AY358" s="271"/>
      <c r="AZ358" s="271"/>
      <c r="BA358" s="271"/>
      <c r="BB358" s="271"/>
      <c r="BC358" s="271"/>
      <c r="BD358" s="271"/>
      <c r="BE358" s="271"/>
      <c r="BN358" s="271"/>
      <c r="BO358" s="271"/>
      <c r="BP358" s="275"/>
      <c r="BQ358" s="275"/>
      <c r="BR358" s="275"/>
    </row>
    <row r="359" spans="18:70" s="274" customFormat="1" x14ac:dyDescent="0.45">
      <c r="R359" s="273"/>
      <c r="S359" s="273"/>
      <c r="T359" s="271"/>
      <c r="U359" s="271"/>
      <c r="V359" s="271"/>
      <c r="W359" s="271"/>
      <c r="X359" s="271"/>
      <c r="Y359" s="271"/>
      <c r="Z359" s="271"/>
      <c r="AA359" s="271"/>
      <c r="AB359" s="271"/>
      <c r="AC359" s="271"/>
      <c r="AD359" s="271"/>
      <c r="AE359" s="271"/>
      <c r="AF359" s="271"/>
      <c r="AG359" s="271"/>
      <c r="AH359" s="271"/>
      <c r="AI359" s="271"/>
      <c r="AJ359" s="271"/>
      <c r="AK359" s="271"/>
      <c r="AL359" s="271"/>
      <c r="AM359" s="271"/>
      <c r="AN359" s="271"/>
      <c r="AO359" s="271"/>
      <c r="AP359" s="271"/>
      <c r="AQ359" s="271"/>
      <c r="AR359" s="271"/>
      <c r="AS359" s="271"/>
      <c r="AT359" s="271"/>
      <c r="AU359" s="271"/>
      <c r="AV359" s="271"/>
      <c r="AW359" s="271"/>
      <c r="AX359" s="271"/>
      <c r="AY359" s="271"/>
      <c r="AZ359" s="271"/>
      <c r="BA359" s="271"/>
      <c r="BB359" s="271"/>
      <c r="BC359" s="271"/>
      <c r="BD359" s="271"/>
      <c r="BE359" s="271"/>
      <c r="BN359" s="271"/>
      <c r="BO359" s="271"/>
      <c r="BP359" s="275"/>
      <c r="BQ359" s="275"/>
      <c r="BR359" s="275"/>
    </row>
    <row r="360" spans="18:70" s="274" customFormat="1" x14ac:dyDescent="0.45">
      <c r="R360" s="273"/>
      <c r="S360" s="273"/>
      <c r="T360" s="271"/>
      <c r="U360" s="271"/>
      <c r="V360" s="271"/>
      <c r="W360" s="271"/>
      <c r="X360" s="271"/>
      <c r="Y360" s="271"/>
      <c r="Z360" s="271"/>
      <c r="AA360" s="271"/>
      <c r="AB360" s="271"/>
      <c r="AC360" s="271"/>
      <c r="AD360" s="271"/>
      <c r="AE360" s="271"/>
      <c r="AF360" s="271"/>
      <c r="AG360" s="271"/>
      <c r="AH360" s="271"/>
      <c r="AI360" s="271"/>
      <c r="AJ360" s="271"/>
      <c r="AK360" s="271"/>
      <c r="AL360" s="271"/>
      <c r="AM360" s="271"/>
      <c r="AN360" s="271"/>
      <c r="AO360" s="271"/>
      <c r="AP360" s="271"/>
      <c r="AQ360" s="271"/>
      <c r="AR360" s="271"/>
      <c r="AS360" s="271"/>
      <c r="AT360" s="271"/>
      <c r="AU360" s="271"/>
      <c r="AV360" s="271"/>
      <c r="AW360" s="271"/>
      <c r="AX360" s="271"/>
      <c r="AY360" s="271"/>
      <c r="AZ360" s="271"/>
      <c r="BA360" s="271"/>
      <c r="BB360" s="271"/>
      <c r="BC360" s="271"/>
      <c r="BD360" s="271"/>
      <c r="BE360" s="271"/>
      <c r="BN360" s="271"/>
      <c r="BO360" s="271"/>
      <c r="BP360" s="275"/>
      <c r="BQ360" s="275"/>
      <c r="BR360" s="275"/>
    </row>
    <row r="361" spans="18:70" s="274" customFormat="1" x14ac:dyDescent="0.45">
      <c r="R361" s="273"/>
      <c r="S361" s="273"/>
      <c r="T361" s="271"/>
      <c r="U361" s="271"/>
      <c r="V361" s="271"/>
      <c r="W361" s="271"/>
      <c r="X361" s="271"/>
      <c r="Y361" s="271"/>
      <c r="Z361" s="271"/>
      <c r="AA361" s="271"/>
      <c r="AB361" s="271"/>
      <c r="AC361" s="271"/>
      <c r="AD361" s="271"/>
      <c r="AE361" s="271"/>
      <c r="AF361" s="271"/>
      <c r="AG361" s="271"/>
      <c r="AH361" s="271"/>
      <c r="AI361" s="271"/>
      <c r="AJ361" s="271"/>
      <c r="AK361" s="271"/>
      <c r="AL361" s="271"/>
      <c r="AM361" s="271"/>
      <c r="AN361" s="271"/>
      <c r="AO361" s="271"/>
      <c r="AP361" s="271"/>
      <c r="AQ361" s="271"/>
      <c r="AR361" s="271"/>
      <c r="AS361" s="271"/>
      <c r="AT361" s="271"/>
      <c r="AU361" s="271"/>
      <c r="AV361" s="271"/>
      <c r="AW361" s="271"/>
      <c r="AX361" s="271"/>
      <c r="AY361" s="271"/>
      <c r="AZ361" s="271"/>
      <c r="BA361" s="271"/>
      <c r="BB361" s="271"/>
      <c r="BC361" s="271"/>
      <c r="BD361" s="271"/>
      <c r="BE361" s="271"/>
      <c r="BN361" s="271"/>
      <c r="BO361" s="271"/>
      <c r="BP361" s="275"/>
      <c r="BQ361" s="275"/>
      <c r="BR361" s="275"/>
    </row>
    <row r="362" spans="18:70" s="274" customFormat="1" x14ac:dyDescent="0.45">
      <c r="R362" s="273"/>
      <c r="S362" s="273"/>
      <c r="T362" s="271"/>
      <c r="U362" s="271"/>
      <c r="V362" s="271"/>
      <c r="W362" s="271"/>
      <c r="X362" s="271"/>
      <c r="Y362" s="271"/>
      <c r="Z362" s="271"/>
      <c r="AA362" s="271"/>
      <c r="AB362" s="271"/>
      <c r="AC362" s="271"/>
      <c r="AD362" s="271"/>
      <c r="AE362" s="271"/>
      <c r="AF362" s="271"/>
      <c r="AG362" s="271"/>
      <c r="AH362" s="271"/>
      <c r="AI362" s="271"/>
      <c r="AJ362" s="271"/>
      <c r="AK362" s="271"/>
      <c r="AL362" s="271"/>
      <c r="AM362" s="271"/>
      <c r="AN362" s="271"/>
      <c r="AO362" s="271"/>
      <c r="AP362" s="271"/>
      <c r="AQ362" s="271"/>
      <c r="AR362" s="271"/>
      <c r="AS362" s="271"/>
      <c r="AT362" s="271"/>
      <c r="AU362" s="271"/>
      <c r="AV362" s="271"/>
      <c r="AW362" s="271"/>
      <c r="AX362" s="271"/>
      <c r="AY362" s="271"/>
      <c r="AZ362" s="271"/>
      <c r="BA362" s="271"/>
      <c r="BB362" s="271"/>
      <c r="BC362" s="271"/>
      <c r="BD362" s="271"/>
      <c r="BE362" s="271"/>
      <c r="BN362" s="271"/>
      <c r="BO362" s="271"/>
      <c r="BP362" s="275"/>
      <c r="BQ362" s="275"/>
      <c r="BR362" s="275"/>
    </row>
    <row r="363" spans="18:70" s="274" customFormat="1" x14ac:dyDescent="0.45">
      <c r="R363" s="273"/>
      <c r="S363" s="273"/>
      <c r="T363" s="271"/>
      <c r="U363" s="271"/>
      <c r="V363" s="271"/>
      <c r="W363" s="271"/>
      <c r="X363" s="271"/>
      <c r="Y363" s="271"/>
      <c r="Z363" s="271"/>
      <c r="AA363" s="271"/>
      <c r="AB363" s="271"/>
      <c r="AC363" s="271"/>
      <c r="AD363" s="271"/>
      <c r="AE363" s="271"/>
      <c r="AF363" s="271"/>
      <c r="AG363" s="271"/>
      <c r="AH363" s="271"/>
      <c r="AI363" s="271"/>
      <c r="AJ363" s="271"/>
      <c r="AK363" s="271"/>
      <c r="AL363" s="271"/>
      <c r="AM363" s="271"/>
      <c r="AN363" s="271"/>
      <c r="AO363" s="271"/>
      <c r="AP363" s="271"/>
      <c r="AQ363" s="271"/>
      <c r="AR363" s="271"/>
      <c r="AS363" s="271"/>
      <c r="AT363" s="271"/>
      <c r="AU363" s="271"/>
      <c r="AV363" s="271"/>
      <c r="AW363" s="271"/>
      <c r="AX363" s="271"/>
      <c r="AY363" s="271"/>
      <c r="AZ363" s="271"/>
      <c r="BA363" s="271"/>
      <c r="BB363" s="271"/>
      <c r="BC363" s="271"/>
      <c r="BD363" s="271"/>
      <c r="BE363" s="271"/>
      <c r="BN363" s="271"/>
      <c r="BO363" s="271"/>
      <c r="BP363" s="275"/>
      <c r="BQ363" s="275"/>
      <c r="BR363" s="275"/>
    </row>
    <row r="364" spans="18:70" s="274" customFormat="1" x14ac:dyDescent="0.45">
      <c r="R364" s="273"/>
      <c r="S364" s="273"/>
      <c r="T364" s="271"/>
      <c r="U364" s="271"/>
      <c r="V364" s="271"/>
      <c r="W364" s="271"/>
      <c r="X364" s="271"/>
      <c r="Y364" s="271"/>
      <c r="Z364" s="271"/>
      <c r="AA364" s="271"/>
      <c r="AB364" s="271"/>
      <c r="AC364" s="271"/>
      <c r="AD364" s="271"/>
      <c r="AE364" s="271"/>
      <c r="AF364" s="271"/>
      <c r="AG364" s="271"/>
      <c r="AH364" s="271"/>
      <c r="AI364" s="271"/>
      <c r="AJ364" s="271"/>
      <c r="AK364" s="271"/>
      <c r="AL364" s="271"/>
      <c r="AM364" s="271"/>
      <c r="AN364" s="271"/>
      <c r="AO364" s="271"/>
      <c r="AP364" s="271"/>
      <c r="AQ364" s="271"/>
      <c r="AR364" s="271"/>
      <c r="AS364" s="271"/>
      <c r="AT364" s="271"/>
      <c r="AU364" s="271"/>
      <c r="AV364" s="271"/>
      <c r="AW364" s="271"/>
      <c r="AX364" s="271"/>
      <c r="AY364" s="271"/>
      <c r="AZ364" s="271"/>
      <c r="BA364" s="271"/>
      <c r="BB364" s="271"/>
      <c r="BC364" s="271"/>
      <c r="BD364" s="271"/>
      <c r="BE364" s="271"/>
      <c r="BN364" s="271"/>
      <c r="BO364" s="271"/>
      <c r="BP364" s="275"/>
      <c r="BQ364" s="275"/>
      <c r="BR364" s="275"/>
    </row>
    <row r="365" spans="18:70" s="274" customFormat="1" x14ac:dyDescent="0.45">
      <c r="R365" s="273"/>
      <c r="S365" s="273"/>
      <c r="T365" s="271"/>
      <c r="U365" s="271"/>
      <c r="V365" s="271"/>
      <c r="W365" s="271"/>
      <c r="X365" s="271"/>
      <c r="Y365" s="271"/>
      <c r="Z365" s="271"/>
      <c r="AA365" s="271"/>
      <c r="AB365" s="271"/>
      <c r="AC365" s="271"/>
      <c r="AD365" s="271"/>
      <c r="AE365" s="271"/>
      <c r="AF365" s="271"/>
      <c r="AG365" s="271"/>
      <c r="AH365" s="271"/>
      <c r="AI365" s="271"/>
      <c r="AJ365" s="271"/>
      <c r="AK365" s="271"/>
      <c r="AL365" s="271"/>
      <c r="AM365" s="271"/>
      <c r="AN365" s="271"/>
      <c r="AO365" s="271"/>
      <c r="AP365" s="271"/>
      <c r="AQ365" s="271"/>
      <c r="AR365" s="271"/>
      <c r="AS365" s="271"/>
      <c r="AT365" s="271"/>
      <c r="AU365" s="271"/>
      <c r="AV365" s="271"/>
      <c r="AW365" s="271"/>
      <c r="AX365" s="271"/>
      <c r="AY365" s="271"/>
      <c r="AZ365" s="271"/>
      <c r="BA365" s="271"/>
      <c r="BB365" s="271"/>
      <c r="BC365" s="271"/>
      <c r="BD365" s="271"/>
      <c r="BE365" s="271"/>
      <c r="BN365" s="271"/>
      <c r="BO365" s="271"/>
      <c r="BP365" s="275"/>
      <c r="BQ365" s="275"/>
      <c r="BR365" s="275"/>
    </row>
    <row r="366" spans="18:70" s="274" customFormat="1" x14ac:dyDescent="0.45">
      <c r="R366" s="273"/>
      <c r="S366" s="273"/>
      <c r="T366" s="271"/>
      <c r="U366" s="271"/>
      <c r="V366" s="271"/>
      <c r="W366" s="271"/>
      <c r="X366" s="271"/>
      <c r="Y366" s="271"/>
      <c r="Z366" s="271"/>
      <c r="AA366" s="271"/>
      <c r="AB366" s="271"/>
      <c r="AC366" s="271"/>
      <c r="AD366" s="271"/>
      <c r="AE366" s="271"/>
      <c r="AF366" s="271"/>
      <c r="AG366" s="271"/>
      <c r="AH366" s="271"/>
      <c r="AI366" s="271"/>
      <c r="AJ366" s="271"/>
      <c r="AK366" s="271"/>
      <c r="AL366" s="271"/>
      <c r="AM366" s="271"/>
      <c r="AN366" s="271"/>
      <c r="AO366" s="271"/>
      <c r="AP366" s="271"/>
      <c r="AQ366" s="271"/>
      <c r="AR366" s="271"/>
      <c r="AS366" s="271"/>
      <c r="AT366" s="271"/>
      <c r="AU366" s="271"/>
      <c r="AV366" s="271"/>
      <c r="AW366" s="271"/>
      <c r="AX366" s="271"/>
      <c r="AY366" s="271"/>
      <c r="AZ366" s="271"/>
      <c r="BA366" s="271"/>
      <c r="BB366" s="271"/>
      <c r="BC366" s="271"/>
      <c r="BD366" s="271"/>
      <c r="BE366" s="271"/>
      <c r="BN366" s="271"/>
      <c r="BO366" s="271"/>
      <c r="BP366" s="275"/>
      <c r="BQ366" s="275"/>
      <c r="BR366" s="275"/>
    </row>
    <row r="367" spans="18:70" s="274" customFormat="1" x14ac:dyDescent="0.45">
      <c r="R367" s="273"/>
      <c r="S367" s="273"/>
      <c r="T367" s="271"/>
      <c r="U367" s="271"/>
      <c r="V367" s="271"/>
      <c r="W367" s="271"/>
      <c r="X367" s="271"/>
      <c r="Y367" s="271"/>
      <c r="Z367" s="271"/>
      <c r="AA367" s="271"/>
      <c r="AB367" s="271"/>
      <c r="AC367" s="271"/>
      <c r="AD367" s="271"/>
      <c r="AE367" s="271"/>
      <c r="AF367" s="271"/>
      <c r="AG367" s="271"/>
      <c r="AH367" s="271"/>
      <c r="AI367" s="271"/>
      <c r="AJ367" s="271"/>
      <c r="AK367" s="271"/>
      <c r="AL367" s="271"/>
      <c r="AM367" s="271"/>
      <c r="AN367" s="271"/>
      <c r="AO367" s="271"/>
      <c r="AP367" s="271"/>
      <c r="AQ367" s="271"/>
      <c r="AR367" s="271"/>
      <c r="AS367" s="271"/>
      <c r="AT367" s="271"/>
      <c r="AU367" s="271"/>
      <c r="AV367" s="271"/>
      <c r="AW367" s="271"/>
      <c r="AX367" s="271"/>
      <c r="AY367" s="271"/>
      <c r="AZ367" s="271"/>
      <c r="BA367" s="271"/>
      <c r="BB367" s="271"/>
      <c r="BC367" s="271"/>
      <c r="BD367" s="271"/>
      <c r="BE367" s="271"/>
      <c r="BN367" s="271"/>
      <c r="BO367" s="271"/>
      <c r="BP367" s="275"/>
      <c r="BQ367" s="275"/>
      <c r="BR367" s="275"/>
    </row>
    <row r="368" spans="18:70" s="274" customFormat="1" x14ac:dyDescent="0.45">
      <c r="R368" s="273"/>
      <c r="S368" s="273"/>
      <c r="T368" s="271"/>
      <c r="U368" s="271"/>
      <c r="V368" s="271"/>
      <c r="W368" s="271"/>
      <c r="X368" s="271"/>
      <c r="Y368" s="271"/>
      <c r="Z368" s="271"/>
      <c r="AA368" s="271"/>
      <c r="AB368" s="271"/>
      <c r="AC368" s="271"/>
      <c r="AD368" s="271"/>
      <c r="AE368" s="271"/>
      <c r="AF368" s="271"/>
      <c r="AG368" s="271"/>
      <c r="AH368" s="271"/>
      <c r="AI368" s="271"/>
      <c r="AJ368" s="271"/>
      <c r="AK368" s="271"/>
      <c r="AL368" s="271"/>
      <c r="AM368" s="271"/>
      <c r="AN368" s="271"/>
      <c r="AO368" s="271"/>
      <c r="AP368" s="271"/>
      <c r="AQ368" s="271"/>
      <c r="AR368" s="271"/>
      <c r="AS368" s="271"/>
      <c r="AT368" s="271"/>
      <c r="AU368" s="271"/>
      <c r="AV368" s="271"/>
      <c r="AW368" s="271"/>
      <c r="AX368" s="271"/>
      <c r="AY368" s="271"/>
      <c r="AZ368" s="271"/>
      <c r="BA368" s="271"/>
      <c r="BB368" s="271"/>
      <c r="BC368" s="271"/>
      <c r="BD368" s="271"/>
      <c r="BE368" s="271"/>
      <c r="BN368" s="271"/>
      <c r="BO368" s="271"/>
      <c r="BP368" s="275"/>
      <c r="BQ368" s="275"/>
      <c r="BR368" s="275"/>
    </row>
    <row r="369" spans="18:70" s="274" customFormat="1" x14ac:dyDescent="0.45">
      <c r="R369" s="273"/>
      <c r="S369" s="273"/>
      <c r="T369" s="271"/>
      <c r="U369" s="271"/>
      <c r="V369" s="271"/>
      <c r="W369" s="271"/>
      <c r="X369" s="271"/>
      <c r="Y369" s="271"/>
      <c r="Z369" s="271"/>
      <c r="AA369" s="271"/>
      <c r="AB369" s="271"/>
      <c r="AC369" s="271"/>
      <c r="AD369" s="271"/>
      <c r="AE369" s="271"/>
      <c r="AF369" s="271"/>
      <c r="AG369" s="271"/>
      <c r="AH369" s="271"/>
      <c r="AI369" s="271"/>
      <c r="AJ369" s="271"/>
      <c r="AK369" s="271"/>
      <c r="AL369" s="271"/>
      <c r="AM369" s="271"/>
      <c r="AN369" s="271"/>
      <c r="AO369" s="271"/>
      <c r="AP369" s="271"/>
      <c r="AQ369" s="271"/>
      <c r="AR369" s="271"/>
      <c r="AS369" s="271"/>
      <c r="AT369" s="271"/>
      <c r="AU369" s="271"/>
      <c r="AV369" s="271"/>
      <c r="AW369" s="271"/>
      <c r="AX369" s="271"/>
      <c r="AY369" s="271"/>
      <c r="AZ369" s="271"/>
      <c r="BA369" s="271"/>
      <c r="BB369" s="271"/>
      <c r="BC369" s="271"/>
      <c r="BD369" s="271"/>
      <c r="BE369" s="271"/>
      <c r="BN369" s="271"/>
      <c r="BO369" s="271"/>
      <c r="BP369" s="275"/>
      <c r="BQ369" s="275"/>
      <c r="BR369" s="275"/>
    </row>
    <row r="370" spans="18:70" s="274" customFormat="1" x14ac:dyDescent="0.45">
      <c r="R370" s="273"/>
      <c r="S370" s="273"/>
      <c r="T370" s="271"/>
      <c r="U370" s="271"/>
      <c r="V370" s="271"/>
      <c r="W370" s="271"/>
      <c r="X370" s="271"/>
      <c r="Y370" s="271"/>
      <c r="Z370" s="271"/>
      <c r="AA370" s="271"/>
      <c r="AB370" s="271"/>
      <c r="AC370" s="271"/>
      <c r="AD370" s="271"/>
      <c r="AE370" s="271"/>
      <c r="AF370" s="271"/>
      <c r="AG370" s="271"/>
      <c r="AH370" s="271"/>
      <c r="AI370" s="271"/>
      <c r="AJ370" s="271"/>
      <c r="AK370" s="271"/>
      <c r="AL370" s="271"/>
      <c r="AM370" s="271"/>
      <c r="AN370" s="271"/>
      <c r="AO370" s="271"/>
      <c r="AP370" s="271"/>
      <c r="AQ370" s="271"/>
      <c r="AR370" s="271"/>
      <c r="AS370" s="271"/>
      <c r="AT370" s="271"/>
      <c r="AU370" s="271"/>
      <c r="AV370" s="271"/>
      <c r="AW370" s="271"/>
      <c r="AX370" s="271"/>
      <c r="AY370" s="271"/>
      <c r="AZ370" s="271"/>
      <c r="BA370" s="271"/>
      <c r="BB370" s="271"/>
      <c r="BC370" s="271"/>
      <c r="BD370" s="271"/>
      <c r="BE370" s="271"/>
      <c r="BN370" s="271"/>
      <c r="BO370" s="271"/>
      <c r="BP370" s="275"/>
      <c r="BQ370" s="275"/>
      <c r="BR370" s="275"/>
    </row>
    <row r="371" spans="18:70" s="274" customFormat="1" x14ac:dyDescent="0.45">
      <c r="R371" s="273"/>
      <c r="S371" s="273"/>
      <c r="T371" s="271"/>
      <c r="U371" s="271"/>
      <c r="V371" s="271"/>
      <c r="W371" s="271"/>
      <c r="X371" s="271"/>
      <c r="Y371" s="271"/>
      <c r="Z371" s="271"/>
      <c r="AA371" s="271"/>
      <c r="AB371" s="271"/>
      <c r="AC371" s="271"/>
      <c r="AD371" s="271"/>
      <c r="AE371" s="271"/>
      <c r="AF371" s="271"/>
      <c r="AG371" s="271"/>
      <c r="AH371" s="271"/>
      <c r="AI371" s="271"/>
      <c r="AJ371" s="271"/>
      <c r="AK371" s="271"/>
      <c r="AL371" s="271"/>
      <c r="AM371" s="271"/>
      <c r="AN371" s="271"/>
      <c r="AO371" s="271"/>
      <c r="AP371" s="271"/>
      <c r="AQ371" s="271"/>
      <c r="AR371" s="271"/>
      <c r="AS371" s="271"/>
      <c r="AT371" s="271"/>
      <c r="AU371" s="271"/>
      <c r="AV371" s="271"/>
      <c r="AW371" s="271"/>
      <c r="AX371" s="271"/>
      <c r="AY371" s="271"/>
      <c r="AZ371" s="271"/>
      <c r="BA371" s="271"/>
      <c r="BB371" s="271"/>
      <c r="BC371" s="271"/>
      <c r="BD371" s="271"/>
      <c r="BE371" s="271"/>
      <c r="BN371" s="271"/>
      <c r="BO371" s="271"/>
      <c r="BP371" s="275"/>
      <c r="BQ371" s="275"/>
      <c r="BR371" s="275"/>
    </row>
    <row r="372" spans="18:70" s="274" customFormat="1" x14ac:dyDescent="0.45">
      <c r="R372" s="273"/>
      <c r="S372" s="273"/>
      <c r="T372" s="271"/>
      <c r="U372" s="271"/>
      <c r="V372" s="271"/>
      <c r="W372" s="271"/>
      <c r="X372" s="271"/>
      <c r="Y372" s="271"/>
      <c r="Z372" s="271"/>
      <c r="AA372" s="271"/>
      <c r="AB372" s="271"/>
      <c r="AC372" s="271"/>
      <c r="AD372" s="271"/>
      <c r="AE372" s="271"/>
      <c r="AF372" s="271"/>
      <c r="AG372" s="271"/>
      <c r="AH372" s="271"/>
      <c r="AI372" s="271"/>
      <c r="AJ372" s="271"/>
      <c r="AK372" s="271"/>
      <c r="AL372" s="271"/>
      <c r="AM372" s="271"/>
      <c r="AN372" s="271"/>
      <c r="AO372" s="271"/>
      <c r="AP372" s="271"/>
      <c r="AQ372" s="271"/>
      <c r="AR372" s="271"/>
      <c r="AS372" s="271"/>
      <c r="AT372" s="271"/>
      <c r="AU372" s="271"/>
      <c r="AV372" s="271"/>
      <c r="AW372" s="271"/>
      <c r="AX372" s="271"/>
      <c r="AY372" s="271"/>
      <c r="AZ372" s="271"/>
      <c r="BA372" s="271"/>
      <c r="BB372" s="271"/>
      <c r="BC372" s="271"/>
      <c r="BD372" s="271"/>
      <c r="BE372" s="271"/>
      <c r="BN372" s="271"/>
      <c r="BO372" s="271"/>
      <c r="BP372" s="275"/>
      <c r="BQ372" s="275"/>
      <c r="BR372" s="275"/>
    </row>
    <row r="373" spans="18:70" s="274" customFormat="1" x14ac:dyDescent="0.45">
      <c r="R373" s="273"/>
      <c r="S373" s="273"/>
      <c r="T373" s="271"/>
      <c r="U373" s="271"/>
      <c r="V373" s="271"/>
      <c r="W373" s="271"/>
      <c r="X373" s="271"/>
      <c r="Y373" s="271"/>
      <c r="Z373" s="271"/>
      <c r="AA373" s="271"/>
      <c r="AB373" s="271"/>
      <c r="AC373" s="271"/>
      <c r="AD373" s="271"/>
      <c r="AE373" s="271"/>
      <c r="AF373" s="271"/>
      <c r="AG373" s="271"/>
      <c r="AH373" s="271"/>
      <c r="AI373" s="271"/>
      <c r="AJ373" s="271"/>
      <c r="AK373" s="271"/>
      <c r="AL373" s="271"/>
      <c r="AM373" s="271"/>
      <c r="AN373" s="271"/>
      <c r="AO373" s="271"/>
      <c r="AP373" s="271"/>
      <c r="AQ373" s="271"/>
      <c r="AR373" s="271"/>
      <c r="AS373" s="271"/>
      <c r="AT373" s="271"/>
      <c r="AU373" s="271"/>
      <c r="AV373" s="271"/>
      <c r="AW373" s="271"/>
      <c r="AX373" s="271"/>
      <c r="AY373" s="271"/>
      <c r="AZ373" s="271"/>
      <c r="BA373" s="271"/>
      <c r="BB373" s="271"/>
      <c r="BC373" s="271"/>
      <c r="BD373" s="271"/>
      <c r="BE373" s="271"/>
      <c r="BN373" s="271"/>
      <c r="BO373" s="271"/>
      <c r="BP373" s="275"/>
      <c r="BQ373" s="275"/>
      <c r="BR373" s="275"/>
    </row>
    <row r="374" spans="18:70" s="274" customFormat="1" x14ac:dyDescent="0.45">
      <c r="R374" s="273"/>
      <c r="S374" s="273"/>
      <c r="T374" s="271"/>
      <c r="U374" s="271"/>
      <c r="V374" s="271"/>
      <c r="W374" s="271"/>
      <c r="X374" s="271"/>
      <c r="Y374" s="271"/>
      <c r="Z374" s="271"/>
      <c r="AA374" s="271"/>
      <c r="AB374" s="271"/>
      <c r="AC374" s="271"/>
      <c r="AD374" s="271"/>
      <c r="AE374" s="271"/>
      <c r="AF374" s="271"/>
      <c r="AG374" s="271"/>
      <c r="AH374" s="271"/>
      <c r="AI374" s="271"/>
      <c r="AJ374" s="271"/>
      <c r="AK374" s="271"/>
      <c r="AL374" s="271"/>
      <c r="AM374" s="271"/>
      <c r="AN374" s="271"/>
      <c r="AO374" s="271"/>
      <c r="AP374" s="271"/>
      <c r="AQ374" s="271"/>
      <c r="AR374" s="271"/>
      <c r="AS374" s="271"/>
      <c r="AT374" s="271"/>
      <c r="AU374" s="271"/>
      <c r="AV374" s="271"/>
      <c r="AW374" s="271"/>
      <c r="AX374" s="271"/>
      <c r="AY374" s="271"/>
      <c r="AZ374" s="271"/>
      <c r="BA374" s="271"/>
      <c r="BB374" s="271"/>
      <c r="BC374" s="271"/>
      <c r="BD374" s="271"/>
      <c r="BE374" s="271"/>
      <c r="BN374" s="271"/>
      <c r="BO374" s="271"/>
      <c r="BP374" s="275"/>
      <c r="BQ374" s="275"/>
      <c r="BR374" s="275"/>
    </row>
    <row r="375" spans="18:70" s="274" customFormat="1" x14ac:dyDescent="0.45">
      <c r="R375" s="273"/>
      <c r="S375" s="273"/>
      <c r="T375" s="271"/>
      <c r="U375" s="271"/>
      <c r="V375" s="271"/>
      <c r="W375" s="271"/>
      <c r="X375" s="271"/>
      <c r="Y375" s="271"/>
      <c r="Z375" s="271"/>
      <c r="AA375" s="271"/>
      <c r="AB375" s="271"/>
      <c r="AC375" s="271"/>
      <c r="AD375" s="271"/>
      <c r="AE375" s="271"/>
      <c r="AF375" s="271"/>
      <c r="AG375" s="271"/>
      <c r="AH375" s="271"/>
      <c r="AI375" s="271"/>
      <c r="AJ375" s="271"/>
      <c r="AK375" s="271"/>
      <c r="AL375" s="271"/>
      <c r="AM375" s="271"/>
      <c r="AN375" s="271"/>
      <c r="AO375" s="271"/>
      <c r="AP375" s="271"/>
      <c r="AQ375" s="271"/>
      <c r="AR375" s="271"/>
      <c r="AS375" s="271"/>
      <c r="AT375" s="271"/>
      <c r="AU375" s="271"/>
      <c r="AV375" s="271"/>
      <c r="AW375" s="271"/>
      <c r="AX375" s="271"/>
      <c r="AY375" s="271"/>
      <c r="AZ375" s="271"/>
      <c r="BA375" s="271"/>
      <c r="BB375" s="271"/>
      <c r="BC375" s="271"/>
      <c r="BD375" s="271"/>
      <c r="BE375" s="271"/>
      <c r="BN375" s="271"/>
      <c r="BO375" s="271"/>
      <c r="BP375" s="275"/>
      <c r="BQ375" s="275"/>
      <c r="BR375" s="275"/>
    </row>
    <row r="376" spans="18:70" s="274" customFormat="1" x14ac:dyDescent="0.45">
      <c r="R376" s="273"/>
      <c r="S376" s="273"/>
      <c r="T376" s="271"/>
      <c r="U376" s="271"/>
      <c r="V376" s="271"/>
      <c r="W376" s="271"/>
      <c r="X376" s="271"/>
      <c r="Y376" s="271"/>
      <c r="Z376" s="271"/>
      <c r="AA376" s="271"/>
      <c r="AB376" s="271"/>
      <c r="AC376" s="271"/>
      <c r="AD376" s="271"/>
      <c r="AE376" s="271"/>
      <c r="AF376" s="271"/>
      <c r="AG376" s="271"/>
      <c r="AH376" s="271"/>
      <c r="AI376" s="271"/>
      <c r="AJ376" s="271"/>
      <c r="AK376" s="271"/>
      <c r="AL376" s="271"/>
      <c r="AM376" s="271"/>
      <c r="AN376" s="271"/>
      <c r="AO376" s="271"/>
      <c r="AP376" s="271"/>
      <c r="AQ376" s="271"/>
      <c r="AR376" s="271"/>
      <c r="AS376" s="271"/>
      <c r="AT376" s="271"/>
      <c r="AU376" s="271"/>
      <c r="AV376" s="271"/>
      <c r="AW376" s="271"/>
      <c r="AX376" s="271"/>
      <c r="AY376" s="271"/>
      <c r="AZ376" s="271"/>
      <c r="BA376" s="271"/>
      <c r="BB376" s="271"/>
      <c r="BC376" s="271"/>
      <c r="BD376" s="271"/>
      <c r="BE376" s="271"/>
      <c r="BN376" s="271"/>
      <c r="BO376" s="271"/>
      <c r="BP376" s="275"/>
      <c r="BQ376" s="275"/>
      <c r="BR376" s="275"/>
    </row>
    <row r="377" spans="18:70" s="274" customFormat="1" x14ac:dyDescent="0.45">
      <c r="R377" s="273"/>
      <c r="S377" s="273"/>
      <c r="T377" s="271"/>
      <c r="U377" s="271"/>
      <c r="V377" s="271"/>
      <c r="W377" s="271"/>
      <c r="X377" s="271"/>
      <c r="Y377" s="271"/>
      <c r="Z377" s="271"/>
      <c r="AA377" s="271"/>
      <c r="AB377" s="271"/>
      <c r="AC377" s="271"/>
      <c r="AD377" s="271"/>
      <c r="AE377" s="271"/>
      <c r="AF377" s="271"/>
      <c r="AG377" s="271"/>
      <c r="AH377" s="271"/>
      <c r="AI377" s="271"/>
      <c r="AJ377" s="271"/>
      <c r="AK377" s="271"/>
      <c r="AL377" s="271"/>
      <c r="AM377" s="271"/>
      <c r="AN377" s="271"/>
      <c r="AO377" s="271"/>
      <c r="AP377" s="271"/>
      <c r="AQ377" s="271"/>
      <c r="AR377" s="271"/>
      <c r="AS377" s="271"/>
      <c r="AT377" s="271"/>
      <c r="AU377" s="271"/>
      <c r="AV377" s="271"/>
      <c r="AW377" s="271"/>
      <c r="AX377" s="271"/>
      <c r="AY377" s="271"/>
      <c r="AZ377" s="271"/>
      <c r="BA377" s="271"/>
      <c r="BB377" s="271"/>
      <c r="BC377" s="271"/>
      <c r="BD377" s="271"/>
      <c r="BE377" s="271"/>
      <c r="BN377" s="271"/>
      <c r="BO377" s="271"/>
      <c r="BP377" s="275"/>
      <c r="BQ377" s="275"/>
      <c r="BR377" s="275"/>
    </row>
    <row r="378" spans="18:70" s="274" customFormat="1" x14ac:dyDescent="0.45">
      <c r="R378" s="273"/>
      <c r="S378" s="273"/>
      <c r="T378" s="271"/>
      <c r="U378" s="271"/>
      <c r="V378" s="271"/>
      <c r="W378" s="271"/>
      <c r="X378" s="271"/>
      <c r="Y378" s="271"/>
      <c r="Z378" s="271"/>
      <c r="AA378" s="271"/>
      <c r="AB378" s="271"/>
      <c r="AC378" s="271"/>
      <c r="AD378" s="271"/>
      <c r="AE378" s="271"/>
      <c r="AF378" s="271"/>
      <c r="AG378" s="271"/>
      <c r="AH378" s="271"/>
      <c r="AI378" s="271"/>
      <c r="AJ378" s="271"/>
      <c r="AK378" s="271"/>
      <c r="AL378" s="271"/>
      <c r="AM378" s="271"/>
      <c r="AN378" s="271"/>
      <c r="AO378" s="271"/>
      <c r="AP378" s="271"/>
      <c r="AQ378" s="271"/>
      <c r="AR378" s="271"/>
      <c r="AS378" s="271"/>
      <c r="AT378" s="271"/>
      <c r="AU378" s="271"/>
      <c r="AV378" s="271"/>
      <c r="AW378" s="271"/>
      <c r="AX378" s="271"/>
      <c r="AY378" s="271"/>
      <c r="AZ378" s="271"/>
      <c r="BA378" s="271"/>
      <c r="BB378" s="271"/>
      <c r="BC378" s="271"/>
      <c r="BD378" s="271"/>
      <c r="BE378" s="271"/>
      <c r="BN378" s="271"/>
      <c r="BO378" s="271"/>
      <c r="BP378" s="275"/>
      <c r="BQ378" s="275"/>
      <c r="BR378" s="275"/>
    </row>
    <row r="379" spans="18:70" s="274" customFormat="1" x14ac:dyDescent="0.45">
      <c r="R379" s="273"/>
      <c r="S379" s="273"/>
      <c r="T379" s="271"/>
      <c r="U379" s="271"/>
      <c r="V379" s="271"/>
      <c r="W379" s="271"/>
      <c r="X379" s="271"/>
      <c r="Y379" s="271"/>
      <c r="Z379" s="271"/>
      <c r="AA379" s="271"/>
      <c r="AB379" s="271"/>
      <c r="AC379" s="271"/>
      <c r="AD379" s="271"/>
      <c r="AE379" s="271"/>
      <c r="AF379" s="271"/>
      <c r="AG379" s="271"/>
      <c r="AH379" s="271"/>
      <c r="AI379" s="271"/>
      <c r="AJ379" s="271"/>
      <c r="AK379" s="271"/>
      <c r="AL379" s="271"/>
      <c r="AM379" s="271"/>
      <c r="AN379" s="271"/>
      <c r="AO379" s="271"/>
      <c r="AP379" s="271"/>
      <c r="AQ379" s="271"/>
      <c r="AR379" s="271"/>
      <c r="AS379" s="271"/>
      <c r="AT379" s="271"/>
      <c r="AU379" s="271"/>
      <c r="AV379" s="271"/>
      <c r="AW379" s="271"/>
      <c r="AX379" s="271"/>
      <c r="AY379" s="271"/>
      <c r="AZ379" s="271"/>
      <c r="BA379" s="271"/>
      <c r="BB379" s="271"/>
      <c r="BC379" s="271"/>
      <c r="BD379" s="271"/>
      <c r="BE379" s="271"/>
      <c r="BN379" s="271"/>
      <c r="BO379" s="271"/>
      <c r="BP379" s="275"/>
      <c r="BQ379" s="275"/>
      <c r="BR379" s="275"/>
    </row>
    <row r="380" spans="18:70" s="274" customFormat="1" x14ac:dyDescent="0.45">
      <c r="R380" s="273"/>
      <c r="S380" s="273"/>
      <c r="T380" s="271"/>
      <c r="U380" s="271"/>
      <c r="V380" s="271"/>
      <c r="W380" s="271"/>
      <c r="X380" s="271"/>
      <c r="Y380" s="271"/>
      <c r="Z380" s="271"/>
      <c r="AA380" s="271"/>
      <c r="AB380" s="271"/>
      <c r="AC380" s="271"/>
      <c r="AD380" s="271"/>
      <c r="AE380" s="271"/>
      <c r="AF380" s="271"/>
      <c r="AG380" s="271"/>
      <c r="AH380" s="271"/>
      <c r="AI380" s="271"/>
      <c r="AJ380" s="271"/>
      <c r="AK380" s="271"/>
      <c r="AL380" s="271"/>
      <c r="AM380" s="271"/>
      <c r="AN380" s="271"/>
      <c r="AO380" s="271"/>
      <c r="AP380" s="271"/>
      <c r="AQ380" s="271"/>
      <c r="AR380" s="271"/>
      <c r="AS380" s="271"/>
      <c r="AT380" s="271"/>
      <c r="AU380" s="271"/>
      <c r="AV380" s="271"/>
      <c r="AW380" s="271"/>
      <c r="AX380" s="271"/>
      <c r="AY380" s="271"/>
      <c r="AZ380" s="271"/>
      <c r="BA380" s="271"/>
      <c r="BB380" s="271"/>
      <c r="BC380" s="271"/>
      <c r="BD380" s="271"/>
      <c r="BE380" s="271"/>
      <c r="BN380" s="271"/>
      <c r="BO380" s="271"/>
      <c r="BP380" s="275"/>
      <c r="BQ380" s="275"/>
      <c r="BR380" s="275"/>
    </row>
    <row r="381" spans="18:70" s="274" customFormat="1" x14ac:dyDescent="0.45">
      <c r="R381" s="273"/>
      <c r="S381" s="273"/>
      <c r="T381" s="271"/>
      <c r="U381" s="271"/>
      <c r="V381" s="271"/>
      <c r="W381" s="271"/>
      <c r="X381" s="271"/>
      <c r="Y381" s="271"/>
      <c r="Z381" s="271"/>
      <c r="AA381" s="271"/>
      <c r="AB381" s="271"/>
      <c r="AC381" s="271"/>
      <c r="AD381" s="271"/>
      <c r="AE381" s="271"/>
      <c r="AF381" s="271"/>
      <c r="AG381" s="271"/>
      <c r="AH381" s="271"/>
      <c r="AI381" s="271"/>
      <c r="AJ381" s="271"/>
      <c r="AK381" s="271"/>
      <c r="AL381" s="271"/>
      <c r="AM381" s="271"/>
      <c r="AN381" s="271"/>
      <c r="AO381" s="271"/>
      <c r="AP381" s="271"/>
      <c r="AQ381" s="271"/>
      <c r="AR381" s="271"/>
      <c r="AS381" s="271"/>
      <c r="AT381" s="271"/>
      <c r="AU381" s="271"/>
      <c r="AV381" s="271"/>
      <c r="AW381" s="271"/>
      <c r="AX381" s="271"/>
      <c r="AY381" s="271"/>
      <c r="AZ381" s="271"/>
      <c r="BA381" s="271"/>
      <c r="BB381" s="271"/>
      <c r="BC381" s="271"/>
      <c r="BD381" s="271"/>
      <c r="BE381" s="271"/>
      <c r="BN381" s="271"/>
      <c r="BO381" s="271"/>
      <c r="BP381" s="275"/>
      <c r="BQ381" s="275"/>
      <c r="BR381" s="275"/>
    </row>
    <row r="382" spans="18:70" s="274" customFormat="1" x14ac:dyDescent="0.45">
      <c r="R382" s="273"/>
      <c r="S382" s="273"/>
      <c r="T382" s="271"/>
      <c r="U382" s="271"/>
      <c r="V382" s="271"/>
      <c r="W382" s="271"/>
      <c r="X382" s="271"/>
      <c r="Y382" s="271"/>
      <c r="Z382" s="271"/>
      <c r="AA382" s="271"/>
      <c r="AB382" s="271"/>
      <c r="AC382" s="271"/>
      <c r="AD382" s="271"/>
      <c r="AE382" s="271"/>
      <c r="AF382" s="271"/>
      <c r="AG382" s="271"/>
      <c r="AH382" s="271"/>
      <c r="AI382" s="271"/>
      <c r="AJ382" s="271"/>
      <c r="AK382" s="271"/>
      <c r="AL382" s="271"/>
      <c r="AM382" s="271"/>
      <c r="AN382" s="271"/>
      <c r="AO382" s="271"/>
      <c r="AP382" s="271"/>
      <c r="AQ382" s="271"/>
      <c r="AR382" s="271"/>
      <c r="AS382" s="271"/>
      <c r="AT382" s="271"/>
      <c r="AU382" s="271"/>
      <c r="AV382" s="271"/>
      <c r="AW382" s="271"/>
      <c r="AX382" s="271"/>
      <c r="AY382" s="271"/>
      <c r="AZ382" s="271"/>
      <c r="BA382" s="271"/>
      <c r="BB382" s="271"/>
      <c r="BC382" s="271"/>
      <c r="BD382" s="271"/>
      <c r="BE382" s="271"/>
      <c r="BN382" s="271"/>
      <c r="BO382" s="271"/>
      <c r="BP382" s="275"/>
      <c r="BQ382" s="275"/>
      <c r="BR382" s="275"/>
    </row>
    <row r="383" spans="18:70" s="274" customFormat="1" x14ac:dyDescent="0.45">
      <c r="R383" s="273"/>
      <c r="S383" s="273"/>
      <c r="T383" s="271"/>
      <c r="U383" s="271"/>
      <c r="V383" s="271"/>
      <c r="W383" s="271"/>
      <c r="X383" s="271"/>
      <c r="Y383" s="271"/>
      <c r="Z383" s="271"/>
      <c r="AA383" s="271"/>
      <c r="AB383" s="271"/>
      <c r="AC383" s="271"/>
      <c r="AD383" s="271"/>
      <c r="AE383" s="271"/>
      <c r="AF383" s="271"/>
      <c r="AG383" s="271"/>
      <c r="AH383" s="271"/>
      <c r="AI383" s="271"/>
      <c r="AJ383" s="271"/>
      <c r="AK383" s="271"/>
      <c r="AL383" s="271"/>
      <c r="AM383" s="271"/>
      <c r="AN383" s="271"/>
      <c r="AO383" s="271"/>
      <c r="AP383" s="271"/>
      <c r="AQ383" s="271"/>
      <c r="AR383" s="271"/>
      <c r="AS383" s="271"/>
      <c r="AT383" s="271"/>
      <c r="AU383" s="271"/>
      <c r="AV383" s="271"/>
      <c r="AW383" s="271"/>
      <c r="AX383" s="271"/>
      <c r="AY383" s="271"/>
      <c r="AZ383" s="271"/>
      <c r="BA383" s="271"/>
      <c r="BB383" s="271"/>
      <c r="BC383" s="271"/>
      <c r="BD383" s="271"/>
      <c r="BE383" s="271"/>
      <c r="BN383" s="271"/>
      <c r="BO383" s="271"/>
      <c r="BP383" s="275"/>
      <c r="BQ383" s="275"/>
      <c r="BR383" s="275"/>
    </row>
    <row r="384" spans="18:70" s="274" customFormat="1" x14ac:dyDescent="0.45">
      <c r="R384" s="273"/>
      <c r="S384" s="273"/>
      <c r="T384" s="271"/>
      <c r="U384" s="271"/>
      <c r="V384" s="271"/>
      <c r="W384" s="271"/>
      <c r="X384" s="271"/>
      <c r="Y384" s="271"/>
      <c r="Z384" s="271"/>
      <c r="AA384" s="271"/>
      <c r="AB384" s="271"/>
      <c r="AC384" s="271"/>
      <c r="AD384" s="271"/>
      <c r="AE384" s="271"/>
      <c r="AF384" s="271"/>
      <c r="AG384" s="271"/>
      <c r="AH384" s="271"/>
      <c r="AI384" s="271"/>
      <c r="AJ384" s="271"/>
      <c r="AK384" s="271"/>
      <c r="AL384" s="271"/>
      <c r="AM384" s="271"/>
      <c r="AN384" s="271"/>
      <c r="AO384" s="271"/>
      <c r="AP384" s="271"/>
      <c r="AQ384" s="271"/>
      <c r="AR384" s="271"/>
      <c r="AS384" s="271"/>
      <c r="AT384" s="271"/>
      <c r="AU384" s="271"/>
      <c r="AV384" s="271"/>
      <c r="AW384" s="271"/>
      <c r="AX384" s="271"/>
      <c r="AY384" s="271"/>
      <c r="AZ384" s="271"/>
      <c r="BA384" s="271"/>
      <c r="BB384" s="271"/>
      <c r="BC384" s="271"/>
      <c r="BD384" s="271"/>
      <c r="BE384" s="271"/>
      <c r="BN384" s="271"/>
      <c r="BO384" s="271"/>
      <c r="BP384" s="275"/>
      <c r="BQ384" s="275"/>
      <c r="BR384" s="275"/>
    </row>
    <row r="385" spans="18:70" s="274" customFormat="1" x14ac:dyDescent="0.45">
      <c r="R385" s="273"/>
      <c r="S385" s="273"/>
      <c r="T385" s="271"/>
      <c r="U385" s="271"/>
      <c r="V385" s="271"/>
      <c r="W385" s="271"/>
      <c r="X385" s="271"/>
      <c r="Y385" s="271"/>
      <c r="Z385" s="271"/>
      <c r="AA385" s="271"/>
      <c r="AB385" s="271"/>
      <c r="AC385" s="271"/>
      <c r="AD385" s="271"/>
      <c r="AE385" s="271"/>
      <c r="AF385" s="271"/>
      <c r="AG385" s="271"/>
      <c r="AH385" s="271"/>
      <c r="AI385" s="271"/>
      <c r="AJ385" s="271"/>
      <c r="AK385" s="271"/>
      <c r="AL385" s="271"/>
      <c r="AM385" s="271"/>
      <c r="AN385" s="271"/>
      <c r="AO385" s="271"/>
      <c r="AP385" s="271"/>
      <c r="AQ385" s="271"/>
      <c r="AR385" s="271"/>
      <c r="AS385" s="271"/>
      <c r="AT385" s="271"/>
      <c r="AU385" s="271"/>
      <c r="AV385" s="271"/>
      <c r="AW385" s="271"/>
      <c r="AX385" s="271"/>
      <c r="AY385" s="271"/>
      <c r="AZ385" s="271"/>
      <c r="BA385" s="271"/>
      <c r="BB385" s="271"/>
      <c r="BC385" s="271"/>
      <c r="BD385" s="271"/>
      <c r="BE385" s="271"/>
      <c r="BN385" s="271"/>
      <c r="BO385" s="271"/>
      <c r="BP385" s="275"/>
      <c r="BQ385" s="275"/>
      <c r="BR385" s="275"/>
    </row>
    <row r="386" spans="18:70" s="274" customFormat="1" x14ac:dyDescent="0.45">
      <c r="R386" s="273"/>
      <c r="S386" s="273"/>
      <c r="T386" s="271"/>
      <c r="U386" s="271"/>
      <c r="V386" s="271"/>
      <c r="W386" s="271"/>
      <c r="X386" s="271"/>
      <c r="Y386" s="271"/>
      <c r="Z386" s="271"/>
      <c r="AA386" s="271"/>
      <c r="AB386" s="271"/>
      <c r="AC386" s="271"/>
      <c r="AD386" s="271"/>
      <c r="AE386" s="271"/>
      <c r="AF386" s="271"/>
      <c r="AG386" s="271"/>
      <c r="AH386" s="271"/>
      <c r="AI386" s="271"/>
      <c r="AJ386" s="271"/>
      <c r="AK386" s="271"/>
      <c r="AL386" s="271"/>
      <c r="AM386" s="271"/>
      <c r="AN386" s="271"/>
      <c r="AO386" s="271"/>
      <c r="AP386" s="271"/>
      <c r="AQ386" s="271"/>
      <c r="AR386" s="271"/>
      <c r="AS386" s="271"/>
      <c r="AT386" s="271"/>
      <c r="AU386" s="271"/>
      <c r="AV386" s="271"/>
      <c r="AW386" s="271"/>
      <c r="AX386" s="271"/>
      <c r="AY386" s="271"/>
      <c r="AZ386" s="271"/>
      <c r="BA386" s="271"/>
      <c r="BB386" s="271"/>
      <c r="BC386" s="271"/>
      <c r="BD386" s="271"/>
      <c r="BE386" s="271"/>
      <c r="BN386" s="271"/>
      <c r="BO386" s="271"/>
      <c r="BP386" s="275"/>
      <c r="BQ386" s="275"/>
      <c r="BR386" s="275"/>
    </row>
    <row r="387" spans="18:70" s="274" customFormat="1" x14ac:dyDescent="0.45">
      <c r="R387" s="273"/>
      <c r="S387" s="273"/>
      <c r="T387" s="271"/>
      <c r="U387" s="271"/>
      <c r="V387" s="271"/>
      <c r="W387" s="271"/>
      <c r="X387" s="271"/>
      <c r="Y387" s="271"/>
      <c r="Z387" s="271"/>
      <c r="AA387" s="271"/>
      <c r="AB387" s="271"/>
      <c r="AC387" s="271"/>
      <c r="AD387" s="271"/>
      <c r="AE387" s="271"/>
      <c r="AF387" s="271"/>
      <c r="AG387" s="271"/>
      <c r="AH387" s="271"/>
      <c r="AI387" s="271"/>
      <c r="AJ387" s="271"/>
      <c r="AK387" s="271"/>
      <c r="AL387" s="271"/>
      <c r="AM387" s="271"/>
      <c r="AN387" s="271"/>
      <c r="AO387" s="271"/>
      <c r="AP387" s="271"/>
      <c r="AQ387" s="271"/>
      <c r="AR387" s="271"/>
      <c r="AS387" s="271"/>
      <c r="AT387" s="271"/>
      <c r="AU387" s="271"/>
      <c r="AV387" s="271"/>
      <c r="AW387" s="271"/>
      <c r="AX387" s="271"/>
      <c r="AY387" s="271"/>
      <c r="AZ387" s="271"/>
      <c r="BA387" s="271"/>
      <c r="BB387" s="271"/>
      <c r="BC387" s="271"/>
      <c r="BD387" s="271"/>
      <c r="BE387" s="271"/>
      <c r="BN387" s="271"/>
      <c r="BO387" s="271"/>
      <c r="BP387" s="275"/>
      <c r="BQ387" s="275"/>
      <c r="BR387" s="275"/>
    </row>
    <row r="388" spans="18:70" s="274" customFormat="1" x14ac:dyDescent="0.45">
      <c r="R388" s="273"/>
      <c r="S388" s="273"/>
      <c r="T388" s="271"/>
      <c r="U388" s="271"/>
      <c r="V388" s="271"/>
      <c r="W388" s="271"/>
      <c r="X388" s="271"/>
      <c r="Y388" s="271"/>
      <c r="Z388" s="271"/>
      <c r="AA388" s="271"/>
      <c r="AB388" s="271"/>
      <c r="AC388" s="271"/>
      <c r="AD388" s="271"/>
      <c r="AE388" s="271"/>
      <c r="AF388" s="271"/>
      <c r="AG388" s="271"/>
      <c r="AH388" s="271"/>
      <c r="AI388" s="271"/>
      <c r="AJ388" s="271"/>
      <c r="AK388" s="271"/>
      <c r="AL388" s="271"/>
      <c r="AM388" s="271"/>
      <c r="AN388" s="271"/>
      <c r="AO388" s="271"/>
      <c r="AP388" s="271"/>
      <c r="AQ388" s="271"/>
      <c r="AR388" s="271"/>
      <c r="AS388" s="271"/>
      <c r="AT388" s="271"/>
      <c r="AU388" s="271"/>
      <c r="AV388" s="271"/>
      <c r="AW388" s="271"/>
      <c r="AX388" s="271"/>
      <c r="AY388" s="271"/>
      <c r="AZ388" s="271"/>
      <c r="BA388" s="271"/>
      <c r="BB388" s="271"/>
      <c r="BC388" s="271"/>
      <c r="BD388" s="271"/>
      <c r="BE388" s="271"/>
      <c r="BN388" s="271"/>
      <c r="BO388" s="271"/>
      <c r="BP388" s="275"/>
      <c r="BQ388" s="275"/>
      <c r="BR388" s="275"/>
    </row>
    <row r="389" spans="18:70" s="274" customFormat="1" x14ac:dyDescent="0.45">
      <c r="R389" s="273"/>
      <c r="S389" s="273"/>
      <c r="T389" s="271"/>
      <c r="U389" s="271"/>
      <c r="V389" s="271"/>
      <c r="W389" s="271"/>
      <c r="X389" s="271"/>
      <c r="Y389" s="271"/>
      <c r="Z389" s="271"/>
      <c r="AA389" s="271"/>
      <c r="AB389" s="271"/>
      <c r="AC389" s="271"/>
      <c r="AD389" s="271"/>
      <c r="AE389" s="271"/>
      <c r="AF389" s="271"/>
      <c r="AG389" s="271"/>
      <c r="AH389" s="271"/>
      <c r="AI389" s="271"/>
      <c r="AJ389" s="271"/>
      <c r="AK389" s="271"/>
      <c r="AL389" s="271"/>
      <c r="AM389" s="271"/>
      <c r="AN389" s="271"/>
      <c r="AO389" s="271"/>
      <c r="AP389" s="271"/>
      <c r="AQ389" s="271"/>
      <c r="AR389" s="271"/>
      <c r="AS389" s="271"/>
      <c r="AT389" s="271"/>
      <c r="AU389" s="271"/>
      <c r="AV389" s="271"/>
      <c r="AW389" s="271"/>
      <c r="AX389" s="271"/>
      <c r="AY389" s="271"/>
      <c r="AZ389" s="271"/>
      <c r="BA389" s="271"/>
      <c r="BB389" s="271"/>
      <c r="BC389" s="271"/>
      <c r="BD389" s="271"/>
      <c r="BE389" s="271"/>
      <c r="BN389" s="271"/>
      <c r="BO389" s="271"/>
      <c r="BP389" s="275"/>
      <c r="BQ389" s="275"/>
      <c r="BR389" s="275"/>
    </row>
    <row r="390" spans="18:70" s="274" customFormat="1" x14ac:dyDescent="0.45">
      <c r="R390" s="273"/>
      <c r="S390" s="273"/>
      <c r="T390" s="271"/>
      <c r="U390" s="271"/>
      <c r="V390" s="271"/>
      <c r="W390" s="271"/>
      <c r="X390" s="271"/>
      <c r="Y390" s="271"/>
      <c r="Z390" s="271"/>
      <c r="AA390" s="271"/>
      <c r="AB390" s="271"/>
      <c r="AC390" s="271"/>
      <c r="AD390" s="271"/>
      <c r="AE390" s="271"/>
      <c r="AF390" s="271"/>
      <c r="AG390" s="271"/>
      <c r="AH390" s="271"/>
      <c r="AI390" s="271"/>
      <c r="AJ390" s="271"/>
      <c r="AK390" s="271"/>
      <c r="AL390" s="271"/>
      <c r="AM390" s="271"/>
      <c r="AN390" s="271"/>
      <c r="AO390" s="271"/>
      <c r="AP390" s="271"/>
      <c r="AQ390" s="271"/>
      <c r="AR390" s="271"/>
      <c r="AS390" s="271"/>
      <c r="AT390" s="271"/>
      <c r="AU390" s="271"/>
      <c r="AV390" s="271"/>
      <c r="AW390" s="271"/>
      <c r="AX390" s="271"/>
      <c r="AY390" s="271"/>
      <c r="AZ390" s="271"/>
      <c r="BA390" s="271"/>
      <c r="BB390" s="271"/>
      <c r="BC390" s="271"/>
      <c r="BD390" s="271"/>
      <c r="BE390" s="271"/>
      <c r="BN390" s="271"/>
      <c r="BO390" s="271"/>
      <c r="BP390" s="275"/>
      <c r="BQ390" s="275"/>
      <c r="BR390" s="275"/>
    </row>
    <row r="391" spans="18:70" s="274" customFormat="1" x14ac:dyDescent="0.45">
      <c r="R391" s="273"/>
      <c r="S391" s="273"/>
      <c r="T391" s="271"/>
      <c r="U391" s="271"/>
      <c r="V391" s="271"/>
      <c r="W391" s="271"/>
      <c r="X391" s="271"/>
      <c r="Y391" s="271"/>
      <c r="Z391" s="271"/>
      <c r="AA391" s="271"/>
      <c r="AB391" s="271"/>
      <c r="AC391" s="271"/>
      <c r="AD391" s="271"/>
      <c r="AE391" s="271"/>
      <c r="AF391" s="271"/>
      <c r="AG391" s="271"/>
      <c r="AH391" s="271"/>
      <c r="AI391" s="271"/>
      <c r="AJ391" s="271"/>
      <c r="AK391" s="271"/>
      <c r="AL391" s="271"/>
      <c r="AM391" s="271"/>
      <c r="AN391" s="271"/>
      <c r="AO391" s="271"/>
      <c r="AP391" s="271"/>
      <c r="AQ391" s="271"/>
      <c r="AR391" s="271"/>
      <c r="AS391" s="271"/>
      <c r="AT391" s="271"/>
      <c r="AU391" s="271"/>
      <c r="AV391" s="271"/>
      <c r="AW391" s="271"/>
      <c r="AX391" s="271"/>
      <c r="AY391" s="271"/>
      <c r="AZ391" s="271"/>
      <c r="BA391" s="271"/>
      <c r="BB391" s="271"/>
      <c r="BC391" s="271"/>
      <c r="BD391" s="271"/>
      <c r="BE391" s="271"/>
      <c r="BN391" s="271"/>
      <c r="BO391" s="271"/>
      <c r="BP391" s="275"/>
      <c r="BQ391" s="275"/>
      <c r="BR391" s="275"/>
    </row>
    <row r="392" spans="18:70" s="274" customFormat="1" x14ac:dyDescent="0.45">
      <c r="R392" s="273"/>
      <c r="S392" s="273"/>
      <c r="T392" s="271"/>
      <c r="U392" s="271"/>
      <c r="V392" s="271"/>
      <c r="W392" s="271"/>
      <c r="X392" s="271"/>
      <c r="Y392" s="271"/>
      <c r="Z392" s="271"/>
      <c r="AA392" s="271"/>
      <c r="AB392" s="271"/>
      <c r="AC392" s="271"/>
      <c r="AD392" s="271"/>
      <c r="AE392" s="271"/>
      <c r="AF392" s="271"/>
      <c r="AG392" s="271"/>
      <c r="AH392" s="271"/>
      <c r="AI392" s="271"/>
      <c r="AJ392" s="271"/>
      <c r="AK392" s="271"/>
      <c r="AL392" s="271"/>
      <c r="AM392" s="271"/>
      <c r="AN392" s="271"/>
      <c r="AO392" s="271"/>
      <c r="AP392" s="271"/>
      <c r="AQ392" s="271"/>
      <c r="AR392" s="271"/>
      <c r="AS392" s="271"/>
      <c r="AT392" s="271"/>
      <c r="AU392" s="271"/>
      <c r="AV392" s="271"/>
      <c r="AW392" s="271"/>
      <c r="AX392" s="271"/>
      <c r="AY392" s="271"/>
      <c r="AZ392" s="271"/>
      <c r="BA392" s="271"/>
      <c r="BB392" s="271"/>
      <c r="BC392" s="271"/>
      <c r="BD392" s="271"/>
      <c r="BE392" s="271"/>
      <c r="BN392" s="271"/>
      <c r="BO392" s="271"/>
      <c r="BP392" s="275"/>
      <c r="BQ392" s="275"/>
      <c r="BR392" s="275"/>
    </row>
    <row r="393" spans="18:70" s="274" customFormat="1" x14ac:dyDescent="0.45">
      <c r="R393" s="273"/>
      <c r="S393" s="273"/>
      <c r="T393" s="271"/>
      <c r="U393" s="271"/>
      <c r="V393" s="271"/>
      <c r="W393" s="271"/>
      <c r="X393" s="271"/>
      <c r="Y393" s="271"/>
      <c r="Z393" s="271"/>
      <c r="AA393" s="271"/>
      <c r="AB393" s="271"/>
      <c r="AC393" s="271"/>
      <c r="AD393" s="271"/>
      <c r="AE393" s="271"/>
      <c r="AF393" s="271"/>
      <c r="AG393" s="271"/>
      <c r="AH393" s="271"/>
      <c r="AI393" s="271"/>
      <c r="AJ393" s="271"/>
      <c r="AK393" s="271"/>
      <c r="AL393" s="271"/>
      <c r="AM393" s="271"/>
      <c r="AN393" s="271"/>
      <c r="AO393" s="271"/>
      <c r="AP393" s="271"/>
      <c r="AQ393" s="271"/>
      <c r="AR393" s="271"/>
      <c r="AS393" s="271"/>
      <c r="AT393" s="271"/>
      <c r="AU393" s="271"/>
      <c r="AV393" s="271"/>
      <c r="AW393" s="271"/>
      <c r="AX393" s="271"/>
      <c r="AY393" s="271"/>
      <c r="AZ393" s="271"/>
      <c r="BA393" s="271"/>
      <c r="BB393" s="271"/>
      <c r="BC393" s="271"/>
      <c r="BD393" s="271"/>
      <c r="BE393" s="271"/>
      <c r="BN393" s="271"/>
      <c r="BO393" s="271"/>
      <c r="BP393" s="275"/>
      <c r="BQ393" s="275"/>
      <c r="BR393" s="275"/>
    </row>
    <row r="394" spans="18:70" s="274" customFormat="1" x14ac:dyDescent="0.45">
      <c r="R394" s="273"/>
      <c r="S394" s="273"/>
      <c r="T394" s="271"/>
      <c r="U394" s="271"/>
      <c r="V394" s="271"/>
      <c r="W394" s="271"/>
      <c r="X394" s="271"/>
      <c r="Y394" s="271"/>
      <c r="Z394" s="271"/>
      <c r="AA394" s="271"/>
      <c r="AB394" s="271"/>
      <c r="AC394" s="271"/>
      <c r="AD394" s="271"/>
      <c r="AE394" s="271"/>
      <c r="AF394" s="271"/>
      <c r="AG394" s="271"/>
      <c r="AH394" s="271"/>
      <c r="AI394" s="271"/>
      <c r="AJ394" s="271"/>
      <c r="AK394" s="271"/>
      <c r="AL394" s="271"/>
      <c r="AM394" s="271"/>
      <c r="AN394" s="271"/>
      <c r="AO394" s="271"/>
      <c r="AP394" s="271"/>
      <c r="AQ394" s="271"/>
      <c r="AR394" s="271"/>
      <c r="AS394" s="271"/>
      <c r="AT394" s="271"/>
      <c r="AU394" s="271"/>
      <c r="AV394" s="271"/>
      <c r="AW394" s="271"/>
      <c r="AX394" s="271"/>
      <c r="AY394" s="271"/>
      <c r="AZ394" s="271"/>
      <c r="BA394" s="271"/>
      <c r="BB394" s="271"/>
      <c r="BC394" s="271"/>
      <c r="BD394" s="271"/>
      <c r="BE394" s="271"/>
      <c r="BN394" s="271"/>
      <c r="BO394" s="271"/>
      <c r="BP394" s="275"/>
      <c r="BQ394" s="275"/>
      <c r="BR394" s="275"/>
    </row>
    <row r="395" spans="18:70" s="274" customFormat="1" x14ac:dyDescent="0.45">
      <c r="R395" s="273"/>
      <c r="S395" s="273"/>
      <c r="T395" s="271"/>
      <c r="U395" s="271"/>
      <c r="V395" s="271"/>
      <c r="W395" s="271"/>
      <c r="X395" s="271"/>
      <c r="Y395" s="271"/>
      <c r="Z395" s="271"/>
      <c r="AA395" s="271"/>
      <c r="AB395" s="271"/>
      <c r="AC395" s="271"/>
      <c r="AD395" s="271"/>
      <c r="AE395" s="271"/>
      <c r="AF395" s="271"/>
      <c r="AG395" s="271"/>
      <c r="AH395" s="271"/>
      <c r="AI395" s="271"/>
      <c r="AJ395" s="271"/>
      <c r="AK395" s="271"/>
      <c r="AL395" s="271"/>
      <c r="AM395" s="271"/>
      <c r="AN395" s="271"/>
      <c r="AO395" s="271"/>
      <c r="AP395" s="271"/>
      <c r="AQ395" s="271"/>
      <c r="AR395" s="271"/>
      <c r="AS395" s="271"/>
      <c r="AT395" s="271"/>
      <c r="AU395" s="271"/>
      <c r="AV395" s="271"/>
      <c r="AW395" s="271"/>
      <c r="AX395" s="271"/>
      <c r="AY395" s="271"/>
      <c r="AZ395" s="271"/>
      <c r="BA395" s="271"/>
      <c r="BB395" s="271"/>
      <c r="BC395" s="271"/>
      <c r="BD395" s="271"/>
      <c r="BE395" s="271"/>
      <c r="BN395" s="271"/>
      <c r="BO395" s="271"/>
      <c r="BP395" s="275"/>
      <c r="BQ395" s="275"/>
      <c r="BR395" s="275"/>
    </row>
    <row r="396" spans="18:70" s="274" customFormat="1" x14ac:dyDescent="0.45">
      <c r="R396" s="273"/>
      <c r="S396" s="273"/>
      <c r="T396" s="271"/>
      <c r="U396" s="271"/>
      <c r="V396" s="271"/>
      <c r="W396" s="271"/>
      <c r="X396" s="271"/>
      <c r="Y396" s="271"/>
      <c r="Z396" s="271"/>
      <c r="AA396" s="271"/>
      <c r="AB396" s="271"/>
      <c r="AC396" s="271"/>
      <c r="AD396" s="271"/>
      <c r="AE396" s="271"/>
      <c r="AF396" s="271"/>
      <c r="AG396" s="271"/>
      <c r="AH396" s="271"/>
      <c r="AI396" s="271"/>
      <c r="AJ396" s="271"/>
      <c r="AK396" s="271"/>
      <c r="AL396" s="271"/>
      <c r="AM396" s="271"/>
      <c r="AN396" s="271"/>
      <c r="AO396" s="271"/>
      <c r="AP396" s="271"/>
      <c r="AQ396" s="271"/>
      <c r="AR396" s="271"/>
      <c r="AS396" s="271"/>
      <c r="AT396" s="271"/>
      <c r="AU396" s="271"/>
      <c r="AV396" s="271"/>
      <c r="AW396" s="271"/>
      <c r="AX396" s="271"/>
      <c r="AY396" s="271"/>
      <c r="AZ396" s="271"/>
      <c r="BA396" s="271"/>
      <c r="BB396" s="271"/>
      <c r="BC396" s="271"/>
      <c r="BD396" s="271"/>
      <c r="BE396" s="271"/>
      <c r="BN396" s="271"/>
      <c r="BO396" s="271"/>
      <c r="BP396" s="275"/>
      <c r="BQ396" s="275"/>
      <c r="BR396" s="275"/>
    </row>
    <row r="397" spans="18:70" s="274" customFormat="1" x14ac:dyDescent="0.45">
      <c r="R397" s="273"/>
      <c r="S397" s="273"/>
      <c r="T397" s="271"/>
      <c r="U397" s="271"/>
      <c r="V397" s="271"/>
      <c r="W397" s="271"/>
      <c r="X397" s="271"/>
      <c r="Y397" s="271"/>
      <c r="Z397" s="271"/>
      <c r="AA397" s="271"/>
      <c r="AB397" s="271"/>
      <c r="AC397" s="271"/>
      <c r="AD397" s="271"/>
      <c r="AE397" s="271"/>
      <c r="AF397" s="271"/>
      <c r="AG397" s="271"/>
      <c r="AH397" s="271"/>
      <c r="AI397" s="271"/>
      <c r="AJ397" s="271"/>
      <c r="AK397" s="271"/>
      <c r="AL397" s="271"/>
      <c r="AM397" s="271"/>
      <c r="AN397" s="271"/>
      <c r="AO397" s="271"/>
      <c r="AP397" s="271"/>
      <c r="AQ397" s="271"/>
      <c r="AR397" s="271"/>
      <c r="AS397" s="271"/>
      <c r="AT397" s="271"/>
      <c r="AU397" s="271"/>
      <c r="AV397" s="271"/>
      <c r="AW397" s="271"/>
      <c r="AX397" s="271"/>
      <c r="AY397" s="271"/>
      <c r="AZ397" s="271"/>
      <c r="BA397" s="271"/>
      <c r="BB397" s="271"/>
      <c r="BC397" s="271"/>
      <c r="BD397" s="271"/>
      <c r="BE397" s="271"/>
      <c r="BN397" s="271"/>
      <c r="BO397" s="271"/>
      <c r="BP397" s="275"/>
      <c r="BQ397" s="275"/>
      <c r="BR397" s="275"/>
    </row>
    <row r="398" spans="18:70" s="274" customFormat="1" x14ac:dyDescent="0.45">
      <c r="R398" s="273"/>
      <c r="S398" s="273"/>
      <c r="T398" s="271"/>
      <c r="U398" s="271"/>
      <c r="V398" s="271"/>
      <c r="W398" s="271"/>
      <c r="X398" s="271"/>
      <c r="Y398" s="271"/>
      <c r="Z398" s="271"/>
      <c r="AA398" s="271"/>
      <c r="AB398" s="271"/>
      <c r="AC398" s="271"/>
      <c r="AD398" s="271"/>
      <c r="AE398" s="271"/>
      <c r="AF398" s="271"/>
      <c r="AG398" s="271"/>
      <c r="AH398" s="271"/>
      <c r="AI398" s="271"/>
      <c r="AJ398" s="271"/>
      <c r="AK398" s="271"/>
      <c r="AL398" s="271"/>
      <c r="AM398" s="271"/>
      <c r="AN398" s="271"/>
      <c r="AO398" s="271"/>
      <c r="AP398" s="271"/>
      <c r="AQ398" s="271"/>
      <c r="AR398" s="271"/>
      <c r="AS398" s="271"/>
      <c r="AT398" s="271"/>
      <c r="AU398" s="271"/>
      <c r="AV398" s="271"/>
      <c r="AW398" s="271"/>
      <c r="AX398" s="271"/>
      <c r="AY398" s="271"/>
      <c r="AZ398" s="271"/>
      <c r="BA398" s="271"/>
      <c r="BB398" s="271"/>
      <c r="BC398" s="271"/>
      <c r="BD398" s="271"/>
      <c r="BE398" s="271"/>
      <c r="BN398" s="271"/>
      <c r="BO398" s="271"/>
      <c r="BP398" s="275"/>
      <c r="BQ398" s="275"/>
      <c r="BR398" s="275"/>
    </row>
    <row r="399" spans="18:70" s="274" customFormat="1" x14ac:dyDescent="0.45">
      <c r="R399" s="273"/>
      <c r="S399" s="273"/>
      <c r="T399" s="271"/>
      <c r="U399" s="271"/>
      <c r="V399" s="271"/>
      <c r="W399" s="271"/>
      <c r="X399" s="271"/>
      <c r="Y399" s="271"/>
      <c r="Z399" s="271"/>
      <c r="AA399" s="271"/>
      <c r="AB399" s="271"/>
      <c r="AC399" s="271"/>
      <c r="AD399" s="271"/>
      <c r="AE399" s="271"/>
      <c r="AF399" s="271"/>
      <c r="AG399" s="271"/>
      <c r="AH399" s="271"/>
      <c r="AI399" s="271"/>
      <c r="AJ399" s="271"/>
      <c r="AK399" s="271"/>
      <c r="AL399" s="271"/>
      <c r="AM399" s="271"/>
      <c r="AN399" s="271"/>
      <c r="AO399" s="271"/>
      <c r="AP399" s="271"/>
      <c r="AQ399" s="271"/>
      <c r="AR399" s="271"/>
      <c r="AS399" s="271"/>
      <c r="AT399" s="271"/>
      <c r="AU399" s="271"/>
      <c r="AV399" s="271"/>
      <c r="AW399" s="271"/>
      <c r="AX399" s="271"/>
      <c r="AY399" s="271"/>
      <c r="AZ399" s="271"/>
      <c r="BA399" s="271"/>
      <c r="BB399" s="271"/>
      <c r="BC399" s="271"/>
      <c r="BD399" s="271"/>
      <c r="BE399" s="271"/>
      <c r="BN399" s="271"/>
      <c r="BO399" s="271"/>
      <c r="BP399" s="275"/>
      <c r="BQ399" s="275"/>
      <c r="BR399" s="275"/>
    </row>
    <row r="400" spans="18:70" s="274" customFormat="1" x14ac:dyDescent="0.45">
      <c r="R400" s="273"/>
      <c r="S400" s="273"/>
      <c r="T400" s="271"/>
      <c r="U400" s="271"/>
      <c r="V400" s="271"/>
      <c r="W400" s="271"/>
      <c r="X400" s="271"/>
      <c r="Y400" s="271"/>
      <c r="Z400" s="271"/>
      <c r="AA400" s="271"/>
      <c r="AB400" s="271"/>
      <c r="AC400" s="271"/>
      <c r="AD400" s="271"/>
      <c r="AE400" s="271"/>
      <c r="AF400" s="271"/>
      <c r="AG400" s="271"/>
      <c r="AH400" s="271"/>
      <c r="AI400" s="271"/>
      <c r="AJ400" s="271"/>
      <c r="AK400" s="271"/>
      <c r="AL400" s="271"/>
      <c r="AM400" s="271"/>
      <c r="AN400" s="271"/>
      <c r="AO400" s="271"/>
      <c r="AP400" s="271"/>
      <c r="AQ400" s="271"/>
      <c r="AR400" s="271"/>
      <c r="AS400" s="271"/>
      <c r="AT400" s="271"/>
      <c r="AU400" s="271"/>
      <c r="AV400" s="271"/>
      <c r="AW400" s="271"/>
      <c r="AX400" s="271"/>
      <c r="AY400" s="271"/>
      <c r="AZ400" s="271"/>
      <c r="BA400" s="271"/>
      <c r="BB400" s="271"/>
      <c r="BC400" s="271"/>
      <c r="BD400" s="271"/>
      <c r="BE400" s="271"/>
      <c r="BN400" s="271"/>
      <c r="BO400" s="271"/>
      <c r="BP400" s="275"/>
      <c r="BQ400" s="275"/>
      <c r="BR400" s="275"/>
    </row>
    <row r="401" spans="18:70" s="274" customFormat="1" x14ac:dyDescent="0.45">
      <c r="R401" s="273"/>
      <c r="S401" s="273"/>
      <c r="T401" s="271"/>
      <c r="U401" s="271"/>
      <c r="V401" s="271"/>
      <c r="W401" s="271"/>
      <c r="X401" s="271"/>
      <c r="Y401" s="271"/>
      <c r="Z401" s="271"/>
      <c r="AA401" s="271"/>
      <c r="AB401" s="271"/>
      <c r="AC401" s="271"/>
      <c r="AD401" s="271"/>
      <c r="AE401" s="271"/>
      <c r="AF401" s="271"/>
      <c r="AG401" s="271"/>
      <c r="AH401" s="271"/>
      <c r="AI401" s="271"/>
      <c r="AJ401" s="271"/>
      <c r="AK401" s="271"/>
      <c r="AL401" s="271"/>
      <c r="AM401" s="271"/>
      <c r="AN401" s="271"/>
      <c r="AO401" s="271"/>
      <c r="AP401" s="271"/>
      <c r="AQ401" s="271"/>
      <c r="AR401" s="271"/>
      <c r="AS401" s="271"/>
      <c r="AT401" s="271"/>
      <c r="AU401" s="271"/>
      <c r="AV401" s="271"/>
      <c r="AW401" s="271"/>
      <c r="AX401" s="271"/>
      <c r="AY401" s="271"/>
      <c r="AZ401" s="271"/>
      <c r="BA401" s="271"/>
      <c r="BB401" s="271"/>
      <c r="BC401" s="271"/>
      <c r="BD401" s="271"/>
      <c r="BE401" s="271"/>
      <c r="BN401" s="271"/>
      <c r="BO401" s="271"/>
      <c r="BP401" s="275"/>
      <c r="BQ401" s="275"/>
      <c r="BR401" s="275"/>
    </row>
    <row r="402" spans="18:70" s="274" customFormat="1" x14ac:dyDescent="0.45">
      <c r="R402" s="273"/>
      <c r="S402" s="273"/>
      <c r="T402" s="271"/>
      <c r="U402" s="271"/>
      <c r="V402" s="271"/>
      <c r="W402" s="271"/>
      <c r="X402" s="271"/>
      <c r="Y402" s="271"/>
      <c r="Z402" s="271"/>
      <c r="AA402" s="271"/>
      <c r="AB402" s="271"/>
      <c r="AC402" s="271"/>
      <c r="AD402" s="271"/>
      <c r="AE402" s="271"/>
      <c r="AF402" s="271"/>
      <c r="AG402" s="271"/>
      <c r="AH402" s="271"/>
      <c r="AI402" s="271"/>
      <c r="AJ402" s="271"/>
      <c r="AK402" s="271"/>
      <c r="AL402" s="271"/>
      <c r="AM402" s="271"/>
      <c r="AN402" s="271"/>
      <c r="AO402" s="271"/>
      <c r="AP402" s="271"/>
      <c r="AQ402" s="271"/>
      <c r="AR402" s="271"/>
      <c r="AS402" s="271"/>
      <c r="AT402" s="271"/>
      <c r="AU402" s="271"/>
      <c r="AV402" s="271"/>
      <c r="AW402" s="271"/>
      <c r="AX402" s="271"/>
      <c r="AY402" s="271"/>
      <c r="AZ402" s="271"/>
      <c r="BA402" s="271"/>
      <c r="BB402" s="271"/>
      <c r="BC402" s="271"/>
      <c r="BD402" s="271"/>
      <c r="BE402" s="271"/>
      <c r="BN402" s="271"/>
      <c r="BO402" s="271"/>
      <c r="BP402" s="275"/>
      <c r="BQ402" s="275"/>
      <c r="BR402" s="275"/>
    </row>
    <row r="403" spans="18:70" s="274" customFormat="1" x14ac:dyDescent="0.45">
      <c r="R403" s="273"/>
      <c r="S403" s="273"/>
      <c r="T403" s="271"/>
      <c r="U403" s="271"/>
      <c r="V403" s="271"/>
      <c r="W403" s="271"/>
      <c r="X403" s="271"/>
      <c r="Y403" s="271"/>
      <c r="Z403" s="271"/>
      <c r="AA403" s="271"/>
      <c r="AB403" s="271"/>
      <c r="AC403" s="271"/>
      <c r="AD403" s="271"/>
      <c r="AE403" s="271"/>
      <c r="AF403" s="271"/>
      <c r="AG403" s="271"/>
      <c r="AH403" s="271"/>
      <c r="AI403" s="271"/>
      <c r="AJ403" s="271"/>
      <c r="AK403" s="271"/>
      <c r="AL403" s="271"/>
      <c r="AM403" s="271"/>
      <c r="AN403" s="271"/>
      <c r="AO403" s="271"/>
      <c r="AP403" s="271"/>
      <c r="AQ403" s="271"/>
      <c r="AR403" s="271"/>
      <c r="AS403" s="271"/>
      <c r="AT403" s="271"/>
      <c r="AU403" s="271"/>
      <c r="AV403" s="271"/>
      <c r="AW403" s="271"/>
      <c r="AX403" s="271"/>
      <c r="AY403" s="271"/>
      <c r="AZ403" s="271"/>
      <c r="BA403" s="271"/>
      <c r="BB403" s="271"/>
      <c r="BC403" s="271"/>
      <c r="BD403" s="271"/>
      <c r="BE403" s="271"/>
      <c r="BN403" s="271"/>
      <c r="BO403" s="271"/>
      <c r="BP403" s="275"/>
      <c r="BQ403" s="275"/>
      <c r="BR403" s="275"/>
    </row>
    <row r="404" spans="18:70" s="274" customFormat="1" x14ac:dyDescent="0.45">
      <c r="R404" s="273"/>
      <c r="S404" s="273"/>
      <c r="T404" s="271"/>
      <c r="U404" s="271"/>
      <c r="V404" s="271"/>
      <c r="W404" s="271"/>
      <c r="X404" s="271"/>
      <c r="Y404" s="271"/>
      <c r="Z404" s="271"/>
      <c r="AA404" s="271"/>
      <c r="AB404" s="271"/>
      <c r="AC404" s="271"/>
      <c r="AD404" s="271"/>
      <c r="AE404" s="271"/>
      <c r="AF404" s="271"/>
      <c r="AG404" s="271"/>
      <c r="AH404" s="271"/>
      <c r="AI404" s="271"/>
      <c r="AJ404" s="271"/>
      <c r="AK404" s="271"/>
      <c r="AL404" s="271"/>
      <c r="AM404" s="271"/>
      <c r="AN404" s="271"/>
      <c r="AO404" s="271"/>
      <c r="AP404" s="271"/>
      <c r="AQ404" s="271"/>
      <c r="AR404" s="271"/>
      <c r="AS404" s="271"/>
      <c r="AT404" s="271"/>
      <c r="AU404" s="271"/>
      <c r="AV404" s="271"/>
      <c r="AW404" s="271"/>
      <c r="AX404" s="271"/>
      <c r="AY404" s="271"/>
      <c r="AZ404" s="271"/>
      <c r="BA404" s="271"/>
      <c r="BB404" s="271"/>
      <c r="BC404" s="271"/>
      <c r="BD404" s="271"/>
      <c r="BE404" s="271"/>
      <c r="BN404" s="271"/>
      <c r="BO404" s="271"/>
      <c r="BP404" s="275"/>
      <c r="BQ404" s="275"/>
      <c r="BR404" s="275"/>
    </row>
    <row r="405" spans="18:70" s="274" customFormat="1" x14ac:dyDescent="0.45">
      <c r="R405" s="273"/>
      <c r="S405" s="273"/>
      <c r="T405" s="271"/>
      <c r="U405" s="271"/>
      <c r="V405" s="271"/>
      <c r="W405" s="271"/>
      <c r="X405" s="271"/>
      <c r="Y405" s="271"/>
      <c r="Z405" s="271"/>
      <c r="AA405" s="271"/>
      <c r="AB405" s="271"/>
      <c r="AC405" s="271"/>
      <c r="AD405" s="271"/>
      <c r="AE405" s="271"/>
      <c r="AF405" s="271"/>
      <c r="AG405" s="271"/>
      <c r="AH405" s="271"/>
      <c r="AI405" s="271"/>
      <c r="AJ405" s="271"/>
      <c r="AK405" s="271"/>
      <c r="AL405" s="271"/>
      <c r="AM405" s="271"/>
      <c r="AN405" s="271"/>
      <c r="AO405" s="271"/>
      <c r="AP405" s="271"/>
      <c r="AQ405" s="271"/>
      <c r="AR405" s="271"/>
      <c r="AS405" s="271"/>
      <c r="AT405" s="271"/>
      <c r="AU405" s="271"/>
      <c r="AV405" s="271"/>
      <c r="AW405" s="271"/>
      <c r="AX405" s="271"/>
      <c r="AY405" s="271"/>
      <c r="AZ405" s="271"/>
      <c r="BA405" s="271"/>
      <c r="BB405" s="271"/>
      <c r="BC405" s="271"/>
      <c r="BD405" s="271"/>
      <c r="BE405" s="271"/>
      <c r="BN405" s="271"/>
      <c r="BO405" s="271"/>
      <c r="BP405" s="275"/>
      <c r="BQ405" s="275"/>
      <c r="BR405" s="275"/>
    </row>
    <row r="406" spans="18:70" s="274" customFormat="1" x14ac:dyDescent="0.45">
      <c r="R406" s="273"/>
      <c r="S406" s="273"/>
      <c r="T406" s="271"/>
      <c r="U406" s="271"/>
      <c r="V406" s="271"/>
      <c r="W406" s="271"/>
      <c r="X406" s="271"/>
      <c r="Y406" s="271"/>
      <c r="Z406" s="271"/>
      <c r="AA406" s="271"/>
      <c r="AB406" s="271"/>
      <c r="AC406" s="271"/>
      <c r="AD406" s="271"/>
      <c r="AE406" s="271"/>
      <c r="AF406" s="271"/>
      <c r="AG406" s="271"/>
      <c r="AH406" s="271"/>
      <c r="AI406" s="271"/>
      <c r="AJ406" s="271"/>
      <c r="AK406" s="271"/>
      <c r="AL406" s="271"/>
      <c r="AM406" s="271"/>
      <c r="AN406" s="271"/>
      <c r="AO406" s="271"/>
      <c r="AP406" s="271"/>
      <c r="AQ406" s="271"/>
      <c r="AR406" s="271"/>
      <c r="AS406" s="271"/>
      <c r="AT406" s="271"/>
      <c r="AU406" s="271"/>
      <c r="AV406" s="271"/>
      <c r="AW406" s="271"/>
      <c r="AX406" s="271"/>
      <c r="AY406" s="271"/>
      <c r="AZ406" s="271"/>
      <c r="BA406" s="271"/>
      <c r="BB406" s="271"/>
      <c r="BC406" s="271"/>
      <c r="BD406" s="271"/>
      <c r="BE406" s="271"/>
      <c r="BN406" s="271"/>
      <c r="BO406" s="271"/>
      <c r="BP406" s="275"/>
      <c r="BQ406" s="275"/>
      <c r="BR406" s="275"/>
    </row>
    <row r="407" spans="18:70" s="274" customFormat="1" x14ac:dyDescent="0.45">
      <c r="R407" s="273"/>
      <c r="S407" s="273"/>
      <c r="T407" s="271"/>
      <c r="U407" s="271"/>
      <c r="V407" s="271"/>
      <c r="W407" s="271"/>
      <c r="X407" s="271"/>
      <c r="Y407" s="271"/>
      <c r="Z407" s="271"/>
      <c r="AA407" s="271"/>
      <c r="AB407" s="271"/>
      <c r="AC407" s="271"/>
      <c r="AD407" s="271"/>
      <c r="AE407" s="271"/>
      <c r="AF407" s="271"/>
      <c r="AG407" s="271"/>
      <c r="AH407" s="271"/>
      <c r="AI407" s="271"/>
      <c r="AJ407" s="271"/>
      <c r="AK407" s="271"/>
      <c r="AL407" s="271"/>
      <c r="AM407" s="271"/>
      <c r="AN407" s="271"/>
      <c r="AO407" s="271"/>
      <c r="AP407" s="271"/>
      <c r="AQ407" s="271"/>
      <c r="AR407" s="271"/>
      <c r="AS407" s="271"/>
      <c r="AT407" s="271"/>
      <c r="AU407" s="271"/>
      <c r="AV407" s="271"/>
      <c r="AW407" s="271"/>
      <c r="AX407" s="271"/>
      <c r="AY407" s="271"/>
      <c r="AZ407" s="271"/>
      <c r="BA407" s="271"/>
      <c r="BB407" s="271"/>
      <c r="BC407" s="271"/>
      <c r="BD407" s="271"/>
      <c r="BE407" s="271"/>
      <c r="BN407" s="271"/>
      <c r="BO407" s="271"/>
      <c r="BP407" s="275"/>
      <c r="BQ407" s="275"/>
      <c r="BR407" s="275"/>
    </row>
    <row r="408" spans="18:70" s="274" customFormat="1" x14ac:dyDescent="0.45">
      <c r="R408" s="273"/>
      <c r="S408" s="273"/>
      <c r="T408" s="271"/>
      <c r="U408" s="271"/>
      <c r="V408" s="271"/>
      <c r="W408" s="271"/>
      <c r="X408" s="271"/>
      <c r="Y408" s="271"/>
      <c r="Z408" s="271"/>
      <c r="AA408" s="271"/>
      <c r="AB408" s="271"/>
      <c r="AC408" s="271"/>
      <c r="AD408" s="271"/>
      <c r="AE408" s="271"/>
      <c r="AF408" s="271"/>
      <c r="AG408" s="271"/>
      <c r="AH408" s="271"/>
      <c r="AI408" s="271"/>
      <c r="AJ408" s="271"/>
      <c r="AK408" s="271"/>
      <c r="AL408" s="271"/>
      <c r="AM408" s="271"/>
      <c r="AN408" s="271"/>
      <c r="AO408" s="271"/>
      <c r="AP408" s="271"/>
      <c r="AQ408" s="271"/>
      <c r="AR408" s="271"/>
      <c r="AS408" s="271"/>
      <c r="AT408" s="271"/>
      <c r="AU408" s="271"/>
      <c r="AV408" s="271"/>
      <c r="AW408" s="271"/>
      <c r="AX408" s="271"/>
      <c r="AY408" s="271"/>
      <c r="AZ408" s="271"/>
      <c r="BA408" s="271"/>
      <c r="BB408" s="271"/>
      <c r="BC408" s="271"/>
      <c r="BD408" s="271"/>
      <c r="BE408" s="271"/>
      <c r="BN408" s="271"/>
      <c r="BO408" s="271"/>
      <c r="BP408" s="275"/>
      <c r="BQ408" s="275"/>
      <c r="BR408" s="275"/>
    </row>
    <row r="409" spans="18:70" s="274" customFormat="1" x14ac:dyDescent="0.45">
      <c r="R409" s="273"/>
      <c r="S409" s="273"/>
      <c r="T409" s="271"/>
      <c r="U409" s="271"/>
      <c r="V409" s="271"/>
      <c r="W409" s="271"/>
      <c r="X409" s="271"/>
      <c r="Y409" s="271"/>
      <c r="Z409" s="271"/>
      <c r="AA409" s="271"/>
      <c r="AB409" s="271"/>
      <c r="AC409" s="271"/>
      <c r="AD409" s="271"/>
      <c r="AE409" s="271"/>
      <c r="AF409" s="271"/>
      <c r="AG409" s="271"/>
      <c r="AH409" s="271"/>
      <c r="AI409" s="271"/>
      <c r="AJ409" s="271"/>
      <c r="AK409" s="271"/>
      <c r="AL409" s="271"/>
      <c r="AM409" s="271"/>
      <c r="AN409" s="271"/>
      <c r="AO409" s="271"/>
      <c r="AP409" s="271"/>
      <c r="AQ409" s="271"/>
      <c r="AR409" s="271"/>
      <c r="AS409" s="271"/>
      <c r="AT409" s="271"/>
      <c r="AU409" s="271"/>
      <c r="AV409" s="271"/>
      <c r="AW409" s="271"/>
      <c r="AX409" s="271"/>
      <c r="AY409" s="271"/>
      <c r="AZ409" s="271"/>
      <c r="BA409" s="271"/>
      <c r="BB409" s="271"/>
      <c r="BC409" s="271"/>
      <c r="BD409" s="271"/>
      <c r="BE409" s="271"/>
      <c r="BN409" s="271"/>
      <c r="BO409" s="271"/>
      <c r="BP409" s="275"/>
      <c r="BQ409" s="275"/>
      <c r="BR409" s="275"/>
    </row>
    <row r="410" spans="18:70" s="274" customFormat="1" x14ac:dyDescent="0.45">
      <c r="R410" s="273"/>
      <c r="S410" s="273"/>
      <c r="T410" s="271"/>
      <c r="U410" s="271"/>
      <c r="V410" s="271"/>
      <c r="W410" s="271"/>
      <c r="X410" s="271"/>
      <c r="Y410" s="271"/>
      <c r="Z410" s="271"/>
      <c r="AA410" s="271"/>
      <c r="AB410" s="271"/>
      <c r="AC410" s="271"/>
      <c r="AD410" s="271"/>
      <c r="AE410" s="271"/>
      <c r="AF410" s="271"/>
      <c r="AG410" s="271"/>
      <c r="AH410" s="271"/>
      <c r="AI410" s="271"/>
      <c r="AJ410" s="271"/>
      <c r="AK410" s="271"/>
      <c r="AL410" s="271"/>
      <c r="AM410" s="271"/>
      <c r="AN410" s="271"/>
      <c r="AO410" s="271"/>
      <c r="AP410" s="271"/>
      <c r="AQ410" s="271"/>
      <c r="AR410" s="271"/>
      <c r="AS410" s="271"/>
      <c r="AT410" s="271"/>
      <c r="AU410" s="271"/>
      <c r="AV410" s="271"/>
      <c r="AW410" s="271"/>
      <c r="AX410" s="271"/>
      <c r="AY410" s="271"/>
      <c r="AZ410" s="271"/>
      <c r="BA410" s="271"/>
      <c r="BB410" s="271"/>
      <c r="BC410" s="271"/>
      <c r="BD410" s="271"/>
      <c r="BE410" s="271"/>
      <c r="BN410" s="271"/>
      <c r="BO410" s="271"/>
      <c r="BP410" s="275"/>
      <c r="BQ410" s="275"/>
      <c r="BR410" s="275"/>
    </row>
    <row r="411" spans="18:70" s="274" customFormat="1" x14ac:dyDescent="0.45">
      <c r="R411" s="273"/>
      <c r="S411" s="273"/>
      <c r="T411" s="271"/>
      <c r="U411" s="271"/>
      <c r="V411" s="271"/>
      <c r="W411" s="271"/>
      <c r="X411" s="271"/>
      <c r="Y411" s="271"/>
      <c r="Z411" s="271"/>
      <c r="AA411" s="271"/>
      <c r="AB411" s="271"/>
      <c r="AC411" s="271"/>
      <c r="AD411" s="271"/>
      <c r="AE411" s="271"/>
      <c r="AF411" s="271"/>
      <c r="AG411" s="271"/>
      <c r="AH411" s="271"/>
      <c r="AI411" s="271"/>
      <c r="AJ411" s="271"/>
      <c r="AK411" s="271"/>
      <c r="AL411" s="271"/>
      <c r="AM411" s="271"/>
      <c r="AN411" s="271"/>
      <c r="AO411" s="271"/>
      <c r="AP411" s="271"/>
      <c r="AQ411" s="271"/>
      <c r="AR411" s="271"/>
      <c r="AS411" s="271"/>
      <c r="AT411" s="271"/>
      <c r="AU411" s="271"/>
      <c r="AV411" s="271"/>
      <c r="AW411" s="271"/>
      <c r="AX411" s="271"/>
      <c r="AY411" s="271"/>
      <c r="AZ411" s="271"/>
      <c r="BA411" s="271"/>
      <c r="BB411" s="271"/>
      <c r="BC411" s="271"/>
      <c r="BD411" s="271"/>
      <c r="BE411" s="271"/>
      <c r="BN411" s="271"/>
      <c r="BO411" s="271"/>
      <c r="BP411" s="275"/>
      <c r="BQ411" s="275"/>
      <c r="BR411" s="275"/>
    </row>
    <row r="412" spans="18:70" s="274" customFormat="1" x14ac:dyDescent="0.45">
      <c r="R412" s="273"/>
      <c r="S412" s="273"/>
      <c r="T412" s="271"/>
      <c r="U412" s="271"/>
      <c r="V412" s="271"/>
      <c r="W412" s="271"/>
      <c r="X412" s="271"/>
      <c r="Y412" s="271"/>
      <c r="Z412" s="271"/>
      <c r="AA412" s="271"/>
      <c r="AB412" s="271"/>
      <c r="AC412" s="271"/>
      <c r="AD412" s="271"/>
      <c r="AE412" s="271"/>
      <c r="AF412" s="271"/>
      <c r="AG412" s="271"/>
      <c r="AH412" s="271"/>
      <c r="AI412" s="271"/>
      <c r="AJ412" s="271"/>
      <c r="AK412" s="271"/>
      <c r="AL412" s="271"/>
      <c r="AM412" s="271"/>
      <c r="AN412" s="271"/>
      <c r="AO412" s="271"/>
      <c r="AP412" s="271"/>
      <c r="AQ412" s="271"/>
      <c r="AR412" s="271"/>
      <c r="AS412" s="271"/>
      <c r="AT412" s="271"/>
      <c r="AU412" s="271"/>
      <c r="AV412" s="271"/>
      <c r="AW412" s="271"/>
      <c r="AX412" s="271"/>
      <c r="AY412" s="271"/>
      <c r="AZ412" s="271"/>
      <c r="BA412" s="271"/>
      <c r="BB412" s="271"/>
      <c r="BC412" s="271"/>
      <c r="BD412" s="271"/>
      <c r="BE412" s="271"/>
      <c r="BN412" s="271"/>
      <c r="BO412" s="271"/>
      <c r="BP412" s="275"/>
      <c r="BQ412" s="275"/>
      <c r="BR412" s="275"/>
    </row>
    <row r="413" spans="18:70" s="274" customFormat="1" x14ac:dyDescent="0.45">
      <c r="R413" s="273"/>
      <c r="S413" s="273"/>
      <c r="T413" s="271"/>
      <c r="U413" s="271"/>
      <c r="V413" s="271"/>
      <c r="W413" s="271"/>
      <c r="X413" s="271"/>
      <c r="Y413" s="271"/>
      <c r="Z413" s="271"/>
      <c r="AA413" s="271"/>
      <c r="AB413" s="271"/>
      <c r="AC413" s="271"/>
      <c r="AD413" s="271"/>
      <c r="AE413" s="271"/>
      <c r="AF413" s="271"/>
      <c r="AG413" s="271"/>
      <c r="AH413" s="271"/>
      <c r="AI413" s="271"/>
      <c r="AJ413" s="271"/>
      <c r="AK413" s="271"/>
      <c r="AL413" s="271"/>
      <c r="AM413" s="271"/>
      <c r="AN413" s="271"/>
      <c r="AO413" s="271"/>
      <c r="AP413" s="271"/>
      <c r="AQ413" s="271"/>
      <c r="AR413" s="271"/>
      <c r="AS413" s="271"/>
      <c r="AT413" s="271"/>
      <c r="AU413" s="271"/>
      <c r="AV413" s="271"/>
      <c r="AW413" s="271"/>
      <c r="AX413" s="271"/>
      <c r="AY413" s="271"/>
      <c r="AZ413" s="271"/>
      <c r="BA413" s="271"/>
      <c r="BB413" s="271"/>
      <c r="BC413" s="271"/>
      <c r="BD413" s="271"/>
      <c r="BE413" s="271"/>
      <c r="BN413" s="271"/>
      <c r="BO413" s="271"/>
      <c r="BP413" s="275"/>
      <c r="BQ413" s="275"/>
      <c r="BR413" s="275"/>
    </row>
    <row r="414" spans="18:70" s="274" customFormat="1" x14ac:dyDescent="0.45">
      <c r="R414" s="273"/>
      <c r="S414" s="273"/>
      <c r="T414" s="271"/>
      <c r="U414" s="271"/>
      <c r="V414" s="271"/>
      <c r="W414" s="271"/>
      <c r="X414" s="271"/>
      <c r="Y414" s="271"/>
      <c r="Z414" s="271"/>
      <c r="AA414" s="271"/>
      <c r="AB414" s="271"/>
      <c r="AC414" s="271"/>
      <c r="AD414" s="271"/>
      <c r="AE414" s="271"/>
      <c r="AF414" s="271"/>
      <c r="AG414" s="271"/>
      <c r="AH414" s="271"/>
      <c r="AI414" s="271"/>
      <c r="AJ414" s="271"/>
      <c r="AK414" s="271"/>
      <c r="AL414" s="271"/>
      <c r="AM414" s="271"/>
      <c r="AN414" s="271"/>
      <c r="AO414" s="271"/>
      <c r="AP414" s="271"/>
      <c r="AQ414" s="271"/>
      <c r="AR414" s="271"/>
      <c r="AS414" s="271"/>
      <c r="AT414" s="271"/>
      <c r="AU414" s="271"/>
      <c r="AV414" s="271"/>
      <c r="AW414" s="271"/>
      <c r="AX414" s="271"/>
      <c r="AY414" s="271"/>
      <c r="AZ414" s="271"/>
      <c r="BA414" s="271"/>
      <c r="BB414" s="271"/>
      <c r="BC414" s="271"/>
      <c r="BD414" s="271"/>
      <c r="BE414" s="271"/>
      <c r="BN414" s="271"/>
      <c r="BO414" s="271"/>
      <c r="BP414" s="275"/>
      <c r="BQ414" s="275"/>
      <c r="BR414" s="275"/>
    </row>
    <row r="415" spans="18:70" s="274" customFormat="1" x14ac:dyDescent="0.45">
      <c r="R415" s="273"/>
      <c r="S415" s="273"/>
      <c r="T415" s="271"/>
      <c r="U415" s="271"/>
      <c r="V415" s="271"/>
      <c r="W415" s="271"/>
      <c r="X415" s="271"/>
      <c r="Y415" s="271"/>
      <c r="Z415" s="271"/>
      <c r="AA415" s="271"/>
      <c r="AB415" s="271"/>
      <c r="AC415" s="271"/>
      <c r="AD415" s="271"/>
      <c r="AE415" s="271"/>
      <c r="AF415" s="271"/>
      <c r="AG415" s="271"/>
      <c r="AH415" s="271"/>
      <c r="AI415" s="271"/>
      <c r="AJ415" s="271"/>
      <c r="AK415" s="271"/>
      <c r="AL415" s="271"/>
      <c r="AM415" s="271"/>
      <c r="AN415" s="271"/>
      <c r="AO415" s="271"/>
      <c r="AP415" s="271"/>
      <c r="AQ415" s="271"/>
      <c r="AR415" s="271"/>
      <c r="AS415" s="271"/>
      <c r="AT415" s="271"/>
      <c r="AU415" s="271"/>
      <c r="AV415" s="271"/>
      <c r="AW415" s="271"/>
      <c r="AX415" s="271"/>
      <c r="AY415" s="271"/>
      <c r="AZ415" s="271"/>
      <c r="BA415" s="271"/>
      <c r="BB415" s="271"/>
      <c r="BC415" s="271"/>
      <c r="BD415" s="271"/>
      <c r="BE415" s="271"/>
      <c r="BN415" s="271"/>
      <c r="BO415" s="271"/>
      <c r="BP415" s="275"/>
      <c r="BQ415" s="275"/>
      <c r="BR415" s="275"/>
    </row>
    <row r="416" spans="18:70" s="274" customFormat="1" x14ac:dyDescent="0.45">
      <c r="R416" s="273"/>
      <c r="S416" s="273"/>
      <c r="T416" s="271"/>
      <c r="U416" s="271"/>
      <c r="V416" s="271"/>
      <c r="W416" s="271"/>
      <c r="X416" s="271"/>
      <c r="Y416" s="271"/>
      <c r="Z416" s="271"/>
      <c r="AA416" s="271"/>
      <c r="AB416" s="271"/>
      <c r="AC416" s="271"/>
      <c r="AD416" s="271"/>
      <c r="AE416" s="271"/>
      <c r="AF416" s="271"/>
      <c r="AG416" s="271"/>
      <c r="AH416" s="271"/>
      <c r="AI416" s="271"/>
      <c r="AJ416" s="271"/>
      <c r="AK416" s="271"/>
      <c r="AL416" s="271"/>
      <c r="AM416" s="271"/>
      <c r="AN416" s="271"/>
      <c r="AO416" s="271"/>
      <c r="AP416" s="271"/>
      <c r="AQ416" s="271"/>
      <c r="AR416" s="271"/>
      <c r="AS416" s="271"/>
      <c r="AT416" s="271"/>
      <c r="AU416" s="271"/>
      <c r="AV416" s="271"/>
      <c r="AW416" s="271"/>
      <c r="AX416" s="271"/>
      <c r="AY416" s="271"/>
      <c r="AZ416" s="271"/>
      <c r="BA416" s="271"/>
      <c r="BB416" s="271"/>
      <c r="BC416" s="271"/>
      <c r="BD416" s="271"/>
      <c r="BE416" s="271"/>
      <c r="BN416" s="271"/>
      <c r="BO416" s="271"/>
      <c r="BP416" s="275"/>
      <c r="BQ416" s="275"/>
      <c r="BR416" s="275"/>
    </row>
    <row r="417" spans="18:70" s="274" customFormat="1" x14ac:dyDescent="0.45">
      <c r="R417" s="273"/>
      <c r="S417" s="273"/>
      <c r="T417" s="271"/>
      <c r="U417" s="271"/>
      <c r="V417" s="271"/>
      <c r="W417" s="271"/>
      <c r="X417" s="271"/>
      <c r="Y417" s="271"/>
      <c r="Z417" s="271"/>
      <c r="AA417" s="271"/>
      <c r="AB417" s="271"/>
      <c r="AC417" s="271"/>
      <c r="AD417" s="271"/>
      <c r="AE417" s="271"/>
      <c r="AF417" s="271"/>
      <c r="AG417" s="271"/>
      <c r="AH417" s="271"/>
      <c r="AI417" s="271"/>
      <c r="AJ417" s="271"/>
      <c r="AK417" s="271"/>
      <c r="AL417" s="271"/>
      <c r="AM417" s="271"/>
      <c r="AN417" s="271"/>
      <c r="AO417" s="271"/>
      <c r="AP417" s="271"/>
      <c r="AQ417" s="271"/>
      <c r="AR417" s="271"/>
      <c r="AS417" s="271"/>
      <c r="AT417" s="271"/>
      <c r="AU417" s="271"/>
      <c r="AV417" s="271"/>
      <c r="AW417" s="271"/>
      <c r="AX417" s="271"/>
      <c r="AY417" s="271"/>
      <c r="AZ417" s="271"/>
      <c r="BA417" s="271"/>
      <c r="BB417" s="271"/>
      <c r="BC417" s="271"/>
      <c r="BD417" s="271"/>
      <c r="BE417" s="271"/>
      <c r="BN417" s="271"/>
      <c r="BO417" s="271"/>
      <c r="BP417" s="275"/>
      <c r="BQ417" s="275"/>
      <c r="BR417" s="275"/>
    </row>
    <row r="418" spans="18:70" s="274" customFormat="1" x14ac:dyDescent="0.45">
      <c r="R418" s="273"/>
      <c r="S418" s="273"/>
      <c r="T418" s="271"/>
      <c r="U418" s="271"/>
      <c r="V418" s="271"/>
      <c r="W418" s="271"/>
      <c r="X418" s="271"/>
      <c r="Y418" s="271"/>
      <c r="Z418" s="271"/>
      <c r="AA418" s="271"/>
      <c r="AB418" s="271"/>
      <c r="AC418" s="271"/>
      <c r="AD418" s="271"/>
      <c r="AE418" s="271"/>
      <c r="AF418" s="271"/>
      <c r="AG418" s="271"/>
      <c r="AH418" s="271"/>
      <c r="AI418" s="271"/>
      <c r="AJ418" s="271"/>
      <c r="AK418" s="271"/>
      <c r="AL418" s="271"/>
      <c r="AM418" s="271"/>
      <c r="AN418" s="271"/>
      <c r="AO418" s="271"/>
      <c r="AP418" s="271"/>
      <c r="AQ418" s="271"/>
      <c r="AR418" s="271"/>
      <c r="AS418" s="271"/>
      <c r="AT418" s="271"/>
      <c r="AU418" s="271"/>
      <c r="AV418" s="271"/>
      <c r="AW418" s="271"/>
      <c r="AX418" s="271"/>
      <c r="AY418" s="271"/>
      <c r="AZ418" s="271"/>
      <c r="BA418" s="271"/>
      <c r="BB418" s="271"/>
      <c r="BC418" s="271"/>
      <c r="BD418" s="271"/>
      <c r="BE418" s="271"/>
      <c r="BN418" s="271"/>
      <c r="BO418" s="271"/>
      <c r="BP418" s="275"/>
      <c r="BQ418" s="275"/>
      <c r="BR418" s="275"/>
    </row>
    <row r="419" spans="18:70" s="274" customFormat="1" x14ac:dyDescent="0.45">
      <c r="R419" s="273"/>
      <c r="S419" s="273"/>
      <c r="T419" s="271"/>
      <c r="U419" s="271"/>
      <c r="V419" s="271"/>
      <c r="W419" s="271"/>
      <c r="X419" s="271"/>
      <c r="Y419" s="271"/>
      <c r="Z419" s="271"/>
      <c r="AA419" s="271"/>
      <c r="AB419" s="271"/>
      <c r="AC419" s="271"/>
      <c r="AD419" s="271"/>
      <c r="AE419" s="271"/>
      <c r="AF419" s="271"/>
      <c r="AG419" s="271"/>
      <c r="AH419" s="271"/>
      <c r="AI419" s="271"/>
      <c r="AJ419" s="271"/>
      <c r="AK419" s="271"/>
      <c r="AL419" s="271"/>
      <c r="AM419" s="271"/>
      <c r="AN419" s="271"/>
      <c r="AO419" s="271"/>
      <c r="AP419" s="271"/>
      <c r="AQ419" s="271"/>
      <c r="AR419" s="271"/>
      <c r="AS419" s="271"/>
      <c r="AT419" s="271"/>
      <c r="AU419" s="271"/>
      <c r="AV419" s="271"/>
      <c r="AW419" s="271"/>
      <c r="AX419" s="271"/>
      <c r="AY419" s="271"/>
      <c r="AZ419" s="271"/>
      <c r="BA419" s="271"/>
      <c r="BB419" s="271"/>
      <c r="BC419" s="271"/>
      <c r="BD419" s="271"/>
      <c r="BE419" s="271"/>
      <c r="BN419" s="271"/>
      <c r="BO419" s="271"/>
      <c r="BP419" s="275"/>
      <c r="BQ419" s="275"/>
      <c r="BR419" s="275"/>
    </row>
    <row r="420" spans="18:70" s="274" customFormat="1" x14ac:dyDescent="0.45">
      <c r="R420" s="273"/>
      <c r="S420" s="273"/>
      <c r="T420" s="271"/>
      <c r="U420" s="271"/>
      <c r="V420" s="271"/>
      <c r="W420" s="271"/>
      <c r="X420" s="271"/>
      <c r="Y420" s="271"/>
      <c r="Z420" s="271"/>
      <c r="AA420" s="271"/>
      <c r="AB420" s="271"/>
      <c r="AC420" s="271"/>
      <c r="AD420" s="271"/>
      <c r="AE420" s="271"/>
      <c r="AF420" s="271"/>
      <c r="AG420" s="271"/>
      <c r="AH420" s="271"/>
      <c r="AI420" s="271"/>
      <c r="AJ420" s="271"/>
      <c r="AK420" s="271"/>
      <c r="AL420" s="271"/>
      <c r="AM420" s="271"/>
      <c r="AN420" s="271"/>
      <c r="AO420" s="271"/>
      <c r="AP420" s="271"/>
      <c r="AQ420" s="271"/>
      <c r="AR420" s="271"/>
      <c r="AS420" s="271"/>
      <c r="AT420" s="271"/>
      <c r="AU420" s="271"/>
      <c r="AV420" s="271"/>
      <c r="AW420" s="271"/>
      <c r="AX420" s="271"/>
      <c r="AY420" s="271"/>
      <c r="AZ420" s="271"/>
      <c r="BA420" s="271"/>
      <c r="BB420" s="271"/>
      <c r="BC420" s="271"/>
      <c r="BD420" s="271"/>
      <c r="BE420" s="271"/>
      <c r="BN420" s="271"/>
      <c r="BO420" s="271"/>
      <c r="BP420" s="275"/>
      <c r="BQ420" s="275"/>
      <c r="BR420" s="275"/>
    </row>
    <row r="421" spans="18:70" s="274" customFormat="1" x14ac:dyDescent="0.45">
      <c r="R421" s="273"/>
      <c r="S421" s="273"/>
      <c r="T421" s="271"/>
      <c r="U421" s="271"/>
      <c r="V421" s="271"/>
      <c r="W421" s="271"/>
      <c r="X421" s="271"/>
      <c r="Y421" s="271"/>
      <c r="Z421" s="271"/>
      <c r="AA421" s="271"/>
      <c r="AB421" s="271"/>
      <c r="AC421" s="271"/>
      <c r="AD421" s="271"/>
      <c r="AE421" s="271"/>
      <c r="AF421" s="271"/>
      <c r="AG421" s="271"/>
      <c r="AH421" s="271"/>
      <c r="AI421" s="271"/>
      <c r="AJ421" s="271"/>
      <c r="AK421" s="271"/>
      <c r="AL421" s="271"/>
      <c r="AM421" s="271"/>
      <c r="AN421" s="271"/>
      <c r="AO421" s="271"/>
      <c r="AP421" s="271"/>
      <c r="AQ421" s="271"/>
      <c r="AR421" s="271"/>
      <c r="AS421" s="271"/>
      <c r="AT421" s="271"/>
      <c r="AU421" s="271"/>
      <c r="AV421" s="271"/>
      <c r="AW421" s="271"/>
      <c r="AX421" s="271"/>
      <c r="AY421" s="271"/>
      <c r="AZ421" s="271"/>
      <c r="BA421" s="271"/>
      <c r="BB421" s="271"/>
      <c r="BC421" s="271"/>
      <c r="BD421" s="271"/>
      <c r="BE421" s="271"/>
      <c r="BN421" s="271"/>
      <c r="BO421" s="271"/>
      <c r="BP421" s="275"/>
      <c r="BQ421" s="275"/>
      <c r="BR421" s="275"/>
    </row>
    <row r="422" spans="18:70" s="274" customFormat="1" x14ac:dyDescent="0.45">
      <c r="R422" s="273"/>
      <c r="S422" s="273"/>
      <c r="T422" s="271"/>
      <c r="U422" s="271"/>
      <c r="V422" s="271"/>
      <c r="W422" s="271"/>
      <c r="X422" s="271"/>
      <c r="Y422" s="271"/>
      <c r="Z422" s="271"/>
      <c r="AA422" s="271"/>
      <c r="AB422" s="271"/>
      <c r="AC422" s="271"/>
      <c r="AD422" s="271"/>
      <c r="AE422" s="271"/>
      <c r="AF422" s="271"/>
      <c r="AG422" s="271"/>
      <c r="AH422" s="271"/>
      <c r="AI422" s="271"/>
      <c r="AJ422" s="271"/>
      <c r="AK422" s="271"/>
      <c r="AL422" s="271"/>
      <c r="AM422" s="271"/>
      <c r="AN422" s="271"/>
      <c r="AO422" s="271"/>
      <c r="AP422" s="271"/>
      <c r="AQ422" s="271"/>
      <c r="AR422" s="271"/>
      <c r="AS422" s="271"/>
      <c r="AT422" s="271"/>
      <c r="AU422" s="271"/>
      <c r="AV422" s="271"/>
      <c r="AW422" s="271"/>
      <c r="AX422" s="271"/>
      <c r="AY422" s="271"/>
      <c r="AZ422" s="271"/>
      <c r="BA422" s="271"/>
      <c r="BB422" s="271"/>
      <c r="BC422" s="271"/>
      <c r="BD422" s="271"/>
      <c r="BE422" s="271"/>
      <c r="BN422" s="271"/>
      <c r="BO422" s="271"/>
      <c r="BP422" s="275"/>
      <c r="BQ422" s="275"/>
      <c r="BR422" s="275"/>
    </row>
    <row r="423" spans="18:70" s="274" customFormat="1" x14ac:dyDescent="0.45">
      <c r="R423" s="273"/>
      <c r="S423" s="273"/>
      <c r="T423" s="271"/>
      <c r="U423" s="271"/>
      <c r="V423" s="271"/>
      <c r="W423" s="271"/>
      <c r="X423" s="271"/>
      <c r="Y423" s="271"/>
      <c r="Z423" s="271"/>
      <c r="AA423" s="271"/>
      <c r="AB423" s="271"/>
      <c r="AC423" s="271"/>
      <c r="AD423" s="271"/>
      <c r="AE423" s="271"/>
      <c r="AF423" s="271"/>
      <c r="AG423" s="271"/>
      <c r="AH423" s="271"/>
      <c r="AI423" s="271"/>
      <c r="AJ423" s="271"/>
      <c r="AK423" s="271"/>
      <c r="AL423" s="271"/>
      <c r="AM423" s="271"/>
      <c r="AN423" s="271"/>
      <c r="AO423" s="271"/>
      <c r="AP423" s="271"/>
      <c r="AQ423" s="271"/>
      <c r="AR423" s="271"/>
      <c r="AS423" s="271"/>
      <c r="AT423" s="271"/>
      <c r="AU423" s="271"/>
      <c r="AV423" s="271"/>
      <c r="AW423" s="271"/>
      <c r="AX423" s="271"/>
      <c r="AY423" s="271"/>
      <c r="AZ423" s="271"/>
      <c r="BA423" s="271"/>
      <c r="BB423" s="271"/>
      <c r="BC423" s="271"/>
      <c r="BD423" s="271"/>
      <c r="BE423" s="271"/>
      <c r="BN423" s="271"/>
      <c r="BO423" s="271"/>
      <c r="BP423" s="275"/>
      <c r="BQ423" s="275"/>
      <c r="BR423" s="275"/>
    </row>
    <row r="424" spans="18:70" s="274" customFormat="1" x14ac:dyDescent="0.45">
      <c r="R424" s="273"/>
      <c r="S424" s="273"/>
      <c r="T424" s="271"/>
      <c r="U424" s="271"/>
      <c r="V424" s="271"/>
      <c r="W424" s="271"/>
      <c r="X424" s="271"/>
      <c r="Y424" s="271"/>
      <c r="Z424" s="271"/>
      <c r="AA424" s="271"/>
      <c r="AB424" s="271"/>
      <c r="AC424" s="271"/>
      <c r="AD424" s="271"/>
      <c r="AE424" s="271"/>
      <c r="AF424" s="271"/>
      <c r="AG424" s="271"/>
      <c r="AH424" s="271"/>
      <c r="AI424" s="271"/>
      <c r="AJ424" s="271"/>
      <c r="AK424" s="271"/>
      <c r="AL424" s="271"/>
      <c r="AM424" s="271"/>
      <c r="AN424" s="271"/>
      <c r="AO424" s="271"/>
      <c r="AP424" s="271"/>
      <c r="AQ424" s="271"/>
      <c r="AR424" s="271"/>
      <c r="AS424" s="271"/>
      <c r="AT424" s="271"/>
      <c r="AU424" s="271"/>
      <c r="AV424" s="271"/>
      <c r="AW424" s="271"/>
      <c r="AX424" s="271"/>
      <c r="AY424" s="271"/>
      <c r="AZ424" s="271"/>
      <c r="BA424" s="271"/>
      <c r="BB424" s="271"/>
      <c r="BC424" s="271"/>
      <c r="BD424" s="271"/>
      <c r="BE424" s="271"/>
      <c r="BN424" s="271"/>
      <c r="BO424" s="271"/>
      <c r="BP424" s="275"/>
      <c r="BQ424" s="275"/>
      <c r="BR424" s="275"/>
    </row>
    <row r="425" spans="18:70" s="274" customFormat="1" x14ac:dyDescent="0.45">
      <c r="R425" s="273"/>
      <c r="S425" s="273"/>
      <c r="T425" s="271"/>
      <c r="U425" s="271"/>
      <c r="V425" s="271"/>
      <c r="W425" s="271"/>
      <c r="X425" s="271"/>
      <c r="Y425" s="271"/>
      <c r="Z425" s="271"/>
      <c r="AA425" s="271"/>
      <c r="AB425" s="271"/>
      <c r="AC425" s="271"/>
      <c r="AD425" s="271"/>
      <c r="AE425" s="271"/>
      <c r="AF425" s="271"/>
      <c r="AG425" s="271"/>
      <c r="AH425" s="271"/>
      <c r="AI425" s="271"/>
      <c r="AJ425" s="271"/>
      <c r="AK425" s="271"/>
      <c r="AL425" s="271"/>
      <c r="AM425" s="271"/>
      <c r="AN425" s="271"/>
      <c r="AO425" s="271"/>
      <c r="AP425" s="271"/>
      <c r="AQ425" s="271"/>
      <c r="AR425" s="271"/>
      <c r="AS425" s="271"/>
      <c r="AT425" s="271"/>
      <c r="AU425" s="271"/>
      <c r="AV425" s="271"/>
      <c r="AW425" s="271"/>
      <c r="AX425" s="271"/>
      <c r="AY425" s="271"/>
      <c r="AZ425" s="271"/>
      <c r="BA425" s="271"/>
      <c r="BB425" s="271"/>
      <c r="BC425" s="271"/>
      <c r="BD425" s="271"/>
      <c r="BE425" s="271"/>
      <c r="BN425" s="271"/>
      <c r="BO425" s="271"/>
      <c r="BP425" s="275"/>
      <c r="BQ425" s="275"/>
      <c r="BR425" s="275"/>
    </row>
    <row r="426" spans="18:70" s="274" customFormat="1" x14ac:dyDescent="0.45">
      <c r="R426" s="273"/>
      <c r="S426" s="273"/>
      <c r="T426" s="271"/>
      <c r="U426" s="271"/>
      <c r="V426" s="271"/>
      <c r="W426" s="271"/>
      <c r="X426" s="271"/>
      <c r="Y426" s="271"/>
      <c r="Z426" s="271"/>
      <c r="AA426" s="271"/>
      <c r="AB426" s="271"/>
      <c r="AC426" s="271"/>
      <c r="AD426" s="271"/>
      <c r="AE426" s="271"/>
      <c r="AF426" s="271"/>
      <c r="AG426" s="271"/>
      <c r="AH426" s="271"/>
      <c r="AI426" s="271"/>
      <c r="AJ426" s="271"/>
      <c r="AK426" s="271"/>
      <c r="AL426" s="271"/>
      <c r="AM426" s="271"/>
      <c r="AN426" s="271"/>
      <c r="AO426" s="271"/>
      <c r="AP426" s="271"/>
      <c r="AQ426" s="271"/>
      <c r="AR426" s="271"/>
      <c r="AS426" s="271"/>
      <c r="AT426" s="271"/>
      <c r="AU426" s="271"/>
      <c r="AV426" s="271"/>
      <c r="AW426" s="271"/>
      <c r="AX426" s="271"/>
      <c r="AY426" s="271"/>
      <c r="AZ426" s="271"/>
      <c r="BA426" s="271"/>
      <c r="BB426" s="271"/>
      <c r="BC426" s="271"/>
      <c r="BD426" s="271"/>
      <c r="BE426" s="271"/>
      <c r="BN426" s="271"/>
      <c r="BO426" s="271"/>
      <c r="BP426" s="275"/>
      <c r="BQ426" s="275"/>
      <c r="BR426" s="275"/>
    </row>
    <row r="427" spans="18:70" s="274" customFormat="1" x14ac:dyDescent="0.45">
      <c r="R427" s="273"/>
      <c r="S427" s="273"/>
      <c r="T427" s="271"/>
      <c r="U427" s="271"/>
      <c r="V427" s="271"/>
      <c r="W427" s="271"/>
      <c r="X427" s="271"/>
      <c r="Y427" s="271"/>
      <c r="Z427" s="271"/>
      <c r="AA427" s="271"/>
      <c r="AB427" s="271"/>
      <c r="AC427" s="271"/>
      <c r="AD427" s="271"/>
      <c r="AE427" s="271"/>
      <c r="AF427" s="271"/>
      <c r="AG427" s="271"/>
      <c r="AH427" s="271"/>
      <c r="AI427" s="271"/>
      <c r="AJ427" s="271"/>
      <c r="AK427" s="271"/>
      <c r="AL427" s="271"/>
      <c r="AM427" s="271"/>
      <c r="AN427" s="271"/>
      <c r="AO427" s="271"/>
      <c r="AP427" s="271"/>
      <c r="AQ427" s="271"/>
      <c r="AR427" s="271"/>
      <c r="AS427" s="271"/>
      <c r="AT427" s="271"/>
      <c r="AU427" s="271"/>
      <c r="AV427" s="271"/>
      <c r="AW427" s="271"/>
      <c r="AX427" s="271"/>
      <c r="AY427" s="271"/>
      <c r="AZ427" s="271"/>
      <c r="BA427" s="271"/>
      <c r="BB427" s="271"/>
      <c r="BC427" s="271"/>
      <c r="BD427" s="271"/>
      <c r="BE427" s="271"/>
      <c r="BN427" s="271"/>
      <c r="BO427" s="271"/>
      <c r="BP427" s="275"/>
      <c r="BQ427" s="275"/>
      <c r="BR427" s="275"/>
    </row>
    <row r="428" spans="18:70" s="274" customFormat="1" x14ac:dyDescent="0.45">
      <c r="R428" s="273"/>
      <c r="S428" s="273"/>
      <c r="T428" s="271"/>
      <c r="U428" s="271"/>
      <c r="V428" s="271"/>
      <c r="W428" s="271"/>
      <c r="X428" s="271"/>
      <c r="Y428" s="271"/>
      <c r="Z428" s="271"/>
      <c r="AA428" s="271"/>
      <c r="AB428" s="271"/>
      <c r="AC428" s="271"/>
      <c r="AD428" s="271"/>
      <c r="AE428" s="271"/>
      <c r="AF428" s="271"/>
      <c r="AG428" s="271"/>
      <c r="AH428" s="271"/>
      <c r="AI428" s="271"/>
      <c r="AJ428" s="271"/>
      <c r="AK428" s="271"/>
      <c r="AL428" s="271"/>
      <c r="AM428" s="271"/>
      <c r="AN428" s="271"/>
      <c r="AO428" s="271"/>
      <c r="AP428" s="271"/>
      <c r="AQ428" s="271"/>
      <c r="AR428" s="271"/>
      <c r="AS428" s="271"/>
      <c r="AT428" s="271"/>
      <c r="AU428" s="271"/>
      <c r="AV428" s="271"/>
      <c r="AW428" s="271"/>
      <c r="AX428" s="271"/>
      <c r="AY428" s="271"/>
      <c r="AZ428" s="271"/>
      <c r="BA428" s="271"/>
      <c r="BB428" s="271"/>
      <c r="BC428" s="271"/>
      <c r="BD428" s="271"/>
      <c r="BE428" s="271"/>
      <c r="BN428" s="271"/>
      <c r="BO428" s="271"/>
      <c r="BP428" s="275"/>
      <c r="BQ428" s="275"/>
      <c r="BR428" s="275"/>
    </row>
    <row r="429" spans="18:70" s="274" customFormat="1" x14ac:dyDescent="0.45">
      <c r="R429" s="273"/>
      <c r="S429" s="273"/>
      <c r="T429" s="271"/>
      <c r="U429" s="271"/>
      <c r="V429" s="271"/>
      <c r="W429" s="271"/>
      <c r="X429" s="271"/>
      <c r="Y429" s="271"/>
      <c r="Z429" s="271"/>
      <c r="AA429" s="271"/>
      <c r="AB429" s="271"/>
      <c r="AC429" s="271"/>
      <c r="AD429" s="271"/>
      <c r="AE429" s="271"/>
      <c r="AF429" s="271"/>
      <c r="AG429" s="271"/>
      <c r="AH429" s="271"/>
      <c r="AI429" s="271"/>
      <c r="AJ429" s="271"/>
      <c r="AK429" s="271"/>
      <c r="AL429" s="271"/>
      <c r="AM429" s="271"/>
      <c r="AN429" s="271"/>
      <c r="AO429" s="271"/>
      <c r="AP429" s="271"/>
      <c r="AQ429" s="271"/>
      <c r="AR429" s="271"/>
      <c r="AS429" s="271"/>
      <c r="AT429" s="271"/>
      <c r="AU429" s="271"/>
      <c r="AV429" s="271"/>
      <c r="AW429" s="271"/>
      <c r="AX429" s="271"/>
      <c r="AY429" s="271"/>
      <c r="AZ429" s="271"/>
      <c r="BA429" s="271"/>
      <c r="BB429" s="271"/>
      <c r="BC429" s="271"/>
      <c r="BD429" s="271"/>
      <c r="BE429" s="271"/>
      <c r="BN429" s="271"/>
      <c r="BO429" s="271"/>
      <c r="BP429" s="275"/>
      <c r="BQ429" s="275"/>
      <c r="BR429" s="275"/>
    </row>
    <row r="430" spans="18:70" s="274" customFormat="1" x14ac:dyDescent="0.45">
      <c r="R430" s="273"/>
      <c r="S430" s="273"/>
      <c r="T430" s="271"/>
      <c r="U430" s="271"/>
      <c r="V430" s="271"/>
      <c r="W430" s="271"/>
      <c r="X430" s="271"/>
      <c r="Y430" s="271"/>
      <c r="Z430" s="271"/>
      <c r="AA430" s="271"/>
      <c r="AB430" s="271"/>
      <c r="AC430" s="271"/>
      <c r="AD430" s="271"/>
      <c r="AE430" s="271"/>
      <c r="AF430" s="271"/>
      <c r="AG430" s="271"/>
      <c r="AH430" s="271"/>
      <c r="AI430" s="271"/>
      <c r="AJ430" s="271"/>
      <c r="AK430" s="271"/>
      <c r="AL430" s="271"/>
      <c r="AM430" s="271"/>
      <c r="AN430" s="271"/>
      <c r="AO430" s="271"/>
      <c r="AP430" s="271"/>
      <c r="AQ430" s="271"/>
      <c r="AR430" s="271"/>
      <c r="AS430" s="271"/>
      <c r="AT430" s="271"/>
      <c r="AU430" s="271"/>
      <c r="AV430" s="271"/>
      <c r="AW430" s="271"/>
      <c r="AX430" s="271"/>
      <c r="AY430" s="271"/>
      <c r="AZ430" s="271"/>
      <c r="BA430" s="271"/>
      <c r="BB430" s="271"/>
      <c r="BC430" s="271"/>
      <c r="BD430" s="271"/>
      <c r="BE430" s="271"/>
      <c r="BN430" s="271"/>
      <c r="BO430" s="271"/>
      <c r="BP430" s="275"/>
      <c r="BQ430" s="275"/>
      <c r="BR430" s="275"/>
    </row>
    <row r="431" spans="18:70" s="274" customFormat="1" x14ac:dyDescent="0.45">
      <c r="R431" s="273"/>
      <c r="S431" s="273"/>
      <c r="T431" s="271"/>
      <c r="U431" s="271"/>
      <c r="V431" s="271"/>
      <c r="W431" s="271"/>
      <c r="X431" s="271"/>
      <c r="Y431" s="271"/>
      <c r="Z431" s="271"/>
      <c r="AA431" s="271"/>
      <c r="AB431" s="271"/>
      <c r="AC431" s="271"/>
      <c r="AD431" s="271"/>
      <c r="AE431" s="271"/>
      <c r="AF431" s="271"/>
      <c r="AG431" s="271"/>
      <c r="AH431" s="271"/>
      <c r="AI431" s="271"/>
      <c r="AJ431" s="271"/>
      <c r="AK431" s="271"/>
      <c r="AL431" s="271"/>
      <c r="AM431" s="271"/>
      <c r="AN431" s="271"/>
      <c r="AO431" s="271"/>
      <c r="AP431" s="271"/>
      <c r="AQ431" s="271"/>
      <c r="AR431" s="271"/>
      <c r="AS431" s="271"/>
      <c r="AT431" s="271"/>
      <c r="AU431" s="271"/>
      <c r="AV431" s="271"/>
      <c r="AW431" s="271"/>
      <c r="AX431" s="271"/>
      <c r="AY431" s="271"/>
      <c r="AZ431" s="271"/>
      <c r="BA431" s="271"/>
      <c r="BB431" s="271"/>
      <c r="BC431" s="271"/>
      <c r="BD431" s="271"/>
      <c r="BE431" s="271"/>
      <c r="BN431" s="271"/>
      <c r="BO431" s="271"/>
      <c r="BP431" s="275"/>
      <c r="BQ431" s="275"/>
      <c r="BR431" s="275"/>
    </row>
    <row r="432" spans="18:70" s="274" customFormat="1" x14ac:dyDescent="0.45">
      <c r="R432" s="273"/>
      <c r="S432" s="273"/>
      <c r="T432" s="271"/>
      <c r="U432" s="271"/>
      <c r="V432" s="271"/>
      <c r="W432" s="271"/>
      <c r="X432" s="271"/>
      <c r="Y432" s="271"/>
      <c r="Z432" s="271"/>
      <c r="AA432" s="271"/>
      <c r="AB432" s="271"/>
      <c r="AC432" s="271"/>
      <c r="AD432" s="271"/>
      <c r="AE432" s="271"/>
      <c r="AF432" s="271"/>
      <c r="AG432" s="271"/>
      <c r="AH432" s="271"/>
      <c r="AI432" s="271"/>
      <c r="AJ432" s="271"/>
      <c r="AK432" s="271"/>
      <c r="AL432" s="271"/>
      <c r="AM432" s="271"/>
      <c r="AN432" s="271"/>
      <c r="AO432" s="271"/>
      <c r="AP432" s="271"/>
      <c r="AQ432" s="271"/>
      <c r="AR432" s="271"/>
      <c r="AS432" s="271"/>
      <c r="AT432" s="271"/>
      <c r="AU432" s="271"/>
      <c r="AV432" s="271"/>
      <c r="AW432" s="271"/>
      <c r="AX432" s="271"/>
      <c r="AY432" s="271"/>
      <c r="AZ432" s="271"/>
      <c r="BA432" s="271"/>
      <c r="BB432" s="271"/>
      <c r="BC432" s="271"/>
      <c r="BD432" s="271"/>
      <c r="BE432" s="271"/>
      <c r="BN432" s="271"/>
      <c r="BO432" s="271"/>
      <c r="BP432" s="275"/>
      <c r="BQ432" s="275"/>
      <c r="BR432" s="275"/>
    </row>
    <row r="433" spans="18:70" s="274" customFormat="1" x14ac:dyDescent="0.45">
      <c r="R433" s="273"/>
      <c r="S433" s="273"/>
      <c r="T433" s="271"/>
      <c r="U433" s="271"/>
      <c r="V433" s="271"/>
      <c r="W433" s="271"/>
      <c r="X433" s="271"/>
      <c r="Y433" s="271"/>
      <c r="Z433" s="271"/>
      <c r="AA433" s="271"/>
      <c r="AB433" s="271"/>
      <c r="AC433" s="271"/>
      <c r="AD433" s="271"/>
      <c r="AE433" s="271"/>
      <c r="AF433" s="271"/>
      <c r="AG433" s="271"/>
      <c r="AH433" s="271"/>
      <c r="AI433" s="271"/>
      <c r="AJ433" s="271"/>
      <c r="AK433" s="271"/>
      <c r="AL433" s="271"/>
      <c r="AM433" s="271"/>
      <c r="AN433" s="271"/>
      <c r="AO433" s="271"/>
      <c r="AP433" s="271"/>
      <c r="AQ433" s="271"/>
      <c r="AR433" s="271"/>
      <c r="AS433" s="271"/>
      <c r="AT433" s="271"/>
      <c r="AU433" s="271"/>
      <c r="AV433" s="271"/>
      <c r="AW433" s="271"/>
      <c r="AX433" s="271"/>
      <c r="AY433" s="271"/>
      <c r="AZ433" s="271"/>
      <c r="BA433" s="271"/>
      <c r="BB433" s="271"/>
      <c r="BC433" s="271"/>
      <c r="BD433" s="271"/>
      <c r="BE433" s="271"/>
      <c r="BN433" s="271"/>
      <c r="BO433" s="271"/>
      <c r="BP433" s="275"/>
      <c r="BQ433" s="275"/>
      <c r="BR433" s="275"/>
    </row>
    <row r="434" spans="18:70" s="274" customFormat="1" x14ac:dyDescent="0.45">
      <c r="R434" s="273"/>
      <c r="S434" s="273"/>
      <c r="T434" s="271"/>
      <c r="U434" s="271"/>
      <c r="V434" s="271"/>
      <c r="W434" s="271"/>
      <c r="X434" s="271"/>
      <c r="Y434" s="271"/>
      <c r="Z434" s="271"/>
      <c r="AA434" s="271"/>
      <c r="AB434" s="271"/>
      <c r="AC434" s="271"/>
      <c r="AD434" s="271"/>
      <c r="AE434" s="271"/>
      <c r="AF434" s="271"/>
      <c r="AG434" s="271"/>
      <c r="AH434" s="271"/>
      <c r="AI434" s="271"/>
      <c r="AJ434" s="271"/>
      <c r="AK434" s="271"/>
      <c r="AL434" s="271"/>
      <c r="AM434" s="271"/>
      <c r="AN434" s="271"/>
      <c r="AO434" s="271"/>
      <c r="AP434" s="271"/>
      <c r="AQ434" s="271"/>
      <c r="AR434" s="271"/>
      <c r="AS434" s="271"/>
      <c r="AT434" s="271"/>
      <c r="AU434" s="271"/>
      <c r="AV434" s="271"/>
      <c r="AW434" s="271"/>
      <c r="AX434" s="271"/>
      <c r="AY434" s="271"/>
      <c r="AZ434" s="271"/>
      <c r="BA434" s="271"/>
      <c r="BB434" s="271"/>
      <c r="BC434" s="271"/>
      <c r="BD434" s="271"/>
      <c r="BE434" s="271"/>
      <c r="BN434" s="271"/>
      <c r="BO434" s="271"/>
      <c r="BP434" s="275"/>
      <c r="BQ434" s="275"/>
      <c r="BR434" s="275"/>
    </row>
    <row r="435" spans="18:70" s="274" customFormat="1" x14ac:dyDescent="0.45">
      <c r="R435" s="273"/>
      <c r="S435" s="273"/>
      <c r="T435" s="271"/>
      <c r="U435" s="271"/>
      <c r="V435" s="271"/>
      <c r="W435" s="271"/>
      <c r="X435" s="271"/>
      <c r="Y435" s="271"/>
      <c r="Z435" s="271"/>
      <c r="AA435" s="271"/>
      <c r="AB435" s="271"/>
      <c r="AC435" s="271"/>
      <c r="AD435" s="271"/>
      <c r="AE435" s="271"/>
      <c r="AF435" s="271"/>
      <c r="AG435" s="271"/>
      <c r="AH435" s="271"/>
      <c r="AI435" s="271"/>
      <c r="AJ435" s="271"/>
      <c r="AK435" s="271"/>
      <c r="AL435" s="271"/>
      <c r="AM435" s="271"/>
      <c r="AN435" s="271"/>
      <c r="AO435" s="271"/>
      <c r="AP435" s="271"/>
      <c r="AQ435" s="271"/>
      <c r="AR435" s="271"/>
      <c r="AS435" s="271"/>
      <c r="AT435" s="271"/>
      <c r="AU435" s="271"/>
      <c r="AV435" s="271"/>
      <c r="AW435" s="271"/>
      <c r="AX435" s="271"/>
      <c r="AY435" s="271"/>
      <c r="AZ435" s="271"/>
      <c r="BA435" s="271"/>
      <c r="BB435" s="271"/>
      <c r="BC435" s="271"/>
      <c r="BD435" s="271"/>
      <c r="BE435" s="271"/>
      <c r="BN435" s="271"/>
      <c r="BO435" s="271"/>
      <c r="BP435" s="275"/>
      <c r="BQ435" s="275"/>
      <c r="BR435" s="275"/>
    </row>
    <row r="436" spans="18:70" s="274" customFormat="1" x14ac:dyDescent="0.45">
      <c r="R436" s="273"/>
      <c r="S436" s="273"/>
      <c r="T436" s="271"/>
      <c r="U436" s="271"/>
      <c r="V436" s="271"/>
      <c r="W436" s="271"/>
      <c r="X436" s="271"/>
      <c r="Y436" s="271"/>
      <c r="Z436" s="271"/>
      <c r="AA436" s="271"/>
      <c r="AB436" s="271"/>
      <c r="AC436" s="271"/>
      <c r="AD436" s="271"/>
      <c r="AE436" s="271"/>
      <c r="AF436" s="271"/>
      <c r="AG436" s="271"/>
      <c r="AH436" s="271"/>
      <c r="AI436" s="271"/>
      <c r="AJ436" s="271"/>
      <c r="AK436" s="271"/>
      <c r="AL436" s="271"/>
      <c r="AM436" s="271"/>
      <c r="AN436" s="271"/>
      <c r="AO436" s="271"/>
      <c r="AP436" s="271"/>
      <c r="AQ436" s="271"/>
      <c r="AR436" s="271"/>
      <c r="AS436" s="271"/>
      <c r="AT436" s="271"/>
      <c r="AU436" s="271"/>
      <c r="AV436" s="271"/>
      <c r="AW436" s="271"/>
      <c r="AX436" s="271"/>
      <c r="AY436" s="271"/>
      <c r="AZ436" s="271"/>
      <c r="BA436" s="271"/>
      <c r="BB436" s="271"/>
      <c r="BC436" s="271"/>
      <c r="BD436" s="271"/>
      <c r="BE436" s="271"/>
      <c r="BN436" s="271"/>
      <c r="BO436" s="271"/>
      <c r="BP436" s="275"/>
      <c r="BQ436" s="275"/>
      <c r="BR436" s="275"/>
    </row>
    <row r="437" spans="18:70" s="274" customFormat="1" x14ac:dyDescent="0.45">
      <c r="R437" s="273"/>
      <c r="S437" s="273"/>
      <c r="T437" s="271"/>
      <c r="U437" s="271"/>
      <c r="V437" s="271"/>
      <c r="W437" s="271"/>
      <c r="X437" s="271"/>
      <c r="Y437" s="271"/>
      <c r="Z437" s="271"/>
      <c r="AA437" s="271"/>
      <c r="AB437" s="271"/>
      <c r="AC437" s="271"/>
      <c r="AD437" s="271"/>
      <c r="AE437" s="271"/>
      <c r="AF437" s="271"/>
      <c r="AG437" s="271"/>
      <c r="AH437" s="271"/>
      <c r="AI437" s="271"/>
      <c r="AJ437" s="271"/>
      <c r="AK437" s="271"/>
      <c r="AL437" s="271"/>
      <c r="AM437" s="271"/>
      <c r="AN437" s="271"/>
      <c r="AO437" s="271"/>
      <c r="AP437" s="271"/>
      <c r="AQ437" s="271"/>
      <c r="AR437" s="271"/>
      <c r="AS437" s="271"/>
      <c r="AT437" s="271"/>
      <c r="AU437" s="271"/>
      <c r="AV437" s="271"/>
      <c r="AW437" s="271"/>
      <c r="AX437" s="271"/>
      <c r="AY437" s="271"/>
      <c r="AZ437" s="271"/>
      <c r="BA437" s="271"/>
      <c r="BB437" s="271"/>
      <c r="BC437" s="271"/>
      <c r="BD437" s="271"/>
      <c r="BE437" s="271"/>
      <c r="BN437" s="271"/>
      <c r="BO437" s="271"/>
      <c r="BP437" s="275"/>
      <c r="BQ437" s="275"/>
      <c r="BR437" s="275"/>
    </row>
    <row r="438" spans="18:70" s="274" customFormat="1" x14ac:dyDescent="0.45">
      <c r="R438" s="273"/>
      <c r="S438" s="273"/>
      <c r="T438" s="271"/>
      <c r="U438" s="271"/>
      <c r="V438" s="271"/>
      <c r="W438" s="271"/>
      <c r="X438" s="271"/>
      <c r="Y438" s="271"/>
      <c r="Z438" s="271"/>
      <c r="AA438" s="271"/>
      <c r="AB438" s="271"/>
      <c r="AC438" s="271"/>
      <c r="AD438" s="271"/>
      <c r="AE438" s="271"/>
      <c r="AF438" s="271"/>
      <c r="AG438" s="271"/>
      <c r="AH438" s="271"/>
      <c r="AI438" s="271"/>
      <c r="AJ438" s="271"/>
      <c r="AK438" s="271"/>
      <c r="AL438" s="271"/>
      <c r="AM438" s="271"/>
      <c r="AN438" s="271"/>
      <c r="AO438" s="271"/>
      <c r="AP438" s="271"/>
      <c r="AQ438" s="271"/>
      <c r="AR438" s="271"/>
      <c r="AS438" s="271"/>
      <c r="AT438" s="271"/>
      <c r="AU438" s="271"/>
      <c r="AV438" s="271"/>
      <c r="AW438" s="271"/>
      <c r="AX438" s="271"/>
      <c r="AY438" s="271"/>
      <c r="AZ438" s="271"/>
      <c r="BA438" s="271"/>
      <c r="BB438" s="271"/>
      <c r="BC438" s="271"/>
      <c r="BD438" s="271"/>
      <c r="BE438" s="271"/>
      <c r="BN438" s="271"/>
      <c r="BO438" s="271"/>
      <c r="BP438" s="275"/>
      <c r="BQ438" s="275"/>
      <c r="BR438" s="275"/>
    </row>
    <row r="439" spans="18:70" s="274" customFormat="1" x14ac:dyDescent="0.45">
      <c r="R439" s="273"/>
      <c r="S439" s="273"/>
      <c r="T439" s="271"/>
      <c r="U439" s="271"/>
      <c r="V439" s="271"/>
      <c r="W439" s="271"/>
      <c r="X439" s="271"/>
      <c r="Y439" s="271"/>
      <c r="Z439" s="271"/>
      <c r="AA439" s="271"/>
      <c r="AB439" s="271"/>
      <c r="AC439" s="271"/>
      <c r="AD439" s="271"/>
      <c r="AE439" s="271"/>
      <c r="AF439" s="271"/>
      <c r="AG439" s="271"/>
      <c r="AH439" s="271"/>
      <c r="AI439" s="271"/>
      <c r="AJ439" s="271"/>
      <c r="AK439" s="271"/>
      <c r="AL439" s="271"/>
      <c r="AM439" s="271"/>
      <c r="AN439" s="271"/>
      <c r="AO439" s="271"/>
      <c r="AP439" s="271"/>
      <c r="AQ439" s="271"/>
      <c r="AR439" s="271"/>
      <c r="AS439" s="271"/>
      <c r="AT439" s="271"/>
      <c r="AU439" s="271"/>
      <c r="AV439" s="271"/>
      <c r="AW439" s="271"/>
      <c r="AX439" s="271"/>
      <c r="AY439" s="271"/>
      <c r="AZ439" s="271"/>
      <c r="BA439" s="271"/>
      <c r="BB439" s="271"/>
      <c r="BC439" s="271"/>
      <c r="BD439" s="271"/>
      <c r="BE439" s="271"/>
      <c r="BN439" s="271"/>
      <c r="BO439" s="271"/>
      <c r="BP439" s="275"/>
      <c r="BQ439" s="275"/>
      <c r="BR439" s="275"/>
    </row>
    <row r="440" spans="18:70" s="274" customFormat="1" x14ac:dyDescent="0.45">
      <c r="R440" s="273"/>
      <c r="S440" s="273"/>
      <c r="T440" s="271"/>
      <c r="U440" s="271"/>
      <c r="V440" s="271"/>
      <c r="W440" s="271"/>
      <c r="X440" s="271"/>
      <c r="Y440" s="271"/>
      <c r="Z440" s="271"/>
      <c r="AA440" s="271"/>
      <c r="AB440" s="271"/>
      <c r="AC440" s="271"/>
      <c r="AD440" s="271"/>
      <c r="AE440" s="271"/>
      <c r="AF440" s="271"/>
      <c r="AG440" s="271"/>
      <c r="AH440" s="271"/>
      <c r="AI440" s="271"/>
      <c r="AJ440" s="271"/>
      <c r="AK440" s="271"/>
      <c r="AL440" s="271"/>
      <c r="AM440" s="271"/>
      <c r="AN440" s="271"/>
      <c r="AO440" s="271"/>
      <c r="AP440" s="271"/>
      <c r="AQ440" s="271"/>
      <c r="AR440" s="271"/>
      <c r="AS440" s="271"/>
      <c r="AT440" s="271"/>
      <c r="AU440" s="271"/>
      <c r="AV440" s="271"/>
      <c r="AW440" s="271"/>
      <c r="AX440" s="271"/>
      <c r="AY440" s="271"/>
      <c r="AZ440" s="271"/>
      <c r="BA440" s="271"/>
      <c r="BB440" s="271"/>
      <c r="BC440" s="271"/>
      <c r="BD440" s="271"/>
      <c r="BE440" s="271"/>
      <c r="BN440" s="271"/>
      <c r="BO440" s="271"/>
      <c r="BP440" s="275"/>
      <c r="BQ440" s="275"/>
      <c r="BR440" s="275"/>
    </row>
    <row r="441" spans="18:70" s="274" customFormat="1" x14ac:dyDescent="0.45">
      <c r="R441" s="273"/>
      <c r="S441" s="273"/>
      <c r="T441" s="271"/>
      <c r="U441" s="271"/>
      <c r="V441" s="271"/>
      <c r="W441" s="271"/>
      <c r="X441" s="271"/>
      <c r="Y441" s="271"/>
      <c r="Z441" s="271"/>
      <c r="AA441" s="271"/>
      <c r="AB441" s="271"/>
      <c r="AC441" s="271"/>
      <c r="AD441" s="271"/>
      <c r="AE441" s="271"/>
      <c r="AF441" s="271"/>
      <c r="AG441" s="271"/>
      <c r="AH441" s="271"/>
      <c r="AI441" s="271"/>
      <c r="AJ441" s="271"/>
      <c r="AK441" s="271"/>
      <c r="AL441" s="271"/>
      <c r="AM441" s="271"/>
      <c r="AN441" s="271"/>
      <c r="AO441" s="271"/>
      <c r="AP441" s="271"/>
      <c r="AQ441" s="271"/>
      <c r="AR441" s="271"/>
      <c r="AS441" s="271"/>
      <c r="AT441" s="271"/>
      <c r="AU441" s="271"/>
      <c r="AV441" s="271"/>
      <c r="AW441" s="271"/>
      <c r="AX441" s="271"/>
      <c r="AY441" s="271"/>
      <c r="AZ441" s="271"/>
      <c r="BA441" s="271"/>
      <c r="BB441" s="271"/>
      <c r="BC441" s="271"/>
      <c r="BD441" s="271"/>
      <c r="BE441" s="271"/>
      <c r="BN441" s="271"/>
      <c r="BO441" s="271"/>
      <c r="BP441" s="275"/>
      <c r="BQ441" s="275"/>
      <c r="BR441" s="275"/>
    </row>
    <row r="442" spans="18:70" s="274" customFormat="1" x14ac:dyDescent="0.45">
      <c r="R442" s="273"/>
      <c r="S442" s="273"/>
      <c r="T442" s="271"/>
      <c r="U442" s="271"/>
      <c r="V442" s="271"/>
      <c r="W442" s="271"/>
      <c r="X442" s="271"/>
      <c r="Y442" s="271"/>
      <c r="Z442" s="271"/>
      <c r="AA442" s="271"/>
      <c r="AB442" s="271"/>
      <c r="AC442" s="271"/>
      <c r="AD442" s="271"/>
      <c r="AE442" s="271"/>
      <c r="AF442" s="271"/>
      <c r="AG442" s="271"/>
      <c r="AH442" s="271"/>
      <c r="AI442" s="271"/>
      <c r="AJ442" s="271"/>
      <c r="AK442" s="271"/>
      <c r="AL442" s="271"/>
      <c r="AM442" s="271"/>
      <c r="AN442" s="271"/>
      <c r="AO442" s="271"/>
      <c r="AP442" s="271"/>
      <c r="AQ442" s="271"/>
      <c r="AR442" s="271"/>
      <c r="AS442" s="271"/>
      <c r="AT442" s="271"/>
      <c r="AU442" s="271"/>
      <c r="AV442" s="271"/>
      <c r="AW442" s="271"/>
      <c r="AX442" s="271"/>
      <c r="AY442" s="271"/>
      <c r="AZ442" s="271"/>
      <c r="BA442" s="271"/>
      <c r="BB442" s="271"/>
      <c r="BC442" s="271"/>
      <c r="BD442" s="271"/>
      <c r="BE442" s="271"/>
      <c r="BN442" s="271"/>
      <c r="BO442" s="271"/>
      <c r="BP442" s="275"/>
      <c r="BQ442" s="275"/>
      <c r="BR442" s="275"/>
    </row>
    <row r="443" spans="18:70" s="274" customFormat="1" x14ac:dyDescent="0.45">
      <c r="R443" s="273"/>
      <c r="S443" s="273"/>
      <c r="T443" s="271"/>
      <c r="U443" s="271"/>
      <c r="V443" s="271"/>
      <c r="W443" s="271"/>
      <c r="X443" s="271"/>
      <c r="Y443" s="271"/>
      <c r="Z443" s="271"/>
      <c r="AA443" s="271"/>
      <c r="AB443" s="271"/>
      <c r="AC443" s="271"/>
      <c r="AD443" s="271"/>
      <c r="AE443" s="271"/>
      <c r="AF443" s="271"/>
      <c r="AG443" s="271"/>
      <c r="AH443" s="271"/>
      <c r="AI443" s="271"/>
      <c r="AJ443" s="271"/>
      <c r="AK443" s="271"/>
      <c r="AL443" s="271"/>
      <c r="AM443" s="271"/>
      <c r="AN443" s="271"/>
      <c r="AO443" s="271"/>
      <c r="AP443" s="271"/>
      <c r="AQ443" s="271"/>
      <c r="AR443" s="271"/>
      <c r="AS443" s="271"/>
      <c r="AT443" s="271"/>
      <c r="AU443" s="271"/>
      <c r="AV443" s="271"/>
      <c r="AW443" s="271"/>
      <c r="AX443" s="271"/>
      <c r="AY443" s="271"/>
      <c r="AZ443" s="271"/>
      <c r="BA443" s="271"/>
      <c r="BB443" s="271"/>
      <c r="BC443" s="271"/>
      <c r="BD443" s="271"/>
      <c r="BE443" s="271"/>
      <c r="BN443" s="271"/>
      <c r="BO443" s="271"/>
      <c r="BP443" s="275"/>
      <c r="BQ443" s="275"/>
      <c r="BR443" s="275"/>
    </row>
    <row r="444" spans="18:70" s="274" customFormat="1" x14ac:dyDescent="0.45">
      <c r="R444" s="273"/>
      <c r="S444" s="273"/>
      <c r="T444" s="271"/>
      <c r="U444" s="271"/>
      <c r="V444" s="271"/>
      <c r="W444" s="271"/>
      <c r="X444" s="271"/>
      <c r="Y444" s="271"/>
      <c r="Z444" s="271"/>
      <c r="AA444" s="271"/>
      <c r="AB444" s="271"/>
      <c r="AC444" s="271"/>
      <c r="AD444" s="271"/>
      <c r="AE444" s="271"/>
      <c r="AF444" s="271"/>
      <c r="AG444" s="271"/>
      <c r="AH444" s="271"/>
      <c r="AI444" s="271"/>
      <c r="AJ444" s="271"/>
      <c r="AK444" s="271"/>
      <c r="AL444" s="271"/>
      <c r="AM444" s="271"/>
      <c r="AN444" s="271"/>
      <c r="AO444" s="271"/>
      <c r="AP444" s="271"/>
      <c r="AQ444" s="271"/>
      <c r="AR444" s="271"/>
      <c r="AS444" s="271"/>
      <c r="AT444" s="271"/>
      <c r="AU444" s="271"/>
      <c r="AV444" s="271"/>
      <c r="AW444" s="271"/>
      <c r="AX444" s="271"/>
      <c r="AY444" s="271"/>
      <c r="AZ444" s="271"/>
      <c r="BA444" s="271"/>
      <c r="BB444" s="271"/>
      <c r="BC444" s="271"/>
      <c r="BD444" s="271"/>
      <c r="BE444" s="271"/>
      <c r="BN444" s="271"/>
      <c r="BO444" s="271"/>
      <c r="BP444" s="275"/>
      <c r="BQ444" s="275"/>
      <c r="BR444" s="275"/>
    </row>
    <row r="445" spans="18:70" s="274" customFormat="1" x14ac:dyDescent="0.45">
      <c r="R445" s="273"/>
      <c r="S445" s="273"/>
      <c r="T445" s="271"/>
      <c r="U445" s="271"/>
      <c r="V445" s="271"/>
      <c r="W445" s="271"/>
      <c r="X445" s="271"/>
      <c r="Y445" s="271"/>
      <c r="Z445" s="271"/>
      <c r="AA445" s="271"/>
      <c r="AB445" s="271"/>
      <c r="AC445" s="271"/>
      <c r="AD445" s="271"/>
      <c r="AE445" s="271"/>
      <c r="AF445" s="271"/>
      <c r="AG445" s="271"/>
      <c r="AH445" s="271"/>
      <c r="AI445" s="271"/>
      <c r="AJ445" s="271"/>
      <c r="AK445" s="271"/>
      <c r="AL445" s="271"/>
      <c r="AM445" s="271"/>
      <c r="AN445" s="271"/>
      <c r="AO445" s="271"/>
      <c r="AP445" s="271"/>
      <c r="AQ445" s="271"/>
      <c r="AR445" s="271"/>
      <c r="AS445" s="271"/>
      <c r="AT445" s="271"/>
      <c r="AU445" s="271"/>
      <c r="AV445" s="271"/>
      <c r="AW445" s="271"/>
      <c r="AX445" s="271"/>
      <c r="AY445" s="271"/>
      <c r="AZ445" s="271"/>
      <c r="BA445" s="271"/>
      <c r="BB445" s="271"/>
      <c r="BC445" s="271"/>
      <c r="BD445" s="271"/>
      <c r="BE445" s="271"/>
      <c r="BN445" s="271"/>
      <c r="BO445" s="271"/>
      <c r="BP445" s="275"/>
      <c r="BQ445" s="275"/>
      <c r="BR445" s="275"/>
    </row>
    <row r="446" spans="18:70" s="274" customFormat="1" x14ac:dyDescent="0.45">
      <c r="R446" s="273"/>
      <c r="S446" s="273"/>
      <c r="T446" s="271"/>
      <c r="U446" s="271"/>
      <c r="V446" s="271"/>
      <c r="W446" s="271"/>
      <c r="X446" s="271"/>
      <c r="Y446" s="271"/>
      <c r="Z446" s="271"/>
      <c r="AA446" s="271"/>
      <c r="AB446" s="271"/>
      <c r="AC446" s="271"/>
      <c r="AD446" s="271"/>
      <c r="AE446" s="271"/>
      <c r="AF446" s="271"/>
      <c r="AG446" s="271"/>
      <c r="AH446" s="271"/>
      <c r="AI446" s="271"/>
      <c r="AJ446" s="271"/>
      <c r="AK446" s="271"/>
      <c r="AL446" s="271"/>
      <c r="AM446" s="271"/>
      <c r="AN446" s="271"/>
      <c r="AO446" s="271"/>
      <c r="AP446" s="271"/>
      <c r="AQ446" s="271"/>
      <c r="AR446" s="271"/>
      <c r="AS446" s="271"/>
      <c r="AT446" s="271"/>
      <c r="AU446" s="271"/>
      <c r="AV446" s="271"/>
      <c r="AW446" s="271"/>
      <c r="AX446" s="271"/>
      <c r="AY446" s="271"/>
      <c r="AZ446" s="271"/>
      <c r="BA446" s="271"/>
      <c r="BB446" s="271"/>
      <c r="BC446" s="271"/>
      <c r="BD446" s="271"/>
      <c r="BE446" s="271"/>
      <c r="BN446" s="271"/>
      <c r="BO446" s="271"/>
      <c r="BP446" s="275"/>
      <c r="BQ446" s="275"/>
      <c r="BR446" s="275"/>
    </row>
    <row r="447" spans="18:70" s="274" customFormat="1" x14ac:dyDescent="0.45">
      <c r="R447" s="273"/>
      <c r="S447" s="273"/>
      <c r="T447" s="271"/>
      <c r="U447" s="271"/>
      <c r="V447" s="271"/>
      <c r="W447" s="271"/>
      <c r="X447" s="271"/>
      <c r="Y447" s="271"/>
      <c r="Z447" s="271"/>
      <c r="AA447" s="271"/>
      <c r="AB447" s="271"/>
      <c r="AC447" s="271"/>
      <c r="AD447" s="271"/>
      <c r="AE447" s="271"/>
      <c r="AF447" s="271"/>
      <c r="AG447" s="271"/>
      <c r="AH447" s="271"/>
      <c r="AI447" s="271"/>
      <c r="AJ447" s="271"/>
      <c r="AK447" s="271"/>
      <c r="AL447" s="271"/>
      <c r="AM447" s="271"/>
      <c r="AN447" s="271"/>
      <c r="AO447" s="271"/>
      <c r="AP447" s="271"/>
      <c r="AQ447" s="271"/>
      <c r="AR447" s="271"/>
      <c r="AS447" s="271"/>
      <c r="AT447" s="271"/>
      <c r="AU447" s="271"/>
      <c r="AV447" s="271"/>
      <c r="AW447" s="271"/>
      <c r="AX447" s="271"/>
      <c r="AY447" s="271"/>
      <c r="AZ447" s="271"/>
      <c r="BA447" s="271"/>
      <c r="BB447" s="271"/>
      <c r="BC447" s="271"/>
      <c r="BD447" s="271"/>
      <c r="BE447" s="271"/>
      <c r="BN447" s="271"/>
      <c r="BO447" s="271"/>
      <c r="BP447" s="275"/>
      <c r="BQ447" s="275"/>
      <c r="BR447" s="275"/>
    </row>
    <row r="448" spans="18:70" s="274" customFormat="1" x14ac:dyDescent="0.45">
      <c r="R448" s="273"/>
      <c r="S448" s="273"/>
      <c r="T448" s="271"/>
      <c r="U448" s="271"/>
      <c r="V448" s="271"/>
      <c r="W448" s="271"/>
      <c r="X448" s="271"/>
      <c r="Y448" s="271"/>
      <c r="Z448" s="271"/>
      <c r="AA448" s="271"/>
      <c r="AB448" s="271"/>
      <c r="AC448" s="271"/>
      <c r="AD448" s="271"/>
      <c r="AE448" s="271"/>
      <c r="AF448" s="271"/>
      <c r="AG448" s="271"/>
      <c r="AH448" s="271"/>
      <c r="AI448" s="271"/>
      <c r="AJ448" s="271"/>
      <c r="AK448" s="271"/>
      <c r="AL448" s="271"/>
      <c r="AM448" s="271"/>
      <c r="AN448" s="271"/>
      <c r="AO448" s="271"/>
      <c r="AP448" s="271"/>
      <c r="AQ448" s="271"/>
      <c r="AR448" s="271"/>
      <c r="AS448" s="271"/>
      <c r="AT448" s="271"/>
      <c r="AU448" s="271"/>
      <c r="AV448" s="271"/>
      <c r="AW448" s="271"/>
      <c r="AX448" s="271"/>
      <c r="AY448" s="271"/>
      <c r="AZ448" s="271"/>
      <c r="BA448" s="271"/>
      <c r="BB448" s="271"/>
      <c r="BC448" s="271"/>
      <c r="BD448" s="271"/>
      <c r="BE448" s="271"/>
      <c r="BN448" s="271"/>
      <c r="BO448" s="271"/>
      <c r="BP448" s="275"/>
      <c r="BQ448" s="275"/>
      <c r="BR448" s="275"/>
    </row>
    <row r="449" spans="18:70" s="274" customFormat="1" x14ac:dyDescent="0.45">
      <c r="R449" s="273"/>
      <c r="S449" s="273"/>
      <c r="T449" s="271"/>
      <c r="U449" s="271"/>
      <c r="V449" s="271"/>
      <c r="W449" s="271"/>
      <c r="X449" s="271"/>
      <c r="Y449" s="271"/>
      <c r="Z449" s="271"/>
      <c r="AA449" s="271"/>
      <c r="AB449" s="271"/>
      <c r="AC449" s="271"/>
      <c r="AD449" s="271"/>
      <c r="AE449" s="271"/>
      <c r="AF449" s="271"/>
      <c r="AG449" s="271"/>
      <c r="AH449" s="271"/>
      <c r="AI449" s="271"/>
      <c r="AJ449" s="271"/>
      <c r="AK449" s="271"/>
      <c r="AL449" s="271"/>
      <c r="AM449" s="271"/>
      <c r="AN449" s="271"/>
      <c r="AO449" s="271"/>
      <c r="AP449" s="271"/>
      <c r="AQ449" s="271"/>
      <c r="AR449" s="271"/>
      <c r="AS449" s="271"/>
      <c r="AT449" s="271"/>
      <c r="AU449" s="271"/>
      <c r="AV449" s="271"/>
      <c r="AW449" s="271"/>
      <c r="AX449" s="271"/>
      <c r="AY449" s="271"/>
      <c r="AZ449" s="271"/>
      <c r="BA449" s="271"/>
      <c r="BB449" s="271"/>
      <c r="BC449" s="271"/>
      <c r="BD449" s="271"/>
      <c r="BE449" s="271"/>
      <c r="BN449" s="271"/>
      <c r="BO449" s="271"/>
      <c r="BP449" s="275"/>
      <c r="BQ449" s="275"/>
      <c r="BR449" s="275"/>
    </row>
    <row r="450" spans="18:70" s="274" customFormat="1" x14ac:dyDescent="0.45">
      <c r="R450" s="273"/>
      <c r="S450" s="273"/>
      <c r="T450" s="271"/>
      <c r="U450" s="271"/>
      <c r="V450" s="271"/>
      <c r="W450" s="271"/>
      <c r="X450" s="271"/>
      <c r="Y450" s="271"/>
      <c r="Z450" s="271"/>
      <c r="AA450" s="271"/>
      <c r="AB450" s="271"/>
      <c r="AC450" s="271"/>
      <c r="AD450" s="271"/>
      <c r="AE450" s="271"/>
      <c r="AF450" s="271"/>
      <c r="AG450" s="271"/>
      <c r="AH450" s="271"/>
      <c r="AI450" s="271"/>
      <c r="AJ450" s="271"/>
      <c r="AK450" s="271"/>
      <c r="AL450" s="271"/>
      <c r="AM450" s="271"/>
      <c r="AN450" s="271"/>
      <c r="AO450" s="271"/>
      <c r="AP450" s="271"/>
      <c r="AQ450" s="271"/>
      <c r="AR450" s="271"/>
      <c r="AS450" s="271"/>
      <c r="AT450" s="271"/>
      <c r="AU450" s="271"/>
      <c r="AV450" s="271"/>
      <c r="AW450" s="271"/>
      <c r="AX450" s="271"/>
      <c r="AY450" s="271"/>
      <c r="AZ450" s="271"/>
      <c r="BA450" s="271"/>
      <c r="BB450" s="271"/>
      <c r="BC450" s="271"/>
      <c r="BD450" s="271"/>
      <c r="BE450" s="271"/>
      <c r="BN450" s="271"/>
      <c r="BO450" s="271"/>
      <c r="BP450" s="275"/>
      <c r="BQ450" s="275"/>
      <c r="BR450" s="275"/>
    </row>
    <row r="451" spans="18:70" s="274" customFormat="1" x14ac:dyDescent="0.45">
      <c r="R451" s="273"/>
      <c r="S451" s="273"/>
      <c r="T451" s="271"/>
      <c r="U451" s="271"/>
      <c r="V451" s="271"/>
      <c r="W451" s="271"/>
      <c r="X451" s="271"/>
      <c r="Y451" s="271"/>
      <c r="Z451" s="271"/>
      <c r="AA451" s="271"/>
      <c r="AB451" s="271"/>
      <c r="AC451" s="271"/>
      <c r="AD451" s="271"/>
      <c r="AE451" s="271"/>
      <c r="AF451" s="271"/>
      <c r="AG451" s="271"/>
      <c r="AH451" s="271"/>
      <c r="AI451" s="271"/>
      <c r="AJ451" s="271"/>
      <c r="AK451" s="271"/>
      <c r="AL451" s="271"/>
      <c r="AM451" s="271"/>
      <c r="AN451" s="271"/>
      <c r="AO451" s="271"/>
      <c r="AP451" s="271"/>
      <c r="AQ451" s="271"/>
      <c r="AR451" s="271"/>
      <c r="AS451" s="271"/>
      <c r="AT451" s="271"/>
      <c r="AU451" s="271"/>
      <c r="AV451" s="271"/>
      <c r="AW451" s="271"/>
      <c r="AX451" s="271"/>
      <c r="AY451" s="271"/>
      <c r="AZ451" s="271"/>
      <c r="BA451" s="271"/>
      <c r="BB451" s="271"/>
      <c r="BC451" s="271"/>
      <c r="BD451" s="271"/>
      <c r="BE451" s="271"/>
      <c r="BN451" s="271"/>
      <c r="BO451" s="271"/>
      <c r="BP451" s="275"/>
      <c r="BQ451" s="275"/>
      <c r="BR451" s="275"/>
    </row>
    <row r="452" spans="18:70" s="274" customFormat="1" x14ac:dyDescent="0.45">
      <c r="R452" s="273"/>
      <c r="S452" s="273"/>
      <c r="T452" s="271"/>
      <c r="U452" s="271"/>
      <c r="V452" s="271"/>
      <c r="W452" s="271"/>
      <c r="X452" s="271"/>
      <c r="Y452" s="271"/>
      <c r="Z452" s="271"/>
      <c r="AA452" s="271"/>
      <c r="AB452" s="271"/>
      <c r="AC452" s="271"/>
      <c r="AD452" s="271"/>
      <c r="AE452" s="271"/>
      <c r="AF452" s="271"/>
      <c r="AG452" s="271"/>
      <c r="AH452" s="271"/>
      <c r="AI452" s="271"/>
      <c r="AJ452" s="271"/>
      <c r="AK452" s="271"/>
      <c r="AL452" s="271"/>
      <c r="AM452" s="271"/>
      <c r="AN452" s="271"/>
      <c r="AO452" s="271"/>
      <c r="AP452" s="271"/>
      <c r="AQ452" s="271"/>
      <c r="AR452" s="271"/>
      <c r="AS452" s="271"/>
      <c r="AT452" s="271"/>
      <c r="AU452" s="271"/>
      <c r="AV452" s="271"/>
      <c r="AW452" s="271"/>
      <c r="AX452" s="271"/>
      <c r="AY452" s="271"/>
      <c r="AZ452" s="271"/>
      <c r="BA452" s="271"/>
      <c r="BB452" s="271"/>
      <c r="BC452" s="271"/>
      <c r="BD452" s="271"/>
      <c r="BE452" s="271"/>
      <c r="BN452" s="271"/>
      <c r="BO452" s="271"/>
      <c r="BP452" s="275"/>
      <c r="BQ452" s="275"/>
      <c r="BR452" s="275"/>
    </row>
    <row r="453" spans="18:70" s="274" customFormat="1" x14ac:dyDescent="0.45">
      <c r="R453" s="273"/>
      <c r="S453" s="273"/>
      <c r="T453" s="271"/>
      <c r="U453" s="271"/>
      <c r="V453" s="271"/>
      <c r="W453" s="271"/>
      <c r="X453" s="271"/>
      <c r="Y453" s="271"/>
      <c r="Z453" s="271"/>
      <c r="AA453" s="271"/>
      <c r="AB453" s="271"/>
      <c r="AC453" s="271"/>
      <c r="AD453" s="271"/>
      <c r="AE453" s="271"/>
      <c r="AF453" s="271"/>
      <c r="AG453" s="271"/>
      <c r="AH453" s="271"/>
      <c r="AI453" s="271"/>
      <c r="AJ453" s="271"/>
      <c r="AK453" s="271"/>
      <c r="AL453" s="271"/>
      <c r="AM453" s="271"/>
      <c r="AN453" s="271"/>
      <c r="AO453" s="271"/>
      <c r="AP453" s="271"/>
      <c r="AQ453" s="271"/>
      <c r="AR453" s="271"/>
      <c r="AS453" s="271"/>
      <c r="AT453" s="271"/>
      <c r="AU453" s="271"/>
      <c r="AV453" s="271"/>
      <c r="AW453" s="271"/>
      <c r="AX453" s="271"/>
      <c r="AY453" s="271"/>
      <c r="AZ453" s="271"/>
      <c r="BA453" s="271"/>
      <c r="BB453" s="271"/>
      <c r="BC453" s="271"/>
      <c r="BD453" s="271"/>
      <c r="BE453" s="271"/>
      <c r="BN453" s="271"/>
      <c r="BO453" s="271"/>
      <c r="BP453" s="275"/>
      <c r="BQ453" s="275"/>
      <c r="BR453" s="275"/>
    </row>
    <row r="454" spans="18:70" s="274" customFormat="1" x14ac:dyDescent="0.45">
      <c r="R454" s="273"/>
      <c r="S454" s="273"/>
      <c r="T454" s="271"/>
      <c r="U454" s="271"/>
      <c r="V454" s="271"/>
      <c r="W454" s="271"/>
      <c r="X454" s="271"/>
      <c r="Y454" s="271"/>
      <c r="Z454" s="271"/>
      <c r="AA454" s="271"/>
      <c r="AB454" s="271"/>
      <c r="AC454" s="271"/>
      <c r="AD454" s="271"/>
      <c r="AE454" s="271"/>
      <c r="AF454" s="271"/>
      <c r="AG454" s="271"/>
      <c r="AH454" s="271"/>
      <c r="AI454" s="271"/>
      <c r="AJ454" s="271"/>
      <c r="AK454" s="271"/>
      <c r="AL454" s="271"/>
      <c r="AM454" s="271"/>
      <c r="AN454" s="271"/>
      <c r="AO454" s="271"/>
      <c r="AP454" s="271"/>
      <c r="AQ454" s="271"/>
      <c r="AR454" s="271"/>
      <c r="AS454" s="271"/>
      <c r="AT454" s="271"/>
      <c r="AU454" s="271"/>
      <c r="AV454" s="271"/>
      <c r="AW454" s="271"/>
      <c r="AX454" s="271"/>
      <c r="AY454" s="271"/>
      <c r="AZ454" s="271"/>
      <c r="BA454" s="271"/>
      <c r="BB454" s="271"/>
      <c r="BC454" s="271"/>
      <c r="BD454" s="271"/>
      <c r="BE454" s="271"/>
      <c r="BN454" s="271"/>
      <c r="BO454" s="271"/>
      <c r="BP454" s="275"/>
      <c r="BQ454" s="275"/>
      <c r="BR454" s="275"/>
    </row>
    <row r="455" spans="18:70" s="274" customFormat="1" x14ac:dyDescent="0.45">
      <c r="R455" s="273"/>
      <c r="S455" s="273"/>
      <c r="T455" s="271"/>
      <c r="U455" s="271"/>
      <c r="V455" s="271"/>
      <c r="W455" s="271"/>
      <c r="X455" s="271"/>
      <c r="Y455" s="271"/>
      <c r="Z455" s="271"/>
      <c r="AA455" s="271"/>
      <c r="AB455" s="271"/>
      <c r="AC455" s="271"/>
      <c r="AD455" s="271"/>
      <c r="AE455" s="271"/>
      <c r="AF455" s="271"/>
      <c r="AG455" s="271"/>
      <c r="AH455" s="271"/>
      <c r="AI455" s="271"/>
      <c r="AJ455" s="271"/>
      <c r="AK455" s="271"/>
      <c r="AL455" s="271"/>
      <c r="AM455" s="271"/>
      <c r="AN455" s="271"/>
      <c r="AO455" s="271"/>
      <c r="AP455" s="271"/>
      <c r="AQ455" s="271"/>
      <c r="AR455" s="271"/>
      <c r="AS455" s="271"/>
      <c r="AT455" s="271"/>
      <c r="AU455" s="271"/>
      <c r="AV455" s="271"/>
      <c r="AW455" s="271"/>
      <c r="AX455" s="271"/>
      <c r="AY455" s="271"/>
      <c r="AZ455" s="271"/>
      <c r="BA455" s="271"/>
      <c r="BB455" s="271"/>
      <c r="BC455" s="271"/>
      <c r="BD455" s="271"/>
      <c r="BE455" s="271"/>
      <c r="BN455" s="271"/>
      <c r="BO455" s="271"/>
      <c r="BP455" s="275"/>
      <c r="BQ455" s="275"/>
      <c r="BR455" s="275"/>
    </row>
    <row r="456" spans="18:70" s="274" customFormat="1" x14ac:dyDescent="0.45">
      <c r="R456" s="273"/>
      <c r="S456" s="273"/>
      <c r="T456" s="271"/>
      <c r="U456" s="271"/>
      <c r="V456" s="271"/>
      <c r="W456" s="271"/>
      <c r="X456" s="271"/>
      <c r="Y456" s="271"/>
      <c r="Z456" s="271"/>
      <c r="AA456" s="271"/>
      <c r="AB456" s="271"/>
      <c r="AC456" s="271"/>
      <c r="AD456" s="271"/>
      <c r="AE456" s="271"/>
      <c r="AF456" s="271"/>
      <c r="AG456" s="271"/>
      <c r="AH456" s="271"/>
      <c r="AI456" s="271"/>
      <c r="AJ456" s="271"/>
      <c r="AK456" s="271"/>
      <c r="AL456" s="271"/>
      <c r="AM456" s="271"/>
      <c r="AN456" s="271"/>
      <c r="AO456" s="271"/>
      <c r="AP456" s="271"/>
      <c r="AQ456" s="271"/>
      <c r="AR456" s="271"/>
      <c r="AS456" s="271"/>
      <c r="AT456" s="271"/>
      <c r="AU456" s="271"/>
      <c r="AV456" s="271"/>
      <c r="AW456" s="271"/>
      <c r="AX456" s="271"/>
      <c r="AY456" s="271"/>
      <c r="AZ456" s="271"/>
      <c r="BA456" s="271"/>
      <c r="BB456" s="271"/>
      <c r="BC456" s="271"/>
      <c r="BD456" s="271"/>
      <c r="BE456" s="271"/>
      <c r="BN456" s="271"/>
      <c r="BO456" s="271"/>
      <c r="BP456" s="275"/>
      <c r="BQ456" s="275"/>
      <c r="BR456" s="275"/>
    </row>
    <row r="457" spans="18:70" s="274" customFormat="1" x14ac:dyDescent="0.45">
      <c r="R457" s="273"/>
      <c r="S457" s="273"/>
      <c r="T457" s="271"/>
      <c r="U457" s="271"/>
      <c r="V457" s="271"/>
      <c r="W457" s="271"/>
      <c r="X457" s="271"/>
      <c r="Y457" s="271"/>
      <c r="Z457" s="271"/>
      <c r="AA457" s="271"/>
      <c r="AB457" s="271"/>
      <c r="AC457" s="271"/>
      <c r="AD457" s="271"/>
      <c r="AE457" s="271"/>
      <c r="AF457" s="271"/>
      <c r="AG457" s="271"/>
      <c r="AH457" s="271"/>
      <c r="AI457" s="271"/>
      <c r="AJ457" s="271"/>
      <c r="AK457" s="271"/>
      <c r="AL457" s="271"/>
      <c r="AM457" s="271"/>
      <c r="AN457" s="271"/>
      <c r="AO457" s="271"/>
      <c r="AP457" s="271"/>
      <c r="AQ457" s="271"/>
      <c r="AR457" s="271"/>
      <c r="AS457" s="271"/>
      <c r="AT457" s="271"/>
      <c r="AU457" s="271"/>
      <c r="AV457" s="271"/>
      <c r="AW457" s="271"/>
      <c r="AX457" s="271"/>
      <c r="AY457" s="271"/>
      <c r="AZ457" s="271"/>
      <c r="BA457" s="271"/>
      <c r="BB457" s="271"/>
      <c r="BC457" s="271"/>
      <c r="BD457" s="271"/>
      <c r="BE457" s="271"/>
      <c r="BN457" s="271"/>
      <c r="BO457" s="271"/>
      <c r="BP457" s="275"/>
      <c r="BQ457" s="275"/>
      <c r="BR457" s="275"/>
    </row>
    <row r="458" spans="18:70" s="274" customFormat="1" x14ac:dyDescent="0.45">
      <c r="R458" s="273"/>
      <c r="S458" s="273"/>
      <c r="T458" s="271"/>
      <c r="U458" s="271"/>
      <c r="V458" s="271"/>
      <c r="W458" s="271"/>
      <c r="X458" s="271"/>
      <c r="Y458" s="271"/>
      <c r="Z458" s="271"/>
      <c r="AA458" s="271"/>
      <c r="AB458" s="271"/>
      <c r="AC458" s="271"/>
      <c r="AD458" s="271"/>
      <c r="AE458" s="271"/>
      <c r="AF458" s="271"/>
      <c r="AG458" s="271"/>
      <c r="AH458" s="271"/>
      <c r="AI458" s="271"/>
      <c r="AJ458" s="271"/>
      <c r="AK458" s="271"/>
      <c r="AL458" s="271"/>
      <c r="AM458" s="271"/>
      <c r="AN458" s="271"/>
      <c r="AO458" s="271"/>
      <c r="AP458" s="271"/>
      <c r="AQ458" s="271"/>
      <c r="AR458" s="271"/>
      <c r="AS458" s="271"/>
      <c r="AT458" s="271"/>
      <c r="AU458" s="271"/>
      <c r="AV458" s="271"/>
      <c r="AW458" s="271"/>
      <c r="AX458" s="271"/>
      <c r="AY458" s="271"/>
      <c r="AZ458" s="271"/>
      <c r="BA458" s="271"/>
      <c r="BB458" s="271"/>
      <c r="BC458" s="271"/>
      <c r="BD458" s="271"/>
      <c r="BE458" s="271"/>
      <c r="BN458" s="271"/>
      <c r="BO458" s="271"/>
      <c r="BP458" s="275"/>
      <c r="BQ458" s="275"/>
      <c r="BR458" s="275"/>
    </row>
    <row r="459" spans="18:70" s="274" customFormat="1" x14ac:dyDescent="0.45">
      <c r="R459" s="273"/>
      <c r="S459" s="273"/>
      <c r="T459" s="271"/>
      <c r="U459" s="271"/>
      <c r="V459" s="271"/>
      <c r="W459" s="271"/>
      <c r="X459" s="271"/>
      <c r="Y459" s="271"/>
      <c r="Z459" s="271"/>
      <c r="AA459" s="271"/>
      <c r="AB459" s="271"/>
      <c r="AC459" s="271"/>
      <c r="AD459" s="271"/>
      <c r="AE459" s="271"/>
      <c r="AF459" s="271"/>
      <c r="AG459" s="271"/>
      <c r="AH459" s="271"/>
      <c r="AI459" s="271"/>
      <c r="AJ459" s="271"/>
      <c r="AK459" s="271"/>
      <c r="AL459" s="271"/>
      <c r="AM459" s="271"/>
      <c r="AN459" s="271"/>
      <c r="AO459" s="271"/>
      <c r="AP459" s="271"/>
      <c r="AQ459" s="271"/>
      <c r="AR459" s="271"/>
      <c r="AS459" s="271"/>
      <c r="AT459" s="271"/>
      <c r="AU459" s="271"/>
      <c r="AV459" s="271"/>
      <c r="AW459" s="271"/>
      <c r="AX459" s="271"/>
      <c r="AY459" s="271"/>
      <c r="AZ459" s="271"/>
      <c r="BA459" s="271"/>
      <c r="BB459" s="271"/>
      <c r="BC459" s="271"/>
      <c r="BD459" s="271"/>
      <c r="BE459" s="271"/>
      <c r="BN459" s="271"/>
      <c r="BO459" s="271"/>
      <c r="BP459" s="275"/>
      <c r="BQ459" s="275"/>
      <c r="BR459" s="275"/>
    </row>
    <row r="460" spans="18:70" s="274" customFormat="1" x14ac:dyDescent="0.45">
      <c r="R460" s="273"/>
      <c r="S460" s="273"/>
      <c r="T460" s="271"/>
      <c r="U460" s="271"/>
      <c r="V460" s="271"/>
      <c r="W460" s="271"/>
      <c r="X460" s="271"/>
      <c r="Y460" s="271"/>
      <c r="Z460" s="271"/>
      <c r="AA460" s="271"/>
      <c r="AB460" s="271"/>
      <c r="AC460" s="271"/>
      <c r="AD460" s="271"/>
      <c r="AE460" s="271"/>
      <c r="AF460" s="271"/>
      <c r="AG460" s="271"/>
      <c r="AH460" s="271"/>
      <c r="AI460" s="271"/>
      <c r="AJ460" s="271"/>
      <c r="AK460" s="271"/>
      <c r="AL460" s="271"/>
      <c r="AM460" s="271"/>
      <c r="AN460" s="271"/>
      <c r="AO460" s="271"/>
      <c r="AP460" s="271"/>
      <c r="AQ460" s="271"/>
      <c r="AR460" s="271"/>
      <c r="AS460" s="271"/>
      <c r="AT460" s="271"/>
      <c r="AU460" s="271"/>
      <c r="AV460" s="271"/>
      <c r="AW460" s="271"/>
      <c r="AX460" s="271"/>
      <c r="AY460" s="271"/>
      <c r="AZ460" s="271"/>
      <c r="BA460" s="271"/>
      <c r="BB460" s="271"/>
      <c r="BC460" s="271"/>
      <c r="BD460" s="271"/>
      <c r="BE460" s="271"/>
      <c r="BN460" s="271"/>
      <c r="BO460" s="271"/>
      <c r="BP460" s="275"/>
      <c r="BQ460" s="275"/>
      <c r="BR460" s="275"/>
    </row>
    <row r="461" spans="18:70" s="274" customFormat="1" x14ac:dyDescent="0.45">
      <c r="R461" s="273"/>
      <c r="S461" s="273"/>
      <c r="T461" s="271"/>
      <c r="U461" s="271"/>
      <c r="V461" s="271"/>
      <c r="W461" s="271"/>
      <c r="X461" s="271"/>
      <c r="Y461" s="271"/>
      <c r="Z461" s="271"/>
      <c r="AA461" s="271"/>
      <c r="AB461" s="271"/>
      <c r="AC461" s="271"/>
      <c r="AD461" s="271"/>
      <c r="AE461" s="271"/>
      <c r="AF461" s="271"/>
      <c r="AG461" s="271"/>
      <c r="AH461" s="271"/>
      <c r="AI461" s="271"/>
      <c r="AJ461" s="271"/>
      <c r="AK461" s="271"/>
      <c r="AL461" s="271"/>
      <c r="AM461" s="271"/>
      <c r="AN461" s="271"/>
      <c r="AO461" s="271"/>
      <c r="AP461" s="271"/>
      <c r="AQ461" s="271"/>
      <c r="AR461" s="271"/>
      <c r="AS461" s="271"/>
      <c r="AT461" s="271"/>
      <c r="AU461" s="271"/>
      <c r="AV461" s="271"/>
      <c r="AW461" s="271"/>
      <c r="AX461" s="271"/>
      <c r="AY461" s="271"/>
      <c r="AZ461" s="271"/>
      <c r="BA461" s="271"/>
      <c r="BB461" s="271"/>
      <c r="BC461" s="271"/>
      <c r="BD461" s="271"/>
      <c r="BE461" s="271"/>
      <c r="BN461" s="271"/>
      <c r="BO461" s="271"/>
      <c r="BP461" s="275"/>
      <c r="BQ461" s="275"/>
      <c r="BR461" s="275"/>
    </row>
    <row r="462" spans="18:70" s="274" customFormat="1" x14ac:dyDescent="0.45">
      <c r="R462" s="273"/>
      <c r="S462" s="273"/>
      <c r="T462" s="271"/>
      <c r="U462" s="271"/>
      <c r="V462" s="271"/>
      <c r="W462" s="271"/>
      <c r="X462" s="271"/>
      <c r="Y462" s="271"/>
      <c r="Z462" s="271"/>
      <c r="AA462" s="271"/>
      <c r="AB462" s="271"/>
      <c r="AC462" s="271"/>
      <c r="AD462" s="271"/>
      <c r="AE462" s="271"/>
      <c r="AF462" s="271"/>
      <c r="AG462" s="271"/>
      <c r="AH462" s="271"/>
      <c r="AI462" s="271"/>
      <c r="AJ462" s="271"/>
      <c r="AK462" s="271"/>
      <c r="AL462" s="271"/>
      <c r="AM462" s="271"/>
      <c r="AN462" s="271"/>
      <c r="AO462" s="271"/>
      <c r="AP462" s="271"/>
      <c r="AQ462" s="271"/>
      <c r="AR462" s="271"/>
      <c r="AS462" s="271"/>
      <c r="AT462" s="271"/>
      <c r="AU462" s="271"/>
      <c r="AV462" s="271"/>
      <c r="AW462" s="271"/>
      <c r="AX462" s="271"/>
      <c r="AY462" s="271"/>
      <c r="AZ462" s="271"/>
      <c r="BA462" s="271"/>
      <c r="BB462" s="271"/>
      <c r="BC462" s="271"/>
      <c r="BD462" s="271"/>
      <c r="BE462" s="271"/>
      <c r="BN462" s="271"/>
      <c r="BO462" s="271"/>
      <c r="BP462" s="275"/>
      <c r="BQ462" s="275"/>
      <c r="BR462" s="275"/>
    </row>
    <row r="463" spans="18:70" s="274" customFormat="1" x14ac:dyDescent="0.45">
      <c r="R463" s="273"/>
      <c r="S463" s="273"/>
      <c r="T463" s="271"/>
      <c r="U463" s="271"/>
      <c r="V463" s="271"/>
      <c r="W463" s="271"/>
      <c r="X463" s="271"/>
      <c r="Y463" s="271"/>
      <c r="Z463" s="271"/>
      <c r="AA463" s="271"/>
      <c r="AB463" s="271"/>
      <c r="AC463" s="271"/>
      <c r="AD463" s="271"/>
      <c r="AE463" s="271"/>
      <c r="AF463" s="271"/>
      <c r="AG463" s="271"/>
      <c r="AH463" s="271"/>
      <c r="AI463" s="271"/>
      <c r="AJ463" s="271"/>
      <c r="AK463" s="271"/>
      <c r="AL463" s="271"/>
      <c r="AM463" s="271"/>
      <c r="AN463" s="271"/>
      <c r="AO463" s="271"/>
      <c r="AP463" s="271"/>
      <c r="AQ463" s="271"/>
      <c r="AR463" s="271"/>
      <c r="AS463" s="271"/>
      <c r="AT463" s="271"/>
      <c r="AU463" s="271"/>
      <c r="AV463" s="271"/>
      <c r="AW463" s="271"/>
      <c r="AX463" s="271"/>
      <c r="AY463" s="271"/>
      <c r="AZ463" s="271"/>
      <c r="BA463" s="271"/>
      <c r="BB463" s="271"/>
      <c r="BC463" s="271"/>
      <c r="BD463" s="271"/>
      <c r="BE463" s="271"/>
      <c r="BN463" s="271"/>
      <c r="BO463" s="271"/>
      <c r="BP463" s="275"/>
      <c r="BQ463" s="275"/>
      <c r="BR463" s="275"/>
    </row>
    <row r="464" spans="18:70" s="274" customFormat="1" x14ac:dyDescent="0.45">
      <c r="R464" s="273"/>
      <c r="S464" s="273"/>
      <c r="T464" s="271"/>
      <c r="U464" s="271"/>
      <c r="V464" s="271"/>
      <c r="W464" s="271"/>
      <c r="X464" s="271"/>
      <c r="Y464" s="271"/>
      <c r="Z464" s="271"/>
      <c r="AA464" s="271"/>
      <c r="AB464" s="271"/>
      <c r="AC464" s="271"/>
      <c r="AD464" s="271"/>
      <c r="AE464" s="271"/>
      <c r="AF464" s="271"/>
      <c r="AG464" s="271"/>
      <c r="AH464" s="271"/>
      <c r="AI464" s="271"/>
      <c r="AJ464" s="271"/>
      <c r="AK464" s="271"/>
      <c r="AL464" s="271"/>
      <c r="AM464" s="271"/>
      <c r="AN464" s="271"/>
      <c r="AO464" s="271"/>
      <c r="AP464" s="271"/>
      <c r="AQ464" s="271"/>
      <c r="AR464" s="271"/>
      <c r="AS464" s="271"/>
      <c r="AT464" s="271"/>
      <c r="AU464" s="271"/>
      <c r="AV464" s="271"/>
      <c r="AW464" s="271"/>
      <c r="AX464" s="271"/>
      <c r="AY464" s="271"/>
      <c r="AZ464" s="271"/>
      <c r="BA464" s="271"/>
      <c r="BB464" s="271"/>
      <c r="BC464" s="271"/>
      <c r="BD464" s="271"/>
      <c r="BE464" s="271"/>
      <c r="BN464" s="271"/>
      <c r="BO464" s="271"/>
      <c r="BP464" s="275"/>
      <c r="BQ464" s="275"/>
      <c r="BR464" s="275"/>
    </row>
    <row r="465" spans="18:70" s="274" customFormat="1" x14ac:dyDescent="0.45">
      <c r="R465" s="273"/>
      <c r="S465" s="273"/>
      <c r="T465" s="271"/>
      <c r="U465" s="271"/>
      <c r="V465" s="271"/>
      <c r="W465" s="271"/>
      <c r="X465" s="271"/>
      <c r="Y465" s="271"/>
      <c r="Z465" s="271"/>
      <c r="AA465" s="271"/>
      <c r="AB465" s="271"/>
      <c r="AC465" s="271"/>
      <c r="AD465" s="271"/>
      <c r="AE465" s="271"/>
      <c r="AF465" s="271"/>
      <c r="AG465" s="271"/>
      <c r="AH465" s="271"/>
      <c r="AI465" s="271"/>
      <c r="AJ465" s="271"/>
      <c r="AK465" s="271"/>
      <c r="AL465" s="271"/>
      <c r="AM465" s="271"/>
      <c r="AN465" s="271"/>
      <c r="AO465" s="271"/>
      <c r="AP465" s="271"/>
      <c r="AQ465" s="271"/>
      <c r="AR465" s="271"/>
      <c r="AS465" s="271"/>
      <c r="AT465" s="271"/>
      <c r="AU465" s="271"/>
      <c r="AV465" s="271"/>
      <c r="AW465" s="271"/>
      <c r="AX465" s="271"/>
      <c r="AY465" s="271"/>
      <c r="AZ465" s="271"/>
      <c r="BA465" s="271"/>
      <c r="BB465" s="271"/>
      <c r="BC465" s="271"/>
      <c r="BD465" s="271"/>
      <c r="BE465" s="271"/>
      <c r="BN465" s="271"/>
      <c r="BO465" s="271"/>
      <c r="BP465" s="275"/>
      <c r="BQ465" s="275"/>
      <c r="BR465" s="275"/>
    </row>
    <row r="466" spans="18:70" s="274" customFormat="1" x14ac:dyDescent="0.45">
      <c r="R466" s="273"/>
      <c r="S466" s="273"/>
      <c r="T466" s="271"/>
      <c r="U466" s="271"/>
      <c r="V466" s="271"/>
      <c r="W466" s="271"/>
      <c r="X466" s="271"/>
      <c r="Y466" s="271"/>
      <c r="Z466" s="271"/>
      <c r="AA466" s="271"/>
      <c r="AB466" s="271"/>
      <c r="AC466" s="271"/>
      <c r="AD466" s="271"/>
      <c r="AE466" s="271"/>
      <c r="AF466" s="271"/>
      <c r="AG466" s="271"/>
      <c r="AH466" s="271"/>
      <c r="AI466" s="271"/>
      <c r="AJ466" s="271"/>
      <c r="AK466" s="271"/>
      <c r="AL466" s="271"/>
      <c r="AM466" s="271"/>
      <c r="AN466" s="271"/>
      <c r="AO466" s="271"/>
      <c r="AP466" s="271"/>
      <c r="AQ466" s="271"/>
      <c r="AR466" s="271"/>
      <c r="AS466" s="271"/>
      <c r="AT466" s="271"/>
      <c r="AU466" s="271"/>
      <c r="AV466" s="271"/>
      <c r="AW466" s="271"/>
      <c r="AX466" s="271"/>
      <c r="AY466" s="271"/>
      <c r="AZ466" s="271"/>
      <c r="BA466" s="271"/>
      <c r="BB466" s="271"/>
      <c r="BC466" s="271"/>
      <c r="BD466" s="271"/>
      <c r="BE466" s="271"/>
      <c r="BN466" s="271"/>
      <c r="BO466" s="271"/>
      <c r="BP466" s="275"/>
      <c r="BQ466" s="275"/>
      <c r="BR466" s="275"/>
    </row>
    <row r="467" spans="18:70" s="274" customFormat="1" x14ac:dyDescent="0.45">
      <c r="R467" s="273"/>
      <c r="S467" s="273"/>
      <c r="T467" s="271"/>
      <c r="U467" s="271"/>
      <c r="V467" s="271"/>
      <c r="W467" s="271"/>
      <c r="X467" s="271"/>
      <c r="Y467" s="271"/>
      <c r="Z467" s="271"/>
      <c r="AA467" s="271"/>
      <c r="AB467" s="271"/>
      <c r="AC467" s="271"/>
      <c r="AD467" s="271"/>
      <c r="AE467" s="271"/>
      <c r="AF467" s="271"/>
      <c r="AG467" s="271"/>
      <c r="AH467" s="271"/>
      <c r="AI467" s="271"/>
      <c r="AJ467" s="271"/>
      <c r="AK467" s="271"/>
      <c r="AL467" s="271"/>
      <c r="AM467" s="271"/>
      <c r="AN467" s="271"/>
      <c r="AO467" s="271"/>
      <c r="AP467" s="271"/>
      <c r="AQ467" s="271"/>
      <c r="AR467" s="271"/>
      <c r="AS467" s="271"/>
      <c r="AT467" s="271"/>
      <c r="AU467" s="271"/>
      <c r="AV467" s="271"/>
      <c r="AW467" s="271"/>
      <c r="AX467" s="271"/>
      <c r="AY467" s="271"/>
      <c r="AZ467" s="271"/>
      <c r="BA467" s="271"/>
      <c r="BB467" s="271"/>
      <c r="BC467" s="271"/>
      <c r="BD467" s="271"/>
      <c r="BE467" s="271"/>
      <c r="BN467" s="271"/>
      <c r="BO467" s="271"/>
      <c r="BP467" s="275"/>
      <c r="BQ467" s="275"/>
      <c r="BR467" s="275"/>
    </row>
    <row r="468" spans="18:70" s="274" customFormat="1" x14ac:dyDescent="0.45">
      <c r="R468" s="273"/>
      <c r="S468" s="273"/>
      <c r="T468" s="271"/>
      <c r="U468" s="271"/>
      <c r="V468" s="271"/>
      <c r="W468" s="271"/>
      <c r="X468" s="271"/>
      <c r="Y468" s="271"/>
      <c r="Z468" s="271"/>
      <c r="AA468" s="271"/>
      <c r="AB468" s="271"/>
      <c r="AC468" s="271"/>
      <c r="AD468" s="271"/>
      <c r="AE468" s="271"/>
      <c r="AF468" s="271"/>
      <c r="AG468" s="271"/>
      <c r="AH468" s="271"/>
      <c r="AI468" s="271"/>
      <c r="AJ468" s="271"/>
      <c r="AK468" s="271"/>
      <c r="AL468" s="271"/>
      <c r="AM468" s="271"/>
      <c r="AN468" s="271"/>
      <c r="AO468" s="271"/>
      <c r="AP468" s="271"/>
      <c r="AQ468" s="271"/>
      <c r="AR468" s="271"/>
      <c r="AS468" s="271"/>
      <c r="AT468" s="271"/>
      <c r="AU468" s="271"/>
      <c r="AV468" s="271"/>
      <c r="AW468" s="271"/>
      <c r="AX468" s="271"/>
      <c r="AY468" s="271"/>
      <c r="AZ468" s="271"/>
      <c r="BA468" s="271"/>
      <c r="BB468" s="271"/>
      <c r="BC468" s="271"/>
      <c r="BD468" s="271"/>
      <c r="BE468" s="271"/>
      <c r="BN468" s="271"/>
      <c r="BO468" s="271"/>
      <c r="BP468" s="275"/>
      <c r="BQ468" s="275"/>
      <c r="BR468" s="275"/>
    </row>
    <row r="469" spans="18:70" s="274" customFormat="1" x14ac:dyDescent="0.45">
      <c r="R469" s="273"/>
      <c r="S469" s="273"/>
      <c r="T469" s="271"/>
      <c r="U469" s="271"/>
      <c r="V469" s="271"/>
      <c r="W469" s="271"/>
      <c r="X469" s="271"/>
      <c r="Y469" s="271"/>
      <c r="Z469" s="271"/>
      <c r="AA469" s="271"/>
      <c r="AB469" s="271"/>
      <c r="AC469" s="271"/>
      <c r="AD469" s="271"/>
      <c r="AE469" s="271"/>
      <c r="AF469" s="271"/>
      <c r="AG469" s="271"/>
      <c r="AH469" s="271"/>
      <c r="AI469" s="271"/>
      <c r="AJ469" s="271"/>
      <c r="AK469" s="271"/>
      <c r="AL469" s="271"/>
      <c r="AM469" s="271"/>
      <c r="AN469" s="271"/>
      <c r="AO469" s="271"/>
      <c r="AP469" s="271"/>
      <c r="AQ469" s="271"/>
      <c r="AR469" s="271"/>
      <c r="AS469" s="271"/>
      <c r="AT469" s="271"/>
      <c r="AU469" s="271"/>
      <c r="AV469" s="271"/>
      <c r="AW469" s="271"/>
      <c r="AX469" s="271"/>
      <c r="AY469" s="271"/>
      <c r="AZ469" s="271"/>
      <c r="BA469" s="271"/>
      <c r="BB469" s="271"/>
      <c r="BC469" s="271"/>
      <c r="BD469" s="271"/>
      <c r="BE469" s="271"/>
      <c r="BN469" s="271"/>
      <c r="BO469" s="271"/>
      <c r="BP469" s="275"/>
      <c r="BQ469" s="275"/>
      <c r="BR469" s="275"/>
    </row>
    <row r="470" spans="18:70" s="274" customFormat="1" x14ac:dyDescent="0.45">
      <c r="R470" s="273"/>
      <c r="S470" s="273"/>
      <c r="T470" s="271"/>
      <c r="U470" s="271"/>
      <c r="V470" s="271"/>
      <c r="W470" s="271"/>
      <c r="X470" s="271"/>
      <c r="Y470" s="271"/>
      <c r="Z470" s="271"/>
      <c r="AA470" s="271"/>
      <c r="AB470" s="271"/>
      <c r="AC470" s="271"/>
      <c r="AD470" s="271"/>
      <c r="AE470" s="271"/>
      <c r="AF470" s="271"/>
      <c r="AG470" s="271"/>
      <c r="AH470" s="271"/>
      <c r="AI470" s="271"/>
      <c r="AJ470" s="271"/>
      <c r="AK470" s="271"/>
      <c r="AL470" s="271"/>
      <c r="AM470" s="271"/>
      <c r="AN470" s="271"/>
      <c r="AO470" s="271"/>
      <c r="AP470" s="271"/>
      <c r="AQ470" s="271"/>
      <c r="AR470" s="271"/>
      <c r="AS470" s="271"/>
      <c r="AT470" s="271"/>
      <c r="AU470" s="271"/>
      <c r="AV470" s="271"/>
      <c r="AW470" s="271"/>
      <c r="AX470" s="271"/>
      <c r="AY470" s="271"/>
      <c r="AZ470" s="271"/>
      <c r="BA470" s="271"/>
      <c r="BB470" s="271"/>
      <c r="BC470" s="271"/>
      <c r="BD470" s="271"/>
      <c r="BE470" s="271"/>
      <c r="BN470" s="271"/>
      <c r="BO470" s="271"/>
      <c r="BP470" s="275"/>
      <c r="BQ470" s="275"/>
      <c r="BR470" s="275"/>
    </row>
    <row r="471" spans="18:70" s="274" customFormat="1" x14ac:dyDescent="0.45">
      <c r="R471" s="273"/>
      <c r="S471" s="273"/>
      <c r="T471" s="271"/>
      <c r="U471" s="271"/>
      <c r="V471" s="271"/>
      <c r="W471" s="271"/>
      <c r="X471" s="271"/>
      <c r="Y471" s="271"/>
      <c r="Z471" s="271"/>
      <c r="AA471" s="271"/>
      <c r="AB471" s="271"/>
      <c r="AC471" s="271"/>
      <c r="AD471" s="271"/>
      <c r="AE471" s="271"/>
      <c r="AF471" s="271"/>
      <c r="AG471" s="271"/>
      <c r="AH471" s="271"/>
      <c r="AI471" s="271"/>
      <c r="AJ471" s="271"/>
      <c r="AK471" s="271"/>
      <c r="AL471" s="271"/>
      <c r="AM471" s="271"/>
      <c r="AN471" s="271"/>
      <c r="AO471" s="271"/>
      <c r="AP471" s="271"/>
      <c r="AQ471" s="271"/>
      <c r="AR471" s="271"/>
      <c r="AS471" s="271"/>
      <c r="AT471" s="271"/>
      <c r="AU471" s="271"/>
      <c r="AV471" s="271"/>
      <c r="AW471" s="271"/>
      <c r="AX471" s="271"/>
      <c r="AY471" s="271"/>
      <c r="AZ471" s="271"/>
      <c r="BA471" s="271"/>
      <c r="BB471" s="271"/>
      <c r="BC471" s="271"/>
      <c r="BD471" s="271"/>
      <c r="BE471" s="271"/>
      <c r="BN471" s="271"/>
      <c r="BO471" s="271"/>
      <c r="BP471" s="275"/>
      <c r="BQ471" s="275"/>
      <c r="BR471" s="275"/>
    </row>
    <row r="472" spans="18:70" s="274" customFormat="1" x14ac:dyDescent="0.45">
      <c r="R472" s="273"/>
      <c r="S472" s="273"/>
      <c r="T472" s="271"/>
      <c r="U472" s="271"/>
      <c r="V472" s="271"/>
      <c r="W472" s="271"/>
      <c r="X472" s="271"/>
      <c r="Y472" s="271"/>
      <c r="Z472" s="271"/>
      <c r="AA472" s="271"/>
      <c r="AB472" s="271"/>
      <c r="AC472" s="271"/>
      <c r="AD472" s="271"/>
      <c r="AE472" s="271"/>
      <c r="AF472" s="271"/>
      <c r="AG472" s="271"/>
      <c r="AH472" s="271"/>
      <c r="AI472" s="271"/>
      <c r="AJ472" s="271"/>
      <c r="AK472" s="271"/>
      <c r="AL472" s="271"/>
      <c r="AM472" s="271"/>
      <c r="AN472" s="271"/>
      <c r="AO472" s="271"/>
      <c r="AP472" s="271"/>
      <c r="AQ472" s="271"/>
      <c r="AR472" s="271"/>
      <c r="AS472" s="271"/>
      <c r="AT472" s="271"/>
      <c r="AU472" s="271"/>
      <c r="AV472" s="271"/>
      <c r="AW472" s="271"/>
      <c r="AX472" s="271"/>
      <c r="AY472" s="271"/>
      <c r="AZ472" s="271"/>
      <c r="BA472" s="271"/>
      <c r="BB472" s="271"/>
      <c r="BC472" s="271"/>
      <c r="BD472" s="271"/>
      <c r="BE472" s="271"/>
      <c r="BN472" s="271"/>
      <c r="BO472" s="271"/>
      <c r="BP472" s="275"/>
      <c r="BQ472" s="275"/>
      <c r="BR472" s="275"/>
    </row>
    <row r="473" spans="18:70" s="274" customFormat="1" x14ac:dyDescent="0.45">
      <c r="R473" s="273"/>
      <c r="S473" s="273"/>
      <c r="T473" s="271"/>
      <c r="U473" s="271"/>
      <c r="V473" s="271"/>
      <c r="W473" s="271"/>
      <c r="X473" s="271"/>
      <c r="Y473" s="271"/>
      <c r="Z473" s="271"/>
      <c r="AA473" s="271"/>
      <c r="AB473" s="271"/>
      <c r="AC473" s="271"/>
      <c r="AD473" s="271"/>
      <c r="AE473" s="271"/>
      <c r="AF473" s="271"/>
      <c r="AG473" s="271"/>
      <c r="AH473" s="271"/>
      <c r="AI473" s="271"/>
      <c r="AJ473" s="271"/>
      <c r="AK473" s="271"/>
      <c r="AL473" s="271"/>
      <c r="AM473" s="271"/>
      <c r="AN473" s="271"/>
      <c r="AO473" s="271"/>
      <c r="AP473" s="271"/>
      <c r="AQ473" s="271"/>
      <c r="AR473" s="271"/>
      <c r="AS473" s="271"/>
      <c r="AT473" s="271"/>
      <c r="AU473" s="271"/>
      <c r="AV473" s="271"/>
      <c r="AW473" s="271"/>
      <c r="AX473" s="271"/>
      <c r="AY473" s="271"/>
      <c r="AZ473" s="271"/>
      <c r="BA473" s="271"/>
      <c r="BB473" s="271"/>
      <c r="BC473" s="271"/>
      <c r="BD473" s="271"/>
      <c r="BE473" s="271"/>
      <c r="BN473" s="271"/>
      <c r="BO473" s="271"/>
      <c r="BP473" s="275"/>
      <c r="BQ473" s="275"/>
      <c r="BR473" s="275"/>
    </row>
    <row r="474" spans="18:70" s="274" customFormat="1" x14ac:dyDescent="0.45">
      <c r="R474" s="273"/>
      <c r="S474" s="273"/>
      <c r="T474" s="271"/>
      <c r="U474" s="271"/>
      <c r="V474" s="271"/>
      <c r="W474" s="271"/>
      <c r="X474" s="271"/>
      <c r="Y474" s="271"/>
      <c r="Z474" s="271"/>
      <c r="AA474" s="271"/>
      <c r="AB474" s="271"/>
      <c r="AC474" s="271"/>
      <c r="AD474" s="271"/>
      <c r="AE474" s="271"/>
      <c r="AF474" s="271"/>
      <c r="AG474" s="271"/>
      <c r="AH474" s="271"/>
      <c r="AI474" s="271"/>
      <c r="AJ474" s="271"/>
      <c r="AK474" s="271"/>
      <c r="AL474" s="271"/>
      <c r="AM474" s="271"/>
      <c r="AN474" s="271"/>
      <c r="AO474" s="271"/>
      <c r="AP474" s="271"/>
      <c r="AQ474" s="271"/>
      <c r="AR474" s="271"/>
      <c r="AS474" s="271"/>
      <c r="AT474" s="271"/>
      <c r="AU474" s="271"/>
      <c r="AV474" s="271"/>
      <c r="AW474" s="271"/>
      <c r="AX474" s="271"/>
      <c r="AY474" s="271"/>
      <c r="AZ474" s="271"/>
      <c r="BA474" s="271"/>
      <c r="BB474" s="271"/>
      <c r="BC474" s="271"/>
      <c r="BD474" s="271"/>
      <c r="BE474" s="271"/>
      <c r="BN474" s="271"/>
      <c r="BO474" s="271"/>
      <c r="BP474" s="275"/>
      <c r="BQ474" s="275"/>
      <c r="BR474" s="275"/>
    </row>
    <row r="475" spans="18:70" s="274" customFormat="1" x14ac:dyDescent="0.45">
      <c r="R475" s="273"/>
      <c r="S475" s="273"/>
      <c r="T475" s="271"/>
      <c r="U475" s="271"/>
      <c r="V475" s="271"/>
      <c r="W475" s="271"/>
      <c r="X475" s="271"/>
      <c r="Y475" s="271"/>
      <c r="Z475" s="271"/>
      <c r="AA475" s="271"/>
      <c r="AB475" s="271"/>
      <c r="AC475" s="271"/>
      <c r="AD475" s="271"/>
      <c r="AE475" s="271"/>
      <c r="AF475" s="271"/>
      <c r="AG475" s="271"/>
      <c r="AH475" s="271"/>
      <c r="AI475" s="271"/>
      <c r="AJ475" s="271"/>
      <c r="AK475" s="271"/>
      <c r="AL475" s="271"/>
      <c r="AM475" s="271"/>
      <c r="AN475" s="271"/>
      <c r="AO475" s="271"/>
      <c r="AP475" s="271"/>
      <c r="AQ475" s="271"/>
      <c r="AR475" s="271"/>
      <c r="AS475" s="271"/>
      <c r="AT475" s="271"/>
      <c r="AU475" s="271"/>
      <c r="AV475" s="271"/>
      <c r="AW475" s="271"/>
      <c r="AX475" s="271"/>
      <c r="AY475" s="271"/>
      <c r="AZ475" s="271"/>
      <c r="BA475" s="271"/>
      <c r="BB475" s="271"/>
      <c r="BC475" s="271"/>
      <c r="BD475" s="271"/>
      <c r="BE475" s="271"/>
      <c r="BN475" s="271"/>
      <c r="BO475" s="271"/>
      <c r="BP475" s="275"/>
      <c r="BQ475" s="275"/>
      <c r="BR475" s="275"/>
    </row>
    <row r="476" spans="18:70" s="274" customFormat="1" x14ac:dyDescent="0.45">
      <c r="R476" s="273"/>
      <c r="S476" s="273"/>
      <c r="T476" s="271"/>
      <c r="U476" s="271"/>
      <c r="V476" s="271"/>
      <c r="W476" s="271"/>
      <c r="X476" s="271"/>
      <c r="Y476" s="271"/>
      <c r="Z476" s="271"/>
      <c r="AA476" s="271"/>
      <c r="AB476" s="271"/>
      <c r="AC476" s="271"/>
      <c r="AD476" s="271"/>
      <c r="AE476" s="271"/>
      <c r="AF476" s="271"/>
      <c r="AG476" s="271"/>
      <c r="AH476" s="271"/>
      <c r="AI476" s="271"/>
      <c r="AJ476" s="271"/>
      <c r="AK476" s="271"/>
      <c r="AL476" s="271"/>
      <c r="AM476" s="271"/>
      <c r="AN476" s="271"/>
      <c r="AO476" s="271"/>
      <c r="AP476" s="271"/>
      <c r="AQ476" s="271"/>
      <c r="AR476" s="271"/>
      <c r="AS476" s="271"/>
      <c r="AT476" s="271"/>
      <c r="AU476" s="271"/>
      <c r="AV476" s="271"/>
      <c r="AW476" s="271"/>
      <c r="AX476" s="271"/>
      <c r="AY476" s="271"/>
      <c r="AZ476" s="271"/>
      <c r="BA476" s="271"/>
      <c r="BB476" s="271"/>
      <c r="BC476" s="271"/>
      <c r="BD476" s="271"/>
      <c r="BE476" s="271"/>
      <c r="BN476" s="271"/>
      <c r="BO476" s="271"/>
      <c r="BP476" s="275"/>
      <c r="BQ476" s="275"/>
      <c r="BR476" s="275"/>
    </row>
    <row r="477" spans="18:70" s="274" customFormat="1" x14ac:dyDescent="0.45">
      <c r="R477" s="273"/>
      <c r="S477" s="273"/>
      <c r="T477" s="271"/>
      <c r="U477" s="271"/>
      <c r="V477" s="271"/>
      <c r="W477" s="271"/>
      <c r="X477" s="271"/>
      <c r="Y477" s="271"/>
      <c r="Z477" s="271"/>
      <c r="AA477" s="271"/>
      <c r="AB477" s="271"/>
      <c r="AC477" s="271"/>
      <c r="AD477" s="271"/>
      <c r="AE477" s="271"/>
      <c r="AF477" s="271"/>
      <c r="AG477" s="271"/>
      <c r="AH477" s="271"/>
      <c r="AI477" s="271"/>
      <c r="AJ477" s="271"/>
      <c r="AK477" s="271"/>
      <c r="AL477" s="271"/>
      <c r="AM477" s="271"/>
      <c r="AN477" s="271"/>
      <c r="AO477" s="271"/>
      <c r="AP477" s="271"/>
      <c r="AQ477" s="271"/>
      <c r="AR477" s="271"/>
      <c r="AS477" s="271"/>
      <c r="AT477" s="271"/>
      <c r="AU477" s="271"/>
      <c r="AV477" s="271"/>
      <c r="AW477" s="271"/>
      <c r="AX477" s="271"/>
      <c r="AY477" s="271"/>
      <c r="AZ477" s="271"/>
      <c r="BA477" s="271"/>
      <c r="BB477" s="271"/>
      <c r="BC477" s="271"/>
      <c r="BD477" s="271"/>
      <c r="BE477" s="271"/>
      <c r="BN477" s="271"/>
      <c r="BO477" s="271"/>
      <c r="BP477" s="275"/>
      <c r="BQ477" s="275"/>
      <c r="BR477" s="275"/>
    </row>
    <row r="478" spans="18:70" s="274" customFormat="1" x14ac:dyDescent="0.45">
      <c r="R478" s="273"/>
      <c r="S478" s="273"/>
      <c r="T478" s="271"/>
      <c r="U478" s="271"/>
      <c r="V478" s="271"/>
      <c r="W478" s="271"/>
      <c r="X478" s="271"/>
      <c r="Y478" s="271"/>
      <c r="Z478" s="271"/>
      <c r="AA478" s="271"/>
      <c r="AB478" s="271"/>
      <c r="AC478" s="271"/>
      <c r="AD478" s="271"/>
      <c r="AE478" s="271"/>
      <c r="AF478" s="271"/>
      <c r="AG478" s="271"/>
      <c r="AH478" s="271"/>
      <c r="AI478" s="271"/>
      <c r="AJ478" s="271"/>
      <c r="AK478" s="271"/>
      <c r="AL478" s="271"/>
      <c r="AM478" s="271"/>
      <c r="AN478" s="271"/>
      <c r="AO478" s="271"/>
      <c r="AP478" s="271"/>
      <c r="AQ478" s="271"/>
      <c r="AR478" s="271"/>
      <c r="AS478" s="271"/>
      <c r="AT478" s="271"/>
      <c r="AU478" s="271"/>
      <c r="AV478" s="271"/>
      <c r="AW478" s="271"/>
      <c r="AX478" s="271"/>
      <c r="AY478" s="271"/>
      <c r="AZ478" s="271"/>
      <c r="BA478" s="271"/>
      <c r="BB478" s="271"/>
      <c r="BC478" s="271"/>
      <c r="BD478" s="271"/>
      <c r="BE478" s="271"/>
      <c r="BN478" s="271"/>
      <c r="BO478" s="271"/>
      <c r="BP478" s="275"/>
      <c r="BQ478" s="275"/>
      <c r="BR478" s="275"/>
    </row>
    <row r="479" spans="18:70" s="274" customFormat="1" x14ac:dyDescent="0.45">
      <c r="R479" s="273"/>
      <c r="S479" s="273"/>
      <c r="T479" s="271"/>
      <c r="U479" s="271"/>
      <c r="V479" s="271"/>
      <c r="W479" s="271"/>
      <c r="X479" s="271"/>
      <c r="Y479" s="271"/>
      <c r="Z479" s="271"/>
      <c r="AA479" s="271"/>
      <c r="AB479" s="271"/>
      <c r="AC479" s="271"/>
      <c r="AD479" s="271"/>
      <c r="AE479" s="271"/>
      <c r="AF479" s="271"/>
      <c r="AG479" s="271"/>
      <c r="AH479" s="271"/>
      <c r="AI479" s="271"/>
      <c r="AJ479" s="271"/>
      <c r="AK479" s="271"/>
      <c r="AL479" s="271"/>
      <c r="AM479" s="271"/>
      <c r="AN479" s="271"/>
      <c r="AO479" s="271"/>
      <c r="AP479" s="271"/>
      <c r="AQ479" s="271"/>
      <c r="AR479" s="271"/>
      <c r="AS479" s="271"/>
      <c r="AT479" s="271"/>
      <c r="AU479" s="271"/>
      <c r="AV479" s="271"/>
      <c r="AW479" s="271"/>
      <c r="AX479" s="271"/>
      <c r="AY479" s="271"/>
      <c r="AZ479" s="271"/>
      <c r="BA479" s="271"/>
      <c r="BB479" s="271"/>
      <c r="BC479" s="271"/>
      <c r="BD479" s="271"/>
      <c r="BE479" s="271"/>
      <c r="BN479" s="271"/>
      <c r="BO479" s="271"/>
      <c r="BP479" s="275"/>
      <c r="BQ479" s="275"/>
      <c r="BR479" s="275"/>
    </row>
    <row r="480" spans="18:70" s="274" customFormat="1" x14ac:dyDescent="0.45">
      <c r="R480" s="273"/>
      <c r="S480" s="273"/>
      <c r="T480" s="271"/>
      <c r="U480" s="271"/>
      <c r="V480" s="271"/>
      <c r="W480" s="271"/>
      <c r="X480" s="271"/>
      <c r="Y480" s="271"/>
      <c r="Z480" s="271"/>
      <c r="AA480" s="271"/>
      <c r="AB480" s="271"/>
      <c r="AC480" s="271"/>
      <c r="AD480" s="271"/>
      <c r="AE480" s="271"/>
      <c r="AF480" s="271"/>
      <c r="AG480" s="271"/>
      <c r="AH480" s="271"/>
      <c r="AI480" s="271"/>
      <c r="AJ480" s="271"/>
      <c r="AK480" s="271"/>
      <c r="AL480" s="271"/>
      <c r="AM480" s="271"/>
      <c r="AN480" s="271"/>
      <c r="AO480" s="271"/>
      <c r="AP480" s="271"/>
      <c r="AQ480" s="271"/>
      <c r="AR480" s="271"/>
      <c r="AS480" s="271"/>
      <c r="AT480" s="271"/>
      <c r="AU480" s="271"/>
      <c r="AV480" s="271"/>
      <c r="AW480" s="271"/>
      <c r="AX480" s="271"/>
      <c r="AY480" s="271"/>
      <c r="AZ480" s="271"/>
      <c r="BA480" s="271"/>
      <c r="BB480" s="271"/>
      <c r="BC480" s="271"/>
      <c r="BD480" s="271"/>
      <c r="BE480" s="271"/>
      <c r="BN480" s="271"/>
      <c r="BO480" s="271"/>
      <c r="BP480" s="275"/>
      <c r="BQ480" s="275"/>
      <c r="BR480" s="275"/>
    </row>
    <row r="481" spans="18:70" s="274" customFormat="1" x14ac:dyDescent="0.45">
      <c r="R481" s="273"/>
      <c r="S481" s="273"/>
      <c r="T481" s="271"/>
      <c r="U481" s="271"/>
      <c r="V481" s="271"/>
      <c r="W481" s="271"/>
      <c r="X481" s="271"/>
      <c r="Y481" s="271"/>
      <c r="Z481" s="271"/>
      <c r="AA481" s="271"/>
      <c r="AB481" s="271"/>
      <c r="AC481" s="271"/>
      <c r="AD481" s="271"/>
      <c r="AE481" s="271"/>
      <c r="AF481" s="271"/>
      <c r="AG481" s="271"/>
      <c r="AH481" s="271"/>
      <c r="AI481" s="271"/>
      <c r="AJ481" s="271"/>
      <c r="AK481" s="271"/>
      <c r="AL481" s="271"/>
      <c r="AM481" s="271"/>
      <c r="AN481" s="271"/>
      <c r="AO481" s="271"/>
      <c r="AP481" s="271"/>
      <c r="AQ481" s="271"/>
      <c r="AR481" s="271"/>
      <c r="AS481" s="271"/>
      <c r="AT481" s="271"/>
      <c r="AU481" s="271"/>
      <c r="AV481" s="271"/>
      <c r="AW481" s="271"/>
      <c r="AX481" s="271"/>
      <c r="AY481" s="271"/>
      <c r="AZ481" s="271"/>
      <c r="BA481" s="271"/>
      <c r="BB481" s="271"/>
      <c r="BC481" s="271"/>
      <c r="BD481" s="271"/>
      <c r="BE481" s="271"/>
      <c r="BN481" s="271"/>
      <c r="BO481" s="271"/>
      <c r="BP481" s="275"/>
      <c r="BQ481" s="275"/>
      <c r="BR481" s="275"/>
    </row>
    <row r="482" spans="18:70" s="274" customFormat="1" x14ac:dyDescent="0.45">
      <c r="R482" s="273"/>
      <c r="S482" s="273"/>
      <c r="T482" s="271"/>
      <c r="U482" s="271"/>
      <c r="V482" s="271"/>
      <c r="W482" s="271"/>
      <c r="X482" s="271"/>
      <c r="Y482" s="271"/>
      <c r="Z482" s="271"/>
      <c r="AA482" s="271"/>
      <c r="AB482" s="271"/>
      <c r="AC482" s="271"/>
      <c r="AD482" s="271"/>
      <c r="AE482" s="271"/>
      <c r="AF482" s="271"/>
      <c r="AG482" s="271"/>
      <c r="AH482" s="271"/>
      <c r="AI482" s="271"/>
      <c r="AJ482" s="271"/>
      <c r="AK482" s="271"/>
      <c r="AL482" s="271"/>
      <c r="AM482" s="271"/>
      <c r="AN482" s="271"/>
      <c r="AO482" s="271"/>
      <c r="AP482" s="271"/>
      <c r="AQ482" s="271"/>
      <c r="AR482" s="271"/>
      <c r="AS482" s="271"/>
      <c r="AT482" s="271"/>
      <c r="AU482" s="271"/>
      <c r="AV482" s="271"/>
      <c r="AW482" s="271"/>
      <c r="AX482" s="271"/>
      <c r="AY482" s="271"/>
      <c r="AZ482" s="271"/>
      <c r="BA482" s="271"/>
      <c r="BB482" s="271"/>
      <c r="BC482" s="271"/>
      <c r="BD482" s="271"/>
      <c r="BE482" s="271"/>
      <c r="BN482" s="271"/>
      <c r="BO482" s="271"/>
      <c r="BP482" s="275"/>
      <c r="BQ482" s="275"/>
      <c r="BR482" s="275"/>
    </row>
    <row r="483" spans="18:70" s="274" customFormat="1" x14ac:dyDescent="0.45">
      <c r="R483" s="273"/>
      <c r="S483" s="273"/>
      <c r="T483" s="271"/>
      <c r="U483" s="271"/>
      <c r="V483" s="271"/>
      <c r="W483" s="271"/>
      <c r="X483" s="271"/>
      <c r="Y483" s="271"/>
      <c r="Z483" s="271"/>
      <c r="AA483" s="271"/>
      <c r="AB483" s="271"/>
      <c r="AC483" s="271"/>
      <c r="AD483" s="271"/>
      <c r="AE483" s="271"/>
      <c r="AF483" s="271"/>
      <c r="AG483" s="271"/>
      <c r="AH483" s="271"/>
      <c r="AI483" s="271"/>
      <c r="AJ483" s="271"/>
      <c r="AK483" s="271"/>
      <c r="AL483" s="271"/>
      <c r="AM483" s="271"/>
      <c r="AN483" s="271"/>
      <c r="AO483" s="271"/>
      <c r="AP483" s="271"/>
      <c r="AQ483" s="271"/>
      <c r="AR483" s="271"/>
      <c r="AS483" s="271"/>
      <c r="AT483" s="271"/>
      <c r="AU483" s="271"/>
      <c r="AV483" s="271"/>
      <c r="AW483" s="271"/>
      <c r="AX483" s="271"/>
      <c r="AY483" s="271"/>
      <c r="AZ483" s="271"/>
      <c r="BA483" s="271"/>
      <c r="BB483" s="271"/>
      <c r="BC483" s="271"/>
      <c r="BD483" s="271"/>
      <c r="BE483" s="271"/>
      <c r="BN483" s="271"/>
      <c r="BO483" s="271"/>
      <c r="BP483" s="275"/>
      <c r="BQ483" s="275"/>
      <c r="BR483" s="275"/>
    </row>
    <row r="484" spans="18:70" s="274" customFormat="1" x14ac:dyDescent="0.45">
      <c r="R484" s="273"/>
      <c r="S484" s="273"/>
      <c r="T484" s="271"/>
      <c r="U484" s="271"/>
      <c r="V484" s="271"/>
      <c r="W484" s="271"/>
      <c r="X484" s="271"/>
      <c r="Y484" s="271"/>
      <c r="Z484" s="271"/>
      <c r="AA484" s="271"/>
      <c r="AB484" s="271"/>
      <c r="AC484" s="271"/>
      <c r="AD484" s="271"/>
      <c r="AE484" s="271"/>
      <c r="AF484" s="271"/>
      <c r="AG484" s="271"/>
      <c r="AH484" s="271"/>
      <c r="AI484" s="271"/>
      <c r="AJ484" s="271"/>
      <c r="AK484" s="271"/>
      <c r="AL484" s="271"/>
      <c r="AM484" s="271"/>
      <c r="AN484" s="271"/>
      <c r="AO484" s="271"/>
      <c r="AP484" s="271"/>
      <c r="AQ484" s="271"/>
      <c r="AR484" s="271"/>
      <c r="AS484" s="271"/>
      <c r="AT484" s="271"/>
      <c r="AU484" s="271"/>
      <c r="AV484" s="271"/>
      <c r="AW484" s="271"/>
      <c r="AX484" s="271"/>
      <c r="AY484" s="271"/>
      <c r="AZ484" s="271"/>
      <c r="BA484" s="271"/>
      <c r="BB484" s="271"/>
      <c r="BC484" s="271"/>
      <c r="BD484" s="271"/>
      <c r="BE484" s="271"/>
      <c r="BN484" s="271"/>
      <c r="BO484" s="271"/>
      <c r="BP484" s="275"/>
      <c r="BQ484" s="275"/>
      <c r="BR484" s="275"/>
    </row>
    <row r="485" spans="18:70" s="274" customFormat="1" x14ac:dyDescent="0.45">
      <c r="R485" s="273"/>
      <c r="S485" s="273"/>
      <c r="T485" s="271"/>
      <c r="U485" s="271"/>
      <c r="V485" s="271"/>
      <c r="W485" s="271"/>
      <c r="X485" s="271"/>
      <c r="Y485" s="271"/>
      <c r="Z485" s="271"/>
      <c r="AA485" s="271"/>
      <c r="AB485" s="271"/>
      <c r="AC485" s="271"/>
      <c r="AD485" s="271"/>
      <c r="AE485" s="271"/>
      <c r="AF485" s="271"/>
      <c r="AG485" s="271"/>
      <c r="AH485" s="271"/>
      <c r="AI485" s="271"/>
      <c r="AJ485" s="271"/>
      <c r="AK485" s="271"/>
      <c r="AL485" s="271"/>
      <c r="AM485" s="271"/>
      <c r="AN485" s="271"/>
      <c r="AO485" s="271"/>
      <c r="AP485" s="271"/>
      <c r="AQ485" s="271"/>
      <c r="AR485" s="271"/>
      <c r="AS485" s="271"/>
      <c r="AT485" s="271"/>
      <c r="AU485" s="271"/>
      <c r="AV485" s="271"/>
      <c r="AW485" s="271"/>
      <c r="AX485" s="271"/>
      <c r="AY485" s="271"/>
      <c r="AZ485" s="271"/>
      <c r="BA485" s="271"/>
      <c r="BB485" s="271"/>
      <c r="BC485" s="271"/>
      <c r="BD485" s="271"/>
      <c r="BE485" s="271"/>
      <c r="BN485" s="271"/>
      <c r="BO485" s="271"/>
      <c r="BP485" s="275"/>
      <c r="BQ485" s="275"/>
      <c r="BR485" s="275"/>
    </row>
    <row r="486" spans="18:70" s="274" customFormat="1" x14ac:dyDescent="0.45">
      <c r="R486" s="273"/>
      <c r="S486" s="273"/>
      <c r="T486" s="271"/>
      <c r="U486" s="271"/>
      <c r="V486" s="271"/>
      <c r="W486" s="271"/>
      <c r="X486" s="271"/>
      <c r="Y486" s="271"/>
      <c r="Z486" s="271"/>
      <c r="AA486" s="271"/>
      <c r="AB486" s="271"/>
      <c r="AC486" s="271"/>
      <c r="AD486" s="271"/>
      <c r="AE486" s="271"/>
      <c r="AF486" s="271"/>
      <c r="AG486" s="271"/>
      <c r="AH486" s="271"/>
      <c r="AI486" s="271"/>
      <c r="AJ486" s="271"/>
      <c r="AK486" s="271"/>
      <c r="AL486" s="271"/>
      <c r="AM486" s="271"/>
      <c r="AN486" s="271"/>
      <c r="AO486" s="271"/>
      <c r="AP486" s="271"/>
      <c r="AQ486" s="271"/>
      <c r="AR486" s="271"/>
      <c r="AS486" s="271"/>
      <c r="AT486" s="271"/>
      <c r="AU486" s="271"/>
      <c r="AV486" s="271"/>
      <c r="AW486" s="271"/>
      <c r="AX486" s="271"/>
      <c r="AY486" s="271"/>
      <c r="AZ486" s="271"/>
      <c r="BA486" s="271"/>
      <c r="BB486" s="271"/>
      <c r="BC486" s="271"/>
      <c r="BD486" s="271"/>
      <c r="BE486" s="271"/>
      <c r="BN486" s="271"/>
      <c r="BO486" s="271"/>
      <c r="BP486" s="275"/>
      <c r="BQ486" s="275"/>
      <c r="BR486" s="275"/>
    </row>
    <row r="487" spans="18:70" s="274" customFormat="1" x14ac:dyDescent="0.45">
      <c r="R487" s="273"/>
      <c r="S487" s="273"/>
      <c r="T487" s="271"/>
      <c r="U487" s="271"/>
      <c r="V487" s="271"/>
      <c r="W487" s="271"/>
      <c r="X487" s="271"/>
      <c r="Y487" s="271"/>
      <c r="Z487" s="271"/>
      <c r="AA487" s="271"/>
      <c r="AB487" s="271"/>
      <c r="AC487" s="271"/>
      <c r="AD487" s="271"/>
      <c r="AE487" s="271"/>
      <c r="AF487" s="271"/>
      <c r="AG487" s="271"/>
      <c r="AH487" s="271"/>
      <c r="AI487" s="271"/>
      <c r="AJ487" s="271"/>
      <c r="AK487" s="271"/>
      <c r="AL487" s="271"/>
      <c r="AM487" s="271"/>
      <c r="AN487" s="271"/>
      <c r="AO487" s="271"/>
      <c r="AP487" s="271"/>
      <c r="AQ487" s="271"/>
      <c r="AR487" s="271"/>
      <c r="AS487" s="271"/>
      <c r="AT487" s="271"/>
      <c r="AU487" s="271"/>
      <c r="AV487" s="271"/>
      <c r="AW487" s="271"/>
      <c r="AX487" s="271"/>
      <c r="AY487" s="271"/>
      <c r="AZ487" s="271"/>
      <c r="BA487" s="271"/>
      <c r="BB487" s="271"/>
      <c r="BC487" s="271"/>
      <c r="BD487" s="271"/>
      <c r="BE487" s="271"/>
      <c r="BN487" s="271"/>
      <c r="BO487" s="271"/>
      <c r="BP487" s="275"/>
      <c r="BQ487" s="275"/>
      <c r="BR487" s="275"/>
    </row>
    <row r="488" spans="18:70" s="274" customFormat="1" x14ac:dyDescent="0.45">
      <c r="R488" s="273"/>
      <c r="S488" s="273"/>
      <c r="T488" s="271"/>
      <c r="U488" s="271"/>
      <c r="V488" s="271"/>
      <c r="W488" s="271"/>
      <c r="X488" s="271"/>
      <c r="Y488" s="271"/>
      <c r="Z488" s="271"/>
      <c r="AA488" s="271"/>
      <c r="AB488" s="271"/>
      <c r="AC488" s="271"/>
      <c r="AD488" s="271"/>
      <c r="AE488" s="271"/>
      <c r="AF488" s="271"/>
      <c r="AG488" s="271"/>
      <c r="AH488" s="271"/>
      <c r="AI488" s="271"/>
      <c r="AJ488" s="271"/>
      <c r="AK488" s="271"/>
      <c r="AL488" s="271"/>
      <c r="AM488" s="271"/>
      <c r="AN488" s="271"/>
      <c r="AO488" s="271"/>
      <c r="AP488" s="271"/>
      <c r="AQ488" s="271"/>
      <c r="AR488" s="271"/>
      <c r="AS488" s="271"/>
      <c r="AT488" s="271"/>
      <c r="AU488" s="271"/>
      <c r="AV488" s="271"/>
      <c r="AW488" s="271"/>
      <c r="AX488" s="271"/>
      <c r="AY488" s="271"/>
      <c r="AZ488" s="271"/>
      <c r="BA488" s="271"/>
      <c r="BB488" s="271"/>
      <c r="BC488" s="271"/>
      <c r="BD488" s="271"/>
      <c r="BE488" s="271"/>
      <c r="BN488" s="271"/>
      <c r="BO488" s="271"/>
      <c r="BP488" s="275"/>
      <c r="BQ488" s="275"/>
      <c r="BR488" s="275"/>
    </row>
    <row r="489" spans="18:70" s="274" customFormat="1" x14ac:dyDescent="0.45">
      <c r="R489" s="273"/>
      <c r="S489" s="273"/>
      <c r="T489" s="271"/>
      <c r="U489" s="271"/>
      <c r="V489" s="271"/>
      <c r="W489" s="271"/>
      <c r="X489" s="271"/>
      <c r="Y489" s="271"/>
      <c r="Z489" s="271"/>
      <c r="AA489" s="271"/>
      <c r="AB489" s="271"/>
      <c r="AC489" s="271"/>
      <c r="AD489" s="271"/>
      <c r="AE489" s="271"/>
      <c r="AF489" s="271"/>
      <c r="AG489" s="271"/>
      <c r="AH489" s="271"/>
      <c r="AI489" s="271"/>
      <c r="AJ489" s="271"/>
      <c r="AK489" s="271"/>
      <c r="AL489" s="271"/>
      <c r="AM489" s="271"/>
      <c r="AN489" s="271"/>
      <c r="AO489" s="271"/>
      <c r="AP489" s="271"/>
      <c r="AQ489" s="271"/>
      <c r="AR489" s="271"/>
      <c r="AS489" s="271"/>
      <c r="AT489" s="271"/>
      <c r="AU489" s="271"/>
      <c r="AV489" s="271"/>
      <c r="AW489" s="271"/>
      <c r="AX489" s="271"/>
      <c r="AY489" s="271"/>
      <c r="AZ489" s="271"/>
      <c r="BA489" s="271"/>
      <c r="BB489" s="271"/>
      <c r="BC489" s="271"/>
      <c r="BD489" s="271"/>
      <c r="BE489" s="271"/>
      <c r="BN489" s="271"/>
      <c r="BO489" s="271"/>
      <c r="BP489" s="275"/>
      <c r="BQ489" s="275"/>
      <c r="BR489" s="275"/>
    </row>
    <row r="490" spans="18:70" s="274" customFormat="1" x14ac:dyDescent="0.45">
      <c r="R490" s="273"/>
      <c r="S490" s="273"/>
      <c r="T490" s="271"/>
      <c r="U490" s="271"/>
      <c r="V490" s="271"/>
      <c r="W490" s="271"/>
      <c r="X490" s="271"/>
      <c r="Y490" s="271"/>
      <c r="Z490" s="271"/>
      <c r="AA490" s="271"/>
      <c r="AB490" s="271"/>
      <c r="AC490" s="271"/>
      <c r="AD490" s="271"/>
      <c r="AE490" s="271"/>
      <c r="AF490" s="271"/>
      <c r="AG490" s="271"/>
      <c r="AH490" s="271"/>
      <c r="AI490" s="271"/>
      <c r="AJ490" s="271"/>
      <c r="AK490" s="271"/>
      <c r="AL490" s="271"/>
      <c r="AM490" s="271"/>
      <c r="AN490" s="271"/>
      <c r="AO490" s="271"/>
      <c r="AP490" s="271"/>
      <c r="AQ490" s="271"/>
      <c r="AR490" s="271"/>
      <c r="AS490" s="271"/>
      <c r="AT490" s="271"/>
      <c r="AU490" s="271"/>
      <c r="AV490" s="271"/>
      <c r="AW490" s="271"/>
      <c r="AX490" s="271"/>
      <c r="AY490" s="271"/>
      <c r="AZ490" s="271"/>
      <c r="BA490" s="271"/>
      <c r="BB490" s="271"/>
      <c r="BC490" s="271"/>
      <c r="BD490" s="271"/>
      <c r="BE490" s="271"/>
      <c r="BN490" s="271"/>
      <c r="BO490" s="271"/>
      <c r="BP490" s="275"/>
      <c r="BQ490" s="275"/>
      <c r="BR490" s="275"/>
    </row>
    <row r="491" spans="18:70" s="274" customFormat="1" x14ac:dyDescent="0.45">
      <c r="R491" s="273"/>
      <c r="S491" s="273"/>
      <c r="T491" s="271"/>
      <c r="U491" s="271"/>
      <c r="V491" s="271"/>
      <c r="W491" s="271"/>
      <c r="X491" s="271"/>
      <c r="Y491" s="271"/>
      <c r="Z491" s="271"/>
      <c r="AA491" s="271"/>
      <c r="AB491" s="271"/>
      <c r="AC491" s="271"/>
      <c r="AD491" s="271"/>
      <c r="AE491" s="271"/>
      <c r="AF491" s="271"/>
      <c r="AG491" s="271"/>
      <c r="AH491" s="271"/>
      <c r="AI491" s="271"/>
      <c r="AJ491" s="271"/>
      <c r="AK491" s="271"/>
      <c r="AL491" s="271"/>
      <c r="AM491" s="271"/>
      <c r="AN491" s="271"/>
      <c r="AO491" s="271"/>
      <c r="AP491" s="271"/>
      <c r="AQ491" s="271"/>
      <c r="AR491" s="271"/>
      <c r="AS491" s="271"/>
      <c r="AT491" s="271"/>
      <c r="AU491" s="271"/>
      <c r="AV491" s="271"/>
      <c r="AW491" s="271"/>
      <c r="AX491" s="271"/>
      <c r="AY491" s="271"/>
      <c r="AZ491" s="271"/>
      <c r="BA491" s="271"/>
      <c r="BB491" s="271"/>
      <c r="BC491" s="271"/>
      <c r="BD491" s="271"/>
      <c r="BE491" s="271"/>
      <c r="BN491" s="271"/>
      <c r="BO491" s="271"/>
      <c r="BP491" s="275"/>
      <c r="BQ491" s="275"/>
      <c r="BR491" s="275"/>
    </row>
    <row r="492" spans="18:70" s="274" customFormat="1" x14ac:dyDescent="0.45">
      <c r="R492" s="273"/>
      <c r="S492" s="273"/>
      <c r="T492" s="271"/>
      <c r="U492" s="271"/>
      <c r="V492" s="271"/>
      <c r="W492" s="271"/>
      <c r="X492" s="271"/>
      <c r="Y492" s="271"/>
      <c r="Z492" s="271"/>
      <c r="AA492" s="271"/>
      <c r="AB492" s="271"/>
      <c r="AC492" s="271"/>
      <c r="AD492" s="271"/>
      <c r="AE492" s="271"/>
      <c r="AF492" s="271"/>
      <c r="AG492" s="271"/>
      <c r="AH492" s="271"/>
      <c r="AI492" s="271"/>
      <c r="AJ492" s="271"/>
      <c r="AK492" s="271"/>
      <c r="AL492" s="271"/>
      <c r="AM492" s="271"/>
      <c r="AN492" s="271"/>
      <c r="AO492" s="271"/>
      <c r="AP492" s="271"/>
      <c r="AQ492" s="271"/>
      <c r="AR492" s="271"/>
      <c r="AS492" s="271"/>
      <c r="AT492" s="271"/>
      <c r="AU492" s="271"/>
      <c r="AV492" s="271"/>
      <c r="AW492" s="271"/>
      <c r="AX492" s="271"/>
      <c r="AY492" s="271"/>
      <c r="AZ492" s="271"/>
      <c r="BA492" s="271"/>
      <c r="BB492" s="271"/>
      <c r="BC492" s="271"/>
      <c r="BD492" s="271"/>
      <c r="BE492" s="271"/>
      <c r="BN492" s="271"/>
      <c r="BO492" s="271"/>
      <c r="BP492" s="275"/>
      <c r="BQ492" s="275"/>
      <c r="BR492" s="275"/>
    </row>
    <row r="493" spans="18:70" s="274" customFormat="1" x14ac:dyDescent="0.45">
      <c r="R493" s="273"/>
      <c r="S493" s="273"/>
      <c r="T493" s="271"/>
      <c r="U493" s="271"/>
      <c r="V493" s="271"/>
      <c r="W493" s="271"/>
      <c r="X493" s="271"/>
      <c r="Y493" s="271"/>
      <c r="Z493" s="271"/>
      <c r="AA493" s="271"/>
      <c r="AB493" s="271"/>
      <c r="AC493" s="271"/>
      <c r="AD493" s="271"/>
      <c r="AE493" s="271"/>
      <c r="AF493" s="271"/>
      <c r="AG493" s="271"/>
      <c r="AH493" s="271"/>
      <c r="AI493" s="271"/>
      <c r="AJ493" s="271"/>
      <c r="AK493" s="271"/>
      <c r="AL493" s="271"/>
      <c r="AM493" s="271"/>
      <c r="AN493" s="271"/>
      <c r="AO493" s="271"/>
      <c r="AP493" s="271"/>
      <c r="AQ493" s="271"/>
      <c r="AR493" s="271"/>
      <c r="AS493" s="271"/>
      <c r="AT493" s="271"/>
      <c r="AU493" s="271"/>
      <c r="AV493" s="271"/>
      <c r="AW493" s="271"/>
      <c r="AX493" s="271"/>
      <c r="AY493" s="271"/>
      <c r="AZ493" s="271"/>
      <c r="BA493" s="271"/>
      <c r="BB493" s="271"/>
      <c r="BC493" s="271"/>
      <c r="BD493" s="271"/>
      <c r="BE493" s="271"/>
      <c r="BN493" s="271"/>
      <c r="BO493" s="271"/>
      <c r="BP493" s="275"/>
      <c r="BQ493" s="275"/>
      <c r="BR493" s="275"/>
    </row>
    <row r="494" spans="18:70" s="274" customFormat="1" x14ac:dyDescent="0.45">
      <c r="R494" s="273"/>
      <c r="S494" s="273"/>
      <c r="T494" s="271"/>
      <c r="U494" s="271"/>
      <c r="V494" s="271"/>
      <c r="W494" s="271"/>
      <c r="X494" s="271"/>
      <c r="Y494" s="271"/>
      <c r="Z494" s="271"/>
      <c r="AA494" s="271"/>
      <c r="AB494" s="271"/>
      <c r="AC494" s="271"/>
      <c r="AD494" s="271"/>
      <c r="AE494" s="271"/>
      <c r="AF494" s="271"/>
      <c r="AG494" s="271"/>
      <c r="AH494" s="271"/>
      <c r="AI494" s="271"/>
      <c r="AJ494" s="271"/>
      <c r="AK494" s="271"/>
      <c r="AL494" s="271"/>
      <c r="AM494" s="271"/>
      <c r="AN494" s="271"/>
      <c r="AO494" s="271"/>
      <c r="AP494" s="271"/>
      <c r="AQ494" s="271"/>
      <c r="AR494" s="271"/>
      <c r="AS494" s="271"/>
      <c r="AT494" s="271"/>
      <c r="AU494" s="271"/>
      <c r="AV494" s="271"/>
      <c r="AW494" s="271"/>
      <c r="AX494" s="271"/>
      <c r="AY494" s="271"/>
      <c r="AZ494" s="271"/>
      <c r="BA494" s="271"/>
      <c r="BB494" s="271"/>
      <c r="BC494" s="271"/>
      <c r="BD494" s="271"/>
      <c r="BE494" s="271"/>
      <c r="BN494" s="271"/>
      <c r="BO494" s="271"/>
      <c r="BP494" s="275"/>
      <c r="BQ494" s="275"/>
      <c r="BR494" s="275"/>
    </row>
    <row r="495" spans="18:70" s="274" customFormat="1" x14ac:dyDescent="0.45">
      <c r="R495" s="273"/>
      <c r="S495" s="273"/>
      <c r="T495" s="271"/>
      <c r="U495" s="271"/>
      <c r="V495" s="271"/>
      <c r="W495" s="271"/>
      <c r="X495" s="271"/>
      <c r="Y495" s="271"/>
      <c r="Z495" s="271"/>
      <c r="AA495" s="271"/>
      <c r="AB495" s="271"/>
      <c r="AC495" s="271"/>
      <c r="AD495" s="271"/>
      <c r="AE495" s="271"/>
      <c r="AF495" s="271"/>
      <c r="AG495" s="271"/>
      <c r="AH495" s="271"/>
      <c r="AI495" s="271"/>
      <c r="AJ495" s="271"/>
      <c r="AK495" s="271"/>
      <c r="AL495" s="271"/>
      <c r="AM495" s="271"/>
      <c r="AN495" s="271"/>
      <c r="AO495" s="271"/>
      <c r="AP495" s="271"/>
      <c r="AQ495" s="271"/>
      <c r="AR495" s="271"/>
      <c r="AS495" s="271"/>
      <c r="AT495" s="271"/>
      <c r="AU495" s="271"/>
      <c r="AV495" s="271"/>
      <c r="AW495" s="271"/>
      <c r="AX495" s="271"/>
      <c r="AY495" s="271"/>
      <c r="AZ495" s="271"/>
      <c r="BA495" s="271"/>
      <c r="BB495" s="271"/>
      <c r="BC495" s="271"/>
      <c r="BD495" s="271"/>
      <c r="BE495" s="271"/>
      <c r="BN495" s="271"/>
      <c r="BO495" s="271"/>
      <c r="BP495" s="275"/>
      <c r="BQ495" s="275"/>
      <c r="BR495" s="275"/>
    </row>
    <row r="496" spans="18:70" s="274" customFormat="1" x14ac:dyDescent="0.45">
      <c r="R496" s="273"/>
      <c r="S496" s="273"/>
      <c r="T496" s="271"/>
      <c r="U496" s="271"/>
      <c r="V496" s="271"/>
      <c r="W496" s="271"/>
      <c r="X496" s="271"/>
      <c r="Y496" s="271"/>
      <c r="Z496" s="271"/>
      <c r="AA496" s="271"/>
      <c r="AB496" s="271"/>
      <c r="AC496" s="271"/>
      <c r="AD496" s="271"/>
      <c r="AE496" s="271"/>
      <c r="AF496" s="271"/>
      <c r="AG496" s="271"/>
      <c r="AH496" s="271"/>
      <c r="AI496" s="271"/>
      <c r="AJ496" s="271"/>
      <c r="AK496" s="271"/>
      <c r="AL496" s="271"/>
      <c r="AM496" s="271"/>
      <c r="AN496" s="271"/>
      <c r="AO496" s="271"/>
      <c r="AP496" s="271"/>
      <c r="AQ496" s="271"/>
      <c r="AR496" s="271"/>
      <c r="AS496" s="271"/>
      <c r="AT496" s="271"/>
      <c r="AU496" s="271"/>
      <c r="AV496" s="271"/>
      <c r="AW496" s="271"/>
      <c r="AX496" s="271"/>
      <c r="AY496" s="271"/>
      <c r="AZ496" s="271"/>
      <c r="BA496" s="271"/>
      <c r="BB496" s="271"/>
      <c r="BC496" s="271"/>
      <c r="BD496" s="271"/>
      <c r="BE496" s="271"/>
      <c r="BN496" s="271"/>
      <c r="BO496" s="271"/>
      <c r="BP496" s="275"/>
      <c r="BQ496" s="275"/>
      <c r="BR496" s="275"/>
    </row>
    <row r="497" spans="18:70" s="274" customFormat="1" x14ac:dyDescent="0.45">
      <c r="R497" s="273"/>
      <c r="S497" s="273"/>
      <c r="T497" s="271"/>
      <c r="U497" s="271"/>
      <c r="V497" s="271"/>
      <c r="W497" s="271"/>
      <c r="X497" s="271"/>
      <c r="Y497" s="271"/>
      <c r="Z497" s="271"/>
      <c r="AA497" s="271"/>
      <c r="AB497" s="271"/>
      <c r="AC497" s="271"/>
      <c r="AD497" s="271"/>
      <c r="AE497" s="271"/>
      <c r="AF497" s="271"/>
      <c r="AG497" s="271"/>
      <c r="AH497" s="271"/>
      <c r="AI497" s="271"/>
      <c r="AJ497" s="271"/>
      <c r="AK497" s="271"/>
      <c r="AL497" s="271"/>
      <c r="AM497" s="271"/>
      <c r="AN497" s="271"/>
      <c r="AO497" s="271"/>
      <c r="AP497" s="271"/>
      <c r="AQ497" s="271"/>
      <c r="AR497" s="271"/>
      <c r="AS497" s="271"/>
      <c r="AT497" s="271"/>
      <c r="AU497" s="271"/>
      <c r="AV497" s="271"/>
      <c r="AW497" s="271"/>
      <c r="AX497" s="271"/>
      <c r="AY497" s="271"/>
      <c r="AZ497" s="271"/>
      <c r="BA497" s="271"/>
      <c r="BB497" s="271"/>
      <c r="BC497" s="271"/>
      <c r="BD497" s="271"/>
      <c r="BE497" s="271"/>
      <c r="BN497" s="271"/>
      <c r="BO497" s="271"/>
      <c r="BP497" s="275"/>
      <c r="BQ497" s="275"/>
      <c r="BR497" s="275"/>
    </row>
    <row r="498" spans="18:70" s="274" customFormat="1" x14ac:dyDescent="0.45">
      <c r="R498" s="273"/>
      <c r="S498" s="273"/>
      <c r="T498" s="271"/>
      <c r="U498" s="271"/>
      <c r="V498" s="271"/>
      <c r="W498" s="271"/>
      <c r="X498" s="271"/>
      <c r="Y498" s="271"/>
      <c r="Z498" s="271"/>
      <c r="AA498" s="271"/>
      <c r="AB498" s="271"/>
      <c r="AC498" s="271"/>
      <c r="AD498" s="271"/>
      <c r="AE498" s="271"/>
      <c r="AF498" s="271"/>
      <c r="AG498" s="271"/>
      <c r="AH498" s="271"/>
      <c r="AI498" s="271"/>
      <c r="AJ498" s="271"/>
      <c r="AK498" s="271"/>
      <c r="AL498" s="271"/>
      <c r="AM498" s="271"/>
      <c r="AN498" s="271"/>
      <c r="AO498" s="271"/>
      <c r="AP498" s="271"/>
      <c r="AQ498" s="271"/>
      <c r="AR498" s="271"/>
      <c r="AS498" s="271"/>
      <c r="AT498" s="271"/>
      <c r="AU498" s="271"/>
      <c r="AV498" s="271"/>
      <c r="AW498" s="271"/>
      <c r="AX498" s="271"/>
      <c r="AY498" s="271"/>
      <c r="AZ498" s="271"/>
      <c r="BA498" s="271"/>
      <c r="BB498" s="271"/>
      <c r="BC498" s="271"/>
      <c r="BD498" s="271"/>
      <c r="BE498" s="271"/>
      <c r="BN498" s="271"/>
      <c r="BO498" s="271"/>
      <c r="BP498" s="275"/>
      <c r="BQ498" s="275"/>
      <c r="BR498" s="275"/>
    </row>
    <row r="499" spans="18:70" s="274" customFormat="1" x14ac:dyDescent="0.45">
      <c r="R499" s="273"/>
      <c r="S499" s="273"/>
      <c r="T499" s="271"/>
      <c r="U499" s="271"/>
      <c r="V499" s="271"/>
      <c r="W499" s="271"/>
      <c r="X499" s="271"/>
      <c r="Y499" s="271"/>
      <c r="Z499" s="271"/>
      <c r="AA499" s="271"/>
      <c r="AB499" s="271"/>
      <c r="AC499" s="271"/>
      <c r="AD499" s="271"/>
      <c r="AE499" s="271"/>
      <c r="AF499" s="271"/>
      <c r="AG499" s="271"/>
      <c r="AH499" s="271"/>
      <c r="AI499" s="271"/>
      <c r="AJ499" s="271"/>
      <c r="AK499" s="271"/>
      <c r="AL499" s="271"/>
      <c r="AM499" s="271"/>
      <c r="AN499" s="271"/>
      <c r="AO499" s="271"/>
      <c r="AP499" s="271"/>
      <c r="AQ499" s="271"/>
      <c r="AR499" s="271"/>
      <c r="AS499" s="271"/>
      <c r="AT499" s="271"/>
      <c r="AU499" s="271"/>
      <c r="AV499" s="271"/>
      <c r="AW499" s="271"/>
      <c r="AX499" s="271"/>
      <c r="AY499" s="271"/>
      <c r="AZ499" s="271"/>
      <c r="BA499" s="271"/>
      <c r="BB499" s="271"/>
      <c r="BC499" s="271"/>
      <c r="BD499" s="271"/>
      <c r="BE499" s="271"/>
      <c r="BN499" s="271"/>
      <c r="BO499" s="271"/>
      <c r="BP499" s="275"/>
      <c r="BQ499" s="275"/>
      <c r="BR499" s="275"/>
    </row>
    <row r="500" spans="18:70" s="274" customFormat="1" x14ac:dyDescent="0.45">
      <c r="R500" s="273"/>
      <c r="S500" s="273"/>
      <c r="T500" s="271"/>
      <c r="U500" s="271"/>
      <c r="V500" s="271"/>
      <c r="W500" s="271"/>
      <c r="X500" s="271"/>
      <c r="Y500" s="271"/>
      <c r="Z500" s="271"/>
      <c r="AA500" s="271"/>
      <c r="AB500" s="271"/>
      <c r="AC500" s="271"/>
      <c r="AD500" s="271"/>
      <c r="AE500" s="271"/>
      <c r="AF500" s="271"/>
      <c r="AG500" s="271"/>
      <c r="AH500" s="271"/>
      <c r="AI500" s="271"/>
      <c r="AJ500" s="271"/>
      <c r="AK500" s="271"/>
      <c r="AL500" s="271"/>
      <c r="AM500" s="271"/>
      <c r="AN500" s="271"/>
      <c r="AO500" s="271"/>
      <c r="AP500" s="271"/>
      <c r="AQ500" s="271"/>
      <c r="AR500" s="271"/>
      <c r="AS500" s="271"/>
      <c r="AT500" s="271"/>
      <c r="AU500" s="271"/>
      <c r="AV500" s="271"/>
      <c r="AW500" s="271"/>
      <c r="AX500" s="271"/>
      <c r="AY500" s="271"/>
      <c r="AZ500" s="271"/>
      <c r="BA500" s="271"/>
      <c r="BB500" s="271"/>
      <c r="BC500" s="271"/>
      <c r="BD500" s="271"/>
      <c r="BE500" s="271"/>
      <c r="BN500" s="271"/>
      <c r="BO500" s="271"/>
      <c r="BP500" s="275"/>
      <c r="BQ500" s="275"/>
      <c r="BR500" s="275"/>
    </row>
    <row r="501" spans="18:70" s="274" customFormat="1" x14ac:dyDescent="0.45">
      <c r="R501" s="273"/>
      <c r="S501" s="273"/>
      <c r="T501" s="271"/>
      <c r="U501" s="271"/>
      <c r="V501" s="271"/>
      <c r="W501" s="271"/>
      <c r="X501" s="271"/>
      <c r="Y501" s="271"/>
      <c r="Z501" s="271"/>
      <c r="AA501" s="271"/>
      <c r="AB501" s="271"/>
      <c r="AC501" s="271"/>
      <c r="AD501" s="271"/>
      <c r="AE501" s="271"/>
      <c r="AF501" s="271"/>
      <c r="AG501" s="271"/>
      <c r="AH501" s="271"/>
      <c r="AI501" s="271"/>
      <c r="AJ501" s="271"/>
      <c r="AK501" s="271"/>
      <c r="AL501" s="271"/>
      <c r="AM501" s="271"/>
      <c r="AN501" s="271"/>
      <c r="AO501" s="271"/>
      <c r="AP501" s="271"/>
      <c r="AQ501" s="271"/>
      <c r="AR501" s="271"/>
      <c r="AS501" s="271"/>
      <c r="AT501" s="271"/>
      <c r="AU501" s="271"/>
      <c r="AV501" s="271"/>
      <c r="AW501" s="271"/>
      <c r="AX501" s="271"/>
      <c r="AY501" s="271"/>
      <c r="AZ501" s="271"/>
      <c r="BA501" s="271"/>
      <c r="BB501" s="271"/>
      <c r="BC501" s="271"/>
      <c r="BD501" s="271"/>
      <c r="BE501" s="271"/>
      <c r="BN501" s="271"/>
      <c r="BO501" s="271"/>
      <c r="BP501" s="275"/>
      <c r="BQ501" s="275"/>
      <c r="BR501" s="275"/>
    </row>
    <row r="502" spans="18:70" s="274" customFormat="1" x14ac:dyDescent="0.45">
      <c r="R502" s="273"/>
      <c r="S502" s="273"/>
      <c r="T502" s="271"/>
      <c r="U502" s="271"/>
      <c r="V502" s="271"/>
      <c r="W502" s="271"/>
      <c r="X502" s="271"/>
      <c r="Y502" s="271"/>
      <c r="Z502" s="271"/>
      <c r="AA502" s="271"/>
      <c r="AB502" s="271"/>
      <c r="AC502" s="271"/>
      <c r="AD502" s="271"/>
      <c r="AE502" s="271"/>
      <c r="AF502" s="271"/>
      <c r="AG502" s="271"/>
      <c r="AH502" s="271"/>
      <c r="AI502" s="271"/>
      <c r="AJ502" s="271"/>
      <c r="AK502" s="271"/>
      <c r="AL502" s="271"/>
      <c r="AM502" s="271"/>
      <c r="AN502" s="271"/>
      <c r="AO502" s="271"/>
      <c r="AP502" s="271"/>
      <c r="AQ502" s="271"/>
      <c r="AR502" s="271"/>
      <c r="AS502" s="271"/>
      <c r="AT502" s="271"/>
      <c r="AU502" s="271"/>
      <c r="AV502" s="271"/>
      <c r="AW502" s="271"/>
      <c r="AX502" s="271"/>
      <c r="AY502" s="271"/>
      <c r="AZ502" s="271"/>
      <c r="BA502" s="271"/>
      <c r="BB502" s="271"/>
      <c r="BC502" s="271"/>
      <c r="BD502" s="271"/>
      <c r="BE502" s="271"/>
      <c r="BN502" s="271"/>
      <c r="BO502" s="271"/>
      <c r="BP502" s="275"/>
      <c r="BQ502" s="275"/>
      <c r="BR502" s="275"/>
    </row>
    <row r="503" spans="18:70" s="274" customFormat="1" x14ac:dyDescent="0.45">
      <c r="R503" s="273"/>
      <c r="S503" s="273"/>
      <c r="T503" s="271"/>
      <c r="U503" s="271"/>
      <c r="V503" s="271"/>
      <c r="W503" s="271"/>
      <c r="X503" s="271"/>
      <c r="Y503" s="271"/>
      <c r="Z503" s="271"/>
      <c r="AA503" s="271"/>
      <c r="AB503" s="271"/>
      <c r="AC503" s="271"/>
      <c r="AD503" s="271"/>
      <c r="AE503" s="271"/>
      <c r="AF503" s="271"/>
      <c r="AG503" s="271"/>
      <c r="AH503" s="271"/>
      <c r="AI503" s="271"/>
      <c r="AJ503" s="271"/>
      <c r="AK503" s="271"/>
      <c r="AL503" s="271"/>
      <c r="AM503" s="271"/>
      <c r="AN503" s="271"/>
      <c r="AO503" s="271"/>
      <c r="AP503" s="271"/>
      <c r="AQ503" s="271"/>
      <c r="AR503" s="271"/>
      <c r="AS503" s="271"/>
      <c r="AT503" s="271"/>
      <c r="AU503" s="271"/>
      <c r="AV503" s="271"/>
      <c r="AW503" s="271"/>
      <c r="AX503" s="271"/>
      <c r="AY503" s="271"/>
      <c r="AZ503" s="271"/>
      <c r="BA503" s="271"/>
      <c r="BB503" s="271"/>
      <c r="BC503" s="271"/>
      <c r="BD503" s="271"/>
      <c r="BE503" s="271"/>
      <c r="BN503" s="271"/>
      <c r="BO503" s="271"/>
      <c r="BP503" s="275"/>
      <c r="BQ503" s="275"/>
      <c r="BR503" s="275"/>
    </row>
    <row r="504" spans="18:70" s="274" customFormat="1" x14ac:dyDescent="0.45">
      <c r="R504" s="273"/>
      <c r="S504" s="273"/>
      <c r="T504" s="271"/>
      <c r="U504" s="271"/>
      <c r="V504" s="271"/>
      <c r="W504" s="271"/>
      <c r="X504" s="271"/>
      <c r="Y504" s="271"/>
      <c r="Z504" s="271"/>
      <c r="AA504" s="271"/>
      <c r="AB504" s="271"/>
      <c r="AC504" s="271"/>
      <c r="AD504" s="271"/>
      <c r="AE504" s="271"/>
      <c r="AF504" s="271"/>
      <c r="AG504" s="271"/>
      <c r="AH504" s="271"/>
      <c r="AI504" s="271"/>
      <c r="AJ504" s="271"/>
      <c r="AK504" s="271"/>
      <c r="AL504" s="271"/>
      <c r="AM504" s="271"/>
      <c r="AN504" s="271"/>
      <c r="AO504" s="271"/>
      <c r="AP504" s="271"/>
      <c r="AQ504" s="271"/>
      <c r="AR504" s="271"/>
      <c r="AS504" s="271"/>
      <c r="AT504" s="271"/>
      <c r="AU504" s="271"/>
      <c r="AV504" s="271"/>
      <c r="AW504" s="271"/>
      <c r="AX504" s="271"/>
      <c r="AY504" s="271"/>
      <c r="AZ504" s="271"/>
      <c r="BA504" s="271"/>
      <c r="BB504" s="271"/>
      <c r="BC504" s="271"/>
      <c r="BD504" s="271"/>
      <c r="BE504" s="271"/>
      <c r="BN504" s="271"/>
      <c r="BO504" s="271"/>
      <c r="BP504" s="275"/>
      <c r="BQ504" s="275"/>
      <c r="BR504" s="275"/>
    </row>
    <row r="505" spans="18:70" s="274" customFormat="1" x14ac:dyDescent="0.45">
      <c r="R505" s="273"/>
      <c r="S505" s="273"/>
      <c r="T505" s="271"/>
      <c r="U505" s="271"/>
      <c r="V505" s="271"/>
      <c r="W505" s="271"/>
      <c r="X505" s="271"/>
      <c r="Y505" s="271"/>
      <c r="Z505" s="271"/>
      <c r="AA505" s="271"/>
      <c r="AB505" s="271"/>
      <c r="AC505" s="271"/>
      <c r="AD505" s="271"/>
      <c r="AE505" s="271"/>
      <c r="AF505" s="271"/>
      <c r="AG505" s="271"/>
      <c r="AH505" s="271"/>
      <c r="AI505" s="271"/>
      <c r="AJ505" s="271"/>
      <c r="AK505" s="271"/>
      <c r="AL505" s="271"/>
      <c r="AM505" s="271"/>
      <c r="AN505" s="271"/>
      <c r="AO505" s="271"/>
      <c r="AP505" s="271"/>
      <c r="AQ505" s="271"/>
      <c r="AR505" s="271"/>
      <c r="AS505" s="271"/>
      <c r="AT505" s="271"/>
      <c r="AU505" s="271"/>
      <c r="AV505" s="271"/>
      <c r="AW505" s="271"/>
      <c r="AX505" s="271"/>
      <c r="AY505" s="271"/>
      <c r="AZ505" s="271"/>
      <c r="BA505" s="271"/>
      <c r="BB505" s="271"/>
      <c r="BC505" s="271"/>
      <c r="BD505" s="271"/>
      <c r="BE505" s="271"/>
      <c r="BN505" s="271"/>
      <c r="BO505" s="271"/>
      <c r="BP505" s="275"/>
      <c r="BQ505" s="275"/>
      <c r="BR505" s="275"/>
    </row>
    <row r="506" spans="18:70" s="274" customFormat="1" x14ac:dyDescent="0.45">
      <c r="R506" s="273"/>
      <c r="S506" s="273"/>
      <c r="T506" s="271"/>
      <c r="U506" s="271"/>
      <c r="V506" s="271"/>
      <c r="W506" s="271"/>
      <c r="X506" s="271"/>
      <c r="Y506" s="271"/>
      <c r="Z506" s="271"/>
      <c r="AA506" s="271"/>
      <c r="AB506" s="271"/>
      <c r="AC506" s="271"/>
      <c r="AD506" s="271"/>
      <c r="AE506" s="271"/>
      <c r="AF506" s="271"/>
      <c r="AG506" s="271"/>
      <c r="AH506" s="271"/>
      <c r="AI506" s="271"/>
      <c r="AJ506" s="271"/>
      <c r="AK506" s="271"/>
      <c r="AL506" s="271"/>
      <c r="AM506" s="271"/>
      <c r="AN506" s="271"/>
      <c r="AO506" s="271"/>
      <c r="AP506" s="271"/>
      <c r="AQ506" s="271"/>
      <c r="AR506" s="271"/>
      <c r="AS506" s="271"/>
      <c r="AT506" s="271"/>
      <c r="AU506" s="271"/>
      <c r="AV506" s="271"/>
      <c r="AW506" s="271"/>
      <c r="AX506" s="271"/>
      <c r="AY506" s="271"/>
      <c r="AZ506" s="271"/>
      <c r="BA506" s="271"/>
      <c r="BB506" s="271"/>
      <c r="BC506" s="271"/>
      <c r="BD506" s="271"/>
      <c r="BE506" s="271"/>
      <c r="BN506" s="271"/>
      <c r="BO506" s="271"/>
      <c r="BP506" s="275"/>
      <c r="BQ506" s="275"/>
      <c r="BR506" s="275"/>
    </row>
    <row r="507" spans="18:70" s="274" customFormat="1" x14ac:dyDescent="0.45">
      <c r="R507" s="273"/>
      <c r="S507" s="273"/>
      <c r="T507" s="271"/>
      <c r="U507" s="271"/>
      <c r="V507" s="271"/>
      <c r="W507" s="271"/>
      <c r="X507" s="271"/>
      <c r="Y507" s="271"/>
      <c r="Z507" s="271"/>
      <c r="AA507" s="271"/>
      <c r="AB507" s="271"/>
      <c r="AC507" s="271"/>
      <c r="AD507" s="271"/>
      <c r="AE507" s="271"/>
      <c r="AF507" s="271"/>
      <c r="AG507" s="271"/>
      <c r="AH507" s="271"/>
      <c r="AI507" s="271"/>
      <c r="AJ507" s="271"/>
      <c r="AK507" s="271"/>
      <c r="AL507" s="271"/>
      <c r="AM507" s="271"/>
      <c r="AN507" s="271"/>
      <c r="AO507" s="271"/>
      <c r="AP507" s="271"/>
      <c r="AQ507" s="271"/>
      <c r="AR507" s="271"/>
      <c r="AS507" s="271"/>
      <c r="AT507" s="271"/>
      <c r="AU507" s="271"/>
      <c r="AV507" s="271"/>
      <c r="AW507" s="271"/>
      <c r="AX507" s="271"/>
      <c r="AY507" s="271"/>
      <c r="AZ507" s="271"/>
      <c r="BA507" s="271"/>
      <c r="BB507" s="271"/>
      <c r="BC507" s="271"/>
      <c r="BD507" s="271"/>
      <c r="BE507" s="271"/>
      <c r="BN507" s="271"/>
      <c r="BO507" s="271"/>
      <c r="BP507" s="275"/>
      <c r="BQ507" s="275"/>
      <c r="BR507" s="275"/>
    </row>
    <row r="508" spans="18:70" s="274" customFormat="1" x14ac:dyDescent="0.45">
      <c r="R508" s="273"/>
      <c r="S508" s="273"/>
      <c r="T508" s="271"/>
      <c r="U508" s="271"/>
      <c r="V508" s="271"/>
      <c r="W508" s="271"/>
      <c r="X508" s="271"/>
      <c r="Y508" s="271"/>
      <c r="Z508" s="271"/>
      <c r="AA508" s="271"/>
      <c r="AB508" s="271"/>
      <c r="AC508" s="271"/>
      <c r="AD508" s="271"/>
      <c r="AE508" s="271"/>
      <c r="AF508" s="271"/>
      <c r="AG508" s="271"/>
      <c r="AH508" s="271"/>
      <c r="AI508" s="271"/>
      <c r="AJ508" s="271"/>
      <c r="AK508" s="271"/>
      <c r="AL508" s="271"/>
      <c r="AM508" s="271"/>
      <c r="AN508" s="271"/>
      <c r="AO508" s="271"/>
      <c r="AP508" s="271"/>
      <c r="AQ508" s="271"/>
      <c r="AR508" s="271"/>
      <c r="AS508" s="271"/>
      <c r="AT508" s="271"/>
      <c r="AU508" s="271"/>
      <c r="AV508" s="271"/>
      <c r="AW508" s="271"/>
      <c r="AX508" s="271"/>
      <c r="AY508" s="271"/>
      <c r="AZ508" s="271"/>
      <c r="BA508" s="271"/>
      <c r="BB508" s="271"/>
      <c r="BC508" s="271"/>
      <c r="BD508" s="271"/>
      <c r="BE508" s="271"/>
      <c r="BN508" s="271"/>
      <c r="BO508" s="271"/>
      <c r="BP508" s="275"/>
      <c r="BQ508" s="275"/>
      <c r="BR508" s="275"/>
    </row>
    <row r="509" spans="18:70" s="274" customFormat="1" x14ac:dyDescent="0.45">
      <c r="R509" s="273"/>
      <c r="S509" s="273"/>
      <c r="T509" s="271"/>
      <c r="U509" s="271"/>
      <c r="V509" s="271"/>
      <c r="W509" s="271"/>
      <c r="X509" s="271"/>
      <c r="Y509" s="271"/>
      <c r="Z509" s="271"/>
      <c r="AA509" s="271"/>
      <c r="AB509" s="271"/>
      <c r="AC509" s="271"/>
      <c r="AD509" s="271"/>
      <c r="AE509" s="271"/>
      <c r="AF509" s="271"/>
      <c r="AG509" s="271"/>
      <c r="AH509" s="271"/>
      <c r="AI509" s="271"/>
      <c r="AJ509" s="271"/>
      <c r="AK509" s="271"/>
      <c r="AL509" s="271"/>
      <c r="AM509" s="271"/>
      <c r="AN509" s="271"/>
      <c r="AO509" s="271"/>
      <c r="AP509" s="271"/>
      <c r="AQ509" s="271"/>
      <c r="AR509" s="271"/>
      <c r="AS509" s="271"/>
      <c r="AT509" s="271"/>
      <c r="AU509" s="271"/>
      <c r="AV509" s="271"/>
      <c r="AW509" s="271"/>
      <c r="AX509" s="271"/>
      <c r="AY509" s="271"/>
      <c r="AZ509" s="271"/>
      <c r="BA509" s="271"/>
      <c r="BB509" s="271"/>
      <c r="BC509" s="271"/>
      <c r="BD509" s="271"/>
      <c r="BE509" s="271"/>
      <c r="BN509" s="271"/>
      <c r="BO509" s="271"/>
      <c r="BP509" s="275"/>
      <c r="BQ509" s="275"/>
      <c r="BR509" s="275"/>
    </row>
    <row r="510" spans="18:70" s="274" customFormat="1" x14ac:dyDescent="0.45">
      <c r="R510" s="273"/>
      <c r="S510" s="273"/>
      <c r="T510" s="271"/>
      <c r="U510" s="271"/>
      <c r="V510" s="271"/>
      <c r="W510" s="271"/>
      <c r="X510" s="271"/>
      <c r="Y510" s="271"/>
      <c r="Z510" s="271"/>
      <c r="AA510" s="271"/>
      <c r="AB510" s="271"/>
      <c r="AC510" s="271"/>
      <c r="AD510" s="271"/>
      <c r="AE510" s="271"/>
      <c r="AF510" s="271"/>
      <c r="AG510" s="271"/>
      <c r="AH510" s="271"/>
      <c r="AI510" s="271"/>
      <c r="AJ510" s="271"/>
      <c r="AK510" s="271"/>
      <c r="AL510" s="271"/>
      <c r="AM510" s="271"/>
      <c r="AN510" s="271"/>
      <c r="AO510" s="271"/>
      <c r="AP510" s="271"/>
      <c r="AQ510" s="271"/>
      <c r="AR510" s="271"/>
      <c r="AS510" s="271"/>
      <c r="AT510" s="271"/>
      <c r="AU510" s="271"/>
      <c r="AV510" s="271"/>
      <c r="AW510" s="271"/>
      <c r="AX510" s="271"/>
      <c r="AY510" s="271"/>
      <c r="AZ510" s="271"/>
      <c r="BA510" s="271"/>
      <c r="BB510" s="271"/>
      <c r="BC510" s="271"/>
      <c r="BD510" s="271"/>
      <c r="BE510" s="271"/>
      <c r="BN510" s="271"/>
      <c r="BO510" s="271"/>
      <c r="BP510" s="275"/>
      <c r="BQ510" s="275"/>
      <c r="BR510" s="275"/>
    </row>
    <row r="511" spans="18:70" s="274" customFormat="1" x14ac:dyDescent="0.45">
      <c r="R511" s="273"/>
      <c r="S511" s="273"/>
      <c r="T511" s="271"/>
      <c r="U511" s="271"/>
      <c r="V511" s="271"/>
      <c r="W511" s="271"/>
      <c r="X511" s="271"/>
      <c r="Y511" s="271"/>
      <c r="Z511" s="271"/>
      <c r="AA511" s="271"/>
      <c r="AB511" s="271"/>
      <c r="AC511" s="271"/>
      <c r="AD511" s="271"/>
      <c r="AE511" s="271"/>
      <c r="AF511" s="271"/>
      <c r="AG511" s="271"/>
      <c r="AH511" s="271"/>
      <c r="AI511" s="271"/>
      <c r="AJ511" s="271"/>
      <c r="AK511" s="271"/>
      <c r="AL511" s="271"/>
      <c r="AM511" s="271"/>
      <c r="AN511" s="271"/>
      <c r="AO511" s="271"/>
      <c r="AP511" s="271"/>
      <c r="AQ511" s="271"/>
      <c r="AR511" s="271"/>
      <c r="AS511" s="271"/>
      <c r="AT511" s="271"/>
      <c r="AU511" s="271"/>
      <c r="AV511" s="271"/>
      <c r="AW511" s="271"/>
      <c r="AX511" s="271"/>
      <c r="AY511" s="271"/>
      <c r="AZ511" s="271"/>
      <c r="BA511" s="271"/>
      <c r="BB511" s="271"/>
      <c r="BC511" s="271"/>
      <c r="BD511" s="271"/>
      <c r="BE511" s="271"/>
      <c r="BN511" s="271"/>
      <c r="BO511" s="271"/>
      <c r="BP511" s="275"/>
      <c r="BQ511" s="275"/>
      <c r="BR511" s="275"/>
    </row>
    <row r="512" spans="18:70" s="274" customFormat="1" x14ac:dyDescent="0.45">
      <c r="R512" s="273"/>
      <c r="S512" s="273"/>
      <c r="T512" s="271"/>
      <c r="U512" s="271"/>
      <c r="V512" s="271"/>
      <c r="W512" s="271"/>
      <c r="X512" s="271"/>
      <c r="Y512" s="271"/>
      <c r="Z512" s="271"/>
      <c r="AA512" s="271"/>
      <c r="AB512" s="271"/>
      <c r="AC512" s="271"/>
      <c r="AD512" s="271"/>
      <c r="AE512" s="271"/>
      <c r="AF512" s="271"/>
      <c r="AG512" s="271"/>
      <c r="AH512" s="271"/>
      <c r="AI512" s="271"/>
      <c r="AJ512" s="271"/>
      <c r="AK512" s="271"/>
      <c r="AL512" s="271"/>
      <c r="AM512" s="271"/>
      <c r="AN512" s="271"/>
      <c r="AO512" s="271"/>
      <c r="AP512" s="271"/>
      <c r="AQ512" s="271"/>
      <c r="AR512" s="271"/>
      <c r="AS512" s="271"/>
      <c r="AT512" s="271"/>
      <c r="AU512" s="271"/>
      <c r="AV512" s="271"/>
      <c r="AW512" s="271"/>
      <c r="AX512" s="271"/>
      <c r="AY512" s="271"/>
      <c r="AZ512" s="271"/>
      <c r="BA512" s="271"/>
      <c r="BB512" s="271"/>
      <c r="BC512" s="271"/>
      <c r="BD512" s="271"/>
      <c r="BE512" s="271"/>
      <c r="BN512" s="271"/>
      <c r="BO512" s="271"/>
      <c r="BP512" s="275"/>
      <c r="BQ512" s="275"/>
      <c r="BR512" s="275"/>
    </row>
    <row r="513" spans="18:70" s="274" customFormat="1" x14ac:dyDescent="0.45">
      <c r="R513" s="273"/>
      <c r="S513" s="273"/>
      <c r="T513" s="271"/>
      <c r="U513" s="271"/>
      <c r="V513" s="271"/>
      <c r="W513" s="271"/>
      <c r="X513" s="271"/>
      <c r="Y513" s="271"/>
      <c r="Z513" s="271"/>
      <c r="AA513" s="271"/>
      <c r="AB513" s="271"/>
      <c r="AC513" s="271"/>
      <c r="AD513" s="271"/>
      <c r="AE513" s="271"/>
      <c r="AF513" s="271"/>
      <c r="AG513" s="271"/>
      <c r="AH513" s="271"/>
      <c r="AI513" s="271"/>
      <c r="AJ513" s="271"/>
      <c r="AK513" s="271"/>
      <c r="AL513" s="271"/>
      <c r="AM513" s="271"/>
      <c r="AN513" s="271"/>
      <c r="AO513" s="271"/>
      <c r="AP513" s="271"/>
      <c r="AQ513" s="271"/>
      <c r="AR513" s="271"/>
      <c r="AS513" s="271"/>
      <c r="AT513" s="271"/>
      <c r="AU513" s="271"/>
      <c r="AV513" s="271"/>
      <c r="AW513" s="271"/>
      <c r="AX513" s="271"/>
      <c r="AY513" s="271"/>
      <c r="AZ513" s="271"/>
      <c r="BA513" s="271"/>
      <c r="BB513" s="271"/>
      <c r="BC513" s="271"/>
      <c r="BD513" s="271"/>
      <c r="BE513" s="271"/>
      <c r="BN513" s="271"/>
      <c r="BO513" s="271"/>
      <c r="BP513" s="275"/>
      <c r="BQ513" s="275"/>
      <c r="BR513" s="275"/>
    </row>
    <row r="514" spans="18:70" s="274" customFormat="1" x14ac:dyDescent="0.45">
      <c r="R514" s="273"/>
      <c r="S514" s="273"/>
      <c r="T514" s="271"/>
      <c r="U514" s="271"/>
      <c r="V514" s="271"/>
      <c r="W514" s="271"/>
      <c r="X514" s="271"/>
      <c r="Y514" s="271"/>
      <c r="Z514" s="271"/>
      <c r="AA514" s="271"/>
      <c r="AB514" s="271"/>
      <c r="AC514" s="271"/>
      <c r="AD514" s="271"/>
      <c r="AE514" s="271"/>
      <c r="AF514" s="271"/>
      <c r="AG514" s="271"/>
      <c r="AH514" s="271"/>
      <c r="AI514" s="271"/>
      <c r="AJ514" s="271"/>
      <c r="AK514" s="271"/>
      <c r="AL514" s="271"/>
      <c r="AM514" s="271"/>
      <c r="AN514" s="271"/>
      <c r="AO514" s="271"/>
      <c r="AP514" s="271"/>
      <c r="AQ514" s="271"/>
      <c r="AR514" s="271"/>
      <c r="AS514" s="271"/>
      <c r="AT514" s="271"/>
      <c r="AU514" s="271"/>
      <c r="AV514" s="271"/>
      <c r="AW514" s="271"/>
      <c r="AX514" s="271"/>
      <c r="AY514" s="271"/>
      <c r="AZ514" s="271"/>
      <c r="BA514" s="271"/>
      <c r="BB514" s="271"/>
      <c r="BC514" s="271"/>
      <c r="BD514" s="271"/>
      <c r="BE514" s="271"/>
      <c r="BN514" s="271"/>
      <c r="BO514" s="271"/>
      <c r="BP514" s="275"/>
      <c r="BQ514" s="275"/>
      <c r="BR514" s="275"/>
    </row>
    <row r="515" spans="18:70" s="274" customFormat="1" x14ac:dyDescent="0.45">
      <c r="R515" s="273"/>
      <c r="S515" s="273"/>
      <c r="T515" s="271"/>
      <c r="U515" s="271"/>
      <c r="V515" s="271"/>
      <c r="W515" s="271"/>
      <c r="X515" s="271"/>
      <c r="Y515" s="271"/>
      <c r="Z515" s="271"/>
      <c r="AA515" s="271"/>
      <c r="AB515" s="271"/>
      <c r="AC515" s="271"/>
      <c r="AD515" s="271"/>
      <c r="AE515" s="271"/>
      <c r="AF515" s="271"/>
      <c r="AG515" s="271"/>
      <c r="AH515" s="271"/>
      <c r="AI515" s="271"/>
      <c r="AJ515" s="271"/>
      <c r="AK515" s="271"/>
      <c r="AL515" s="271"/>
      <c r="AM515" s="271"/>
      <c r="AN515" s="271"/>
      <c r="AO515" s="271"/>
      <c r="AP515" s="271"/>
      <c r="AQ515" s="271"/>
      <c r="AR515" s="271"/>
      <c r="AS515" s="271"/>
      <c r="AT515" s="271"/>
      <c r="AU515" s="271"/>
      <c r="AV515" s="271"/>
      <c r="AW515" s="271"/>
      <c r="AX515" s="271"/>
      <c r="AY515" s="271"/>
      <c r="AZ515" s="271"/>
      <c r="BA515" s="271"/>
      <c r="BB515" s="271"/>
      <c r="BC515" s="271"/>
      <c r="BD515" s="271"/>
      <c r="BE515" s="271"/>
      <c r="BN515" s="271"/>
      <c r="BO515" s="271"/>
      <c r="BP515" s="275"/>
      <c r="BQ515" s="275"/>
      <c r="BR515" s="275"/>
    </row>
    <row r="516" spans="18:70" s="274" customFormat="1" x14ac:dyDescent="0.45">
      <c r="R516" s="273"/>
      <c r="S516" s="273"/>
      <c r="T516" s="271"/>
      <c r="U516" s="271"/>
      <c r="V516" s="271"/>
      <c r="W516" s="271"/>
      <c r="X516" s="271"/>
      <c r="Y516" s="271"/>
      <c r="Z516" s="271"/>
      <c r="AA516" s="271"/>
      <c r="AB516" s="271"/>
      <c r="AC516" s="271"/>
      <c r="AD516" s="271"/>
      <c r="AE516" s="271"/>
      <c r="AF516" s="271"/>
      <c r="AG516" s="271"/>
      <c r="AH516" s="271"/>
      <c r="AI516" s="271"/>
      <c r="AJ516" s="271"/>
      <c r="AK516" s="271"/>
      <c r="AL516" s="271"/>
      <c r="AM516" s="271"/>
      <c r="AN516" s="271"/>
      <c r="AO516" s="271"/>
      <c r="AP516" s="271"/>
      <c r="AQ516" s="271"/>
      <c r="AR516" s="271"/>
      <c r="AS516" s="271"/>
      <c r="AT516" s="271"/>
      <c r="AU516" s="271"/>
      <c r="AV516" s="271"/>
      <c r="AW516" s="271"/>
      <c r="AX516" s="271"/>
      <c r="AY516" s="271"/>
      <c r="AZ516" s="271"/>
      <c r="BA516" s="271"/>
      <c r="BB516" s="271"/>
      <c r="BC516" s="271"/>
      <c r="BD516" s="271"/>
      <c r="BE516" s="271"/>
      <c r="BN516" s="271"/>
      <c r="BO516" s="271"/>
      <c r="BP516" s="275"/>
      <c r="BQ516" s="275"/>
      <c r="BR516" s="275"/>
    </row>
    <row r="517" spans="18:70" s="274" customFormat="1" x14ac:dyDescent="0.45">
      <c r="R517" s="273"/>
      <c r="S517" s="273"/>
      <c r="T517" s="271"/>
      <c r="U517" s="271"/>
      <c r="V517" s="271"/>
      <c r="W517" s="271"/>
      <c r="X517" s="271"/>
      <c r="Y517" s="271"/>
      <c r="Z517" s="271"/>
      <c r="AA517" s="271"/>
      <c r="AB517" s="271"/>
      <c r="AC517" s="271"/>
      <c r="AD517" s="271"/>
      <c r="AE517" s="271"/>
      <c r="AF517" s="271"/>
      <c r="AG517" s="271"/>
      <c r="AH517" s="271"/>
      <c r="AI517" s="271"/>
      <c r="AJ517" s="271"/>
      <c r="AK517" s="271"/>
      <c r="AL517" s="271"/>
      <c r="AM517" s="271"/>
      <c r="AN517" s="271"/>
      <c r="AO517" s="271"/>
      <c r="AP517" s="271"/>
      <c r="AQ517" s="271"/>
      <c r="AR517" s="271"/>
      <c r="AS517" s="271"/>
      <c r="AT517" s="271"/>
      <c r="AU517" s="271"/>
      <c r="AV517" s="271"/>
      <c r="AW517" s="271"/>
      <c r="AX517" s="271"/>
      <c r="AY517" s="271"/>
      <c r="AZ517" s="271"/>
      <c r="BA517" s="271"/>
      <c r="BB517" s="271"/>
      <c r="BC517" s="271"/>
      <c r="BD517" s="271"/>
      <c r="BE517" s="271"/>
      <c r="BN517" s="271"/>
      <c r="BO517" s="271"/>
      <c r="BP517" s="275"/>
      <c r="BQ517" s="275"/>
      <c r="BR517" s="275"/>
    </row>
    <row r="518" spans="18:70" s="274" customFormat="1" x14ac:dyDescent="0.45">
      <c r="R518" s="273"/>
      <c r="S518" s="273"/>
      <c r="T518" s="271"/>
      <c r="U518" s="271"/>
      <c r="V518" s="271"/>
      <c r="W518" s="271"/>
      <c r="X518" s="271"/>
      <c r="Y518" s="271"/>
      <c r="Z518" s="271"/>
      <c r="AA518" s="271"/>
      <c r="AB518" s="271"/>
      <c r="AC518" s="271"/>
      <c r="AD518" s="271"/>
      <c r="AE518" s="271"/>
      <c r="AF518" s="271"/>
      <c r="AG518" s="271"/>
      <c r="AH518" s="271"/>
      <c r="AI518" s="271"/>
      <c r="AJ518" s="271"/>
      <c r="AK518" s="271"/>
      <c r="AL518" s="271"/>
      <c r="AM518" s="271"/>
      <c r="AN518" s="271"/>
      <c r="AO518" s="271"/>
      <c r="AP518" s="271"/>
      <c r="AQ518" s="271"/>
      <c r="AR518" s="271"/>
      <c r="AS518" s="271"/>
      <c r="AT518" s="271"/>
      <c r="AU518" s="271"/>
      <c r="AV518" s="271"/>
      <c r="AW518" s="271"/>
      <c r="AX518" s="271"/>
      <c r="AY518" s="271"/>
      <c r="AZ518" s="271"/>
      <c r="BA518" s="271"/>
      <c r="BB518" s="271"/>
      <c r="BC518" s="271"/>
      <c r="BD518" s="271"/>
      <c r="BE518" s="271"/>
      <c r="BN518" s="271"/>
      <c r="BO518" s="271"/>
      <c r="BP518" s="275"/>
      <c r="BQ518" s="275"/>
      <c r="BR518" s="275"/>
    </row>
    <row r="519" spans="18:70" s="274" customFormat="1" x14ac:dyDescent="0.45">
      <c r="R519" s="273"/>
      <c r="S519" s="273"/>
      <c r="T519" s="271"/>
      <c r="U519" s="271"/>
      <c r="V519" s="271"/>
      <c r="W519" s="271"/>
      <c r="X519" s="271"/>
      <c r="Y519" s="271"/>
      <c r="Z519" s="271"/>
      <c r="AA519" s="271"/>
      <c r="AB519" s="271"/>
      <c r="AC519" s="271"/>
      <c r="AD519" s="271"/>
      <c r="AE519" s="271"/>
      <c r="AF519" s="271"/>
      <c r="AG519" s="271"/>
      <c r="AH519" s="271"/>
      <c r="AI519" s="271"/>
      <c r="AJ519" s="271"/>
      <c r="AK519" s="271"/>
      <c r="AL519" s="271"/>
      <c r="AM519" s="271"/>
      <c r="AN519" s="271"/>
      <c r="AO519" s="271"/>
      <c r="AP519" s="271"/>
      <c r="AQ519" s="271"/>
      <c r="AR519" s="271"/>
      <c r="AS519" s="271"/>
      <c r="AT519" s="271"/>
      <c r="AU519" s="271"/>
      <c r="AV519" s="271"/>
      <c r="AW519" s="271"/>
      <c r="AX519" s="271"/>
      <c r="AY519" s="271"/>
      <c r="AZ519" s="271"/>
      <c r="BA519" s="271"/>
      <c r="BB519" s="271"/>
      <c r="BC519" s="271"/>
      <c r="BD519" s="271"/>
      <c r="BE519" s="271"/>
      <c r="BN519" s="271"/>
      <c r="BO519" s="271"/>
      <c r="BP519" s="275"/>
      <c r="BQ519" s="275"/>
      <c r="BR519" s="275"/>
    </row>
    <row r="520" spans="18:70" s="274" customFormat="1" x14ac:dyDescent="0.45">
      <c r="R520" s="273"/>
      <c r="S520" s="273"/>
      <c r="T520" s="271"/>
      <c r="U520" s="271"/>
      <c r="V520" s="271"/>
      <c r="W520" s="271"/>
      <c r="X520" s="271"/>
      <c r="Y520" s="271"/>
      <c r="Z520" s="271"/>
      <c r="AA520" s="271"/>
      <c r="AB520" s="271"/>
      <c r="AC520" s="271"/>
      <c r="AD520" s="271"/>
      <c r="AE520" s="271"/>
      <c r="AF520" s="271"/>
      <c r="AG520" s="271"/>
      <c r="AH520" s="271"/>
      <c r="AI520" s="271"/>
      <c r="AJ520" s="271"/>
      <c r="AK520" s="271"/>
      <c r="AL520" s="271"/>
      <c r="AM520" s="271"/>
      <c r="AN520" s="271"/>
      <c r="AO520" s="271"/>
      <c r="AP520" s="271"/>
      <c r="AQ520" s="271"/>
      <c r="AR520" s="271"/>
      <c r="AS520" s="271"/>
      <c r="AT520" s="271"/>
      <c r="AU520" s="271"/>
      <c r="AV520" s="271"/>
      <c r="AW520" s="271"/>
      <c r="AX520" s="271"/>
      <c r="AY520" s="271"/>
      <c r="AZ520" s="271"/>
      <c r="BA520" s="271"/>
      <c r="BB520" s="271"/>
      <c r="BC520" s="271"/>
      <c r="BD520" s="271"/>
      <c r="BE520" s="271"/>
      <c r="BN520" s="271"/>
      <c r="BO520" s="271"/>
      <c r="BP520" s="275"/>
      <c r="BQ520" s="275"/>
      <c r="BR520" s="275"/>
    </row>
    <row r="521" spans="18:70" s="274" customFormat="1" x14ac:dyDescent="0.45">
      <c r="R521" s="273"/>
      <c r="S521" s="273"/>
      <c r="T521" s="271"/>
      <c r="U521" s="271"/>
      <c r="V521" s="271"/>
      <c r="W521" s="271"/>
      <c r="X521" s="271"/>
      <c r="Y521" s="271"/>
      <c r="Z521" s="271"/>
      <c r="AA521" s="271"/>
      <c r="AB521" s="271"/>
      <c r="AC521" s="271"/>
      <c r="AD521" s="271"/>
      <c r="AE521" s="271"/>
      <c r="AF521" s="271"/>
      <c r="AG521" s="271"/>
      <c r="AH521" s="271"/>
      <c r="AI521" s="271"/>
      <c r="AJ521" s="271"/>
      <c r="AK521" s="271"/>
      <c r="AL521" s="271"/>
      <c r="AM521" s="271"/>
      <c r="AN521" s="271"/>
      <c r="AO521" s="271"/>
      <c r="AP521" s="271"/>
      <c r="AQ521" s="271"/>
      <c r="AR521" s="271"/>
      <c r="AS521" s="271"/>
      <c r="AT521" s="271"/>
      <c r="AU521" s="271"/>
      <c r="AV521" s="271"/>
      <c r="AW521" s="271"/>
      <c r="AX521" s="271"/>
      <c r="AY521" s="271"/>
      <c r="AZ521" s="271"/>
      <c r="BA521" s="271"/>
      <c r="BB521" s="271"/>
      <c r="BC521" s="271"/>
      <c r="BD521" s="271"/>
      <c r="BE521" s="271"/>
      <c r="BN521" s="271"/>
      <c r="BO521" s="271"/>
      <c r="BP521" s="275"/>
      <c r="BQ521" s="275"/>
      <c r="BR521" s="275"/>
    </row>
    <row r="522" spans="18:70" s="274" customFormat="1" x14ac:dyDescent="0.45">
      <c r="R522" s="273"/>
      <c r="S522" s="273"/>
      <c r="T522" s="271"/>
      <c r="U522" s="271"/>
      <c r="V522" s="271"/>
      <c r="W522" s="271"/>
      <c r="X522" s="271"/>
      <c r="Y522" s="271"/>
      <c r="Z522" s="271"/>
      <c r="AA522" s="271"/>
      <c r="AB522" s="271"/>
      <c r="AC522" s="271"/>
      <c r="AD522" s="271"/>
      <c r="AE522" s="271"/>
      <c r="AF522" s="271"/>
      <c r="AG522" s="271"/>
      <c r="AH522" s="271"/>
      <c r="AI522" s="271"/>
      <c r="AJ522" s="271"/>
      <c r="AK522" s="271"/>
      <c r="AL522" s="271"/>
      <c r="AM522" s="271"/>
      <c r="AN522" s="271"/>
      <c r="AO522" s="271"/>
      <c r="AP522" s="271"/>
      <c r="AQ522" s="271"/>
      <c r="AR522" s="271"/>
      <c r="AS522" s="271"/>
      <c r="AT522" s="271"/>
      <c r="AU522" s="271"/>
      <c r="AV522" s="271"/>
      <c r="AW522" s="271"/>
      <c r="AX522" s="271"/>
      <c r="AY522" s="271"/>
      <c r="AZ522" s="271"/>
      <c r="BA522" s="271"/>
      <c r="BB522" s="271"/>
      <c r="BC522" s="271"/>
      <c r="BD522" s="271"/>
      <c r="BE522" s="271"/>
      <c r="BN522" s="271"/>
      <c r="BO522" s="271"/>
      <c r="BP522" s="275"/>
      <c r="BQ522" s="275"/>
      <c r="BR522" s="275"/>
    </row>
    <row r="523" spans="18:70" s="274" customFormat="1" x14ac:dyDescent="0.45">
      <c r="R523" s="273"/>
      <c r="S523" s="273"/>
      <c r="T523" s="271"/>
      <c r="U523" s="271"/>
      <c r="V523" s="271"/>
      <c r="W523" s="271"/>
      <c r="X523" s="271"/>
      <c r="Y523" s="271"/>
      <c r="Z523" s="271"/>
      <c r="AA523" s="271"/>
      <c r="AB523" s="271"/>
      <c r="AC523" s="271"/>
      <c r="AD523" s="271"/>
      <c r="AE523" s="271"/>
      <c r="AF523" s="271"/>
      <c r="AG523" s="271"/>
      <c r="AH523" s="271"/>
      <c r="AI523" s="271"/>
      <c r="AJ523" s="271"/>
      <c r="AK523" s="271"/>
      <c r="AL523" s="271"/>
      <c r="AM523" s="271"/>
      <c r="AN523" s="271"/>
      <c r="AO523" s="271"/>
      <c r="AP523" s="271"/>
      <c r="AQ523" s="271"/>
      <c r="AR523" s="271"/>
      <c r="AS523" s="271"/>
      <c r="AT523" s="271"/>
      <c r="AU523" s="271"/>
      <c r="AV523" s="271"/>
      <c r="AW523" s="271"/>
      <c r="AX523" s="271"/>
      <c r="AY523" s="271"/>
      <c r="AZ523" s="271"/>
      <c r="BA523" s="271"/>
      <c r="BB523" s="271"/>
      <c r="BC523" s="271"/>
      <c r="BD523" s="271"/>
      <c r="BE523" s="271"/>
      <c r="BN523" s="271"/>
      <c r="BO523" s="271"/>
      <c r="BP523" s="275"/>
      <c r="BQ523" s="275"/>
      <c r="BR523" s="275"/>
    </row>
    <row r="524" spans="18:70" s="274" customFormat="1" x14ac:dyDescent="0.45">
      <c r="R524" s="273"/>
      <c r="S524" s="273"/>
      <c r="T524" s="271"/>
      <c r="U524" s="271"/>
      <c r="V524" s="271"/>
      <c r="W524" s="271"/>
      <c r="X524" s="271"/>
      <c r="Y524" s="271"/>
      <c r="Z524" s="271"/>
      <c r="AA524" s="271"/>
      <c r="AB524" s="271"/>
      <c r="AC524" s="271"/>
      <c r="AD524" s="271"/>
      <c r="AE524" s="271"/>
      <c r="AF524" s="271"/>
      <c r="AG524" s="271"/>
      <c r="AH524" s="271"/>
      <c r="AI524" s="271"/>
      <c r="AJ524" s="271"/>
      <c r="AK524" s="271"/>
      <c r="AL524" s="271"/>
      <c r="AM524" s="271"/>
      <c r="AN524" s="271"/>
      <c r="AO524" s="271"/>
      <c r="AP524" s="271"/>
      <c r="AQ524" s="271"/>
      <c r="AR524" s="271"/>
      <c r="AS524" s="271"/>
      <c r="AT524" s="271"/>
      <c r="AU524" s="271"/>
      <c r="AV524" s="271"/>
      <c r="AW524" s="271"/>
      <c r="AX524" s="271"/>
      <c r="AY524" s="271"/>
      <c r="AZ524" s="271"/>
      <c r="BA524" s="271"/>
      <c r="BB524" s="271"/>
      <c r="BC524" s="271"/>
      <c r="BD524" s="271"/>
      <c r="BE524" s="271"/>
      <c r="BN524" s="271"/>
      <c r="BO524" s="271"/>
      <c r="BP524" s="275"/>
      <c r="BQ524" s="275"/>
      <c r="BR524" s="275"/>
    </row>
    <row r="525" spans="18:70" s="274" customFormat="1" x14ac:dyDescent="0.45">
      <c r="R525" s="273"/>
      <c r="S525" s="273"/>
      <c r="T525" s="271"/>
      <c r="U525" s="271"/>
      <c r="V525" s="271"/>
      <c r="W525" s="271"/>
      <c r="X525" s="271"/>
      <c r="Y525" s="271"/>
      <c r="Z525" s="271"/>
      <c r="AA525" s="271"/>
      <c r="AB525" s="271"/>
      <c r="AC525" s="271"/>
      <c r="AD525" s="271"/>
      <c r="AE525" s="271"/>
      <c r="AF525" s="271"/>
      <c r="AG525" s="271"/>
      <c r="AH525" s="271"/>
      <c r="AI525" s="271"/>
      <c r="AJ525" s="271"/>
      <c r="AK525" s="271"/>
      <c r="AL525" s="271"/>
      <c r="AM525" s="271"/>
      <c r="AN525" s="271"/>
      <c r="AO525" s="271"/>
      <c r="AP525" s="271"/>
      <c r="AQ525" s="271"/>
      <c r="AR525" s="271"/>
      <c r="AS525" s="271"/>
      <c r="AT525" s="271"/>
      <c r="AU525" s="271"/>
      <c r="AV525" s="271"/>
      <c r="AW525" s="271"/>
      <c r="AX525" s="271"/>
      <c r="AY525" s="271"/>
      <c r="AZ525" s="271"/>
      <c r="BA525" s="271"/>
      <c r="BB525" s="271"/>
      <c r="BC525" s="271"/>
      <c r="BD525" s="271"/>
      <c r="BE525" s="271"/>
      <c r="BN525" s="271"/>
      <c r="BO525" s="271"/>
      <c r="BP525" s="275"/>
      <c r="BQ525" s="275"/>
      <c r="BR525" s="275"/>
    </row>
    <row r="526" spans="18:70" s="274" customFormat="1" x14ac:dyDescent="0.45">
      <c r="R526" s="273"/>
      <c r="S526" s="273"/>
      <c r="T526" s="271"/>
      <c r="U526" s="271"/>
      <c r="V526" s="271"/>
      <c r="W526" s="271"/>
      <c r="X526" s="271"/>
      <c r="Y526" s="271"/>
      <c r="Z526" s="271"/>
      <c r="AA526" s="271"/>
      <c r="AB526" s="271"/>
      <c r="AC526" s="271"/>
      <c r="AD526" s="271"/>
      <c r="AE526" s="271"/>
      <c r="AF526" s="271"/>
      <c r="AG526" s="271"/>
      <c r="AH526" s="271"/>
      <c r="AI526" s="271"/>
      <c r="AJ526" s="271"/>
      <c r="AK526" s="271"/>
      <c r="AL526" s="271"/>
      <c r="AM526" s="271"/>
      <c r="AN526" s="271"/>
      <c r="AO526" s="271"/>
      <c r="AP526" s="271"/>
      <c r="AQ526" s="271"/>
      <c r="AR526" s="271"/>
      <c r="AS526" s="271"/>
      <c r="AT526" s="271"/>
      <c r="AU526" s="271"/>
      <c r="AV526" s="271"/>
      <c r="AW526" s="271"/>
      <c r="AX526" s="271"/>
      <c r="AY526" s="271"/>
      <c r="AZ526" s="271"/>
      <c r="BA526" s="271"/>
      <c r="BB526" s="271"/>
      <c r="BC526" s="271"/>
      <c r="BD526" s="271"/>
      <c r="BE526" s="271"/>
      <c r="BN526" s="271"/>
      <c r="BO526" s="271"/>
      <c r="BP526" s="275"/>
      <c r="BQ526" s="275"/>
      <c r="BR526" s="275"/>
    </row>
    <row r="527" spans="18:70" s="274" customFormat="1" x14ac:dyDescent="0.45">
      <c r="R527" s="273"/>
      <c r="S527" s="273"/>
      <c r="T527" s="271"/>
      <c r="U527" s="271"/>
      <c r="V527" s="271"/>
      <c r="W527" s="271"/>
      <c r="X527" s="271"/>
      <c r="Y527" s="271"/>
      <c r="Z527" s="271"/>
      <c r="AA527" s="271"/>
      <c r="AB527" s="271"/>
      <c r="AC527" s="271"/>
      <c r="AD527" s="271"/>
      <c r="AE527" s="271"/>
      <c r="AF527" s="271"/>
      <c r="AG527" s="271"/>
      <c r="AH527" s="271"/>
      <c r="AI527" s="271"/>
      <c r="AJ527" s="271"/>
      <c r="AK527" s="271"/>
      <c r="AL527" s="271"/>
      <c r="AM527" s="271"/>
      <c r="AN527" s="271"/>
      <c r="AO527" s="271"/>
      <c r="AP527" s="271"/>
      <c r="AQ527" s="271"/>
      <c r="AR527" s="271"/>
      <c r="AS527" s="271"/>
      <c r="AT527" s="271"/>
      <c r="AU527" s="271"/>
      <c r="AV527" s="271"/>
      <c r="AW527" s="271"/>
      <c r="AX527" s="271"/>
      <c r="AY527" s="271"/>
      <c r="AZ527" s="271"/>
      <c r="BA527" s="271"/>
      <c r="BB527" s="271"/>
      <c r="BC527" s="271"/>
      <c r="BD527" s="271"/>
      <c r="BE527" s="271"/>
      <c r="BN527" s="271"/>
      <c r="BO527" s="271"/>
      <c r="BP527" s="275"/>
      <c r="BQ527" s="275"/>
      <c r="BR527" s="275"/>
    </row>
    <row r="528" spans="18:70" s="274" customFormat="1" x14ac:dyDescent="0.45">
      <c r="R528" s="273"/>
      <c r="S528" s="273"/>
      <c r="T528" s="271"/>
      <c r="U528" s="271"/>
      <c r="V528" s="271"/>
      <c r="W528" s="271"/>
      <c r="X528" s="271"/>
      <c r="Y528" s="271"/>
      <c r="Z528" s="271"/>
      <c r="AA528" s="271"/>
      <c r="AB528" s="271"/>
      <c r="AC528" s="271"/>
      <c r="AD528" s="271"/>
      <c r="AE528" s="271"/>
      <c r="AF528" s="271"/>
      <c r="AG528" s="271"/>
      <c r="AH528" s="271"/>
      <c r="AI528" s="271"/>
      <c r="AJ528" s="271"/>
      <c r="AK528" s="271"/>
      <c r="AL528" s="271"/>
      <c r="AM528" s="271"/>
      <c r="AN528" s="271"/>
      <c r="AO528" s="271"/>
      <c r="AP528" s="271"/>
      <c r="AQ528" s="271"/>
      <c r="AR528" s="271"/>
      <c r="AS528" s="271"/>
      <c r="AT528" s="271"/>
      <c r="AU528" s="271"/>
      <c r="AV528" s="271"/>
      <c r="AW528" s="271"/>
      <c r="AX528" s="271"/>
      <c r="AY528" s="271"/>
      <c r="AZ528" s="271"/>
      <c r="BA528" s="271"/>
      <c r="BB528" s="271"/>
      <c r="BC528" s="271"/>
      <c r="BD528" s="271"/>
      <c r="BE528" s="271"/>
      <c r="BN528" s="271"/>
      <c r="BO528" s="271"/>
      <c r="BP528" s="275"/>
      <c r="BQ528" s="275"/>
      <c r="BR528" s="275"/>
    </row>
    <row r="529" spans="18:70" s="274" customFormat="1" x14ac:dyDescent="0.45">
      <c r="R529" s="273"/>
      <c r="S529" s="273"/>
      <c r="T529" s="271"/>
      <c r="U529" s="271"/>
      <c r="V529" s="271"/>
      <c r="W529" s="271"/>
      <c r="X529" s="271"/>
      <c r="Y529" s="271"/>
      <c r="Z529" s="271"/>
      <c r="AA529" s="271"/>
      <c r="AB529" s="271"/>
      <c r="AC529" s="271"/>
      <c r="AD529" s="271"/>
      <c r="AE529" s="271"/>
      <c r="AF529" s="271"/>
      <c r="AG529" s="271"/>
      <c r="AH529" s="271"/>
      <c r="AI529" s="271"/>
      <c r="AJ529" s="271"/>
      <c r="AK529" s="271"/>
      <c r="AL529" s="271"/>
      <c r="AM529" s="271"/>
      <c r="AN529" s="271"/>
      <c r="AO529" s="271"/>
      <c r="AP529" s="271"/>
      <c r="AQ529" s="271"/>
      <c r="AR529" s="271"/>
      <c r="AS529" s="271"/>
      <c r="AT529" s="271"/>
      <c r="AU529" s="271"/>
      <c r="AV529" s="271"/>
      <c r="AW529" s="271"/>
      <c r="AX529" s="271"/>
      <c r="AY529" s="271"/>
      <c r="AZ529" s="271"/>
      <c r="BA529" s="271"/>
      <c r="BB529" s="271"/>
      <c r="BC529" s="271"/>
      <c r="BD529" s="271"/>
      <c r="BE529" s="271"/>
      <c r="BN529" s="271"/>
      <c r="BO529" s="271"/>
      <c r="BP529" s="275"/>
      <c r="BQ529" s="275"/>
      <c r="BR529" s="275"/>
    </row>
    <row r="530" spans="18:70" s="274" customFormat="1" x14ac:dyDescent="0.45">
      <c r="R530" s="273"/>
      <c r="S530" s="273"/>
      <c r="T530" s="271"/>
      <c r="U530" s="271"/>
      <c r="V530" s="271"/>
      <c r="W530" s="271"/>
      <c r="X530" s="271"/>
      <c r="Y530" s="271"/>
      <c r="Z530" s="271"/>
      <c r="AA530" s="271"/>
      <c r="AB530" s="271"/>
      <c r="AC530" s="271"/>
      <c r="AD530" s="271"/>
      <c r="AE530" s="271"/>
      <c r="AF530" s="271"/>
      <c r="AG530" s="271"/>
      <c r="AH530" s="271"/>
      <c r="AI530" s="271"/>
      <c r="AJ530" s="271"/>
      <c r="AK530" s="271"/>
      <c r="AL530" s="271"/>
      <c r="AM530" s="271"/>
      <c r="AN530" s="271"/>
      <c r="AO530" s="271"/>
      <c r="AP530" s="271"/>
      <c r="AQ530" s="271"/>
      <c r="AR530" s="271"/>
      <c r="AS530" s="271"/>
      <c r="AT530" s="271"/>
      <c r="AU530" s="271"/>
      <c r="AV530" s="271"/>
      <c r="AW530" s="271"/>
      <c r="AX530" s="271"/>
      <c r="AY530" s="271"/>
      <c r="AZ530" s="271"/>
      <c r="BA530" s="271"/>
      <c r="BB530" s="271"/>
      <c r="BC530" s="271"/>
      <c r="BD530" s="271"/>
      <c r="BE530" s="271"/>
      <c r="BN530" s="271"/>
      <c r="BO530" s="271"/>
      <c r="BP530" s="275"/>
      <c r="BQ530" s="275"/>
      <c r="BR530" s="275"/>
    </row>
    <row r="531" spans="18:70" s="274" customFormat="1" x14ac:dyDescent="0.45">
      <c r="R531" s="273"/>
      <c r="S531" s="273"/>
      <c r="T531" s="271"/>
      <c r="U531" s="271"/>
      <c r="V531" s="271"/>
      <c r="W531" s="271"/>
      <c r="X531" s="271"/>
      <c r="Y531" s="271"/>
      <c r="Z531" s="271"/>
      <c r="AA531" s="271"/>
      <c r="AB531" s="271"/>
      <c r="AC531" s="271"/>
      <c r="AD531" s="271"/>
      <c r="AE531" s="271"/>
      <c r="AF531" s="271"/>
      <c r="AG531" s="271"/>
      <c r="AH531" s="271"/>
      <c r="AI531" s="271"/>
      <c r="AJ531" s="271"/>
      <c r="AK531" s="271"/>
      <c r="AL531" s="271"/>
      <c r="AM531" s="271"/>
      <c r="AN531" s="271"/>
      <c r="AO531" s="271"/>
      <c r="AP531" s="271"/>
      <c r="AQ531" s="271"/>
      <c r="AR531" s="271"/>
      <c r="AS531" s="271"/>
      <c r="AT531" s="271"/>
      <c r="AU531" s="271"/>
      <c r="AV531" s="271"/>
      <c r="AW531" s="271"/>
      <c r="AX531" s="271"/>
      <c r="AY531" s="271"/>
      <c r="AZ531" s="271"/>
      <c r="BA531" s="271"/>
      <c r="BB531" s="271"/>
      <c r="BC531" s="271"/>
      <c r="BD531" s="271"/>
      <c r="BE531" s="271"/>
      <c r="BN531" s="271"/>
      <c r="BO531" s="271"/>
      <c r="BP531" s="275"/>
      <c r="BQ531" s="275"/>
      <c r="BR531" s="275"/>
    </row>
    <row r="532" spans="18:70" s="274" customFormat="1" x14ac:dyDescent="0.45">
      <c r="R532" s="273"/>
      <c r="S532" s="273"/>
      <c r="T532" s="271"/>
      <c r="U532" s="271"/>
      <c r="V532" s="271"/>
      <c r="W532" s="271"/>
      <c r="X532" s="271"/>
      <c r="Y532" s="271"/>
      <c r="Z532" s="271"/>
      <c r="AA532" s="271"/>
      <c r="AB532" s="271"/>
      <c r="AC532" s="271"/>
      <c r="AD532" s="271"/>
      <c r="AE532" s="271"/>
      <c r="AF532" s="271"/>
      <c r="AG532" s="271"/>
      <c r="AH532" s="271"/>
      <c r="AI532" s="271"/>
      <c r="AJ532" s="271"/>
      <c r="AK532" s="271"/>
      <c r="AL532" s="271"/>
      <c r="AM532" s="271"/>
      <c r="AN532" s="271"/>
      <c r="AO532" s="271"/>
      <c r="AP532" s="271"/>
      <c r="AQ532" s="271"/>
      <c r="AR532" s="271"/>
      <c r="AS532" s="271"/>
      <c r="AT532" s="271"/>
      <c r="AU532" s="271"/>
      <c r="AV532" s="271"/>
      <c r="AW532" s="271"/>
      <c r="AX532" s="271"/>
      <c r="AY532" s="271"/>
      <c r="AZ532" s="271"/>
      <c r="BA532" s="271"/>
      <c r="BB532" s="271"/>
      <c r="BC532" s="271"/>
      <c r="BD532" s="271"/>
      <c r="BE532" s="271"/>
      <c r="BN532" s="271"/>
      <c r="BO532" s="271"/>
      <c r="BP532" s="275"/>
      <c r="BQ532" s="275"/>
      <c r="BR532" s="275"/>
    </row>
    <row r="533" spans="18:70" s="274" customFormat="1" x14ac:dyDescent="0.45">
      <c r="R533" s="273"/>
      <c r="S533" s="273"/>
      <c r="T533" s="271"/>
      <c r="U533" s="271"/>
      <c r="V533" s="271"/>
      <c r="W533" s="271"/>
      <c r="X533" s="271"/>
      <c r="Y533" s="271"/>
      <c r="Z533" s="271"/>
      <c r="AA533" s="271"/>
      <c r="AB533" s="271"/>
      <c r="AC533" s="271"/>
      <c r="AD533" s="271"/>
      <c r="AE533" s="271"/>
      <c r="AF533" s="271"/>
      <c r="AG533" s="271"/>
      <c r="AH533" s="271"/>
      <c r="AI533" s="271"/>
      <c r="AJ533" s="271"/>
      <c r="AK533" s="271"/>
      <c r="AL533" s="271"/>
      <c r="AM533" s="271"/>
      <c r="AN533" s="271"/>
      <c r="AO533" s="271"/>
      <c r="AP533" s="271"/>
      <c r="AQ533" s="271"/>
      <c r="AR533" s="271"/>
      <c r="AS533" s="271"/>
      <c r="AT533" s="271"/>
      <c r="AU533" s="271"/>
      <c r="AV533" s="271"/>
      <c r="AW533" s="271"/>
      <c r="AX533" s="271"/>
      <c r="AY533" s="271"/>
      <c r="AZ533" s="271"/>
      <c r="BA533" s="271"/>
      <c r="BB533" s="271"/>
      <c r="BC533" s="271"/>
      <c r="BD533" s="271"/>
      <c r="BE533" s="271"/>
      <c r="BN533" s="271"/>
      <c r="BO533" s="271"/>
      <c r="BP533" s="275"/>
      <c r="BQ533" s="275"/>
      <c r="BR533" s="275"/>
    </row>
    <row r="534" spans="18:70" s="274" customFormat="1" x14ac:dyDescent="0.45">
      <c r="R534" s="273"/>
      <c r="S534" s="273"/>
      <c r="T534" s="271"/>
      <c r="U534" s="271"/>
      <c r="V534" s="271"/>
      <c r="W534" s="271"/>
      <c r="X534" s="271"/>
      <c r="Y534" s="271"/>
      <c r="Z534" s="271"/>
      <c r="AA534" s="271"/>
      <c r="AB534" s="271"/>
      <c r="AC534" s="271"/>
      <c r="AD534" s="271"/>
      <c r="AE534" s="271"/>
      <c r="AF534" s="271"/>
      <c r="AG534" s="271"/>
      <c r="AH534" s="271"/>
      <c r="AI534" s="271"/>
      <c r="AJ534" s="271"/>
      <c r="AK534" s="271"/>
      <c r="AL534" s="271"/>
      <c r="AM534" s="271"/>
      <c r="AN534" s="271"/>
      <c r="AO534" s="271"/>
      <c r="AP534" s="271"/>
      <c r="AQ534" s="271"/>
      <c r="AR534" s="271"/>
      <c r="AS534" s="271"/>
      <c r="AT534" s="271"/>
      <c r="AU534" s="271"/>
      <c r="AV534" s="271"/>
      <c r="AW534" s="271"/>
      <c r="AX534" s="271"/>
      <c r="AY534" s="271"/>
      <c r="AZ534" s="271"/>
      <c r="BA534" s="271"/>
      <c r="BB534" s="271"/>
      <c r="BC534" s="271"/>
      <c r="BD534" s="271"/>
      <c r="BE534" s="271"/>
      <c r="BN534" s="271"/>
      <c r="BO534" s="271"/>
      <c r="BP534" s="275"/>
      <c r="BQ534" s="275"/>
      <c r="BR534" s="275"/>
    </row>
    <row r="535" spans="18:70" s="274" customFormat="1" x14ac:dyDescent="0.45">
      <c r="R535" s="273"/>
      <c r="S535" s="273"/>
      <c r="T535" s="271"/>
      <c r="U535" s="271"/>
      <c r="V535" s="271"/>
      <c r="W535" s="271"/>
      <c r="X535" s="271"/>
      <c r="Y535" s="271"/>
      <c r="Z535" s="271"/>
      <c r="AA535" s="271"/>
      <c r="AB535" s="271"/>
      <c r="AC535" s="271"/>
      <c r="AD535" s="271"/>
      <c r="AE535" s="271"/>
      <c r="AF535" s="271"/>
      <c r="AG535" s="271"/>
      <c r="AH535" s="271"/>
      <c r="AI535" s="271"/>
      <c r="AJ535" s="271"/>
      <c r="AK535" s="271"/>
      <c r="AL535" s="271"/>
      <c r="AM535" s="271"/>
      <c r="AN535" s="271"/>
      <c r="AO535" s="271"/>
      <c r="AP535" s="271"/>
      <c r="AQ535" s="271"/>
      <c r="AR535" s="271"/>
      <c r="AS535" s="271"/>
      <c r="AT535" s="271"/>
      <c r="AU535" s="271"/>
      <c r="AV535" s="271"/>
      <c r="AW535" s="271"/>
      <c r="AX535" s="271"/>
      <c r="AY535" s="271"/>
      <c r="AZ535" s="271"/>
      <c r="BA535" s="271"/>
      <c r="BB535" s="271"/>
      <c r="BC535" s="271"/>
      <c r="BD535" s="271"/>
      <c r="BE535" s="271"/>
      <c r="BN535" s="271"/>
      <c r="BO535" s="271"/>
      <c r="BP535" s="275"/>
      <c r="BQ535" s="275"/>
      <c r="BR535" s="275"/>
    </row>
    <row r="536" spans="18:70" s="274" customFormat="1" x14ac:dyDescent="0.45">
      <c r="R536" s="273"/>
      <c r="S536" s="273"/>
      <c r="T536" s="271"/>
      <c r="U536" s="271"/>
      <c r="V536" s="271"/>
      <c r="W536" s="271"/>
      <c r="X536" s="271"/>
      <c r="Y536" s="271"/>
      <c r="Z536" s="271"/>
      <c r="AA536" s="271"/>
      <c r="AB536" s="271"/>
      <c r="AC536" s="271"/>
      <c r="AD536" s="271"/>
      <c r="AE536" s="271"/>
      <c r="AF536" s="271"/>
      <c r="AG536" s="271"/>
      <c r="AH536" s="271"/>
      <c r="AI536" s="271"/>
      <c r="AJ536" s="271"/>
      <c r="AK536" s="271"/>
      <c r="AL536" s="271"/>
      <c r="AM536" s="271"/>
      <c r="AN536" s="271"/>
      <c r="AO536" s="271"/>
      <c r="AP536" s="271"/>
      <c r="AQ536" s="271"/>
      <c r="AR536" s="271"/>
      <c r="AS536" s="271"/>
      <c r="AT536" s="271"/>
      <c r="AU536" s="271"/>
      <c r="AV536" s="271"/>
      <c r="AW536" s="271"/>
      <c r="AX536" s="271"/>
      <c r="AY536" s="271"/>
      <c r="AZ536" s="271"/>
      <c r="BA536" s="271"/>
      <c r="BB536" s="271"/>
      <c r="BC536" s="271"/>
      <c r="BD536" s="271"/>
      <c r="BE536" s="271"/>
      <c r="BN536" s="271"/>
      <c r="BO536" s="271"/>
      <c r="BP536" s="275"/>
      <c r="BQ536" s="275"/>
      <c r="BR536" s="275"/>
    </row>
    <row r="537" spans="18:70" s="274" customFormat="1" x14ac:dyDescent="0.45">
      <c r="R537" s="273"/>
      <c r="S537" s="273"/>
      <c r="T537" s="271"/>
      <c r="U537" s="271"/>
      <c r="V537" s="271"/>
      <c r="W537" s="271"/>
      <c r="X537" s="271"/>
      <c r="Y537" s="271"/>
      <c r="Z537" s="271"/>
      <c r="AA537" s="271"/>
      <c r="AB537" s="271"/>
      <c r="AC537" s="271"/>
      <c r="AD537" s="271"/>
      <c r="AE537" s="271"/>
      <c r="AF537" s="271"/>
      <c r="AG537" s="271"/>
      <c r="AH537" s="271"/>
      <c r="AI537" s="271"/>
      <c r="AJ537" s="271"/>
      <c r="AK537" s="271"/>
      <c r="AL537" s="271"/>
      <c r="AM537" s="271"/>
      <c r="AN537" s="271"/>
      <c r="AO537" s="271"/>
      <c r="AP537" s="271"/>
      <c r="AQ537" s="271"/>
      <c r="AR537" s="271"/>
      <c r="AS537" s="271"/>
      <c r="AT537" s="271"/>
      <c r="AU537" s="271"/>
      <c r="AV537" s="271"/>
      <c r="AW537" s="271"/>
      <c r="AX537" s="271"/>
      <c r="AY537" s="271"/>
      <c r="AZ537" s="271"/>
      <c r="BA537" s="271"/>
      <c r="BB537" s="271"/>
      <c r="BC537" s="271"/>
      <c r="BD537" s="271"/>
      <c r="BE537" s="271"/>
      <c r="BN537" s="271"/>
      <c r="BO537" s="271"/>
      <c r="BP537" s="275"/>
      <c r="BQ537" s="275"/>
      <c r="BR537" s="275"/>
    </row>
    <row r="538" spans="18:70" s="274" customFormat="1" x14ac:dyDescent="0.45">
      <c r="R538" s="273"/>
      <c r="S538" s="273"/>
      <c r="T538" s="271"/>
      <c r="U538" s="271"/>
      <c r="V538" s="271"/>
      <c r="W538" s="271"/>
      <c r="X538" s="271"/>
      <c r="Y538" s="271"/>
      <c r="Z538" s="271"/>
      <c r="AA538" s="271"/>
      <c r="AB538" s="271"/>
      <c r="AC538" s="271"/>
      <c r="AD538" s="271"/>
      <c r="AE538" s="271"/>
      <c r="AF538" s="271"/>
      <c r="AG538" s="271"/>
      <c r="AH538" s="271"/>
      <c r="AI538" s="271"/>
      <c r="AJ538" s="271"/>
      <c r="AK538" s="271"/>
      <c r="AL538" s="271"/>
      <c r="AM538" s="271"/>
      <c r="AN538" s="271"/>
      <c r="AO538" s="271"/>
      <c r="AP538" s="271"/>
      <c r="AQ538" s="271"/>
      <c r="AR538" s="271"/>
      <c r="AS538" s="271"/>
      <c r="AT538" s="271"/>
      <c r="AU538" s="271"/>
      <c r="AV538" s="271"/>
      <c r="AW538" s="271"/>
      <c r="AX538" s="271"/>
      <c r="AY538" s="271"/>
      <c r="AZ538" s="271"/>
      <c r="BA538" s="271"/>
      <c r="BB538" s="271"/>
      <c r="BC538" s="271"/>
      <c r="BD538" s="271"/>
      <c r="BE538" s="271"/>
      <c r="BN538" s="271"/>
      <c r="BO538" s="271"/>
      <c r="BP538" s="275"/>
      <c r="BQ538" s="275"/>
      <c r="BR538" s="275"/>
    </row>
    <row r="539" spans="18:70" s="274" customFormat="1" x14ac:dyDescent="0.45">
      <c r="R539" s="273"/>
      <c r="S539" s="273"/>
      <c r="T539" s="271"/>
      <c r="U539" s="271"/>
      <c r="V539" s="271"/>
      <c r="W539" s="271"/>
      <c r="X539" s="271"/>
      <c r="Y539" s="271"/>
      <c r="Z539" s="271"/>
      <c r="AA539" s="271"/>
      <c r="AB539" s="271"/>
      <c r="AC539" s="271"/>
      <c r="AD539" s="271"/>
      <c r="AE539" s="271"/>
      <c r="AF539" s="271"/>
      <c r="AG539" s="271"/>
      <c r="AH539" s="271"/>
      <c r="AI539" s="271"/>
      <c r="AJ539" s="271"/>
      <c r="AK539" s="271"/>
      <c r="AL539" s="271"/>
      <c r="AM539" s="271"/>
      <c r="AN539" s="271"/>
      <c r="AO539" s="271"/>
      <c r="AP539" s="271"/>
      <c r="AQ539" s="271"/>
      <c r="AR539" s="271"/>
      <c r="AS539" s="271"/>
      <c r="AT539" s="271"/>
      <c r="AU539" s="271"/>
      <c r="AV539" s="271"/>
      <c r="AW539" s="271"/>
      <c r="AX539" s="271"/>
      <c r="AY539" s="271"/>
      <c r="AZ539" s="271"/>
      <c r="BA539" s="271"/>
      <c r="BB539" s="271"/>
      <c r="BC539" s="271"/>
      <c r="BD539" s="271"/>
      <c r="BE539" s="271"/>
      <c r="BN539" s="271"/>
      <c r="BO539" s="271"/>
      <c r="BP539" s="275"/>
      <c r="BQ539" s="275"/>
      <c r="BR539" s="275"/>
    </row>
    <row r="540" spans="18:70" s="274" customFormat="1" x14ac:dyDescent="0.45">
      <c r="R540" s="273"/>
      <c r="S540" s="273"/>
      <c r="T540" s="271"/>
      <c r="U540" s="271"/>
      <c r="V540" s="271"/>
      <c r="W540" s="271"/>
      <c r="X540" s="271"/>
      <c r="Y540" s="271"/>
      <c r="Z540" s="271"/>
      <c r="AA540" s="271"/>
      <c r="AB540" s="271"/>
      <c r="AC540" s="271"/>
      <c r="AD540" s="271"/>
      <c r="AE540" s="271"/>
      <c r="AF540" s="271"/>
      <c r="AG540" s="271"/>
      <c r="AH540" s="271"/>
      <c r="AI540" s="271"/>
      <c r="AJ540" s="271"/>
      <c r="AK540" s="271"/>
      <c r="AL540" s="271"/>
      <c r="AM540" s="271"/>
      <c r="AN540" s="271"/>
      <c r="AO540" s="271"/>
      <c r="AP540" s="271"/>
      <c r="AQ540" s="271"/>
      <c r="AR540" s="271"/>
      <c r="AS540" s="271"/>
      <c r="AT540" s="271"/>
      <c r="AU540" s="271"/>
      <c r="AV540" s="271"/>
      <c r="AW540" s="271"/>
      <c r="AX540" s="271"/>
      <c r="AY540" s="271"/>
      <c r="AZ540" s="271"/>
      <c r="BA540" s="271"/>
      <c r="BB540" s="271"/>
      <c r="BC540" s="271"/>
      <c r="BD540" s="271"/>
      <c r="BE540" s="271"/>
      <c r="BN540" s="271"/>
      <c r="BO540" s="271"/>
      <c r="BP540" s="275"/>
      <c r="BQ540" s="275"/>
      <c r="BR540" s="275"/>
    </row>
    <row r="541" spans="18:70" s="274" customFormat="1" x14ac:dyDescent="0.45">
      <c r="R541" s="273"/>
      <c r="S541" s="273"/>
      <c r="T541" s="271"/>
      <c r="U541" s="271"/>
      <c r="V541" s="271"/>
      <c r="W541" s="271"/>
      <c r="X541" s="271"/>
      <c r="Y541" s="271"/>
      <c r="Z541" s="271"/>
      <c r="AA541" s="271"/>
      <c r="AB541" s="271"/>
      <c r="AC541" s="271"/>
      <c r="AD541" s="271"/>
      <c r="AE541" s="271"/>
      <c r="AF541" s="271"/>
      <c r="AG541" s="271"/>
      <c r="AH541" s="271"/>
      <c r="AI541" s="271"/>
      <c r="AJ541" s="271"/>
      <c r="AK541" s="271"/>
      <c r="AL541" s="271"/>
      <c r="AM541" s="271"/>
      <c r="AN541" s="271"/>
      <c r="AO541" s="271"/>
      <c r="AP541" s="271"/>
      <c r="AQ541" s="271"/>
      <c r="AR541" s="271"/>
      <c r="AS541" s="271"/>
      <c r="AT541" s="271"/>
      <c r="AU541" s="271"/>
      <c r="AV541" s="271"/>
      <c r="AW541" s="271"/>
      <c r="AX541" s="271"/>
      <c r="AY541" s="271"/>
      <c r="AZ541" s="271"/>
      <c r="BA541" s="271"/>
      <c r="BB541" s="271"/>
      <c r="BC541" s="271"/>
      <c r="BD541" s="271"/>
      <c r="BE541" s="271"/>
      <c r="BN541" s="271"/>
      <c r="BO541" s="271"/>
      <c r="BP541" s="275"/>
      <c r="BQ541" s="275"/>
      <c r="BR541" s="275"/>
    </row>
    <row r="542" spans="18:70" s="274" customFormat="1" x14ac:dyDescent="0.45">
      <c r="R542" s="273"/>
      <c r="S542" s="273"/>
      <c r="T542" s="271"/>
      <c r="U542" s="271"/>
      <c r="V542" s="271"/>
      <c r="W542" s="271"/>
      <c r="X542" s="271"/>
      <c r="Y542" s="271"/>
      <c r="Z542" s="271"/>
      <c r="AA542" s="271"/>
      <c r="AB542" s="271"/>
      <c r="AC542" s="271"/>
      <c r="AD542" s="271"/>
      <c r="AE542" s="271"/>
      <c r="AF542" s="271"/>
      <c r="AG542" s="271"/>
      <c r="AH542" s="271"/>
      <c r="AI542" s="271"/>
      <c r="AJ542" s="271"/>
      <c r="AK542" s="271"/>
      <c r="AL542" s="271"/>
      <c r="AM542" s="271"/>
      <c r="AN542" s="271"/>
      <c r="AO542" s="271"/>
      <c r="AP542" s="271"/>
      <c r="AQ542" s="271"/>
      <c r="AR542" s="271"/>
      <c r="AS542" s="271"/>
      <c r="AT542" s="271"/>
      <c r="AU542" s="271"/>
      <c r="AV542" s="271"/>
      <c r="AW542" s="271"/>
      <c r="AX542" s="271"/>
      <c r="AY542" s="271"/>
      <c r="AZ542" s="271"/>
      <c r="BA542" s="271"/>
      <c r="BB542" s="271"/>
      <c r="BC542" s="271"/>
      <c r="BD542" s="271"/>
      <c r="BE542" s="271"/>
      <c r="BN542" s="271"/>
      <c r="BO542" s="271"/>
      <c r="BP542" s="275"/>
      <c r="BQ542" s="275"/>
      <c r="BR542" s="275"/>
    </row>
    <row r="543" spans="18:70" s="274" customFormat="1" x14ac:dyDescent="0.45">
      <c r="R543" s="273"/>
      <c r="S543" s="273"/>
      <c r="T543" s="271"/>
      <c r="U543" s="271"/>
      <c r="V543" s="271"/>
      <c r="W543" s="271"/>
      <c r="X543" s="271"/>
      <c r="Y543" s="271"/>
      <c r="Z543" s="271"/>
      <c r="AA543" s="271"/>
      <c r="AB543" s="271"/>
      <c r="AC543" s="271"/>
      <c r="AD543" s="271"/>
      <c r="AE543" s="271"/>
      <c r="AF543" s="271"/>
      <c r="AG543" s="271"/>
      <c r="AH543" s="271"/>
      <c r="AI543" s="271"/>
      <c r="AJ543" s="271"/>
      <c r="AK543" s="271"/>
      <c r="AL543" s="271"/>
      <c r="AM543" s="271"/>
      <c r="AN543" s="271"/>
      <c r="AO543" s="271"/>
      <c r="AP543" s="271"/>
      <c r="AQ543" s="271"/>
      <c r="AR543" s="271"/>
      <c r="AS543" s="271"/>
      <c r="AT543" s="271"/>
      <c r="AU543" s="271"/>
      <c r="AV543" s="271"/>
      <c r="AW543" s="271"/>
      <c r="AX543" s="271"/>
      <c r="AY543" s="271"/>
      <c r="AZ543" s="271"/>
      <c r="BA543" s="271"/>
      <c r="BB543" s="271"/>
      <c r="BC543" s="271"/>
      <c r="BD543" s="271"/>
      <c r="BE543" s="271"/>
      <c r="BN543" s="271"/>
      <c r="BO543" s="271"/>
      <c r="BP543" s="275"/>
      <c r="BQ543" s="275"/>
      <c r="BR543" s="275"/>
    </row>
    <row r="544" spans="18:70" s="274" customFormat="1" x14ac:dyDescent="0.45">
      <c r="R544" s="273"/>
      <c r="S544" s="273"/>
      <c r="T544" s="271"/>
      <c r="U544" s="271"/>
      <c r="V544" s="271"/>
      <c r="W544" s="271"/>
      <c r="X544" s="271"/>
      <c r="Y544" s="271"/>
      <c r="Z544" s="271"/>
      <c r="AA544" s="271"/>
      <c r="AB544" s="271"/>
      <c r="AC544" s="271"/>
      <c r="AD544" s="271"/>
      <c r="AE544" s="271"/>
      <c r="AF544" s="271"/>
      <c r="AG544" s="271"/>
      <c r="AH544" s="271"/>
      <c r="AI544" s="271"/>
      <c r="AJ544" s="271"/>
      <c r="AK544" s="271"/>
      <c r="AL544" s="271"/>
      <c r="AM544" s="271"/>
      <c r="AN544" s="271"/>
      <c r="AO544" s="271"/>
      <c r="AP544" s="271"/>
      <c r="AQ544" s="271"/>
      <c r="AR544" s="271"/>
      <c r="AS544" s="271"/>
      <c r="AT544" s="271"/>
      <c r="AU544" s="271"/>
      <c r="AV544" s="271"/>
      <c r="AW544" s="271"/>
      <c r="AX544" s="271"/>
      <c r="AY544" s="271"/>
      <c r="AZ544" s="271"/>
      <c r="BA544" s="271"/>
      <c r="BB544" s="271"/>
      <c r="BC544" s="271"/>
      <c r="BD544" s="271"/>
      <c r="BE544" s="271"/>
      <c r="BN544" s="271"/>
      <c r="BO544" s="271"/>
      <c r="BP544" s="275"/>
      <c r="BQ544" s="275"/>
      <c r="BR544" s="275"/>
    </row>
    <row r="545" spans="18:70" s="274" customFormat="1" x14ac:dyDescent="0.45">
      <c r="R545" s="273"/>
      <c r="S545" s="273"/>
      <c r="T545" s="271"/>
      <c r="U545" s="271"/>
      <c r="V545" s="271"/>
      <c r="W545" s="271"/>
      <c r="X545" s="271"/>
      <c r="Y545" s="271"/>
      <c r="Z545" s="271"/>
      <c r="AA545" s="271"/>
      <c r="AB545" s="271"/>
      <c r="AC545" s="271"/>
      <c r="AD545" s="271"/>
      <c r="AE545" s="271"/>
      <c r="AF545" s="271"/>
      <c r="AG545" s="271"/>
      <c r="AH545" s="271"/>
      <c r="AI545" s="271"/>
      <c r="AJ545" s="271"/>
      <c r="AK545" s="271"/>
      <c r="AL545" s="271"/>
      <c r="AM545" s="271"/>
      <c r="AN545" s="271"/>
      <c r="AO545" s="271"/>
      <c r="AP545" s="271"/>
      <c r="AQ545" s="271"/>
      <c r="AR545" s="271"/>
      <c r="AS545" s="271"/>
      <c r="AT545" s="271"/>
      <c r="AU545" s="271"/>
      <c r="AV545" s="271"/>
      <c r="AW545" s="271"/>
      <c r="AX545" s="271"/>
      <c r="AY545" s="271"/>
      <c r="AZ545" s="271"/>
      <c r="BA545" s="271"/>
      <c r="BB545" s="271"/>
      <c r="BC545" s="271"/>
      <c r="BD545" s="271"/>
      <c r="BE545" s="271"/>
      <c r="BN545" s="271"/>
      <c r="BO545" s="271"/>
      <c r="BP545" s="275"/>
      <c r="BQ545" s="275"/>
      <c r="BR545" s="275"/>
    </row>
    <row r="546" spans="18:70" s="274" customFormat="1" x14ac:dyDescent="0.45">
      <c r="R546" s="273"/>
      <c r="S546" s="273"/>
      <c r="T546" s="271"/>
      <c r="U546" s="271"/>
      <c r="V546" s="271"/>
      <c r="W546" s="271"/>
      <c r="X546" s="271"/>
      <c r="Y546" s="271"/>
      <c r="Z546" s="271"/>
      <c r="AA546" s="271"/>
      <c r="AB546" s="271"/>
      <c r="AC546" s="271"/>
      <c r="AD546" s="271"/>
      <c r="AE546" s="271"/>
      <c r="AF546" s="271"/>
      <c r="AG546" s="271"/>
      <c r="AH546" s="271"/>
      <c r="AI546" s="271"/>
      <c r="AJ546" s="271"/>
      <c r="AK546" s="271"/>
      <c r="AL546" s="271"/>
      <c r="AM546" s="271"/>
      <c r="AN546" s="271"/>
      <c r="AO546" s="271"/>
      <c r="AP546" s="271"/>
      <c r="AQ546" s="271"/>
      <c r="AR546" s="271"/>
      <c r="AS546" s="271"/>
      <c r="AT546" s="271"/>
      <c r="AU546" s="271"/>
      <c r="AV546" s="271"/>
      <c r="AW546" s="271"/>
      <c r="AX546" s="271"/>
      <c r="AY546" s="271"/>
      <c r="AZ546" s="271"/>
      <c r="BA546" s="271"/>
      <c r="BB546" s="271"/>
      <c r="BC546" s="271"/>
      <c r="BD546" s="271"/>
      <c r="BE546" s="271"/>
      <c r="BN546" s="271"/>
      <c r="BO546" s="271"/>
      <c r="BP546" s="275"/>
      <c r="BQ546" s="275"/>
      <c r="BR546" s="275"/>
    </row>
    <row r="547" spans="18:70" s="274" customFormat="1" x14ac:dyDescent="0.45">
      <c r="R547" s="273"/>
      <c r="S547" s="273"/>
      <c r="T547" s="271"/>
      <c r="U547" s="271"/>
      <c r="V547" s="271"/>
      <c r="W547" s="271"/>
      <c r="X547" s="271"/>
      <c r="Y547" s="271"/>
      <c r="Z547" s="271"/>
      <c r="AA547" s="271"/>
      <c r="AB547" s="271"/>
      <c r="AC547" s="271"/>
      <c r="AD547" s="271"/>
      <c r="AE547" s="271"/>
      <c r="AF547" s="271"/>
      <c r="AG547" s="271"/>
      <c r="AH547" s="271"/>
      <c r="AI547" s="271"/>
      <c r="AJ547" s="271"/>
      <c r="AK547" s="271"/>
      <c r="AL547" s="271"/>
      <c r="AM547" s="271"/>
      <c r="AN547" s="271"/>
      <c r="AO547" s="271"/>
      <c r="AP547" s="271"/>
      <c r="AQ547" s="271"/>
      <c r="AR547" s="271"/>
      <c r="AS547" s="271"/>
      <c r="AT547" s="271"/>
      <c r="AU547" s="271"/>
      <c r="AV547" s="271"/>
      <c r="AW547" s="271"/>
      <c r="AX547" s="271"/>
      <c r="AY547" s="271"/>
      <c r="AZ547" s="271"/>
      <c r="BA547" s="271"/>
      <c r="BB547" s="271"/>
      <c r="BC547" s="271"/>
      <c r="BD547" s="271"/>
      <c r="BE547" s="271"/>
      <c r="BN547" s="271"/>
      <c r="BO547" s="271"/>
      <c r="BP547" s="275"/>
      <c r="BQ547" s="275"/>
      <c r="BR547" s="275"/>
    </row>
    <row r="548" spans="18:70" s="274" customFormat="1" x14ac:dyDescent="0.45">
      <c r="R548" s="273"/>
      <c r="S548" s="273"/>
      <c r="T548" s="271"/>
      <c r="U548" s="271"/>
      <c r="V548" s="271"/>
      <c r="W548" s="271"/>
      <c r="X548" s="271"/>
      <c r="Y548" s="271"/>
      <c r="Z548" s="271"/>
      <c r="AA548" s="271"/>
      <c r="AB548" s="271"/>
      <c r="AC548" s="271"/>
      <c r="AD548" s="271"/>
      <c r="AE548" s="271"/>
      <c r="AF548" s="271"/>
      <c r="AG548" s="271"/>
      <c r="AH548" s="271"/>
      <c r="AI548" s="271"/>
      <c r="AJ548" s="271"/>
      <c r="AK548" s="271"/>
      <c r="AL548" s="271"/>
      <c r="AM548" s="271"/>
      <c r="AN548" s="271"/>
      <c r="AO548" s="271"/>
      <c r="AP548" s="271"/>
      <c r="AQ548" s="271"/>
      <c r="AR548" s="271"/>
      <c r="AS548" s="271"/>
      <c r="AT548" s="271"/>
      <c r="AU548" s="271"/>
      <c r="AV548" s="271"/>
      <c r="AW548" s="271"/>
      <c r="AX548" s="271"/>
      <c r="AY548" s="271"/>
      <c r="AZ548" s="271"/>
      <c r="BA548" s="271"/>
      <c r="BB548" s="271"/>
      <c r="BC548" s="271"/>
      <c r="BD548" s="271"/>
      <c r="BE548" s="271"/>
      <c r="BN548" s="271"/>
      <c r="BO548" s="271"/>
      <c r="BP548" s="275"/>
      <c r="BQ548" s="275"/>
      <c r="BR548" s="275"/>
    </row>
    <row r="549" spans="18:70" s="274" customFormat="1" x14ac:dyDescent="0.45">
      <c r="R549" s="273"/>
      <c r="S549" s="273"/>
      <c r="T549" s="271"/>
      <c r="U549" s="271"/>
      <c r="V549" s="271"/>
      <c r="W549" s="271"/>
      <c r="X549" s="271"/>
      <c r="Y549" s="271"/>
      <c r="Z549" s="271"/>
      <c r="AA549" s="271"/>
      <c r="AB549" s="271"/>
      <c r="AC549" s="271"/>
      <c r="AD549" s="271"/>
      <c r="AE549" s="271"/>
      <c r="AF549" s="271"/>
      <c r="AG549" s="271"/>
      <c r="AH549" s="271"/>
      <c r="AI549" s="271"/>
      <c r="AJ549" s="271"/>
      <c r="AK549" s="271"/>
      <c r="AL549" s="271"/>
      <c r="AM549" s="271"/>
      <c r="AN549" s="271"/>
      <c r="AO549" s="271"/>
      <c r="AP549" s="271"/>
      <c r="AQ549" s="271"/>
      <c r="AR549" s="271"/>
      <c r="AS549" s="271"/>
      <c r="AT549" s="271"/>
      <c r="AU549" s="271"/>
      <c r="AV549" s="271"/>
      <c r="AW549" s="271"/>
      <c r="AX549" s="271"/>
      <c r="AY549" s="271"/>
      <c r="AZ549" s="271"/>
      <c r="BA549" s="271"/>
      <c r="BB549" s="271"/>
      <c r="BC549" s="271"/>
      <c r="BD549" s="271"/>
      <c r="BE549" s="271"/>
      <c r="BN549" s="271"/>
      <c r="BO549" s="271"/>
      <c r="BP549" s="275"/>
      <c r="BQ549" s="275"/>
      <c r="BR549" s="275"/>
    </row>
    <row r="550" spans="18:70" s="274" customFormat="1" x14ac:dyDescent="0.45">
      <c r="R550" s="273"/>
      <c r="S550" s="273"/>
      <c r="T550" s="271"/>
      <c r="U550" s="271"/>
      <c r="V550" s="271"/>
      <c r="W550" s="271"/>
      <c r="X550" s="271"/>
      <c r="Y550" s="271"/>
      <c r="Z550" s="271"/>
      <c r="AA550" s="271"/>
      <c r="AB550" s="271"/>
      <c r="AC550" s="271"/>
      <c r="AD550" s="271"/>
      <c r="AE550" s="271"/>
      <c r="AF550" s="271"/>
      <c r="AG550" s="271"/>
      <c r="AH550" s="271"/>
      <c r="AI550" s="271"/>
      <c r="AJ550" s="271"/>
      <c r="AK550" s="271"/>
      <c r="AL550" s="271"/>
      <c r="AM550" s="271"/>
      <c r="AN550" s="271"/>
      <c r="AO550" s="271"/>
      <c r="AP550" s="271"/>
      <c r="AQ550" s="271"/>
      <c r="AR550" s="271"/>
      <c r="AS550" s="271"/>
      <c r="AT550" s="271"/>
      <c r="AU550" s="271"/>
      <c r="AV550" s="271"/>
      <c r="AW550" s="271"/>
      <c r="AX550" s="271"/>
      <c r="AY550" s="271"/>
      <c r="AZ550" s="271"/>
      <c r="BA550" s="271"/>
      <c r="BB550" s="271"/>
      <c r="BC550" s="271"/>
      <c r="BD550" s="271"/>
      <c r="BE550" s="271"/>
      <c r="BN550" s="271"/>
      <c r="BO550" s="271"/>
      <c r="BP550" s="275"/>
      <c r="BQ550" s="275"/>
      <c r="BR550" s="275"/>
    </row>
    <row r="551" spans="18:70" s="274" customFormat="1" x14ac:dyDescent="0.45">
      <c r="R551" s="273"/>
      <c r="S551" s="273"/>
      <c r="T551" s="271"/>
      <c r="U551" s="271"/>
      <c r="V551" s="271"/>
      <c r="W551" s="271"/>
      <c r="X551" s="271"/>
      <c r="Y551" s="271"/>
      <c r="Z551" s="271"/>
      <c r="AA551" s="271"/>
      <c r="AB551" s="271"/>
      <c r="AC551" s="271"/>
      <c r="AD551" s="271"/>
      <c r="AE551" s="271"/>
      <c r="AF551" s="271"/>
      <c r="AG551" s="271"/>
      <c r="AH551" s="271"/>
      <c r="AI551" s="271"/>
      <c r="AJ551" s="271"/>
      <c r="AK551" s="271"/>
      <c r="AL551" s="271"/>
      <c r="AM551" s="271"/>
      <c r="AN551" s="271"/>
      <c r="AO551" s="271"/>
      <c r="AP551" s="271"/>
      <c r="AQ551" s="271"/>
      <c r="AR551" s="271"/>
      <c r="AS551" s="271"/>
      <c r="AT551" s="271"/>
      <c r="AU551" s="271"/>
      <c r="AV551" s="271"/>
      <c r="AW551" s="271"/>
      <c r="AX551" s="271"/>
      <c r="AY551" s="271"/>
      <c r="AZ551" s="271"/>
      <c r="BA551" s="271"/>
      <c r="BB551" s="271"/>
      <c r="BC551" s="271"/>
      <c r="BD551" s="271"/>
      <c r="BE551" s="271"/>
      <c r="BN551" s="271"/>
      <c r="BO551" s="271"/>
      <c r="BP551" s="275"/>
      <c r="BQ551" s="275"/>
      <c r="BR551" s="275"/>
    </row>
    <row r="552" spans="18:70" s="274" customFormat="1" x14ac:dyDescent="0.45">
      <c r="R552" s="273"/>
      <c r="S552" s="273"/>
      <c r="T552" s="271"/>
      <c r="U552" s="271"/>
      <c r="V552" s="271"/>
      <c r="W552" s="271"/>
      <c r="X552" s="271"/>
      <c r="Y552" s="271"/>
      <c r="Z552" s="271"/>
      <c r="AA552" s="271"/>
      <c r="AB552" s="271"/>
      <c r="AC552" s="271"/>
      <c r="AD552" s="271"/>
      <c r="AE552" s="271"/>
      <c r="AF552" s="271"/>
      <c r="AG552" s="271"/>
      <c r="AH552" s="271"/>
      <c r="AI552" s="271"/>
      <c r="AJ552" s="271"/>
      <c r="AK552" s="271"/>
      <c r="AL552" s="271"/>
      <c r="AM552" s="271"/>
      <c r="AN552" s="271"/>
      <c r="AO552" s="271"/>
      <c r="AP552" s="271"/>
      <c r="AQ552" s="271"/>
      <c r="AR552" s="271"/>
      <c r="AS552" s="271"/>
      <c r="AT552" s="271"/>
      <c r="AU552" s="271"/>
      <c r="AV552" s="271"/>
      <c r="AW552" s="271"/>
      <c r="AX552" s="271"/>
      <c r="AY552" s="271"/>
      <c r="AZ552" s="271"/>
      <c r="BA552" s="271"/>
      <c r="BB552" s="271"/>
      <c r="BC552" s="271"/>
      <c r="BD552" s="271"/>
      <c r="BE552" s="271"/>
      <c r="BN552" s="271"/>
      <c r="BO552" s="271"/>
      <c r="BP552" s="275"/>
      <c r="BQ552" s="275"/>
      <c r="BR552" s="275"/>
    </row>
    <row r="553" spans="18:70" s="274" customFormat="1" x14ac:dyDescent="0.45">
      <c r="R553" s="273"/>
      <c r="S553" s="273"/>
      <c r="T553" s="271"/>
      <c r="U553" s="271"/>
      <c r="V553" s="271"/>
      <c r="W553" s="271"/>
      <c r="X553" s="271"/>
      <c r="Y553" s="271"/>
      <c r="Z553" s="271"/>
      <c r="AA553" s="271"/>
      <c r="AB553" s="271"/>
      <c r="AC553" s="271"/>
      <c r="AD553" s="271"/>
      <c r="AE553" s="271"/>
      <c r="AF553" s="271"/>
      <c r="AG553" s="271"/>
      <c r="AH553" s="271"/>
      <c r="AI553" s="271"/>
      <c r="AJ553" s="271"/>
      <c r="AK553" s="271"/>
      <c r="AL553" s="271"/>
      <c r="AM553" s="271"/>
      <c r="AN553" s="271"/>
      <c r="AO553" s="271"/>
      <c r="AP553" s="271"/>
      <c r="AQ553" s="271"/>
      <c r="AR553" s="271"/>
      <c r="AS553" s="271"/>
      <c r="AT553" s="271"/>
      <c r="AU553" s="271"/>
      <c r="AV553" s="271"/>
      <c r="AW553" s="271"/>
      <c r="AX553" s="271"/>
      <c r="AY553" s="271"/>
      <c r="AZ553" s="271"/>
      <c r="BA553" s="271"/>
      <c r="BB553" s="271"/>
      <c r="BC553" s="271"/>
      <c r="BD553" s="271"/>
      <c r="BE553" s="271"/>
      <c r="BN553" s="271"/>
      <c r="BO553" s="271"/>
      <c r="BP553" s="275"/>
      <c r="BQ553" s="275"/>
      <c r="BR553" s="275"/>
    </row>
    <row r="554" spans="18:70" s="274" customFormat="1" x14ac:dyDescent="0.45">
      <c r="R554" s="273"/>
      <c r="S554" s="273"/>
      <c r="T554" s="271"/>
      <c r="U554" s="271"/>
      <c r="V554" s="271"/>
      <c r="W554" s="271"/>
      <c r="X554" s="271"/>
      <c r="Y554" s="271"/>
      <c r="Z554" s="271"/>
      <c r="AA554" s="271"/>
      <c r="AB554" s="271"/>
      <c r="AC554" s="271"/>
      <c r="AD554" s="271"/>
      <c r="AE554" s="271"/>
      <c r="AF554" s="271"/>
      <c r="AG554" s="271"/>
      <c r="AH554" s="271"/>
      <c r="AI554" s="271"/>
      <c r="AJ554" s="271"/>
      <c r="AK554" s="271"/>
      <c r="AL554" s="271"/>
      <c r="AM554" s="271"/>
      <c r="AN554" s="271"/>
      <c r="AO554" s="271"/>
      <c r="AP554" s="271"/>
      <c r="AQ554" s="271"/>
      <c r="AR554" s="271"/>
      <c r="AS554" s="271"/>
      <c r="AT554" s="271"/>
      <c r="AU554" s="271"/>
      <c r="AV554" s="271"/>
      <c r="AW554" s="271"/>
      <c r="AX554" s="271"/>
      <c r="AY554" s="271"/>
      <c r="AZ554" s="271"/>
      <c r="BA554" s="271"/>
      <c r="BB554" s="271"/>
      <c r="BC554" s="271"/>
      <c r="BD554" s="271"/>
      <c r="BE554" s="271"/>
      <c r="BN554" s="271"/>
      <c r="BO554" s="271"/>
      <c r="BP554" s="275"/>
      <c r="BQ554" s="275"/>
      <c r="BR554" s="275"/>
    </row>
    <row r="555" spans="18:70" s="274" customFormat="1" x14ac:dyDescent="0.45">
      <c r="R555" s="273"/>
      <c r="S555" s="273"/>
      <c r="T555" s="271"/>
      <c r="U555" s="271"/>
      <c r="V555" s="271"/>
      <c r="W555" s="271"/>
      <c r="X555" s="271"/>
      <c r="Y555" s="271"/>
      <c r="Z555" s="271"/>
      <c r="AA555" s="271"/>
      <c r="AB555" s="271"/>
      <c r="AC555" s="271"/>
      <c r="AD555" s="271"/>
      <c r="AE555" s="271"/>
      <c r="AF555" s="271"/>
      <c r="AG555" s="271"/>
      <c r="AH555" s="271"/>
      <c r="AI555" s="271"/>
      <c r="AJ555" s="271"/>
      <c r="AK555" s="271"/>
      <c r="AL555" s="271"/>
      <c r="AM555" s="271"/>
      <c r="AN555" s="271"/>
      <c r="AO555" s="271"/>
      <c r="AP555" s="271"/>
      <c r="AQ555" s="271"/>
      <c r="AR555" s="271"/>
      <c r="AS555" s="271"/>
      <c r="AT555" s="271"/>
      <c r="AU555" s="271"/>
      <c r="AV555" s="271"/>
      <c r="AW555" s="271"/>
      <c r="AX555" s="271"/>
      <c r="AY555" s="271"/>
      <c r="AZ555" s="271"/>
      <c r="BA555" s="271"/>
      <c r="BB555" s="271"/>
      <c r="BC555" s="271"/>
      <c r="BD555" s="271"/>
      <c r="BE555" s="271"/>
      <c r="BN555" s="271"/>
      <c r="BO555" s="271"/>
      <c r="BP555" s="275"/>
      <c r="BQ555" s="275"/>
      <c r="BR555" s="275"/>
    </row>
    <row r="556" spans="18:70" s="274" customFormat="1" x14ac:dyDescent="0.45">
      <c r="R556" s="273"/>
      <c r="S556" s="273"/>
      <c r="T556" s="271"/>
      <c r="U556" s="271"/>
      <c r="V556" s="271"/>
      <c r="W556" s="271"/>
      <c r="X556" s="271"/>
      <c r="Y556" s="271"/>
      <c r="Z556" s="271"/>
      <c r="AA556" s="271"/>
      <c r="AB556" s="271"/>
      <c r="AC556" s="271"/>
      <c r="AD556" s="271"/>
      <c r="AE556" s="271"/>
      <c r="AF556" s="271"/>
      <c r="AG556" s="271"/>
      <c r="AH556" s="271"/>
      <c r="AI556" s="271"/>
      <c r="AJ556" s="271"/>
      <c r="AK556" s="271"/>
      <c r="AL556" s="271"/>
      <c r="AM556" s="271"/>
      <c r="AN556" s="271"/>
      <c r="AO556" s="271"/>
      <c r="AP556" s="271"/>
      <c r="AQ556" s="271"/>
      <c r="AR556" s="271"/>
      <c r="AS556" s="271"/>
      <c r="AT556" s="271"/>
      <c r="AU556" s="271"/>
      <c r="AV556" s="271"/>
      <c r="AW556" s="271"/>
      <c r="AX556" s="271"/>
      <c r="AY556" s="271"/>
      <c r="AZ556" s="271"/>
      <c r="BA556" s="271"/>
      <c r="BB556" s="271"/>
      <c r="BC556" s="271"/>
      <c r="BD556" s="271"/>
      <c r="BE556" s="271"/>
      <c r="BN556" s="271"/>
      <c r="BO556" s="271"/>
      <c r="BP556" s="275"/>
      <c r="BQ556" s="275"/>
      <c r="BR556" s="275"/>
    </row>
    <row r="557" spans="18:70" s="274" customFormat="1" x14ac:dyDescent="0.45">
      <c r="R557" s="273"/>
      <c r="S557" s="273"/>
      <c r="T557" s="271"/>
      <c r="U557" s="271"/>
      <c r="V557" s="271"/>
      <c r="W557" s="271"/>
      <c r="X557" s="271"/>
      <c r="Y557" s="271"/>
      <c r="Z557" s="271"/>
      <c r="AA557" s="271"/>
      <c r="AB557" s="271"/>
      <c r="AC557" s="271"/>
      <c r="AD557" s="271"/>
      <c r="AE557" s="271"/>
      <c r="AF557" s="271"/>
      <c r="AG557" s="271"/>
      <c r="AH557" s="271"/>
      <c r="AI557" s="271"/>
      <c r="AJ557" s="271"/>
      <c r="AK557" s="271"/>
      <c r="AL557" s="271"/>
      <c r="AM557" s="271"/>
      <c r="AN557" s="271"/>
      <c r="AO557" s="271"/>
      <c r="AP557" s="271"/>
      <c r="AQ557" s="271"/>
      <c r="AR557" s="271"/>
      <c r="AS557" s="271"/>
      <c r="AT557" s="271"/>
      <c r="AU557" s="271"/>
      <c r="AV557" s="271"/>
      <c r="AW557" s="271"/>
      <c r="AX557" s="271"/>
      <c r="AY557" s="271"/>
      <c r="AZ557" s="271"/>
      <c r="BA557" s="271"/>
      <c r="BB557" s="271"/>
      <c r="BC557" s="271"/>
      <c r="BD557" s="271"/>
      <c r="BE557" s="271"/>
      <c r="BN557" s="271"/>
      <c r="BO557" s="271"/>
      <c r="BP557" s="275"/>
      <c r="BQ557" s="275"/>
      <c r="BR557" s="275"/>
    </row>
    <row r="558" spans="18:70" s="274" customFormat="1" x14ac:dyDescent="0.45">
      <c r="R558" s="273"/>
      <c r="S558" s="273"/>
      <c r="T558" s="271"/>
      <c r="U558" s="271"/>
      <c r="V558" s="271"/>
      <c r="W558" s="271"/>
      <c r="X558" s="271"/>
      <c r="Y558" s="271"/>
      <c r="Z558" s="271"/>
      <c r="AA558" s="271"/>
      <c r="AB558" s="271"/>
      <c r="AC558" s="271"/>
      <c r="AD558" s="271"/>
      <c r="AE558" s="271"/>
      <c r="AF558" s="271"/>
      <c r="AG558" s="271"/>
      <c r="AH558" s="271"/>
      <c r="AI558" s="271"/>
      <c r="AJ558" s="271"/>
      <c r="AK558" s="271"/>
      <c r="AL558" s="271"/>
      <c r="AM558" s="271"/>
      <c r="AN558" s="271"/>
      <c r="AO558" s="271"/>
      <c r="AP558" s="271"/>
      <c r="AQ558" s="271"/>
      <c r="AR558" s="271"/>
      <c r="AS558" s="271"/>
      <c r="AT558" s="271"/>
      <c r="AU558" s="271"/>
      <c r="AV558" s="271"/>
      <c r="AW558" s="271"/>
      <c r="AX558" s="271"/>
      <c r="AY558" s="271"/>
      <c r="AZ558" s="271"/>
      <c r="BA558" s="271"/>
      <c r="BB558" s="271"/>
      <c r="BC558" s="271"/>
      <c r="BD558" s="271"/>
      <c r="BE558" s="271"/>
      <c r="BN558" s="271"/>
      <c r="BO558" s="271"/>
      <c r="BP558" s="275"/>
      <c r="BQ558" s="275"/>
      <c r="BR558" s="275"/>
    </row>
    <row r="559" spans="18:70" s="274" customFormat="1" x14ac:dyDescent="0.45">
      <c r="R559" s="273"/>
      <c r="S559" s="273"/>
      <c r="T559" s="271"/>
      <c r="U559" s="271"/>
      <c r="V559" s="271"/>
      <c r="W559" s="271"/>
      <c r="X559" s="271"/>
      <c r="Y559" s="271"/>
      <c r="Z559" s="271"/>
      <c r="AA559" s="271"/>
      <c r="AB559" s="271"/>
      <c r="AC559" s="271"/>
      <c r="AD559" s="271"/>
      <c r="AE559" s="271"/>
      <c r="AF559" s="271"/>
      <c r="AG559" s="271"/>
      <c r="AH559" s="271"/>
      <c r="AI559" s="271"/>
      <c r="AJ559" s="271"/>
      <c r="AK559" s="271"/>
      <c r="AL559" s="271"/>
      <c r="AM559" s="271"/>
      <c r="AN559" s="271"/>
      <c r="AO559" s="271"/>
      <c r="AP559" s="271"/>
      <c r="AQ559" s="271"/>
      <c r="AR559" s="271"/>
      <c r="AS559" s="271"/>
      <c r="AT559" s="271"/>
      <c r="AU559" s="271"/>
      <c r="AV559" s="271"/>
      <c r="AW559" s="271"/>
      <c r="AX559" s="271"/>
      <c r="AY559" s="271"/>
      <c r="AZ559" s="271"/>
      <c r="BA559" s="271"/>
      <c r="BB559" s="271"/>
      <c r="BC559" s="271"/>
      <c r="BD559" s="271"/>
      <c r="BE559" s="271"/>
      <c r="BN559" s="271"/>
      <c r="BO559" s="271"/>
      <c r="BP559" s="275"/>
      <c r="BQ559" s="275"/>
      <c r="BR559" s="275"/>
    </row>
    <row r="560" spans="18:70" s="274" customFormat="1" x14ac:dyDescent="0.45">
      <c r="R560" s="273"/>
      <c r="S560" s="273"/>
      <c r="T560" s="271"/>
      <c r="U560" s="271"/>
      <c r="V560" s="271"/>
      <c r="W560" s="271"/>
      <c r="X560" s="271"/>
      <c r="Y560" s="271"/>
      <c r="Z560" s="271"/>
      <c r="AA560" s="271"/>
      <c r="AB560" s="271"/>
      <c r="AC560" s="271"/>
      <c r="AD560" s="271"/>
      <c r="AE560" s="271"/>
      <c r="AF560" s="271"/>
      <c r="AG560" s="271"/>
      <c r="AH560" s="271"/>
      <c r="AI560" s="271"/>
      <c r="AJ560" s="271"/>
      <c r="AK560" s="271"/>
      <c r="AL560" s="271"/>
      <c r="AM560" s="271"/>
      <c r="AN560" s="271"/>
      <c r="AO560" s="271"/>
      <c r="AP560" s="271"/>
      <c r="AQ560" s="271"/>
      <c r="AR560" s="271"/>
      <c r="AS560" s="271"/>
      <c r="AT560" s="271"/>
      <c r="AU560" s="271"/>
      <c r="AV560" s="271"/>
      <c r="AW560" s="271"/>
      <c r="AX560" s="271"/>
      <c r="AY560" s="271"/>
      <c r="AZ560" s="271"/>
      <c r="BA560" s="271"/>
      <c r="BB560" s="271"/>
      <c r="BC560" s="271"/>
      <c r="BD560" s="271"/>
      <c r="BE560" s="271"/>
      <c r="BN560" s="271"/>
      <c r="BO560" s="271"/>
      <c r="BP560" s="275"/>
      <c r="BQ560" s="275"/>
      <c r="BR560" s="275"/>
    </row>
    <row r="561" spans="18:70" s="274" customFormat="1" x14ac:dyDescent="0.45">
      <c r="R561" s="273"/>
      <c r="S561" s="273"/>
      <c r="T561" s="271"/>
      <c r="U561" s="271"/>
      <c r="V561" s="271"/>
      <c r="W561" s="271"/>
      <c r="X561" s="271"/>
      <c r="Y561" s="271"/>
      <c r="Z561" s="271"/>
      <c r="AA561" s="271"/>
      <c r="AB561" s="271"/>
      <c r="AC561" s="271"/>
      <c r="AD561" s="271"/>
      <c r="AE561" s="271"/>
      <c r="AF561" s="271"/>
      <c r="AG561" s="271"/>
      <c r="AH561" s="271"/>
      <c r="AI561" s="271"/>
      <c r="AJ561" s="271"/>
      <c r="AK561" s="271"/>
      <c r="AL561" s="271"/>
      <c r="AM561" s="271"/>
      <c r="AN561" s="271"/>
      <c r="AO561" s="271"/>
      <c r="AP561" s="271"/>
      <c r="AQ561" s="271"/>
      <c r="AR561" s="271"/>
      <c r="AS561" s="271"/>
      <c r="AT561" s="271"/>
      <c r="AU561" s="271"/>
      <c r="AV561" s="271"/>
      <c r="AW561" s="271"/>
      <c r="AX561" s="271"/>
      <c r="AY561" s="271"/>
      <c r="AZ561" s="271"/>
      <c r="BA561" s="271"/>
      <c r="BB561" s="271"/>
      <c r="BC561" s="271"/>
      <c r="BD561" s="271"/>
      <c r="BE561" s="271"/>
      <c r="BN561" s="271"/>
      <c r="BO561" s="271"/>
      <c r="BP561" s="275"/>
      <c r="BQ561" s="275"/>
      <c r="BR561" s="275"/>
    </row>
    <row r="562" spans="18:70" s="274" customFormat="1" x14ac:dyDescent="0.45">
      <c r="R562" s="273"/>
      <c r="S562" s="273"/>
      <c r="T562" s="271"/>
      <c r="U562" s="271"/>
      <c r="V562" s="271"/>
      <c r="W562" s="271"/>
      <c r="X562" s="271"/>
      <c r="Y562" s="271"/>
      <c r="Z562" s="271"/>
      <c r="AA562" s="271"/>
      <c r="AB562" s="271"/>
      <c r="AC562" s="271"/>
      <c r="AD562" s="271"/>
      <c r="AE562" s="271"/>
      <c r="AF562" s="271"/>
      <c r="AG562" s="271"/>
      <c r="AH562" s="271"/>
      <c r="AI562" s="271"/>
      <c r="AJ562" s="271"/>
      <c r="AK562" s="271"/>
      <c r="AL562" s="271"/>
      <c r="AM562" s="271"/>
      <c r="AN562" s="271"/>
      <c r="AO562" s="271"/>
      <c r="AP562" s="271"/>
      <c r="AQ562" s="271"/>
      <c r="AR562" s="271"/>
      <c r="AS562" s="271"/>
      <c r="AT562" s="271"/>
      <c r="AU562" s="271"/>
      <c r="AV562" s="271"/>
      <c r="AW562" s="271"/>
      <c r="AX562" s="271"/>
      <c r="AY562" s="271"/>
      <c r="AZ562" s="271"/>
      <c r="BA562" s="271"/>
      <c r="BB562" s="271"/>
      <c r="BC562" s="271"/>
      <c r="BD562" s="271"/>
      <c r="BE562" s="271"/>
      <c r="BN562" s="271"/>
      <c r="BO562" s="271"/>
      <c r="BP562" s="275"/>
      <c r="BQ562" s="275"/>
      <c r="BR562" s="275"/>
    </row>
    <row r="563" spans="18:70" s="274" customFormat="1" x14ac:dyDescent="0.45">
      <c r="R563" s="273"/>
      <c r="S563" s="273"/>
      <c r="T563" s="271"/>
      <c r="U563" s="271"/>
      <c r="V563" s="271"/>
      <c r="W563" s="271"/>
      <c r="X563" s="271"/>
      <c r="Y563" s="271"/>
      <c r="Z563" s="271"/>
      <c r="AA563" s="271"/>
      <c r="AB563" s="271"/>
      <c r="AC563" s="271"/>
      <c r="AD563" s="271"/>
      <c r="AE563" s="271"/>
      <c r="AF563" s="271"/>
      <c r="AG563" s="271"/>
      <c r="AH563" s="271"/>
      <c r="AI563" s="271"/>
      <c r="AJ563" s="271"/>
      <c r="AK563" s="271"/>
      <c r="AL563" s="271"/>
      <c r="AM563" s="271"/>
      <c r="AN563" s="271"/>
      <c r="AO563" s="271"/>
      <c r="AP563" s="271"/>
      <c r="AQ563" s="271"/>
      <c r="AR563" s="271"/>
      <c r="AS563" s="271"/>
      <c r="AT563" s="271"/>
      <c r="AU563" s="271"/>
      <c r="AV563" s="271"/>
      <c r="AW563" s="271"/>
      <c r="AX563" s="271"/>
      <c r="AY563" s="271"/>
      <c r="AZ563" s="271"/>
      <c r="BA563" s="271"/>
      <c r="BB563" s="271"/>
      <c r="BC563" s="271"/>
      <c r="BD563" s="271"/>
      <c r="BE563" s="271"/>
      <c r="BN563" s="271"/>
      <c r="BO563" s="271"/>
      <c r="BP563" s="275"/>
      <c r="BQ563" s="275"/>
      <c r="BR563" s="275"/>
    </row>
    <row r="564" spans="18:70" s="274" customFormat="1" x14ac:dyDescent="0.45">
      <c r="R564" s="273"/>
      <c r="S564" s="273"/>
      <c r="T564" s="271"/>
      <c r="U564" s="271"/>
      <c r="V564" s="271"/>
      <c r="W564" s="271"/>
      <c r="X564" s="271"/>
      <c r="Y564" s="271"/>
      <c r="Z564" s="271"/>
      <c r="AA564" s="271"/>
      <c r="AB564" s="271"/>
      <c r="AC564" s="271"/>
      <c r="AD564" s="271"/>
      <c r="AE564" s="271"/>
      <c r="AF564" s="271"/>
      <c r="AG564" s="271"/>
      <c r="AH564" s="271"/>
      <c r="AI564" s="271"/>
      <c r="AJ564" s="271"/>
      <c r="AK564" s="271"/>
      <c r="AL564" s="271"/>
      <c r="AM564" s="271"/>
      <c r="AN564" s="271"/>
      <c r="AO564" s="271"/>
      <c r="AP564" s="271"/>
      <c r="AQ564" s="271"/>
      <c r="AR564" s="271"/>
      <c r="AS564" s="271"/>
      <c r="AT564" s="271"/>
      <c r="AU564" s="271"/>
      <c r="AV564" s="271"/>
      <c r="AW564" s="271"/>
      <c r="AX564" s="271"/>
      <c r="AY564" s="271"/>
      <c r="AZ564" s="271"/>
      <c r="BA564" s="271"/>
      <c r="BB564" s="271"/>
      <c r="BC564" s="271"/>
      <c r="BD564" s="271"/>
      <c r="BE564" s="271"/>
      <c r="BN564" s="271"/>
      <c r="BO564" s="271"/>
      <c r="BP564" s="275"/>
      <c r="BQ564" s="275"/>
      <c r="BR564" s="275"/>
    </row>
    <row r="565" spans="18:70" s="274" customFormat="1" x14ac:dyDescent="0.45">
      <c r="R565" s="273"/>
      <c r="S565" s="273"/>
      <c r="T565" s="271"/>
      <c r="U565" s="271"/>
      <c r="V565" s="271"/>
      <c r="W565" s="271"/>
      <c r="X565" s="271"/>
      <c r="Y565" s="271"/>
      <c r="Z565" s="271"/>
      <c r="AA565" s="271"/>
      <c r="AB565" s="271"/>
      <c r="AC565" s="271"/>
      <c r="AD565" s="271"/>
      <c r="AE565" s="271"/>
      <c r="AF565" s="271"/>
      <c r="AG565" s="271"/>
      <c r="AH565" s="271"/>
      <c r="AI565" s="271"/>
      <c r="AJ565" s="271"/>
      <c r="AK565" s="271"/>
      <c r="AL565" s="271"/>
      <c r="AM565" s="271"/>
      <c r="AN565" s="271"/>
      <c r="AO565" s="271"/>
      <c r="AP565" s="271"/>
      <c r="AQ565" s="271"/>
      <c r="AR565" s="271"/>
      <c r="AS565" s="271"/>
      <c r="AT565" s="271"/>
      <c r="AU565" s="271"/>
      <c r="AV565" s="271"/>
      <c r="AW565" s="271"/>
      <c r="AX565" s="271"/>
      <c r="AY565" s="271"/>
      <c r="AZ565" s="271"/>
      <c r="BA565" s="271"/>
      <c r="BB565" s="271"/>
      <c r="BC565" s="271"/>
      <c r="BD565" s="271"/>
      <c r="BE565" s="271"/>
      <c r="BN565" s="271"/>
      <c r="BO565" s="271"/>
      <c r="BP565" s="275"/>
      <c r="BQ565" s="275"/>
      <c r="BR565" s="275"/>
    </row>
    <row r="566" spans="18:70" s="274" customFormat="1" x14ac:dyDescent="0.45">
      <c r="R566" s="273"/>
      <c r="S566" s="273"/>
      <c r="T566" s="271"/>
      <c r="U566" s="271"/>
      <c r="V566" s="271"/>
      <c r="W566" s="271"/>
      <c r="X566" s="271"/>
      <c r="Y566" s="271"/>
      <c r="Z566" s="271"/>
      <c r="AA566" s="271"/>
      <c r="AB566" s="271"/>
      <c r="AC566" s="271"/>
      <c r="AD566" s="271"/>
      <c r="AE566" s="271"/>
      <c r="AF566" s="271"/>
      <c r="AG566" s="271"/>
      <c r="AH566" s="271"/>
      <c r="AI566" s="271"/>
      <c r="AJ566" s="271"/>
      <c r="AK566" s="271"/>
      <c r="AL566" s="271"/>
      <c r="AM566" s="271"/>
      <c r="AN566" s="271"/>
      <c r="AO566" s="271"/>
      <c r="AP566" s="271"/>
      <c r="AQ566" s="271"/>
      <c r="AR566" s="271"/>
      <c r="AS566" s="271"/>
      <c r="AT566" s="271"/>
      <c r="AU566" s="271"/>
      <c r="AV566" s="271"/>
      <c r="AW566" s="271"/>
      <c r="AX566" s="271"/>
      <c r="AY566" s="271"/>
      <c r="AZ566" s="271"/>
      <c r="BA566" s="271"/>
      <c r="BB566" s="271"/>
      <c r="BC566" s="271"/>
      <c r="BD566" s="271"/>
      <c r="BE566" s="271"/>
      <c r="BN566" s="271"/>
      <c r="BO566" s="271"/>
      <c r="BP566" s="275"/>
      <c r="BQ566" s="275"/>
      <c r="BR566" s="275"/>
    </row>
    <row r="567" spans="18:70" s="274" customFormat="1" x14ac:dyDescent="0.45">
      <c r="R567" s="273"/>
      <c r="S567" s="273"/>
      <c r="T567" s="271"/>
      <c r="U567" s="271"/>
      <c r="V567" s="271"/>
      <c r="W567" s="271"/>
      <c r="X567" s="271"/>
      <c r="Y567" s="271"/>
      <c r="Z567" s="271"/>
      <c r="AA567" s="271"/>
      <c r="AB567" s="271"/>
      <c r="AC567" s="271"/>
      <c r="AD567" s="271"/>
      <c r="AE567" s="271"/>
      <c r="AF567" s="271"/>
      <c r="AG567" s="271"/>
      <c r="AH567" s="271"/>
      <c r="AI567" s="271"/>
      <c r="AJ567" s="271"/>
      <c r="AK567" s="271"/>
      <c r="AL567" s="271"/>
      <c r="AM567" s="271"/>
      <c r="AN567" s="271"/>
      <c r="AO567" s="271"/>
      <c r="AP567" s="271"/>
      <c r="AQ567" s="271"/>
      <c r="AR567" s="271"/>
      <c r="AS567" s="271"/>
      <c r="AT567" s="271"/>
      <c r="AU567" s="271"/>
      <c r="AV567" s="271"/>
      <c r="AW567" s="271"/>
      <c r="AX567" s="271"/>
      <c r="AY567" s="271"/>
      <c r="AZ567" s="271"/>
      <c r="BA567" s="271"/>
      <c r="BB567" s="271"/>
      <c r="BC567" s="271"/>
      <c r="BD567" s="271"/>
      <c r="BE567" s="271"/>
      <c r="BN567" s="271"/>
      <c r="BO567" s="271"/>
      <c r="BP567" s="275"/>
      <c r="BQ567" s="275"/>
      <c r="BR567" s="275"/>
    </row>
    <row r="568" spans="18:70" s="274" customFormat="1" x14ac:dyDescent="0.45">
      <c r="R568" s="273"/>
      <c r="S568" s="273"/>
      <c r="T568" s="271"/>
      <c r="U568" s="271"/>
      <c r="V568" s="271"/>
      <c r="W568" s="271"/>
      <c r="X568" s="271"/>
      <c r="Y568" s="271"/>
      <c r="Z568" s="271"/>
      <c r="AA568" s="271"/>
      <c r="AB568" s="271"/>
      <c r="AC568" s="271"/>
      <c r="AD568" s="271"/>
      <c r="AE568" s="271"/>
      <c r="AF568" s="271"/>
      <c r="AG568" s="271"/>
      <c r="AH568" s="271"/>
      <c r="AI568" s="271"/>
      <c r="AJ568" s="271"/>
      <c r="AK568" s="271"/>
      <c r="AL568" s="271"/>
      <c r="AM568" s="271"/>
      <c r="AN568" s="271"/>
      <c r="AO568" s="271"/>
      <c r="AP568" s="271"/>
      <c r="AQ568" s="271"/>
      <c r="AR568" s="271"/>
      <c r="AS568" s="271"/>
      <c r="AT568" s="271"/>
      <c r="AU568" s="271"/>
      <c r="AV568" s="271"/>
      <c r="AW568" s="271"/>
      <c r="AX568" s="271"/>
      <c r="AY568" s="271"/>
      <c r="AZ568" s="271"/>
      <c r="BA568" s="271"/>
      <c r="BB568" s="271"/>
      <c r="BC568" s="271"/>
      <c r="BD568" s="271"/>
      <c r="BE568" s="271"/>
      <c r="BN568" s="271"/>
      <c r="BO568" s="271"/>
      <c r="BP568" s="275"/>
      <c r="BQ568" s="275"/>
      <c r="BR568" s="275"/>
    </row>
    <row r="569" spans="18:70" s="274" customFormat="1" x14ac:dyDescent="0.45">
      <c r="R569" s="273"/>
      <c r="S569" s="273"/>
      <c r="T569" s="271"/>
      <c r="U569" s="271"/>
      <c r="V569" s="271"/>
      <c r="W569" s="271"/>
      <c r="X569" s="271"/>
      <c r="Y569" s="271"/>
      <c r="Z569" s="271"/>
      <c r="AA569" s="271"/>
      <c r="AB569" s="271"/>
      <c r="AC569" s="271"/>
      <c r="AD569" s="271"/>
      <c r="AE569" s="271"/>
      <c r="AF569" s="271"/>
      <c r="AG569" s="271"/>
      <c r="AH569" s="271"/>
      <c r="AI569" s="271"/>
      <c r="AJ569" s="271"/>
      <c r="AK569" s="271"/>
      <c r="AL569" s="271"/>
      <c r="AM569" s="271"/>
      <c r="AN569" s="271"/>
      <c r="AO569" s="271"/>
      <c r="AP569" s="271"/>
      <c r="AQ569" s="271"/>
      <c r="AR569" s="271"/>
      <c r="AS569" s="271"/>
      <c r="AT569" s="271"/>
      <c r="AU569" s="271"/>
      <c r="AV569" s="271"/>
      <c r="AW569" s="271"/>
      <c r="AX569" s="271"/>
      <c r="AY569" s="271"/>
      <c r="AZ569" s="271"/>
      <c r="BA569" s="271"/>
      <c r="BB569" s="271"/>
      <c r="BC569" s="271"/>
      <c r="BD569" s="271"/>
      <c r="BE569" s="271"/>
      <c r="BN569" s="271"/>
      <c r="BO569" s="271"/>
      <c r="BP569" s="275"/>
      <c r="BQ569" s="275"/>
      <c r="BR569" s="275"/>
    </row>
    <row r="570" spans="18:70" s="274" customFormat="1" x14ac:dyDescent="0.45">
      <c r="R570" s="273"/>
      <c r="S570" s="273"/>
      <c r="T570" s="271"/>
      <c r="U570" s="271"/>
      <c r="V570" s="271"/>
      <c r="W570" s="271"/>
      <c r="X570" s="271"/>
      <c r="Y570" s="271"/>
      <c r="Z570" s="271"/>
      <c r="AA570" s="271"/>
      <c r="AB570" s="271"/>
      <c r="AC570" s="271"/>
      <c r="AD570" s="271"/>
      <c r="AE570" s="271"/>
      <c r="AF570" s="271"/>
      <c r="AG570" s="271"/>
      <c r="AH570" s="271"/>
      <c r="AI570" s="271"/>
      <c r="AJ570" s="271"/>
      <c r="AK570" s="271"/>
      <c r="AL570" s="271"/>
      <c r="AM570" s="271"/>
      <c r="AN570" s="271"/>
      <c r="AO570" s="271"/>
      <c r="AP570" s="271"/>
      <c r="AQ570" s="271"/>
      <c r="AR570" s="271"/>
      <c r="AS570" s="271"/>
      <c r="AT570" s="271"/>
      <c r="AU570" s="271"/>
      <c r="AV570" s="271"/>
      <c r="AW570" s="271"/>
      <c r="AX570" s="271"/>
      <c r="AY570" s="271"/>
      <c r="AZ570" s="271"/>
      <c r="BA570" s="271"/>
      <c r="BB570" s="271"/>
      <c r="BC570" s="271"/>
      <c r="BD570" s="271"/>
      <c r="BE570" s="271"/>
      <c r="BN570" s="271"/>
      <c r="BO570" s="271"/>
      <c r="BP570" s="275"/>
      <c r="BQ570" s="275"/>
      <c r="BR570" s="275"/>
    </row>
    <row r="571" spans="18:70" s="274" customFormat="1" x14ac:dyDescent="0.45">
      <c r="R571" s="273"/>
      <c r="S571" s="273"/>
      <c r="T571" s="271"/>
      <c r="U571" s="271"/>
      <c r="V571" s="271"/>
      <c r="W571" s="271"/>
      <c r="X571" s="271"/>
      <c r="Y571" s="271"/>
      <c r="Z571" s="271"/>
      <c r="AA571" s="271"/>
      <c r="AB571" s="271"/>
      <c r="AC571" s="271"/>
      <c r="AD571" s="271"/>
      <c r="AE571" s="271"/>
      <c r="AF571" s="271"/>
      <c r="AG571" s="271"/>
      <c r="AH571" s="271"/>
      <c r="AI571" s="271"/>
      <c r="AJ571" s="271"/>
      <c r="AK571" s="271"/>
      <c r="AL571" s="271"/>
      <c r="AM571" s="271"/>
      <c r="AN571" s="271"/>
      <c r="AO571" s="271"/>
      <c r="AP571" s="271"/>
      <c r="AQ571" s="271"/>
      <c r="AR571" s="271"/>
      <c r="AS571" s="271"/>
      <c r="AT571" s="271"/>
      <c r="AU571" s="271"/>
      <c r="AV571" s="271"/>
      <c r="AW571" s="271"/>
      <c r="AX571" s="271"/>
      <c r="AY571" s="271"/>
      <c r="AZ571" s="271"/>
      <c r="BA571" s="271"/>
      <c r="BB571" s="271"/>
      <c r="BC571" s="271"/>
      <c r="BD571" s="271"/>
      <c r="BE571" s="271"/>
      <c r="BN571" s="271"/>
      <c r="BO571" s="271"/>
      <c r="BP571" s="275"/>
      <c r="BQ571" s="275"/>
      <c r="BR571" s="275"/>
    </row>
    <row r="572" spans="18:70" s="274" customFormat="1" x14ac:dyDescent="0.45">
      <c r="R572" s="273"/>
      <c r="S572" s="273"/>
      <c r="T572" s="271"/>
      <c r="U572" s="271"/>
      <c r="V572" s="271"/>
      <c r="W572" s="271"/>
      <c r="X572" s="271"/>
      <c r="Y572" s="271"/>
      <c r="Z572" s="271"/>
      <c r="AA572" s="271"/>
      <c r="AB572" s="271"/>
      <c r="AC572" s="271"/>
      <c r="AD572" s="271"/>
      <c r="AE572" s="271"/>
      <c r="AF572" s="271"/>
      <c r="AG572" s="271"/>
      <c r="AH572" s="271"/>
      <c r="AI572" s="271"/>
      <c r="AJ572" s="271"/>
      <c r="AK572" s="271"/>
      <c r="AL572" s="271"/>
      <c r="AM572" s="271"/>
      <c r="AN572" s="271"/>
      <c r="AO572" s="271"/>
      <c r="AP572" s="271"/>
      <c r="AQ572" s="271"/>
      <c r="AR572" s="271"/>
      <c r="AS572" s="271"/>
      <c r="AT572" s="271"/>
      <c r="AU572" s="271"/>
      <c r="AV572" s="271"/>
      <c r="AW572" s="271"/>
      <c r="AX572" s="271"/>
      <c r="AY572" s="271"/>
      <c r="AZ572" s="271"/>
      <c r="BA572" s="271"/>
      <c r="BB572" s="271"/>
      <c r="BC572" s="271"/>
      <c r="BD572" s="271"/>
      <c r="BE572" s="271"/>
      <c r="BN572" s="271"/>
      <c r="BO572" s="271"/>
      <c r="BP572" s="275"/>
      <c r="BQ572" s="275"/>
      <c r="BR572" s="275"/>
    </row>
    <row r="573" spans="18:70" s="274" customFormat="1" x14ac:dyDescent="0.45">
      <c r="R573" s="273"/>
      <c r="S573" s="273"/>
      <c r="T573" s="271"/>
      <c r="U573" s="271"/>
      <c r="V573" s="271"/>
      <c r="W573" s="271"/>
      <c r="X573" s="271"/>
      <c r="Y573" s="271"/>
      <c r="Z573" s="271"/>
      <c r="AA573" s="271"/>
      <c r="AB573" s="271"/>
      <c r="AC573" s="271"/>
      <c r="AD573" s="271"/>
      <c r="AE573" s="271"/>
      <c r="AF573" s="271"/>
      <c r="AG573" s="271"/>
      <c r="AH573" s="271"/>
      <c r="AI573" s="271"/>
      <c r="AJ573" s="271"/>
      <c r="AK573" s="271"/>
      <c r="AL573" s="271"/>
      <c r="AM573" s="271"/>
      <c r="AN573" s="271"/>
      <c r="AO573" s="271"/>
      <c r="AP573" s="271"/>
      <c r="AQ573" s="271"/>
      <c r="AR573" s="271"/>
      <c r="AS573" s="271"/>
      <c r="AT573" s="271"/>
      <c r="AU573" s="271"/>
      <c r="AV573" s="271"/>
      <c r="AW573" s="271"/>
      <c r="AX573" s="271"/>
      <c r="AY573" s="271"/>
      <c r="AZ573" s="271"/>
      <c r="BA573" s="271"/>
      <c r="BB573" s="271"/>
      <c r="BC573" s="271"/>
      <c r="BD573" s="271"/>
      <c r="BE573" s="271"/>
      <c r="BN573" s="271"/>
      <c r="BO573" s="271"/>
      <c r="BP573" s="275"/>
      <c r="BQ573" s="275"/>
      <c r="BR573" s="275"/>
    </row>
    <row r="574" spans="18:70" s="274" customFormat="1" x14ac:dyDescent="0.45">
      <c r="R574" s="273"/>
      <c r="S574" s="273"/>
      <c r="T574" s="271"/>
      <c r="U574" s="271"/>
      <c r="V574" s="271"/>
      <c r="W574" s="271"/>
      <c r="X574" s="271"/>
      <c r="Y574" s="271"/>
      <c r="Z574" s="271"/>
      <c r="AA574" s="271"/>
      <c r="AB574" s="271"/>
      <c r="AC574" s="271"/>
      <c r="AD574" s="271"/>
      <c r="AE574" s="271"/>
      <c r="AF574" s="271"/>
      <c r="AG574" s="271"/>
      <c r="AH574" s="271"/>
      <c r="AI574" s="271"/>
      <c r="AJ574" s="271"/>
      <c r="AK574" s="271"/>
      <c r="AL574" s="271"/>
      <c r="AM574" s="271"/>
      <c r="AN574" s="271"/>
      <c r="AO574" s="271"/>
      <c r="AP574" s="271"/>
      <c r="AQ574" s="271"/>
      <c r="AR574" s="271"/>
      <c r="AS574" s="271"/>
      <c r="AT574" s="271"/>
      <c r="AU574" s="271"/>
      <c r="AV574" s="271"/>
      <c r="AW574" s="271"/>
      <c r="AX574" s="271"/>
      <c r="AY574" s="271"/>
      <c r="AZ574" s="271"/>
      <c r="BA574" s="271"/>
      <c r="BB574" s="271"/>
      <c r="BC574" s="271"/>
      <c r="BD574" s="271"/>
      <c r="BE574" s="271"/>
      <c r="BN574" s="271"/>
      <c r="BO574" s="271"/>
      <c r="BP574" s="275"/>
      <c r="BQ574" s="275"/>
      <c r="BR574" s="275"/>
    </row>
    <row r="575" spans="18:70" s="274" customFormat="1" x14ac:dyDescent="0.45">
      <c r="R575" s="273"/>
      <c r="S575" s="273"/>
      <c r="T575" s="271"/>
      <c r="U575" s="271"/>
      <c r="V575" s="271"/>
      <c r="W575" s="271"/>
      <c r="X575" s="271"/>
      <c r="Y575" s="271"/>
      <c r="Z575" s="271"/>
      <c r="AA575" s="271"/>
      <c r="AB575" s="271"/>
      <c r="AC575" s="271"/>
      <c r="AD575" s="271"/>
      <c r="AE575" s="271"/>
      <c r="AF575" s="271"/>
      <c r="AG575" s="271"/>
      <c r="AH575" s="271"/>
      <c r="AI575" s="271"/>
      <c r="AJ575" s="271"/>
      <c r="AK575" s="271"/>
      <c r="AL575" s="271"/>
      <c r="AM575" s="271"/>
      <c r="AN575" s="271"/>
      <c r="AO575" s="271"/>
      <c r="AP575" s="271"/>
      <c r="AQ575" s="271"/>
      <c r="AR575" s="271"/>
      <c r="AS575" s="271"/>
      <c r="AT575" s="271"/>
      <c r="AU575" s="271"/>
      <c r="AV575" s="271"/>
      <c r="AW575" s="271"/>
      <c r="AX575" s="271"/>
      <c r="AY575" s="271"/>
      <c r="AZ575" s="271"/>
      <c r="BA575" s="271"/>
      <c r="BB575" s="271"/>
      <c r="BC575" s="271"/>
      <c r="BD575" s="271"/>
      <c r="BE575" s="271"/>
      <c r="BN575" s="271"/>
      <c r="BO575" s="271"/>
      <c r="BP575" s="275"/>
      <c r="BQ575" s="275"/>
      <c r="BR575" s="275"/>
    </row>
    <row r="576" spans="18:70" s="274" customFormat="1" x14ac:dyDescent="0.45">
      <c r="R576" s="273"/>
      <c r="S576" s="273"/>
      <c r="T576" s="271"/>
      <c r="U576" s="271"/>
      <c r="V576" s="271"/>
      <c r="W576" s="271"/>
      <c r="X576" s="271"/>
      <c r="Y576" s="271"/>
      <c r="Z576" s="271"/>
      <c r="AA576" s="271"/>
      <c r="AB576" s="271"/>
      <c r="AC576" s="271"/>
      <c r="AD576" s="271"/>
      <c r="AE576" s="271"/>
      <c r="AF576" s="271"/>
      <c r="AG576" s="271"/>
      <c r="AH576" s="271"/>
      <c r="AI576" s="271"/>
      <c r="AJ576" s="271"/>
      <c r="AK576" s="271"/>
      <c r="AL576" s="271"/>
      <c r="AM576" s="271"/>
      <c r="AN576" s="271"/>
      <c r="AO576" s="271"/>
      <c r="AP576" s="271"/>
      <c r="AQ576" s="271"/>
      <c r="AR576" s="271"/>
      <c r="AS576" s="271"/>
      <c r="AT576" s="271"/>
      <c r="AU576" s="271"/>
      <c r="AV576" s="271"/>
      <c r="AW576" s="271"/>
      <c r="AX576" s="271"/>
      <c r="AY576" s="271"/>
      <c r="AZ576" s="271"/>
      <c r="BA576" s="271"/>
      <c r="BB576" s="271"/>
      <c r="BC576" s="271"/>
      <c r="BD576" s="271"/>
      <c r="BE576" s="271"/>
      <c r="BN576" s="271"/>
      <c r="BO576" s="271"/>
      <c r="BP576" s="275"/>
      <c r="BQ576" s="275"/>
      <c r="BR576" s="275"/>
    </row>
    <row r="577" spans="18:70" s="274" customFormat="1" x14ac:dyDescent="0.45">
      <c r="R577" s="273"/>
      <c r="S577" s="273"/>
      <c r="T577" s="271"/>
      <c r="U577" s="271"/>
      <c r="V577" s="271"/>
      <c r="W577" s="271"/>
      <c r="X577" s="271"/>
      <c r="Y577" s="271"/>
      <c r="Z577" s="271"/>
      <c r="AA577" s="271"/>
      <c r="AB577" s="271"/>
      <c r="AC577" s="271"/>
      <c r="AD577" s="271"/>
      <c r="AE577" s="271"/>
      <c r="AF577" s="271"/>
      <c r="AG577" s="271"/>
      <c r="AH577" s="271"/>
      <c r="AI577" s="271"/>
      <c r="AJ577" s="271"/>
      <c r="AK577" s="271"/>
      <c r="AL577" s="271"/>
      <c r="AM577" s="271"/>
      <c r="AN577" s="271"/>
      <c r="AO577" s="271"/>
      <c r="AP577" s="271"/>
      <c r="AQ577" s="271"/>
      <c r="AR577" s="271"/>
      <c r="AS577" s="271"/>
      <c r="AT577" s="271"/>
      <c r="AU577" s="271"/>
      <c r="AV577" s="271"/>
      <c r="AW577" s="271"/>
      <c r="AX577" s="271"/>
      <c r="AY577" s="271"/>
      <c r="AZ577" s="271"/>
      <c r="BA577" s="271"/>
      <c r="BB577" s="271"/>
      <c r="BC577" s="271"/>
      <c r="BD577" s="271"/>
      <c r="BE577" s="271"/>
      <c r="BN577" s="271"/>
      <c r="BO577" s="271"/>
      <c r="BP577" s="275"/>
      <c r="BQ577" s="275"/>
      <c r="BR577" s="275"/>
    </row>
    <row r="578" spans="18:70" s="274" customFormat="1" x14ac:dyDescent="0.45">
      <c r="R578" s="273"/>
      <c r="S578" s="273"/>
      <c r="T578" s="271"/>
      <c r="U578" s="271"/>
      <c r="V578" s="271"/>
      <c r="W578" s="271"/>
      <c r="X578" s="271"/>
      <c r="Y578" s="271"/>
      <c r="Z578" s="271"/>
      <c r="AA578" s="271"/>
      <c r="AB578" s="271"/>
      <c r="AC578" s="271"/>
      <c r="AD578" s="271"/>
      <c r="AE578" s="271"/>
      <c r="AF578" s="271"/>
      <c r="AG578" s="271"/>
      <c r="AH578" s="271"/>
      <c r="AI578" s="271"/>
      <c r="AJ578" s="271"/>
      <c r="AK578" s="271"/>
      <c r="AL578" s="271"/>
      <c r="AM578" s="271"/>
      <c r="AN578" s="271"/>
      <c r="AO578" s="271"/>
      <c r="AP578" s="271"/>
      <c r="AQ578" s="271"/>
      <c r="AR578" s="271"/>
      <c r="AS578" s="271"/>
      <c r="AT578" s="271"/>
      <c r="AU578" s="271"/>
      <c r="AV578" s="271"/>
      <c r="AW578" s="271"/>
      <c r="AX578" s="271"/>
      <c r="AY578" s="271"/>
      <c r="AZ578" s="271"/>
      <c r="BA578" s="271"/>
      <c r="BB578" s="271"/>
      <c r="BC578" s="271"/>
      <c r="BD578" s="271"/>
      <c r="BE578" s="271"/>
      <c r="BN578" s="271"/>
      <c r="BO578" s="271"/>
      <c r="BP578" s="275"/>
      <c r="BQ578" s="275"/>
      <c r="BR578" s="275"/>
    </row>
    <row r="579" spans="18:70" s="274" customFormat="1" x14ac:dyDescent="0.45">
      <c r="R579" s="273"/>
      <c r="S579" s="273"/>
      <c r="T579" s="271"/>
      <c r="U579" s="271"/>
      <c r="V579" s="271"/>
      <c r="W579" s="271"/>
      <c r="X579" s="271"/>
      <c r="Y579" s="271"/>
      <c r="Z579" s="271"/>
      <c r="AA579" s="271"/>
      <c r="AB579" s="271"/>
      <c r="AC579" s="271"/>
      <c r="AD579" s="271"/>
      <c r="AE579" s="271"/>
      <c r="AF579" s="271"/>
      <c r="AG579" s="271"/>
      <c r="AH579" s="271"/>
      <c r="AI579" s="271"/>
      <c r="AJ579" s="271"/>
      <c r="AK579" s="271"/>
      <c r="AL579" s="271"/>
      <c r="AM579" s="271"/>
      <c r="AN579" s="271"/>
      <c r="AO579" s="271"/>
      <c r="AP579" s="271"/>
      <c r="AQ579" s="271"/>
      <c r="AR579" s="271"/>
      <c r="AS579" s="271"/>
      <c r="AT579" s="271"/>
      <c r="AU579" s="271"/>
      <c r="AV579" s="271"/>
      <c r="AW579" s="271"/>
      <c r="AX579" s="271"/>
      <c r="AY579" s="271"/>
      <c r="AZ579" s="271"/>
      <c r="BA579" s="271"/>
      <c r="BB579" s="271"/>
      <c r="BC579" s="271"/>
      <c r="BD579" s="271"/>
      <c r="BE579" s="271"/>
      <c r="BN579" s="271"/>
      <c r="BO579" s="271"/>
      <c r="BP579" s="275"/>
      <c r="BQ579" s="275"/>
      <c r="BR579" s="275"/>
    </row>
    <row r="580" spans="18:70" s="274" customFormat="1" x14ac:dyDescent="0.45">
      <c r="R580" s="273"/>
      <c r="S580" s="273"/>
      <c r="T580" s="271"/>
      <c r="U580" s="271"/>
      <c r="V580" s="271"/>
      <c r="W580" s="271"/>
      <c r="X580" s="271"/>
      <c r="Y580" s="271"/>
      <c r="Z580" s="271"/>
      <c r="AA580" s="271"/>
      <c r="AB580" s="271"/>
      <c r="AC580" s="271"/>
      <c r="AD580" s="271"/>
      <c r="AE580" s="271"/>
      <c r="AF580" s="271"/>
      <c r="AG580" s="271"/>
      <c r="AH580" s="271"/>
      <c r="AI580" s="271"/>
      <c r="AJ580" s="271"/>
      <c r="AK580" s="271"/>
      <c r="AL580" s="271"/>
      <c r="AM580" s="271"/>
      <c r="AN580" s="271"/>
      <c r="AO580" s="271"/>
      <c r="AP580" s="271"/>
      <c r="AQ580" s="271"/>
      <c r="AR580" s="271"/>
      <c r="AS580" s="271"/>
      <c r="AT580" s="271"/>
      <c r="AU580" s="271"/>
      <c r="AV580" s="271"/>
      <c r="AW580" s="271"/>
      <c r="AX580" s="271"/>
      <c r="AY580" s="271"/>
      <c r="AZ580" s="271"/>
      <c r="BA580" s="271"/>
      <c r="BB580" s="271"/>
      <c r="BC580" s="271"/>
      <c r="BD580" s="271"/>
      <c r="BE580" s="271"/>
      <c r="BN580" s="271"/>
      <c r="BO580" s="271"/>
      <c r="BP580" s="275"/>
      <c r="BQ580" s="275"/>
      <c r="BR580" s="275"/>
    </row>
    <row r="581" spans="18:70" s="274" customFormat="1" x14ac:dyDescent="0.45">
      <c r="R581" s="273"/>
      <c r="S581" s="273"/>
      <c r="T581" s="271"/>
      <c r="U581" s="271"/>
      <c r="V581" s="271"/>
      <c r="W581" s="271"/>
      <c r="X581" s="271"/>
      <c r="Y581" s="271"/>
      <c r="Z581" s="271"/>
      <c r="AA581" s="271"/>
      <c r="AB581" s="271"/>
      <c r="AC581" s="271"/>
      <c r="AD581" s="271"/>
      <c r="AE581" s="271"/>
      <c r="AF581" s="271"/>
      <c r="AG581" s="271"/>
      <c r="AH581" s="271"/>
      <c r="AI581" s="271"/>
      <c r="AJ581" s="271"/>
      <c r="AK581" s="271"/>
      <c r="AL581" s="271"/>
      <c r="AM581" s="271"/>
      <c r="AN581" s="271"/>
      <c r="AO581" s="271"/>
      <c r="AP581" s="271"/>
      <c r="AQ581" s="271"/>
      <c r="AR581" s="271"/>
      <c r="AS581" s="271"/>
      <c r="AT581" s="271"/>
      <c r="AU581" s="271"/>
      <c r="AV581" s="271"/>
      <c r="AW581" s="271"/>
      <c r="AX581" s="271"/>
      <c r="AY581" s="271"/>
      <c r="AZ581" s="271"/>
      <c r="BA581" s="271"/>
      <c r="BB581" s="271"/>
      <c r="BC581" s="271"/>
      <c r="BD581" s="271"/>
      <c r="BE581" s="271"/>
      <c r="BN581" s="271"/>
      <c r="BO581" s="271"/>
      <c r="BP581" s="275"/>
      <c r="BQ581" s="275"/>
      <c r="BR581" s="275"/>
    </row>
    <row r="582" spans="18:70" s="274" customFormat="1" x14ac:dyDescent="0.45">
      <c r="R582" s="273"/>
      <c r="S582" s="273"/>
      <c r="T582" s="271"/>
      <c r="U582" s="271"/>
      <c r="V582" s="271"/>
      <c r="W582" s="271"/>
      <c r="X582" s="271"/>
      <c r="Y582" s="271"/>
      <c r="Z582" s="271"/>
      <c r="AA582" s="271"/>
      <c r="AB582" s="271"/>
      <c r="AC582" s="271"/>
      <c r="AD582" s="271"/>
      <c r="AE582" s="271"/>
      <c r="AF582" s="271"/>
      <c r="AG582" s="271"/>
      <c r="AH582" s="271"/>
      <c r="AI582" s="271"/>
      <c r="AJ582" s="271"/>
      <c r="AK582" s="271"/>
      <c r="AL582" s="271"/>
      <c r="AM582" s="271"/>
      <c r="AN582" s="271"/>
      <c r="AO582" s="271"/>
      <c r="AP582" s="271"/>
      <c r="AQ582" s="271"/>
      <c r="AR582" s="271"/>
      <c r="AS582" s="271"/>
      <c r="AT582" s="271"/>
      <c r="AU582" s="271"/>
      <c r="AV582" s="271"/>
      <c r="AW582" s="271"/>
      <c r="AX582" s="271"/>
      <c r="AY582" s="271"/>
      <c r="AZ582" s="271"/>
      <c r="BA582" s="271"/>
      <c r="BB582" s="271"/>
      <c r="BC582" s="271"/>
      <c r="BD582" s="271"/>
      <c r="BE582" s="271"/>
      <c r="BN582" s="271"/>
      <c r="BO582" s="271"/>
      <c r="BP582" s="275"/>
      <c r="BQ582" s="275"/>
      <c r="BR582" s="275"/>
    </row>
    <row r="583" spans="18:70" s="274" customFormat="1" x14ac:dyDescent="0.45">
      <c r="R583" s="273"/>
      <c r="S583" s="273"/>
      <c r="T583" s="271"/>
      <c r="U583" s="271"/>
      <c r="V583" s="271"/>
      <c r="W583" s="271"/>
      <c r="X583" s="271"/>
      <c r="Y583" s="271"/>
      <c r="Z583" s="271"/>
      <c r="AA583" s="271"/>
      <c r="AB583" s="271"/>
      <c r="AC583" s="271"/>
      <c r="AD583" s="271"/>
      <c r="AE583" s="271"/>
      <c r="AF583" s="271"/>
      <c r="AG583" s="271"/>
      <c r="AH583" s="271"/>
      <c r="AI583" s="271"/>
      <c r="AJ583" s="271"/>
      <c r="AK583" s="271"/>
      <c r="AL583" s="271"/>
      <c r="AM583" s="271"/>
      <c r="AN583" s="271"/>
      <c r="AO583" s="271"/>
      <c r="AP583" s="271"/>
      <c r="AQ583" s="271"/>
      <c r="AR583" s="271"/>
      <c r="AS583" s="271"/>
      <c r="AT583" s="271"/>
      <c r="AU583" s="271"/>
      <c r="AV583" s="271"/>
      <c r="AW583" s="271"/>
      <c r="AX583" s="271"/>
      <c r="AY583" s="271"/>
      <c r="AZ583" s="271"/>
      <c r="BA583" s="271"/>
      <c r="BB583" s="271"/>
      <c r="BC583" s="271"/>
      <c r="BD583" s="271"/>
      <c r="BE583" s="271"/>
      <c r="BN583" s="271"/>
      <c r="BO583" s="271"/>
      <c r="BP583" s="275"/>
      <c r="BQ583" s="275"/>
      <c r="BR583" s="275"/>
    </row>
    <row r="584" spans="18:70" s="274" customFormat="1" x14ac:dyDescent="0.45">
      <c r="R584" s="273"/>
      <c r="S584" s="273"/>
      <c r="T584" s="271"/>
      <c r="U584" s="271"/>
      <c r="V584" s="271"/>
      <c r="W584" s="271"/>
      <c r="X584" s="271"/>
      <c r="Y584" s="271"/>
      <c r="Z584" s="271"/>
      <c r="AA584" s="271"/>
      <c r="AB584" s="271"/>
      <c r="AC584" s="271"/>
      <c r="AD584" s="271"/>
      <c r="AE584" s="271"/>
      <c r="AF584" s="271"/>
      <c r="AG584" s="271"/>
      <c r="AH584" s="271"/>
      <c r="AI584" s="271"/>
      <c r="AJ584" s="271"/>
      <c r="AK584" s="271"/>
      <c r="AL584" s="271"/>
      <c r="AM584" s="271"/>
      <c r="AN584" s="271"/>
      <c r="AO584" s="271"/>
      <c r="AP584" s="271"/>
      <c r="AQ584" s="271"/>
      <c r="AR584" s="271"/>
      <c r="AS584" s="271"/>
      <c r="AT584" s="271"/>
      <c r="AU584" s="271"/>
      <c r="AV584" s="271"/>
      <c r="AW584" s="271"/>
      <c r="AX584" s="271"/>
      <c r="AY584" s="271"/>
      <c r="AZ584" s="271"/>
      <c r="BA584" s="271"/>
      <c r="BB584" s="271"/>
      <c r="BC584" s="271"/>
      <c r="BD584" s="271"/>
      <c r="BE584" s="271"/>
      <c r="BN584" s="271"/>
      <c r="BO584" s="271"/>
      <c r="BP584" s="275"/>
      <c r="BQ584" s="275"/>
      <c r="BR584" s="275"/>
    </row>
    <row r="585" spans="18:70" s="274" customFormat="1" x14ac:dyDescent="0.45">
      <c r="R585" s="273"/>
      <c r="S585" s="273"/>
      <c r="T585" s="271"/>
      <c r="U585" s="271"/>
      <c r="V585" s="271"/>
      <c r="W585" s="271"/>
      <c r="X585" s="271"/>
      <c r="Y585" s="271"/>
      <c r="Z585" s="271"/>
      <c r="AA585" s="271"/>
      <c r="AB585" s="271"/>
      <c r="AC585" s="271"/>
      <c r="AD585" s="271"/>
      <c r="AE585" s="271"/>
      <c r="AF585" s="271"/>
      <c r="AG585" s="271"/>
      <c r="AH585" s="271"/>
      <c r="AI585" s="271"/>
      <c r="AJ585" s="271"/>
      <c r="AK585" s="271"/>
      <c r="AL585" s="271"/>
      <c r="AM585" s="271"/>
      <c r="AN585" s="271"/>
      <c r="AO585" s="271"/>
      <c r="AP585" s="271"/>
      <c r="AQ585" s="271"/>
      <c r="AR585" s="271"/>
      <c r="AS585" s="271"/>
      <c r="AT585" s="271"/>
      <c r="AU585" s="271"/>
      <c r="AV585" s="271"/>
      <c r="AW585" s="271"/>
      <c r="AX585" s="271"/>
      <c r="AY585" s="271"/>
      <c r="AZ585" s="271"/>
      <c r="BA585" s="271"/>
      <c r="BB585" s="271"/>
      <c r="BC585" s="271"/>
      <c r="BD585" s="271"/>
      <c r="BE585" s="271"/>
      <c r="BN585" s="271"/>
      <c r="BO585" s="271"/>
      <c r="BP585" s="275"/>
      <c r="BQ585" s="275"/>
      <c r="BR585" s="275"/>
    </row>
    <row r="586" spans="18:70" s="274" customFormat="1" x14ac:dyDescent="0.45">
      <c r="R586" s="273"/>
      <c r="S586" s="273"/>
      <c r="T586" s="271"/>
      <c r="U586" s="271"/>
      <c r="V586" s="271"/>
      <c r="W586" s="271"/>
      <c r="X586" s="271"/>
      <c r="Y586" s="271"/>
      <c r="Z586" s="271"/>
      <c r="AA586" s="271"/>
      <c r="AB586" s="271"/>
      <c r="AC586" s="271"/>
      <c r="AD586" s="271"/>
      <c r="AE586" s="271"/>
      <c r="AF586" s="271"/>
      <c r="AG586" s="271"/>
      <c r="AH586" s="271"/>
      <c r="AI586" s="271"/>
      <c r="AJ586" s="271"/>
      <c r="AK586" s="271"/>
      <c r="AL586" s="271"/>
      <c r="AM586" s="271"/>
      <c r="AN586" s="271"/>
      <c r="AO586" s="271"/>
      <c r="AP586" s="271"/>
      <c r="AQ586" s="271"/>
      <c r="AR586" s="271"/>
      <c r="AS586" s="271"/>
      <c r="AT586" s="271"/>
      <c r="AU586" s="271"/>
      <c r="AV586" s="271"/>
      <c r="AW586" s="271"/>
      <c r="AX586" s="271"/>
      <c r="AY586" s="271"/>
      <c r="AZ586" s="271"/>
      <c r="BA586" s="271"/>
      <c r="BB586" s="271"/>
      <c r="BC586" s="271"/>
      <c r="BD586" s="271"/>
      <c r="BE586" s="271"/>
      <c r="BN586" s="271"/>
      <c r="BO586" s="271"/>
      <c r="BP586" s="275"/>
      <c r="BQ586" s="275"/>
      <c r="BR586" s="275"/>
    </row>
    <row r="587" spans="18:70" s="274" customFormat="1" x14ac:dyDescent="0.45">
      <c r="R587" s="273"/>
      <c r="S587" s="273"/>
      <c r="T587" s="271"/>
      <c r="U587" s="271"/>
      <c r="V587" s="271"/>
      <c r="W587" s="271"/>
      <c r="X587" s="271"/>
      <c r="Y587" s="271"/>
      <c r="Z587" s="271"/>
      <c r="AA587" s="271"/>
      <c r="AB587" s="271"/>
      <c r="AC587" s="271"/>
      <c r="AD587" s="271"/>
      <c r="AE587" s="271"/>
      <c r="AF587" s="271"/>
      <c r="AG587" s="271"/>
      <c r="AH587" s="271"/>
      <c r="AI587" s="271"/>
      <c r="AJ587" s="271"/>
      <c r="AK587" s="271"/>
      <c r="AL587" s="271"/>
      <c r="AM587" s="271"/>
      <c r="AN587" s="271"/>
      <c r="AO587" s="271"/>
      <c r="AP587" s="271"/>
      <c r="AQ587" s="271"/>
      <c r="AR587" s="271"/>
      <c r="AS587" s="271"/>
      <c r="AT587" s="271"/>
      <c r="AU587" s="271"/>
      <c r="AV587" s="271"/>
      <c r="AW587" s="271"/>
      <c r="AX587" s="271"/>
      <c r="AY587" s="271"/>
      <c r="AZ587" s="271"/>
      <c r="BA587" s="271"/>
      <c r="BB587" s="271"/>
      <c r="BC587" s="271"/>
      <c r="BD587" s="271"/>
      <c r="BE587" s="271"/>
      <c r="BN587" s="271"/>
      <c r="BO587" s="271"/>
      <c r="BP587" s="275"/>
      <c r="BQ587" s="275"/>
      <c r="BR587" s="275"/>
    </row>
    <row r="588" spans="18:70" s="274" customFormat="1" x14ac:dyDescent="0.45">
      <c r="R588" s="273"/>
      <c r="S588" s="273"/>
      <c r="T588" s="271"/>
      <c r="U588" s="271"/>
      <c r="V588" s="271"/>
      <c r="W588" s="271"/>
      <c r="X588" s="271"/>
      <c r="Y588" s="271"/>
      <c r="Z588" s="271"/>
      <c r="AA588" s="271"/>
      <c r="AB588" s="271"/>
      <c r="AC588" s="271"/>
      <c r="AD588" s="271"/>
      <c r="AE588" s="271"/>
      <c r="AF588" s="271"/>
      <c r="AG588" s="271"/>
      <c r="AH588" s="271"/>
      <c r="AI588" s="271"/>
      <c r="AJ588" s="271"/>
      <c r="AK588" s="271"/>
      <c r="AL588" s="271"/>
      <c r="AM588" s="271"/>
      <c r="AN588" s="271"/>
      <c r="AO588" s="271"/>
      <c r="AP588" s="271"/>
      <c r="AQ588" s="271"/>
      <c r="AR588" s="271"/>
      <c r="AS588" s="271"/>
      <c r="AT588" s="271"/>
      <c r="AU588" s="271"/>
      <c r="AV588" s="271"/>
      <c r="AW588" s="271"/>
      <c r="AX588" s="271"/>
      <c r="AY588" s="271"/>
      <c r="AZ588" s="271"/>
      <c r="BA588" s="271"/>
      <c r="BB588" s="271"/>
      <c r="BC588" s="271"/>
      <c r="BD588" s="271"/>
      <c r="BE588" s="271"/>
      <c r="BN588" s="271"/>
      <c r="BO588" s="271"/>
      <c r="BP588" s="275"/>
      <c r="BQ588" s="275"/>
      <c r="BR588" s="275"/>
    </row>
    <row r="589" spans="18:70" s="274" customFormat="1" x14ac:dyDescent="0.45">
      <c r="R589" s="273"/>
      <c r="S589" s="273"/>
      <c r="T589" s="271"/>
      <c r="U589" s="271"/>
      <c r="V589" s="271"/>
      <c r="W589" s="271"/>
      <c r="X589" s="271"/>
      <c r="Y589" s="271"/>
      <c r="Z589" s="271"/>
      <c r="AA589" s="271"/>
      <c r="AB589" s="271"/>
      <c r="AC589" s="271"/>
      <c r="AD589" s="271"/>
      <c r="AE589" s="271"/>
      <c r="AF589" s="271"/>
      <c r="AG589" s="271"/>
      <c r="AH589" s="271"/>
      <c r="AI589" s="271"/>
      <c r="AJ589" s="271"/>
      <c r="AK589" s="271"/>
      <c r="AL589" s="271"/>
      <c r="AM589" s="271"/>
      <c r="AN589" s="271"/>
      <c r="AO589" s="271"/>
      <c r="AP589" s="271"/>
      <c r="AQ589" s="271"/>
      <c r="AR589" s="271"/>
      <c r="AS589" s="271"/>
      <c r="AT589" s="271"/>
      <c r="AU589" s="271"/>
      <c r="AV589" s="271"/>
      <c r="AW589" s="271"/>
      <c r="AX589" s="271"/>
      <c r="AY589" s="271"/>
      <c r="AZ589" s="271"/>
      <c r="BA589" s="271"/>
      <c r="BB589" s="271"/>
      <c r="BC589" s="271"/>
      <c r="BD589" s="271"/>
      <c r="BE589" s="271"/>
      <c r="BN589" s="271"/>
      <c r="BO589" s="271"/>
      <c r="BP589" s="275"/>
      <c r="BQ589" s="275"/>
      <c r="BR589" s="275"/>
    </row>
    <row r="590" spans="18:70" s="274" customFormat="1" x14ac:dyDescent="0.45">
      <c r="R590" s="273"/>
      <c r="S590" s="273"/>
      <c r="T590" s="271"/>
      <c r="U590" s="271"/>
      <c r="V590" s="271"/>
      <c r="W590" s="271"/>
      <c r="X590" s="271"/>
      <c r="Y590" s="271"/>
      <c r="Z590" s="271"/>
      <c r="AA590" s="271"/>
      <c r="AB590" s="271"/>
      <c r="AC590" s="271"/>
      <c r="AD590" s="271"/>
      <c r="AE590" s="271"/>
      <c r="AF590" s="271"/>
      <c r="AG590" s="271"/>
      <c r="AH590" s="271"/>
      <c r="AI590" s="271"/>
      <c r="AJ590" s="271"/>
      <c r="AK590" s="271"/>
      <c r="AL590" s="271"/>
      <c r="AM590" s="271"/>
      <c r="AN590" s="271"/>
      <c r="AO590" s="271"/>
      <c r="AP590" s="271"/>
      <c r="AQ590" s="271"/>
      <c r="AR590" s="271"/>
      <c r="AS590" s="271"/>
      <c r="AT590" s="271"/>
      <c r="AU590" s="271"/>
      <c r="AV590" s="271"/>
      <c r="AW590" s="271"/>
      <c r="AX590" s="271"/>
      <c r="AY590" s="271"/>
      <c r="AZ590" s="271"/>
      <c r="BA590" s="271"/>
      <c r="BB590" s="271"/>
      <c r="BC590" s="271"/>
      <c r="BD590" s="271"/>
      <c r="BE590" s="271"/>
      <c r="BN590" s="271"/>
      <c r="BO590" s="271"/>
      <c r="BP590" s="275"/>
      <c r="BQ590" s="275"/>
      <c r="BR590" s="275"/>
    </row>
    <row r="591" spans="18:70" s="274" customFormat="1" x14ac:dyDescent="0.45">
      <c r="R591" s="273"/>
      <c r="S591" s="273"/>
      <c r="T591" s="271"/>
      <c r="U591" s="271"/>
      <c r="V591" s="271"/>
      <c r="W591" s="271"/>
      <c r="X591" s="271"/>
      <c r="Y591" s="271"/>
      <c r="Z591" s="271"/>
      <c r="AA591" s="271"/>
      <c r="AB591" s="271"/>
      <c r="AC591" s="271"/>
      <c r="AD591" s="271"/>
      <c r="AE591" s="271"/>
      <c r="AF591" s="271"/>
      <c r="AG591" s="271"/>
      <c r="AH591" s="271"/>
      <c r="AI591" s="271"/>
      <c r="AJ591" s="271"/>
      <c r="AK591" s="271"/>
      <c r="AL591" s="271"/>
      <c r="AM591" s="271"/>
      <c r="AN591" s="271"/>
      <c r="AO591" s="271"/>
      <c r="AP591" s="271"/>
      <c r="AQ591" s="271"/>
      <c r="AR591" s="271"/>
      <c r="AS591" s="271"/>
      <c r="AT591" s="271"/>
      <c r="AU591" s="271"/>
      <c r="AV591" s="271"/>
      <c r="AW591" s="271"/>
      <c r="AX591" s="271"/>
      <c r="AY591" s="271"/>
      <c r="AZ591" s="271"/>
      <c r="BA591" s="271"/>
      <c r="BB591" s="271"/>
      <c r="BC591" s="271"/>
      <c r="BD591" s="271"/>
      <c r="BE591" s="271"/>
      <c r="BN591" s="271"/>
      <c r="BO591" s="271"/>
      <c r="BP591" s="275"/>
      <c r="BQ591" s="275"/>
      <c r="BR591" s="275"/>
    </row>
    <row r="592" spans="18:70" s="274" customFormat="1" x14ac:dyDescent="0.45">
      <c r="R592" s="273"/>
      <c r="S592" s="273"/>
      <c r="T592" s="271"/>
      <c r="U592" s="271"/>
      <c r="V592" s="271"/>
      <c r="W592" s="271"/>
      <c r="X592" s="271"/>
      <c r="Y592" s="271"/>
      <c r="Z592" s="271"/>
      <c r="AA592" s="271"/>
      <c r="AB592" s="271"/>
      <c r="AC592" s="271"/>
      <c r="AD592" s="271"/>
      <c r="AE592" s="271"/>
      <c r="AF592" s="271"/>
      <c r="AG592" s="271"/>
      <c r="AH592" s="271"/>
      <c r="AI592" s="271"/>
      <c r="AJ592" s="271"/>
      <c r="AK592" s="271"/>
      <c r="AL592" s="271"/>
      <c r="AM592" s="271"/>
      <c r="AN592" s="271"/>
      <c r="AO592" s="271"/>
      <c r="AP592" s="271"/>
      <c r="AQ592" s="271"/>
      <c r="AR592" s="271"/>
      <c r="AS592" s="271"/>
      <c r="AT592" s="271"/>
      <c r="AU592" s="271"/>
      <c r="AV592" s="271"/>
      <c r="AW592" s="271"/>
      <c r="AX592" s="271"/>
      <c r="AY592" s="271"/>
      <c r="AZ592" s="271"/>
      <c r="BA592" s="271"/>
      <c r="BB592" s="271"/>
      <c r="BC592" s="271"/>
      <c r="BD592" s="271"/>
      <c r="BE592" s="271"/>
      <c r="BN592" s="271"/>
      <c r="BO592" s="271"/>
      <c r="BP592" s="275"/>
      <c r="BQ592" s="275"/>
      <c r="BR592" s="275"/>
    </row>
    <row r="593" spans="18:70" s="274" customFormat="1" x14ac:dyDescent="0.45">
      <c r="R593" s="273"/>
      <c r="S593" s="273"/>
      <c r="T593" s="271"/>
      <c r="U593" s="271"/>
      <c r="V593" s="271"/>
      <c r="W593" s="271"/>
      <c r="X593" s="271"/>
      <c r="Y593" s="271"/>
      <c r="Z593" s="271"/>
      <c r="AA593" s="271"/>
      <c r="AB593" s="271"/>
      <c r="AC593" s="271"/>
      <c r="AD593" s="271"/>
      <c r="AE593" s="271"/>
      <c r="AF593" s="271"/>
      <c r="AG593" s="271"/>
      <c r="AH593" s="271"/>
      <c r="AI593" s="271"/>
      <c r="AJ593" s="271"/>
      <c r="AK593" s="271"/>
      <c r="AL593" s="271"/>
      <c r="AM593" s="271"/>
      <c r="AN593" s="271"/>
      <c r="AO593" s="271"/>
      <c r="AP593" s="271"/>
      <c r="AQ593" s="271"/>
      <c r="AR593" s="271"/>
      <c r="AS593" s="271"/>
      <c r="AT593" s="271"/>
      <c r="AU593" s="271"/>
      <c r="AV593" s="271"/>
      <c r="AW593" s="271"/>
      <c r="AX593" s="271"/>
      <c r="AY593" s="271"/>
      <c r="AZ593" s="271"/>
      <c r="BA593" s="271"/>
      <c r="BB593" s="271"/>
      <c r="BC593" s="271"/>
      <c r="BD593" s="271"/>
      <c r="BE593" s="271"/>
      <c r="BN593" s="271"/>
      <c r="BO593" s="271"/>
      <c r="BP593" s="275"/>
      <c r="BQ593" s="275"/>
      <c r="BR593" s="275"/>
    </row>
    <row r="594" spans="18:70" s="274" customFormat="1" x14ac:dyDescent="0.45">
      <c r="R594" s="273"/>
      <c r="S594" s="273"/>
      <c r="T594" s="271"/>
      <c r="U594" s="271"/>
      <c r="V594" s="271"/>
      <c r="W594" s="271"/>
      <c r="X594" s="271"/>
      <c r="Y594" s="271"/>
      <c r="Z594" s="271"/>
      <c r="AA594" s="271"/>
      <c r="AB594" s="271"/>
      <c r="AC594" s="271"/>
      <c r="AD594" s="271"/>
      <c r="AE594" s="271"/>
      <c r="AF594" s="271"/>
      <c r="AG594" s="271"/>
      <c r="AH594" s="271"/>
      <c r="AI594" s="271"/>
      <c r="AJ594" s="271"/>
      <c r="AK594" s="271"/>
      <c r="AL594" s="271"/>
      <c r="AM594" s="271"/>
      <c r="AN594" s="271"/>
      <c r="AO594" s="271"/>
      <c r="AP594" s="271"/>
      <c r="AQ594" s="271"/>
      <c r="AR594" s="271"/>
      <c r="AS594" s="271"/>
      <c r="AT594" s="271"/>
      <c r="AU594" s="271"/>
      <c r="AV594" s="271"/>
      <c r="AW594" s="271"/>
      <c r="AX594" s="271"/>
      <c r="AY594" s="271"/>
      <c r="AZ594" s="271"/>
      <c r="BA594" s="271"/>
      <c r="BB594" s="271"/>
      <c r="BC594" s="271"/>
      <c r="BD594" s="271"/>
      <c r="BE594" s="271"/>
      <c r="BN594" s="271"/>
      <c r="BO594" s="271"/>
      <c r="BP594" s="275"/>
      <c r="BQ594" s="275"/>
      <c r="BR594" s="275"/>
    </row>
    <row r="595" spans="18:70" s="274" customFormat="1" x14ac:dyDescent="0.45">
      <c r="R595" s="273"/>
      <c r="S595" s="273"/>
      <c r="T595" s="271"/>
      <c r="U595" s="271"/>
      <c r="V595" s="271"/>
      <c r="W595" s="271"/>
      <c r="X595" s="271"/>
      <c r="Y595" s="271"/>
      <c r="Z595" s="271"/>
      <c r="AA595" s="271"/>
      <c r="AB595" s="271"/>
      <c r="AC595" s="271"/>
      <c r="AD595" s="271"/>
      <c r="AE595" s="271"/>
      <c r="AF595" s="271"/>
      <c r="AG595" s="271"/>
      <c r="AH595" s="271"/>
      <c r="AI595" s="271"/>
      <c r="AJ595" s="271"/>
      <c r="AK595" s="271"/>
      <c r="AL595" s="271"/>
      <c r="AM595" s="271"/>
      <c r="AN595" s="271"/>
      <c r="AO595" s="271"/>
      <c r="AP595" s="271"/>
      <c r="AQ595" s="271"/>
      <c r="AR595" s="271"/>
      <c r="AS595" s="271"/>
      <c r="AT595" s="271"/>
      <c r="AU595" s="271"/>
      <c r="AV595" s="271"/>
      <c r="AW595" s="271"/>
      <c r="AX595" s="271"/>
      <c r="AY595" s="271"/>
      <c r="AZ595" s="271"/>
      <c r="BA595" s="271"/>
      <c r="BB595" s="271"/>
      <c r="BC595" s="271"/>
      <c r="BD595" s="271"/>
      <c r="BE595" s="271"/>
      <c r="BN595" s="271"/>
      <c r="BO595" s="271"/>
      <c r="BP595" s="275"/>
      <c r="BQ595" s="275"/>
      <c r="BR595" s="275"/>
    </row>
    <row r="596" spans="18:70" s="274" customFormat="1" x14ac:dyDescent="0.45">
      <c r="R596" s="273"/>
      <c r="S596" s="273"/>
      <c r="T596" s="271"/>
      <c r="U596" s="271"/>
      <c r="V596" s="271"/>
      <c r="W596" s="271"/>
      <c r="X596" s="271"/>
      <c r="Y596" s="271"/>
      <c r="Z596" s="271"/>
      <c r="AA596" s="271"/>
      <c r="AB596" s="271"/>
      <c r="AC596" s="271"/>
      <c r="AD596" s="271"/>
      <c r="AE596" s="271"/>
      <c r="AF596" s="271"/>
      <c r="AG596" s="271"/>
      <c r="AH596" s="271"/>
      <c r="AI596" s="271"/>
      <c r="AJ596" s="271"/>
      <c r="AK596" s="271"/>
      <c r="AL596" s="271"/>
      <c r="AM596" s="271"/>
      <c r="AN596" s="271"/>
      <c r="AO596" s="271"/>
      <c r="AP596" s="271"/>
      <c r="AQ596" s="271"/>
      <c r="AR596" s="271"/>
      <c r="AS596" s="271"/>
      <c r="AT596" s="271"/>
      <c r="AU596" s="271"/>
      <c r="AV596" s="271"/>
      <c r="AW596" s="271"/>
      <c r="AX596" s="271"/>
      <c r="AY596" s="271"/>
      <c r="AZ596" s="271"/>
      <c r="BA596" s="271"/>
      <c r="BB596" s="271"/>
      <c r="BC596" s="271"/>
      <c r="BD596" s="271"/>
      <c r="BE596" s="271"/>
      <c r="BN596" s="271"/>
      <c r="BO596" s="271"/>
      <c r="BP596" s="275"/>
      <c r="BQ596" s="275"/>
      <c r="BR596" s="275"/>
    </row>
    <row r="597" spans="18:70" s="274" customFormat="1" x14ac:dyDescent="0.45">
      <c r="R597" s="273"/>
      <c r="S597" s="273"/>
      <c r="T597" s="271"/>
      <c r="U597" s="271"/>
      <c r="V597" s="271"/>
      <c r="W597" s="271"/>
      <c r="X597" s="271"/>
      <c r="Y597" s="271"/>
      <c r="Z597" s="271"/>
      <c r="AA597" s="271"/>
      <c r="AB597" s="271"/>
      <c r="AC597" s="271"/>
      <c r="AD597" s="271"/>
      <c r="AE597" s="271"/>
      <c r="AF597" s="271"/>
      <c r="AG597" s="271"/>
      <c r="AH597" s="271"/>
      <c r="AI597" s="271"/>
      <c r="AJ597" s="271"/>
      <c r="AK597" s="271"/>
      <c r="AL597" s="271"/>
      <c r="AM597" s="271"/>
      <c r="AN597" s="271"/>
      <c r="AO597" s="271"/>
      <c r="AP597" s="271"/>
      <c r="AQ597" s="271"/>
      <c r="AR597" s="271"/>
      <c r="AS597" s="271"/>
      <c r="AT597" s="271"/>
      <c r="AU597" s="271"/>
      <c r="AV597" s="271"/>
      <c r="AW597" s="271"/>
      <c r="AX597" s="271"/>
      <c r="AY597" s="271"/>
      <c r="AZ597" s="271"/>
      <c r="BA597" s="271"/>
      <c r="BB597" s="271"/>
      <c r="BC597" s="271"/>
      <c r="BD597" s="271"/>
      <c r="BE597" s="271"/>
      <c r="BN597" s="271"/>
      <c r="BO597" s="271"/>
      <c r="BP597" s="275"/>
      <c r="BQ597" s="275"/>
      <c r="BR597" s="275"/>
    </row>
    <row r="598" spans="18:70" s="274" customFormat="1" x14ac:dyDescent="0.45">
      <c r="R598" s="273"/>
      <c r="S598" s="273"/>
      <c r="T598" s="271"/>
      <c r="U598" s="271"/>
      <c r="V598" s="271"/>
      <c r="W598" s="271"/>
      <c r="X598" s="271"/>
      <c r="Y598" s="271"/>
      <c r="Z598" s="271"/>
      <c r="AA598" s="271"/>
      <c r="AB598" s="271"/>
      <c r="AC598" s="271"/>
      <c r="AD598" s="271"/>
      <c r="AE598" s="271"/>
      <c r="AF598" s="271"/>
      <c r="AG598" s="271"/>
      <c r="AH598" s="271"/>
      <c r="AI598" s="271"/>
      <c r="AJ598" s="271"/>
      <c r="AK598" s="271"/>
      <c r="AL598" s="271"/>
      <c r="AM598" s="271"/>
      <c r="AN598" s="271"/>
      <c r="AO598" s="271"/>
      <c r="AP598" s="271"/>
      <c r="AQ598" s="271"/>
      <c r="AR598" s="271"/>
      <c r="AS598" s="271"/>
      <c r="AT598" s="271"/>
      <c r="AU598" s="271"/>
      <c r="AV598" s="271"/>
      <c r="AW598" s="271"/>
      <c r="AX598" s="271"/>
      <c r="AY598" s="271"/>
      <c r="AZ598" s="271"/>
      <c r="BA598" s="271"/>
      <c r="BB598" s="271"/>
      <c r="BC598" s="271"/>
      <c r="BD598" s="271"/>
      <c r="BE598" s="271"/>
      <c r="BN598" s="271"/>
      <c r="BO598" s="271"/>
      <c r="BP598" s="275"/>
      <c r="BQ598" s="275"/>
      <c r="BR598" s="275"/>
    </row>
  </sheetData>
  <mergeCells count="1404">
    <mergeCell ref="Z81:AA81"/>
    <mergeCell ref="AB81:AC81"/>
    <mergeCell ref="X101:Y101"/>
    <mergeCell ref="Z101:AA101"/>
    <mergeCell ref="AB101:AC101"/>
    <mergeCell ref="Z100:AA100"/>
    <mergeCell ref="AB100:AC100"/>
    <mergeCell ref="AD100:AE100"/>
    <mergeCell ref="BD100:BE100"/>
    <mergeCell ref="X82:Y82"/>
    <mergeCell ref="A112:A115"/>
    <mergeCell ref="B112:N114"/>
    <mergeCell ref="BF112:BI114"/>
    <mergeCell ref="O112:P115"/>
    <mergeCell ref="T113:U113"/>
    <mergeCell ref="V113:W113"/>
    <mergeCell ref="X113:Y113"/>
    <mergeCell ref="Z113:AA113"/>
    <mergeCell ref="AB113:AC113"/>
    <mergeCell ref="AD113:AE113"/>
    <mergeCell ref="BD113:BE113"/>
    <mergeCell ref="T112:U112"/>
    <mergeCell ref="V112:W112"/>
    <mergeCell ref="X112:Y112"/>
    <mergeCell ref="Z112:AA112"/>
    <mergeCell ref="AB112:AC112"/>
    <mergeCell ref="AD112:AE112"/>
    <mergeCell ref="BD112:BE112"/>
    <mergeCell ref="T114:U114"/>
    <mergeCell ref="Z82:AA82"/>
    <mergeCell ref="AB82:AC82"/>
    <mergeCell ref="AD82:AE82"/>
    <mergeCell ref="BD64:BE64"/>
    <mergeCell ref="T61:U61"/>
    <mergeCell ref="V61:W61"/>
    <mergeCell ref="X61:Y61"/>
    <mergeCell ref="A99:A101"/>
    <mergeCell ref="B99:N101"/>
    <mergeCell ref="O99:P101"/>
    <mergeCell ref="BF99:BI101"/>
    <mergeCell ref="T77:U77"/>
    <mergeCell ref="V77:W77"/>
    <mergeCell ref="X77:Y77"/>
    <mergeCell ref="Z77:AA77"/>
    <mergeCell ref="AB77:AC77"/>
    <mergeCell ref="AD77:AE77"/>
    <mergeCell ref="BD77:BE77"/>
    <mergeCell ref="T76:U76"/>
    <mergeCell ref="V76:W76"/>
    <mergeCell ref="X76:Y76"/>
    <mergeCell ref="Z76:AA76"/>
    <mergeCell ref="AB76:AC76"/>
    <mergeCell ref="AD76:AE76"/>
    <mergeCell ref="BD76:BE76"/>
    <mergeCell ref="A76:A78"/>
    <mergeCell ref="B76:N78"/>
    <mergeCell ref="BF76:BI78"/>
    <mergeCell ref="O76:P78"/>
    <mergeCell ref="T82:U82"/>
    <mergeCell ref="T101:U101"/>
    <mergeCell ref="V101:W101"/>
    <mergeCell ref="AB79:AC79"/>
    <mergeCell ref="AD79:AE79"/>
    <mergeCell ref="BD79:BE79"/>
    <mergeCell ref="BD82:BE82"/>
    <mergeCell ref="V82:W82"/>
    <mergeCell ref="A42:A44"/>
    <mergeCell ref="B42:N44"/>
    <mergeCell ref="O42:P44"/>
    <mergeCell ref="T49:U49"/>
    <mergeCell ref="V49:W49"/>
    <mergeCell ref="X49:Y49"/>
    <mergeCell ref="Z49:AA49"/>
    <mergeCell ref="AB49:AC49"/>
    <mergeCell ref="AD49:AE49"/>
    <mergeCell ref="BD49:BE49"/>
    <mergeCell ref="T48:U48"/>
    <mergeCell ref="V48:W48"/>
    <mergeCell ref="X48:Y48"/>
    <mergeCell ref="Z48:AA48"/>
    <mergeCell ref="A63:A65"/>
    <mergeCell ref="B63:N65"/>
    <mergeCell ref="O63:P65"/>
    <mergeCell ref="X80:Y80"/>
    <mergeCell ref="Z80:AA80"/>
    <mergeCell ref="AB80:AC80"/>
    <mergeCell ref="AD80:AE80"/>
    <mergeCell ref="BD80:BE80"/>
    <mergeCell ref="X56:Y56"/>
    <mergeCell ref="Z56:AA56"/>
    <mergeCell ref="AB56:AC56"/>
    <mergeCell ref="AD56:AE56"/>
    <mergeCell ref="BD56:BE56"/>
    <mergeCell ref="Z59:AA59"/>
    <mergeCell ref="Z61:AA61"/>
    <mergeCell ref="AB61:AC61"/>
    <mergeCell ref="AD61:AE61"/>
    <mergeCell ref="BD61:BE61"/>
    <mergeCell ref="T60:U60"/>
    <mergeCell ref="V60:W60"/>
    <mergeCell ref="X60:Y60"/>
    <mergeCell ref="Z60:AA60"/>
    <mergeCell ref="AB60:AC60"/>
    <mergeCell ref="AD60:AE60"/>
    <mergeCell ref="BD60:BE60"/>
    <mergeCell ref="X58:Y58"/>
    <mergeCell ref="Z58:AA58"/>
    <mergeCell ref="A47:A49"/>
    <mergeCell ref="B47:N49"/>
    <mergeCell ref="O47:P49"/>
    <mergeCell ref="AB58:AC58"/>
    <mergeCell ref="AD58:AE58"/>
    <mergeCell ref="BD58:BE58"/>
    <mergeCell ref="B106:N106"/>
    <mergeCell ref="B107:N107"/>
    <mergeCell ref="B108:N108"/>
    <mergeCell ref="O84:P84"/>
    <mergeCell ref="O85:P85"/>
    <mergeCell ref="O86:P86"/>
    <mergeCell ref="O87:P87"/>
    <mergeCell ref="O80:P83"/>
    <mergeCell ref="A59:A62"/>
    <mergeCell ref="B59:N61"/>
    <mergeCell ref="B66:N68"/>
    <mergeCell ref="O66:P69"/>
    <mergeCell ref="O75:P75"/>
    <mergeCell ref="O79:P79"/>
    <mergeCell ref="O71:P72"/>
    <mergeCell ref="O73:P74"/>
    <mergeCell ref="O88:P88"/>
    <mergeCell ref="O91:P91"/>
    <mergeCell ref="O92:P92"/>
    <mergeCell ref="O93:P93"/>
    <mergeCell ref="O94:P94"/>
    <mergeCell ref="O95:P95"/>
    <mergeCell ref="O96:P96"/>
    <mergeCell ref="O97:P97"/>
    <mergeCell ref="O98:P98"/>
    <mergeCell ref="B110:N110"/>
    <mergeCell ref="B111:N111"/>
    <mergeCell ref="B115:N115"/>
    <mergeCell ref="B69:N69"/>
    <mergeCell ref="B70:N70"/>
    <mergeCell ref="B71:N71"/>
    <mergeCell ref="B72:N72"/>
    <mergeCell ref="B73:N73"/>
    <mergeCell ref="B74:N74"/>
    <mergeCell ref="B75:N75"/>
    <mergeCell ref="B79:N79"/>
    <mergeCell ref="B83:N83"/>
    <mergeCell ref="B84:N84"/>
    <mergeCell ref="B85:N85"/>
    <mergeCell ref="B86:N86"/>
    <mergeCell ref="B87:N87"/>
    <mergeCell ref="B80:N82"/>
    <mergeCell ref="B88:N88"/>
    <mergeCell ref="B89:N89"/>
    <mergeCell ref="B90:N90"/>
    <mergeCell ref="B91:N91"/>
    <mergeCell ref="B92:N92"/>
    <mergeCell ref="B93:N93"/>
    <mergeCell ref="B94:N94"/>
    <mergeCell ref="B95:N95"/>
    <mergeCell ref="B96:N96"/>
    <mergeCell ref="B97:N97"/>
    <mergeCell ref="B98:N98"/>
    <mergeCell ref="B102:N102"/>
    <mergeCell ref="B103:N103"/>
    <mergeCell ref="B104:N104"/>
    <mergeCell ref="B105:N105"/>
    <mergeCell ref="O41:P41"/>
    <mergeCell ref="O45:P45"/>
    <mergeCell ref="O46:P46"/>
    <mergeCell ref="O50:P50"/>
    <mergeCell ref="O51:P51"/>
    <mergeCell ref="O52:P52"/>
    <mergeCell ref="O53:P53"/>
    <mergeCell ref="O54:P54"/>
    <mergeCell ref="O55:P55"/>
    <mergeCell ref="O56:P56"/>
    <mergeCell ref="O57:P57"/>
    <mergeCell ref="O58:P58"/>
    <mergeCell ref="A220:BI220"/>
    <mergeCell ref="A221:BI221"/>
    <mergeCell ref="A16:A17"/>
    <mergeCell ref="B16:E16"/>
    <mergeCell ref="F16:F17"/>
    <mergeCell ref="G16:I16"/>
    <mergeCell ref="J16:J17"/>
    <mergeCell ref="K16:N16"/>
    <mergeCell ref="O16:R16"/>
    <mergeCell ref="BE16:BE17"/>
    <mergeCell ref="BF16:BF17"/>
    <mergeCell ref="BG16:BG17"/>
    <mergeCell ref="BH16:BH17"/>
    <mergeCell ref="BI16:BI17"/>
    <mergeCell ref="A30:A33"/>
    <mergeCell ref="T30:AE30"/>
    <mergeCell ref="AT16:AV16"/>
    <mergeCell ref="B40:N40"/>
    <mergeCell ref="B41:N41"/>
    <mergeCell ref="B109:N109"/>
    <mergeCell ref="B45:N45"/>
    <mergeCell ref="B46:N46"/>
    <mergeCell ref="B50:N50"/>
    <mergeCell ref="B51:N51"/>
    <mergeCell ref="B52:N52"/>
    <mergeCell ref="B53:N53"/>
    <mergeCell ref="B54:N54"/>
    <mergeCell ref="B55:N55"/>
    <mergeCell ref="B56:N56"/>
    <mergeCell ref="B57:N57"/>
    <mergeCell ref="B58:N58"/>
    <mergeCell ref="B62:N62"/>
    <mergeCell ref="O70:P70"/>
    <mergeCell ref="S16:S17"/>
    <mergeCell ref="T16:V16"/>
    <mergeCell ref="W16:W17"/>
    <mergeCell ref="X16:Z16"/>
    <mergeCell ref="O30:P33"/>
    <mergeCell ref="O34:P34"/>
    <mergeCell ref="Q30:Q33"/>
    <mergeCell ref="R30:R33"/>
    <mergeCell ref="S30:S33"/>
    <mergeCell ref="B30:N33"/>
    <mergeCell ref="O35:P35"/>
    <mergeCell ref="O36:P36"/>
    <mergeCell ref="O37:P37"/>
    <mergeCell ref="O38:P38"/>
    <mergeCell ref="O39:P39"/>
    <mergeCell ref="V39:W39"/>
    <mergeCell ref="T38:U38"/>
    <mergeCell ref="V38:W38"/>
    <mergeCell ref="X35:Y35"/>
    <mergeCell ref="BD30:BE33"/>
    <mergeCell ref="BF30:BI33"/>
    <mergeCell ref="T31:U33"/>
    <mergeCell ref="V31:W33"/>
    <mergeCell ref="X31:AE31"/>
    <mergeCell ref="AF31:AK31"/>
    <mergeCell ref="AL31:AQ31"/>
    <mergeCell ref="AR31:AW31"/>
    <mergeCell ref="AX31:BC31"/>
    <mergeCell ref="AW16:AW17"/>
    <mergeCell ref="AX16:BA16"/>
    <mergeCell ref="BB16:BB17"/>
    <mergeCell ref="BC16:BC17"/>
    <mergeCell ref="BD16:BD17"/>
    <mergeCell ref="AF16:AF17"/>
    <mergeCell ref="AK16:AN16"/>
    <mergeCell ref="AO16:AR16"/>
    <mergeCell ref="AS16:AS17"/>
    <mergeCell ref="AA16:AA17"/>
    <mergeCell ref="AB16:AE16"/>
    <mergeCell ref="X32:Y33"/>
    <mergeCell ref="AL32:AN32"/>
    <mergeCell ref="AO32:AQ32"/>
    <mergeCell ref="AR32:AT32"/>
    <mergeCell ref="AU32:AW32"/>
    <mergeCell ref="AX32:AZ32"/>
    <mergeCell ref="BA32:BC32"/>
    <mergeCell ref="Z32:AA33"/>
    <mergeCell ref="AB32:AC33"/>
    <mergeCell ref="AD32:AE33"/>
    <mergeCell ref="AF32:AH32"/>
    <mergeCell ref="AI32:AK32"/>
    <mergeCell ref="X2:AS3"/>
    <mergeCell ref="B3:M6"/>
    <mergeCell ref="X5:AS5"/>
    <mergeCell ref="H7:M7"/>
    <mergeCell ref="B8:G8"/>
    <mergeCell ref="H8:K8"/>
    <mergeCell ref="B10:M10"/>
    <mergeCell ref="X11:AS11"/>
    <mergeCell ref="X12:AS12"/>
    <mergeCell ref="AF30:BC30"/>
    <mergeCell ref="T34:U34"/>
    <mergeCell ref="V34:W34"/>
    <mergeCell ref="X34:Y34"/>
    <mergeCell ref="X37:Y37"/>
    <mergeCell ref="B34:N34"/>
    <mergeCell ref="B35:N35"/>
    <mergeCell ref="B36:N36"/>
    <mergeCell ref="B37:N37"/>
    <mergeCell ref="Z35:AA35"/>
    <mergeCell ref="AB35:AC35"/>
    <mergeCell ref="T35:U35"/>
    <mergeCell ref="V35:W35"/>
    <mergeCell ref="B38:N38"/>
    <mergeCell ref="B39:N39"/>
    <mergeCell ref="Z40:AA40"/>
    <mergeCell ref="AB40:AC40"/>
    <mergeCell ref="AG16:AI16"/>
    <mergeCell ref="AJ16:AJ17"/>
    <mergeCell ref="O40:P40"/>
    <mergeCell ref="AD40:AE40"/>
    <mergeCell ref="BF35:BI35"/>
    <mergeCell ref="Z34:AA34"/>
    <mergeCell ref="AB34:AC34"/>
    <mergeCell ref="AD34:AE34"/>
    <mergeCell ref="BD34:BE34"/>
    <mergeCell ref="BF34:BI34"/>
    <mergeCell ref="Z37:AA37"/>
    <mergeCell ref="AB37:AC37"/>
    <mergeCell ref="AD37:AE37"/>
    <mergeCell ref="BD37:BE37"/>
    <mergeCell ref="BF37:BI37"/>
    <mergeCell ref="Z36:AA36"/>
    <mergeCell ref="AB36:AC36"/>
    <mergeCell ref="AD36:AE36"/>
    <mergeCell ref="BD36:BE36"/>
    <mergeCell ref="BF36:BI36"/>
    <mergeCell ref="BD40:BE40"/>
    <mergeCell ref="T37:U37"/>
    <mergeCell ref="V37:W37"/>
    <mergeCell ref="T36:U36"/>
    <mergeCell ref="V36:W36"/>
    <mergeCell ref="AD35:AE35"/>
    <mergeCell ref="BD35:BE35"/>
    <mergeCell ref="BF40:BI40"/>
    <mergeCell ref="T40:U40"/>
    <mergeCell ref="V40:W40"/>
    <mergeCell ref="X40:Y40"/>
    <mergeCell ref="X36:Y36"/>
    <mergeCell ref="X39:Y39"/>
    <mergeCell ref="Z39:AA39"/>
    <mergeCell ref="AB39:AC39"/>
    <mergeCell ref="AD39:AE39"/>
    <mergeCell ref="BD39:BE39"/>
    <mergeCell ref="BF39:BI39"/>
    <mergeCell ref="Z38:AA38"/>
    <mergeCell ref="AB38:AC38"/>
    <mergeCell ref="AD38:AE38"/>
    <mergeCell ref="BD38:BE38"/>
    <mergeCell ref="BF38:BI38"/>
    <mergeCell ref="T39:U39"/>
    <mergeCell ref="X38:Y38"/>
    <mergeCell ref="Z42:AA42"/>
    <mergeCell ref="AB42:AC42"/>
    <mergeCell ref="AD42:AE42"/>
    <mergeCell ref="BD42:BE42"/>
    <mergeCell ref="T45:U45"/>
    <mergeCell ref="V45:W45"/>
    <mergeCell ref="T42:U42"/>
    <mergeCell ref="V42:W42"/>
    <mergeCell ref="X42:Y42"/>
    <mergeCell ref="X41:Y41"/>
    <mergeCell ref="Z41:AA41"/>
    <mergeCell ref="AB41:AC41"/>
    <mergeCell ref="AD41:AE41"/>
    <mergeCell ref="BD41:BE41"/>
    <mergeCell ref="BF41:BI41"/>
    <mergeCell ref="T44:U44"/>
    <mergeCell ref="V44:W44"/>
    <mergeCell ref="X44:Y44"/>
    <mergeCell ref="Z44:AA44"/>
    <mergeCell ref="AB44:AC44"/>
    <mergeCell ref="AD44:AE44"/>
    <mergeCell ref="BD44:BE44"/>
    <mergeCell ref="T43:U43"/>
    <mergeCell ref="V43:W43"/>
    <mergeCell ref="X43:Y43"/>
    <mergeCell ref="Z43:AA43"/>
    <mergeCell ref="AB43:AC43"/>
    <mergeCell ref="AD43:AE43"/>
    <mergeCell ref="BD43:BE43"/>
    <mergeCell ref="BF42:BI44"/>
    <mergeCell ref="T41:U41"/>
    <mergeCell ref="V41:W41"/>
    <mergeCell ref="Z46:AA46"/>
    <mergeCell ref="AB46:AC46"/>
    <mergeCell ref="AD46:AE46"/>
    <mergeCell ref="BD46:BE46"/>
    <mergeCell ref="BF46:BI46"/>
    <mergeCell ref="T47:U47"/>
    <mergeCell ref="V47:W47"/>
    <mergeCell ref="T46:U46"/>
    <mergeCell ref="V46:W46"/>
    <mergeCell ref="X46:Y46"/>
    <mergeCell ref="X45:Y45"/>
    <mergeCell ref="Z45:AA45"/>
    <mergeCell ref="AB45:AC45"/>
    <mergeCell ref="AD45:AE45"/>
    <mergeCell ref="BD45:BE45"/>
    <mergeCell ref="BF45:BI45"/>
    <mergeCell ref="BF47:BI49"/>
    <mergeCell ref="AB48:AC48"/>
    <mergeCell ref="AD48:AE48"/>
    <mergeCell ref="BD48:BE48"/>
    <mergeCell ref="BF50:BI50"/>
    <mergeCell ref="T51:U51"/>
    <mergeCell ref="V51:W51"/>
    <mergeCell ref="T50:U50"/>
    <mergeCell ref="V50:W50"/>
    <mergeCell ref="X50:Y50"/>
    <mergeCell ref="X47:Y47"/>
    <mergeCell ref="Z47:AA47"/>
    <mergeCell ref="AB47:AC47"/>
    <mergeCell ref="AD47:AE47"/>
    <mergeCell ref="BD47:BE47"/>
    <mergeCell ref="X51:Y51"/>
    <mergeCell ref="Z51:AA51"/>
    <mergeCell ref="AB51:AC51"/>
    <mergeCell ref="AD51:AE51"/>
    <mergeCell ref="BD51:BE51"/>
    <mergeCell ref="BF51:BI51"/>
    <mergeCell ref="Z50:AA50"/>
    <mergeCell ref="AB50:AC50"/>
    <mergeCell ref="AD50:AE50"/>
    <mergeCell ref="BD50:BE50"/>
    <mergeCell ref="BF53:BI53"/>
    <mergeCell ref="T54:U54"/>
    <mergeCell ref="V54:W54"/>
    <mergeCell ref="X54:Y54"/>
    <mergeCell ref="Z54:AA54"/>
    <mergeCell ref="BD52:BE52"/>
    <mergeCell ref="BF52:BI52"/>
    <mergeCell ref="T53:U53"/>
    <mergeCell ref="V53:W53"/>
    <mergeCell ref="X53:Y53"/>
    <mergeCell ref="Z53:AA53"/>
    <mergeCell ref="AB53:AC53"/>
    <mergeCell ref="T52:U52"/>
    <mergeCell ref="V52:W52"/>
    <mergeCell ref="X52:Y52"/>
    <mergeCell ref="Z52:AA52"/>
    <mergeCell ref="AB52:AC52"/>
    <mergeCell ref="AD52:AE52"/>
    <mergeCell ref="AD53:AE53"/>
    <mergeCell ref="BD53:BE53"/>
    <mergeCell ref="BF56:BI56"/>
    <mergeCell ref="Z55:AA55"/>
    <mergeCell ref="AB55:AC55"/>
    <mergeCell ref="AD55:AE55"/>
    <mergeCell ref="BD55:BE55"/>
    <mergeCell ref="BF55:BI55"/>
    <mergeCell ref="T56:U56"/>
    <mergeCell ref="V56:W56"/>
    <mergeCell ref="AB54:AC54"/>
    <mergeCell ref="AD54:AE54"/>
    <mergeCell ref="BD54:BE54"/>
    <mergeCell ref="BF54:BI54"/>
    <mergeCell ref="T55:U55"/>
    <mergeCell ref="V55:W55"/>
    <mergeCell ref="X55:Y55"/>
    <mergeCell ref="BF58:BI58"/>
    <mergeCell ref="X62:Y62"/>
    <mergeCell ref="Z62:AA62"/>
    <mergeCell ref="AB62:AC62"/>
    <mergeCell ref="AD62:AE62"/>
    <mergeCell ref="BD62:BE62"/>
    <mergeCell ref="BF59:BI62"/>
    <mergeCell ref="Z57:AA57"/>
    <mergeCell ref="AB57:AC57"/>
    <mergeCell ref="AD57:AE57"/>
    <mergeCell ref="BD57:BE57"/>
    <mergeCell ref="BF57:BI57"/>
    <mergeCell ref="T58:U58"/>
    <mergeCell ref="V58:W58"/>
    <mergeCell ref="T57:U57"/>
    <mergeCell ref="V57:W57"/>
    <mergeCell ref="X57:Y57"/>
    <mergeCell ref="BF69:BI69"/>
    <mergeCell ref="T69:U69"/>
    <mergeCell ref="V69:W69"/>
    <mergeCell ref="X69:Y69"/>
    <mergeCell ref="Z69:AA69"/>
    <mergeCell ref="AB69:AC69"/>
    <mergeCell ref="AD69:AE69"/>
    <mergeCell ref="V66:W66"/>
    <mergeCell ref="X66:Y66"/>
    <mergeCell ref="Z66:AA66"/>
    <mergeCell ref="T63:U63"/>
    <mergeCell ref="V63:W63"/>
    <mergeCell ref="X63:Y63"/>
    <mergeCell ref="T68:U68"/>
    <mergeCell ref="V68:W68"/>
    <mergeCell ref="X68:Y68"/>
    <mergeCell ref="Z68:AA68"/>
    <mergeCell ref="AB68:AC68"/>
    <mergeCell ref="AD68:AE68"/>
    <mergeCell ref="BD68:BE68"/>
    <mergeCell ref="T67:U67"/>
    <mergeCell ref="V67:W67"/>
    <mergeCell ref="X67:Y67"/>
    <mergeCell ref="Z67:AA67"/>
    <mergeCell ref="AB67:AC67"/>
    <mergeCell ref="AD67:AE67"/>
    <mergeCell ref="BD67:BE67"/>
    <mergeCell ref="T65:U65"/>
    <mergeCell ref="V65:W65"/>
    <mergeCell ref="BF66:BI68"/>
    <mergeCell ref="BF63:BI65"/>
    <mergeCell ref="AD64:AE64"/>
    <mergeCell ref="BD70:BE70"/>
    <mergeCell ref="BF70:BI70"/>
    <mergeCell ref="A66:A69"/>
    <mergeCell ref="T66:U66"/>
    <mergeCell ref="T70:U70"/>
    <mergeCell ref="V70:W70"/>
    <mergeCell ref="X70:Y70"/>
    <mergeCell ref="Z70:AA70"/>
    <mergeCell ref="AB70:AC70"/>
    <mergeCell ref="T71:U71"/>
    <mergeCell ref="V71:W71"/>
    <mergeCell ref="X71:Y71"/>
    <mergeCell ref="BD69:BE69"/>
    <mergeCell ref="AB59:AC59"/>
    <mergeCell ref="AD59:AE59"/>
    <mergeCell ref="BD59:BE59"/>
    <mergeCell ref="T62:U62"/>
    <mergeCell ref="V62:W62"/>
    <mergeCell ref="T59:U59"/>
    <mergeCell ref="V59:W59"/>
    <mergeCell ref="X59:Y59"/>
    <mergeCell ref="O59:P62"/>
    <mergeCell ref="X65:Y65"/>
    <mergeCell ref="Z65:AA65"/>
    <mergeCell ref="AB65:AC65"/>
    <mergeCell ref="AD65:AE65"/>
    <mergeCell ref="BD65:BE65"/>
    <mergeCell ref="T64:U64"/>
    <mergeCell ref="V64:W64"/>
    <mergeCell ref="X64:Y64"/>
    <mergeCell ref="Z64:AA64"/>
    <mergeCell ref="AB64:AC64"/>
    <mergeCell ref="X73:Y73"/>
    <mergeCell ref="Z73:AA73"/>
    <mergeCell ref="AB73:AC73"/>
    <mergeCell ref="AB66:AC66"/>
    <mergeCell ref="AD66:AE66"/>
    <mergeCell ref="BD66:BE66"/>
    <mergeCell ref="Z63:AA63"/>
    <mergeCell ref="AB63:AC63"/>
    <mergeCell ref="AD63:AE63"/>
    <mergeCell ref="BD63:BE63"/>
    <mergeCell ref="AD73:AE73"/>
    <mergeCell ref="BD73:BE73"/>
    <mergeCell ref="BF73:BI73"/>
    <mergeCell ref="A73:A74"/>
    <mergeCell ref="T73:U73"/>
    <mergeCell ref="V73:W73"/>
    <mergeCell ref="T74:U74"/>
    <mergeCell ref="X72:Y72"/>
    <mergeCell ref="Z72:AA72"/>
    <mergeCell ref="AB72:AC72"/>
    <mergeCell ref="AD72:AE72"/>
    <mergeCell ref="BD72:BE72"/>
    <mergeCell ref="BF72:BI72"/>
    <mergeCell ref="A71:A72"/>
    <mergeCell ref="Z71:AA71"/>
    <mergeCell ref="AB71:AC71"/>
    <mergeCell ref="AD71:AE71"/>
    <mergeCell ref="BD71:BE71"/>
    <mergeCell ref="BF71:BI71"/>
    <mergeCell ref="T72:U72"/>
    <mergeCell ref="V72:W72"/>
    <mergeCell ref="AD70:AE70"/>
    <mergeCell ref="BD75:BE75"/>
    <mergeCell ref="BF75:BI75"/>
    <mergeCell ref="T78:U78"/>
    <mergeCell ref="V78:W78"/>
    <mergeCell ref="X78:Y78"/>
    <mergeCell ref="Z78:AA78"/>
    <mergeCell ref="AB78:AC78"/>
    <mergeCell ref="BF74:BI74"/>
    <mergeCell ref="T75:U75"/>
    <mergeCell ref="V75:W75"/>
    <mergeCell ref="X75:Y75"/>
    <mergeCell ref="Z75:AA75"/>
    <mergeCell ref="AB75:AC75"/>
    <mergeCell ref="AD75:AE75"/>
    <mergeCell ref="V74:W74"/>
    <mergeCell ref="X74:Y74"/>
    <mergeCell ref="Z74:AA74"/>
    <mergeCell ref="AB74:AC74"/>
    <mergeCell ref="AD74:AE74"/>
    <mergeCell ref="BD74:BE74"/>
    <mergeCell ref="BF79:BI79"/>
    <mergeCell ref="A80:A83"/>
    <mergeCell ref="T80:U80"/>
    <mergeCell ref="V80:W80"/>
    <mergeCell ref="AD78:AE78"/>
    <mergeCell ref="BD78:BE78"/>
    <mergeCell ref="T79:U79"/>
    <mergeCell ref="V79:W79"/>
    <mergeCell ref="X79:Y79"/>
    <mergeCell ref="Z79:AA79"/>
    <mergeCell ref="AD81:AE81"/>
    <mergeCell ref="BD81:BE81"/>
    <mergeCell ref="BF80:BI82"/>
    <mergeCell ref="X84:Y84"/>
    <mergeCell ref="Z84:AA84"/>
    <mergeCell ref="AB84:AC84"/>
    <mergeCell ref="AD84:AE84"/>
    <mergeCell ref="BD84:BE84"/>
    <mergeCell ref="BF84:BI84"/>
    <mergeCell ref="Z83:AA83"/>
    <mergeCell ref="AB83:AC83"/>
    <mergeCell ref="AD83:AE83"/>
    <mergeCell ref="BD83:BE83"/>
    <mergeCell ref="BF83:BI83"/>
    <mergeCell ref="T84:U84"/>
    <mergeCell ref="V84:W84"/>
    <mergeCell ref="T83:U83"/>
    <mergeCell ref="V83:W83"/>
    <mergeCell ref="X83:Y83"/>
    <mergeCell ref="T81:U81"/>
    <mergeCell ref="V81:W81"/>
    <mergeCell ref="X81:Y81"/>
    <mergeCell ref="X86:Y86"/>
    <mergeCell ref="Z86:AA86"/>
    <mergeCell ref="AB86:AC86"/>
    <mergeCell ref="AD86:AE86"/>
    <mergeCell ref="BD86:BE86"/>
    <mergeCell ref="BF86:BI86"/>
    <mergeCell ref="Z85:AA85"/>
    <mergeCell ref="AB85:AC85"/>
    <mergeCell ref="AD85:AE85"/>
    <mergeCell ref="BD85:BE85"/>
    <mergeCell ref="BF85:BI85"/>
    <mergeCell ref="T86:U86"/>
    <mergeCell ref="V86:W86"/>
    <mergeCell ref="T85:U85"/>
    <mergeCell ref="V85:W85"/>
    <mergeCell ref="X85:Y85"/>
    <mergeCell ref="X88:Y88"/>
    <mergeCell ref="Z88:AA88"/>
    <mergeCell ref="AB88:AC88"/>
    <mergeCell ref="AD88:AE88"/>
    <mergeCell ref="BD88:BE88"/>
    <mergeCell ref="BF88:BI88"/>
    <mergeCell ref="Z87:AA87"/>
    <mergeCell ref="AB87:AC87"/>
    <mergeCell ref="AD87:AE87"/>
    <mergeCell ref="BD87:BE87"/>
    <mergeCell ref="BF87:BI87"/>
    <mergeCell ref="T88:U88"/>
    <mergeCell ref="V88:W88"/>
    <mergeCell ref="T87:U87"/>
    <mergeCell ref="V87:W87"/>
    <mergeCell ref="X87:Y87"/>
    <mergeCell ref="X90:Y90"/>
    <mergeCell ref="Z90:AA90"/>
    <mergeCell ref="AB90:AC90"/>
    <mergeCell ref="AD90:AE90"/>
    <mergeCell ref="BD90:BE90"/>
    <mergeCell ref="BF90:BI90"/>
    <mergeCell ref="Z89:AA89"/>
    <mergeCell ref="AB89:AC89"/>
    <mergeCell ref="AD89:AE89"/>
    <mergeCell ref="BD89:BE89"/>
    <mergeCell ref="BF89:BI89"/>
    <mergeCell ref="T90:U90"/>
    <mergeCell ref="V90:W90"/>
    <mergeCell ref="T89:U89"/>
    <mergeCell ref="V89:W89"/>
    <mergeCell ref="X89:Y89"/>
    <mergeCell ref="O89:P89"/>
    <mergeCell ref="O90:P90"/>
    <mergeCell ref="BF96:BI96"/>
    <mergeCell ref="T96:U96"/>
    <mergeCell ref="V96:W96"/>
    <mergeCell ref="BF98:BI98"/>
    <mergeCell ref="T95:U95"/>
    <mergeCell ref="V95:W95"/>
    <mergeCell ref="X95:Y95"/>
    <mergeCell ref="X94:Y94"/>
    <mergeCell ref="Z94:AA94"/>
    <mergeCell ref="AB94:AC94"/>
    <mergeCell ref="AD94:AE94"/>
    <mergeCell ref="BD94:BE94"/>
    <mergeCell ref="Z93:AA93"/>
    <mergeCell ref="AB93:AC93"/>
    <mergeCell ref="AD93:AE93"/>
    <mergeCell ref="BD93:BE93"/>
    <mergeCell ref="T94:U94"/>
    <mergeCell ref="V94:W94"/>
    <mergeCell ref="T93:U93"/>
    <mergeCell ref="V93:W93"/>
    <mergeCell ref="X93:Y93"/>
    <mergeCell ref="Z95:AA95"/>
    <mergeCell ref="AB95:AC95"/>
    <mergeCell ref="AD95:AE95"/>
    <mergeCell ref="BD95:BE95"/>
    <mergeCell ref="BF95:BI95"/>
    <mergeCell ref="AD96:AE96"/>
    <mergeCell ref="BD96:BE96"/>
    <mergeCell ref="BF92:BI92"/>
    <mergeCell ref="AD91:AE91"/>
    <mergeCell ref="BD91:BE91"/>
    <mergeCell ref="BF91:BI91"/>
    <mergeCell ref="T92:U92"/>
    <mergeCell ref="V92:W92"/>
    <mergeCell ref="T91:U91"/>
    <mergeCell ref="V91:W91"/>
    <mergeCell ref="X91:Y91"/>
    <mergeCell ref="BF94:BI94"/>
    <mergeCell ref="BF93:BI93"/>
    <mergeCell ref="X102:Y102"/>
    <mergeCell ref="Z102:AA102"/>
    <mergeCell ref="AB102:AC102"/>
    <mergeCell ref="AD102:AE102"/>
    <mergeCell ref="BD102:BE102"/>
    <mergeCell ref="BF102:BI102"/>
    <mergeCell ref="BF97:BI97"/>
    <mergeCell ref="X92:Y92"/>
    <mergeCell ref="Z92:AA92"/>
    <mergeCell ref="AB92:AC92"/>
    <mergeCell ref="AD92:AE92"/>
    <mergeCell ref="BD92:BE92"/>
    <mergeCell ref="Z91:AA91"/>
    <mergeCell ref="AB91:AC91"/>
    <mergeCell ref="V98:W98"/>
    <mergeCell ref="T97:U97"/>
    <mergeCell ref="V97:W97"/>
    <mergeCell ref="X97:Y97"/>
    <mergeCell ref="X96:Y96"/>
    <mergeCell ref="Z96:AA96"/>
    <mergeCell ref="AB96:AC96"/>
    <mergeCell ref="Z99:AA99"/>
    <mergeCell ref="AB99:AC99"/>
    <mergeCell ref="AD99:AE99"/>
    <mergeCell ref="BD99:BE99"/>
    <mergeCell ref="T102:U102"/>
    <mergeCell ref="V102:W102"/>
    <mergeCell ref="T99:U99"/>
    <mergeCell ref="V99:W99"/>
    <mergeCell ref="X99:Y99"/>
    <mergeCell ref="X98:Y98"/>
    <mergeCell ref="Z98:AA98"/>
    <mergeCell ref="AB98:AC98"/>
    <mergeCell ref="AD98:AE98"/>
    <mergeCell ref="BD98:BE98"/>
    <mergeCell ref="O102:P102"/>
    <mergeCell ref="Z97:AA97"/>
    <mergeCell ref="AB97:AC97"/>
    <mergeCell ref="AD97:AE97"/>
    <mergeCell ref="BD97:BE97"/>
    <mergeCell ref="T98:U98"/>
    <mergeCell ref="AD101:AE101"/>
    <mergeCell ref="BD101:BE101"/>
    <mergeCell ref="T100:U100"/>
    <mergeCell ref="V100:W100"/>
    <mergeCell ref="X100:Y100"/>
    <mergeCell ref="Z103:AA103"/>
    <mergeCell ref="AB103:AC103"/>
    <mergeCell ref="AD103:AE103"/>
    <mergeCell ref="BD103:BE103"/>
    <mergeCell ref="BF103:BI103"/>
    <mergeCell ref="T104:U104"/>
    <mergeCell ref="V104:W104"/>
    <mergeCell ref="T103:U103"/>
    <mergeCell ref="V103:W103"/>
    <mergeCell ref="X103:Y103"/>
    <mergeCell ref="X106:Y106"/>
    <mergeCell ref="Z106:AA106"/>
    <mergeCell ref="AB106:AC106"/>
    <mergeCell ref="AD106:AE106"/>
    <mergeCell ref="BD106:BE106"/>
    <mergeCell ref="BF106:BI106"/>
    <mergeCell ref="O103:P103"/>
    <mergeCell ref="O104:P104"/>
    <mergeCell ref="X104:Y104"/>
    <mergeCell ref="Z104:AA104"/>
    <mergeCell ref="AB104:AC104"/>
    <mergeCell ref="AD104:AE104"/>
    <mergeCell ref="BD104:BE104"/>
    <mergeCell ref="Z105:AA105"/>
    <mergeCell ref="AB105:AC105"/>
    <mergeCell ref="AD105:AE105"/>
    <mergeCell ref="BD105:BE105"/>
    <mergeCell ref="BF105:BI105"/>
    <mergeCell ref="T106:U106"/>
    <mergeCell ref="V106:W106"/>
    <mergeCell ref="T105:U105"/>
    <mergeCell ref="V105:W105"/>
    <mergeCell ref="X105:Y105"/>
    <mergeCell ref="X108:Y108"/>
    <mergeCell ref="Z108:AA108"/>
    <mergeCell ref="AB108:AC108"/>
    <mergeCell ref="AD108:AE108"/>
    <mergeCell ref="BD108:BE108"/>
    <mergeCell ref="BF108:BI108"/>
    <mergeCell ref="BF104:BI104"/>
    <mergeCell ref="O109:P109"/>
    <mergeCell ref="O110:P110"/>
    <mergeCell ref="Z107:AA107"/>
    <mergeCell ref="AB107:AC107"/>
    <mergeCell ref="AD107:AE107"/>
    <mergeCell ref="BD107:BE107"/>
    <mergeCell ref="BF107:BI107"/>
    <mergeCell ref="T108:U108"/>
    <mergeCell ref="V108:W108"/>
    <mergeCell ref="T107:U107"/>
    <mergeCell ref="V107:W107"/>
    <mergeCell ref="X107:Y107"/>
    <mergeCell ref="O107:P107"/>
    <mergeCell ref="O108:P108"/>
    <mergeCell ref="O105:P105"/>
    <mergeCell ref="O106:P106"/>
    <mergeCell ref="AD114:AE114"/>
    <mergeCell ref="BD114:BE114"/>
    <mergeCell ref="Z111:AA111"/>
    <mergeCell ref="AB111:AC111"/>
    <mergeCell ref="AD111:AE111"/>
    <mergeCell ref="BD111:BE111"/>
    <mergeCell ref="BF111:BI111"/>
    <mergeCell ref="Z109:AA109"/>
    <mergeCell ref="AB109:AC109"/>
    <mergeCell ref="AD109:AE109"/>
    <mergeCell ref="BD109:BE109"/>
    <mergeCell ref="BF109:BI109"/>
    <mergeCell ref="T110:U110"/>
    <mergeCell ref="V110:W110"/>
    <mergeCell ref="T109:U109"/>
    <mergeCell ref="V109:W109"/>
    <mergeCell ref="X109:Y109"/>
    <mergeCell ref="V117:W117"/>
    <mergeCell ref="X117:Y117"/>
    <mergeCell ref="Z117:AA117"/>
    <mergeCell ref="BD115:BE115"/>
    <mergeCell ref="BF115:BI115"/>
    <mergeCell ref="T116:U116"/>
    <mergeCell ref="V116:W116"/>
    <mergeCell ref="X116:Y116"/>
    <mergeCell ref="Z116:AA116"/>
    <mergeCell ref="AB116:AC116"/>
    <mergeCell ref="O111:P111"/>
    <mergeCell ref="O116:P116"/>
    <mergeCell ref="O117:P117"/>
    <mergeCell ref="T111:U111"/>
    <mergeCell ref="V111:W111"/>
    <mergeCell ref="X111:Y111"/>
    <mergeCell ref="X110:Y110"/>
    <mergeCell ref="Z110:AA110"/>
    <mergeCell ref="AB110:AC110"/>
    <mergeCell ref="AD110:AE110"/>
    <mergeCell ref="BD110:BE110"/>
    <mergeCell ref="BF110:BI110"/>
    <mergeCell ref="T115:U115"/>
    <mergeCell ref="V115:W115"/>
    <mergeCell ref="X115:Y115"/>
    <mergeCell ref="Z115:AA115"/>
    <mergeCell ref="AB115:AC115"/>
    <mergeCell ref="AD115:AE115"/>
    <mergeCell ref="V114:W114"/>
    <mergeCell ref="X114:Y114"/>
    <mergeCell ref="Z114:AA114"/>
    <mergeCell ref="AB114:AC114"/>
    <mergeCell ref="X119:Y119"/>
    <mergeCell ref="Z119:AA119"/>
    <mergeCell ref="AB119:AC119"/>
    <mergeCell ref="AD119:AE119"/>
    <mergeCell ref="BD119:BE119"/>
    <mergeCell ref="BF119:BI119"/>
    <mergeCell ref="O120:P120"/>
    <mergeCell ref="O121:P121"/>
    <mergeCell ref="B116:N116"/>
    <mergeCell ref="Z118:AA118"/>
    <mergeCell ref="AB118:AC118"/>
    <mergeCell ref="AD118:AE118"/>
    <mergeCell ref="BD118:BE118"/>
    <mergeCell ref="BF118:BI118"/>
    <mergeCell ref="T119:U119"/>
    <mergeCell ref="V119:W119"/>
    <mergeCell ref="AB117:AC117"/>
    <mergeCell ref="AD117:AE117"/>
    <mergeCell ref="BD117:BE117"/>
    <mergeCell ref="BF117:BI117"/>
    <mergeCell ref="T118:U118"/>
    <mergeCell ref="V118:W118"/>
    <mergeCell ref="X118:Y118"/>
    <mergeCell ref="O118:P118"/>
    <mergeCell ref="O119:P119"/>
    <mergeCell ref="B117:N117"/>
    <mergeCell ref="B118:N118"/>
    <mergeCell ref="B119:N119"/>
    <mergeCell ref="AD116:AE116"/>
    <mergeCell ref="BD116:BE116"/>
    <mergeCell ref="BF116:BI116"/>
    <mergeCell ref="T117:U117"/>
    <mergeCell ref="B120:N120"/>
    <mergeCell ref="B121:N121"/>
    <mergeCell ref="Z122:AA122"/>
    <mergeCell ref="AB122:AC122"/>
    <mergeCell ref="AD122:AE122"/>
    <mergeCell ref="BD122:BE122"/>
    <mergeCell ref="BF122:BI122"/>
    <mergeCell ref="T123:U123"/>
    <mergeCell ref="V123:W123"/>
    <mergeCell ref="T122:U122"/>
    <mergeCell ref="V122:W122"/>
    <mergeCell ref="X122:Y122"/>
    <mergeCell ref="X121:Y121"/>
    <mergeCell ref="Z121:AA121"/>
    <mergeCell ref="AB121:AC121"/>
    <mergeCell ref="AD121:AE121"/>
    <mergeCell ref="BD121:BE121"/>
    <mergeCell ref="BF121:BI121"/>
    <mergeCell ref="O122:P122"/>
    <mergeCell ref="O123:P123"/>
    <mergeCell ref="B122:N122"/>
    <mergeCell ref="B123:N123"/>
    <mergeCell ref="Z120:AA120"/>
    <mergeCell ref="AB120:AC120"/>
    <mergeCell ref="AD120:AE120"/>
    <mergeCell ref="BD120:BE120"/>
    <mergeCell ref="BF120:BI120"/>
    <mergeCell ref="T121:U121"/>
    <mergeCell ref="V121:W121"/>
    <mergeCell ref="T120:U120"/>
    <mergeCell ref="V120:W120"/>
    <mergeCell ref="X120:Y120"/>
    <mergeCell ref="BD125:BE125"/>
    <mergeCell ref="BF125:BI125"/>
    <mergeCell ref="O126:P126"/>
    <mergeCell ref="O127:P127"/>
    <mergeCell ref="B126:N126"/>
    <mergeCell ref="B127:N127"/>
    <mergeCell ref="Z124:AA124"/>
    <mergeCell ref="AB124:AC124"/>
    <mergeCell ref="AD124:AE124"/>
    <mergeCell ref="BD124:BE124"/>
    <mergeCell ref="BF124:BI124"/>
    <mergeCell ref="T125:U125"/>
    <mergeCell ref="V125:W125"/>
    <mergeCell ref="T124:U124"/>
    <mergeCell ref="V124:W124"/>
    <mergeCell ref="X124:Y124"/>
    <mergeCell ref="X123:Y123"/>
    <mergeCell ref="Z123:AA123"/>
    <mergeCell ref="AB123:AC123"/>
    <mergeCell ref="AD123:AE123"/>
    <mergeCell ref="BD123:BE123"/>
    <mergeCell ref="BF123:BI123"/>
    <mergeCell ref="O124:P124"/>
    <mergeCell ref="O125:P125"/>
    <mergeCell ref="AD128:AE128"/>
    <mergeCell ref="BD128:BE128"/>
    <mergeCell ref="BF128:BI128"/>
    <mergeCell ref="T129:U129"/>
    <mergeCell ref="V129:W129"/>
    <mergeCell ref="T128:U128"/>
    <mergeCell ref="V128:W128"/>
    <mergeCell ref="X128:Y128"/>
    <mergeCell ref="X127:Y127"/>
    <mergeCell ref="Z127:AA127"/>
    <mergeCell ref="AB127:AC127"/>
    <mergeCell ref="AD127:AE127"/>
    <mergeCell ref="BD127:BE127"/>
    <mergeCell ref="BF127:BI127"/>
    <mergeCell ref="O128:P128"/>
    <mergeCell ref="O129:P129"/>
    <mergeCell ref="B124:N124"/>
    <mergeCell ref="B125:N125"/>
    <mergeCell ref="Z126:AA126"/>
    <mergeCell ref="AB126:AC126"/>
    <mergeCell ref="AD126:AE126"/>
    <mergeCell ref="BD126:BE126"/>
    <mergeCell ref="BF126:BI126"/>
    <mergeCell ref="T127:U127"/>
    <mergeCell ref="V127:W127"/>
    <mergeCell ref="T126:U126"/>
    <mergeCell ref="V126:W126"/>
    <mergeCell ref="X126:Y126"/>
    <mergeCell ref="X125:Y125"/>
    <mergeCell ref="Z125:AA125"/>
    <mergeCell ref="AB125:AC125"/>
    <mergeCell ref="AD125:AE125"/>
    <mergeCell ref="X131:Y131"/>
    <mergeCell ref="Z131:AA131"/>
    <mergeCell ref="AB131:AC131"/>
    <mergeCell ref="AD131:AE131"/>
    <mergeCell ref="BD131:BE131"/>
    <mergeCell ref="BF131:BI131"/>
    <mergeCell ref="O132:P132"/>
    <mergeCell ref="O133:P133"/>
    <mergeCell ref="B128:N128"/>
    <mergeCell ref="B129:N129"/>
    <mergeCell ref="Z130:AA130"/>
    <mergeCell ref="AB130:AC130"/>
    <mergeCell ref="AD130:AE130"/>
    <mergeCell ref="BD130:BE130"/>
    <mergeCell ref="BF130:BI130"/>
    <mergeCell ref="T131:U131"/>
    <mergeCell ref="V131:W131"/>
    <mergeCell ref="T130:U130"/>
    <mergeCell ref="V130:W130"/>
    <mergeCell ref="X130:Y130"/>
    <mergeCell ref="X129:Y129"/>
    <mergeCell ref="Z129:AA129"/>
    <mergeCell ref="AB129:AC129"/>
    <mergeCell ref="AD129:AE129"/>
    <mergeCell ref="BD129:BE129"/>
    <mergeCell ref="BF129:BI129"/>
    <mergeCell ref="O130:P130"/>
    <mergeCell ref="O131:P131"/>
    <mergeCell ref="B130:N130"/>
    <mergeCell ref="B131:N131"/>
    <mergeCell ref="Z128:AA128"/>
    <mergeCell ref="AB128:AC128"/>
    <mergeCell ref="B132:N132"/>
    <mergeCell ref="B133:N133"/>
    <mergeCell ref="X134:Y134"/>
    <mergeCell ref="Z134:AA134"/>
    <mergeCell ref="AB134:AC134"/>
    <mergeCell ref="AD134:AE134"/>
    <mergeCell ref="BD134:BE134"/>
    <mergeCell ref="BF134:BI134"/>
    <mergeCell ref="T134:U134"/>
    <mergeCell ref="V134:W134"/>
    <mergeCell ref="X133:Y133"/>
    <mergeCell ref="Z133:AA133"/>
    <mergeCell ref="AB133:AC133"/>
    <mergeCell ref="AD133:AE133"/>
    <mergeCell ref="BD133:BE133"/>
    <mergeCell ref="BF133:BI133"/>
    <mergeCell ref="O134:P134"/>
    <mergeCell ref="B134:N134"/>
    <mergeCell ref="Z132:AA132"/>
    <mergeCell ref="AB132:AC132"/>
    <mergeCell ref="AD132:AE132"/>
    <mergeCell ref="BD132:BE132"/>
    <mergeCell ref="BF132:BI132"/>
    <mergeCell ref="T133:U133"/>
    <mergeCell ref="V133:W133"/>
    <mergeCell ref="T132:U132"/>
    <mergeCell ref="V132:W132"/>
    <mergeCell ref="X132:Y132"/>
    <mergeCell ref="X136:Y136"/>
    <mergeCell ref="Z136:AA136"/>
    <mergeCell ref="AB136:AC136"/>
    <mergeCell ref="AD136:AE136"/>
    <mergeCell ref="BD136:BE136"/>
    <mergeCell ref="BF136:BI136"/>
    <mergeCell ref="T136:U136"/>
    <mergeCell ref="V136:W136"/>
    <mergeCell ref="Z135:AA135"/>
    <mergeCell ref="AB135:AC135"/>
    <mergeCell ref="AD135:AE135"/>
    <mergeCell ref="BD135:BE135"/>
    <mergeCell ref="BF135:BI135"/>
    <mergeCell ref="T135:U135"/>
    <mergeCell ref="V135:W135"/>
    <mergeCell ref="X135:Y135"/>
    <mergeCell ref="O135:P135"/>
    <mergeCell ref="O136:P136"/>
    <mergeCell ref="B135:N135"/>
    <mergeCell ref="B136:N136"/>
    <mergeCell ref="X138:Y138"/>
    <mergeCell ref="Z138:AA138"/>
    <mergeCell ref="AB138:AC138"/>
    <mergeCell ref="AD138:AE138"/>
    <mergeCell ref="BD138:BE138"/>
    <mergeCell ref="BF138:BI138"/>
    <mergeCell ref="AX140:AZ140"/>
    <mergeCell ref="BA140:BC140"/>
    <mergeCell ref="BD140:BE140"/>
    <mergeCell ref="BF140:BI140"/>
    <mergeCell ref="Z137:AA137"/>
    <mergeCell ref="AB137:AC137"/>
    <mergeCell ref="AD137:AE137"/>
    <mergeCell ref="BD137:BE137"/>
    <mergeCell ref="BF137:BI137"/>
    <mergeCell ref="T138:U138"/>
    <mergeCell ref="V138:W138"/>
    <mergeCell ref="T137:U137"/>
    <mergeCell ref="V137:W137"/>
    <mergeCell ref="X137:Y137"/>
    <mergeCell ref="O137:P137"/>
    <mergeCell ref="O138:P138"/>
    <mergeCell ref="B137:N137"/>
    <mergeCell ref="B138:N138"/>
    <mergeCell ref="AF140:AH140"/>
    <mergeCell ref="AI140:AK140"/>
    <mergeCell ref="AL140:AN140"/>
    <mergeCell ref="AO140:AQ140"/>
    <mergeCell ref="AR140:AT140"/>
    <mergeCell ref="AU140:AW140"/>
    <mergeCell ref="AU141:AW141"/>
    <mergeCell ref="AX141:AZ141"/>
    <mergeCell ref="BA141:BC141"/>
    <mergeCell ref="BD141:BE141"/>
    <mergeCell ref="BF141:BI141"/>
    <mergeCell ref="AD139:AE139"/>
    <mergeCell ref="BD139:BE139"/>
    <mergeCell ref="BF139:BI139"/>
    <mergeCell ref="A140:S140"/>
    <mergeCell ref="T140:U140"/>
    <mergeCell ref="V140:W140"/>
    <mergeCell ref="X140:Y140"/>
    <mergeCell ref="Z140:AA140"/>
    <mergeCell ref="AB140:AC140"/>
    <mergeCell ref="AD140:AE140"/>
    <mergeCell ref="A139:S139"/>
    <mergeCell ref="T139:U139"/>
    <mergeCell ref="V139:W139"/>
    <mergeCell ref="X139:Y139"/>
    <mergeCell ref="Z139:AA139"/>
    <mergeCell ref="AB139:AC139"/>
    <mergeCell ref="AF143:AH143"/>
    <mergeCell ref="AI143:AK143"/>
    <mergeCell ref="AL143:AN143"/>
    <mergeCell ref="AO143:AQ143"/>
    <mergeCell ref="AR143:AT143"/>
    <mergeCell ref="A143:S143"/>
    <mergeCell ref="T143:U143"/>
    <mergeCell ref="V143:W143"/>
    <mergeCell ref="X143:Y143"/>
    <mergeCell ref="Z143:AA143"/>
    <mergeCell ref="AB143:AC143"/>
    <mergeCell ref="AR144:AT144"/>
    <mergeCell ref="AI141:AK141"/>
    <mergeCell ref="AL141:AN141"/>
    <mergeCell ref="AO141:AQ141"/>
    <mergeCell ref="AR141:AT141"/>
    <mergeCell ref="AD141:AE141"/>
    <mergeCell ref="AF141:AH141"/>
    <mergeCell ref="A142:S142"/>
    <mergeCell ref="T142:U142"/>
    <mergeCell ref="V142:W142"/>
    <mergeCell ref="X142:Y142"/>
    <mergeCell ref="A141:S141"/>
    <mergeCell ref="T141:U141"/>
    <mergeCell ref="V141:W141"/>
    <mergeCell ref="X141:Y141"/>
    <mergeCell ref="Z141:AA141"/>
    <mergeCell ref="AB141:AC141"/>
    <mergeCell ref="AU143:AW143"/>
    <mergeCell ref="AX143:AZ143"/>
    <mergeCell ref="BA143:BC143"/>
    <mergeCell ref="BD143:BE143"/>
    <mergeCell ref="BF143:BI143"/>
    <mergeCell ref="Z147:AB147"/>
    <mergeCell ref="AC147:AE147"/>
    <mergeCell ref="AF147:AJ147"/>
    <mergeCell ref="AK147:AO147"/>
    <mergeCell ref="AP147:AT147"/>
    <mergeCell ref="AU147:BI149"/>
    <mergeCell ref="Z148:AB148"/>
    <mergeCell ref="AC148:AE148"/>
    <mergeCell ref="AF148:AJ149"/>
    <mergeCell ref="AK148:AO149"/>
    <mergeCell ref="BF142:BI142"/>
    <mergeCell ref="AB142:AC142"/>
    <mergeCell ref="AD142:AE142"/>
    <mergeCell ref="AF142:AH142"/>
    <mergeCell ref="AI142:AK142"/>
    <mergeCell ref="AL142:AN142"/>
    <mergeCell ref="AO142:AQ142"/>
    <mergeCell ref="AR142:AT142"/>
    <mergeCell ref="AU142:AW142"/>
    <mergeCell ref="AX142:AZ142"/>
    <mergeCell ref="BA142:BC142"/>
    <mergeCell ref="BD142:BE142"/>
    <mergeCell ref="Z149:AB149"/>
    <mergeCell ref="AC149:AE149"/>
    <mergeCell ref="Z142:AA142"/>
    <mergeCell ref="Z144:AA144"/>
    <mergeCell ref="AD143:AE143"/>
    <mergeCell ref="A153:D153"/>
    <mergeCell ref="E153:BE153"/>
    <mergeCell ref="A148:G149"/>
    <mergeCell ref="H148:J149"/>
    <mergeCell ref="K148:M149"/>
    <mergeCell ref="N148:P149"/>
    <mergeCell ref="Q148:V148"/>
    <mergeCell ref="W148:Y148"/>
    <mergeCell ref="BA144:BC144"/>
    <mergeCell ref="BD144:BE144"/>
    <mergeCell ref="BF144:BI144"/>
    <mergeCell ref="AB144:AC144"/>
    <mergeCell ref="AD144:AE144"/>
    <mergeCell ref="AF144:AH144"/>
    <mergeCell ref="AI144:AK144"/>
    <mergeCell ref="AL144:AN144"/>
    <mergeCell ref="AO144:AQ144"/>
    <mergeCell ref="AU144:AW144"/>
    <mergeCell ref="AX144:AZ144"/>
    <mergeCell ref="A144:S144"/>
    <mergeCell ref="T144:U144"/>
    <mergeCell ref="V144:W144"/>
    <mergeCell ref="X144:Y144"/>
    <mergeCell ref="A158:D158"/>
    <mergeCell ref="E158:BE158"/>
    <mergeCell ref="BF158:BI158"/>
    <mergeCell ref="A159:D159"/>
    <mergeCell ref="E159:BE159"/>
    <mergeCell ref="BF159:BI159"/>
    <mergeCell ref="A156:D156"/>
    <mergeCell ref="E156:BE156"/>
    <mergeCell ref="BF156:BI156"/>
    <mergeCell ref="A157:D157"/>
    <mergeCell ref="E157:BE157"/>
    <mergeCell ref="BF157:BI157"/>
    <mergeCell ref="A146:P146"/>
    <mergeCell ref="Q146:AE146"/>
    <mergeCell ref="AF146:AT146"/>
    <mergeCell ref="AU146:BI146"/>
    <mergeCell ref="A147:G147"/>
    <mergeCell ref="H147:J147"/>
    <mergeCell ref="K147:M147"/>
    <mergeCell ref="N147:P147"/>
    <mergeCell ref="Q147:V147"/>
    <mergeCell ref="W147:Y147"/>
    <mergeCell ref="BF153:BI153"/>
    <mergeCell ref="A154:D154"/>
    <mergeCell ref="E154:BE154"/>
    <mergeCell ref="BF154:BI154"/>
    <mergeCell ref="A155:D155"/>
    <mergeCell ref="E155:BE155"/>
    <mergeCell ref="BF155:BI155"/>
    <mergeCell ref="AP148:AT149"/>
    <mergeCell ref="Q149:V149"/>
    <mergeCell ref="W149:Y149"/>
    <mergeCell ref="A164:D164"/>
    <mergeCell ref="E164:BE164"/>
    <mergeCell ref="BF164:BI164"/>
    <mergeCell ref="A162:D162"/>
    <mergeCell ref="E162:BE162"/>
    <mergeCell ref="BF162:BI162"/>
    <mergeCell ref="A163:D163"/>
    <mergeCell ref="E163:BE163"/>
    <mergeCell ref="BF163:BI163"/>
    <mergeCell ref="A160:D160"/>
    <mergeCell ref="E160:BE160"/>
    <mergeCell ref="BF160:BI160"/>
    <mergeCell ref="A161:D161"/>
    <mergeCell ref="E161:BE161"/>
    <mergeCell ref="BF161:BI161"/>
    <mergeCell ref="A166:D166"/>
    <mergeCell ref="E166:BE166"/>
    <mergeCell ref="BF166:BI166"/>
    <mergeCell ref="A167:D167"/>
    <mergeCell ref="E167:BE167"/>
    <mergeCell ref="BF167:BI167"/>
    <mergeCell ref="A165:D165"/>
    <mergeCell ref="E165:BE165"/>
    <mergeCell ref="BF165:BI165"/>
    <mergeCell ref="A172:D172"/>
    <mergeCell ref="E172:BE172"/>
    <mergeCell ref="BF172:BI172"/>
    <mergeCell ref="A173:D173"/>
    <mergeCell ref="E173:BE173"/>
    <mergeCell ref="BF173:BI173"/>
    <mergeCell ref="A170:D170"/>
    <mergeCell ref="E170:BE170"/>
    <mergeCell ref="BF170:BI170"/>
    <mergeCell ref="A171:D171"/>
    <mergeCell ref="E171:BE171"/>
    <mergeCell ref="BF171:BI171"/>
    <mergeCell ref="A168:D168"/>
    <mergeCell ref="E168:BE168"/>
    <mergeCell ref="BF168:BI168"/>
    <mergeCell ref="A169:D169"/>
    <mergeCell ref="E169:BE169"/>
    <mergeCell ref="BF169:BI169"/>
    <mergeCell ref="A178:D178"/>
    <mergeCell ref="E178:BE178"/>
    <mergeCell ref="BF178:BI178"/>
    <mergeCell ref="A179:D179"/>
    <mergeCell ref="E179:BE179"/>
    <mergeCell ref="BF179:BI179"/>
    <mergeCell ref="A176:D176"/>
    <mergeCell ref="E176:BE176"/>
    <mergeCell ref="BF176:BI176"/>
    <mergeCell ref="A177:D177"/>
    <mergeCell ref="E177:BE177"/>
    <mergeCell ref="BF177:BI177"/>
    <mergeCell ref="A174:D174"/>
    <mergeCell ref="E174:BE174"/>
    <mergeCell ref="BF174:BI174"/>
    <mergeCell ref="A175:D175"/>
    <mergeCell ref="E175:BE175"/>
    <mergeCell ref="BF175:BI175"/>
    <mergeCell ref="A184:D184"/>
    <mergeCell ref="E184:BE184"/>
    <mergeCell ref="BF184:BI184"/>
    <mergeCell ref="A185:D185"/>
    <mergeCell ref="E185:BE185"/>
    <mergeCell ref="BF185:BI185"/>
    <mergeCell ref="A182:D182"/>
    <mergeCell ref="E182:BE182"/>
    <mergeCell ref="BF182:BI182"/>
    <mergeCell ref="A183:D183"/>
    <mergeCell ref="E183:BE183"/>
    <mergeCell ref="BF183:BI183"/>
    <mergeCell ref="A180:D180"/>
    <mergeCell ref="E180:BE180"/>
    <mergeCell ref="BF180:BI180"/>
    <mergeCell ref="A181:D181"/>
    <mergeCell ref="E181:BE181"/>
    <mergeCell ref="BF181:BI181"/>
    <mergeCell ref="A190:D190"/>
    <mergeCell ref="E190:BE190"/>
    <mergeCell ref="BF190:BI190"/>
    <mergeCell ref="A191:D191"/>
    <mergeCell ref="E191:BE191"/>
    <mergeCell ref="BF191:BI191"/>
    <mergeCell ref="A188:D188"/>
    <mergeCell ref="E188:BE188"/>
    <mergeCell ref="BF188:BI188"/>
    <mergeCell ref="A189:D189"/>
    <mergeCell ref="E189:BE189"/>
    <mergeCell ref="BF189:BI189"/>
    <mergeCell ref="A186:D186"/>
    <mergeCell ref="E186:BE186"/>
    <mergeCell ref="BF186:BI186"/>
    <mergeCell ref="A187:D187"/>
    <mergeCell ref="E187:BE187"/>
    <mergeCell ref="BF187:BI187"/>
    <mergeCell ref="A196:D196"/>
    <mergeCell ref="E196:BE196"/>
    <mergeCell ref="BF196:BI196"/>
    <mergeCell ref="A197:D197"/>
    <mergeCell ref="E197:BE197"/>
    <mergeCell ref="BF197:BI197"/>
    <mergeCell ref="A194:D194"/>
    <mergeCell ref="E194:BE194"/>
    <mergeCell ref="BF194:BI194"/>
    <mergeCell ref="A195:D195"/>
    <mergeCell ref="E195:BE195"/>
    <mergeCell ref="BF195:BI195"/>
    <mergeCell ref="A192:D192"/>
    <mergeCell ref="E192:BE192"/>
    <mergeCell ref="BF192:BI192"/>
    <mergeCell ref="A193:D193"/>
    <mergeCell ref="E193:BE193"/>
    <mergeCell ref="BF193:BI193"/>
    <mergeCell ref="A202:D202"/>
    <mergeCell ref="E202:BE202"/>
    <mergeCell ref="BF202:BI202"/>
    <mergeCell ref="A200:D200"/>
    <mergeCell ref="E200:BE200"/>
    <mergeCell ref="BF200:BI200"/>
    <mergeCell ref="A201:D201"/>
    <mergeCell ref="E201:BE201"/>
    <mergeCell ref="BF201:BI201"/>
    <mergeCell ref="A198:D198"/>
    <mergeCell ref="E198:BE198"/>
    <mergeCell ref="BF198:BI198"/>
    <mergeCell ref="A199:D199"/>
    <mergeCell ref="E199:BE199"/>
    <mergeCell ref="BF199:BI199"/>
    <mergeCell ref="A207:D207"/>
    <mergeCell ref="E207:BE207"/>
    <mergeCell ref="BF207:BI207"/>
    <mergeCell ref="A208:D208"/>
    <mergeCell ref="E208:BE208"/>
    <mergeCell ref="BF208:BI208"/>
    <mergeCell ref="A205:D205"/>
    <mergeCell ref="E205:BE205"/>
    <mergeCell ref="BF205:BI205"/>
    <mergeCell ref="A206:D206"/>
    <mergeCell ref="E206:BE206"/>
    <mergeCell ref="BF206:BI206"/>
    <mergeCell ref="A203:D203"/>
    <mergeCell ref="E203:BE203"/>
    <mergeCell ref="BF203:BI203"/>
    <mergeCell ref="A204:D204"/>
    <mergeCell ref="E204:BE204"/>
    <mergeCell ref="BF204:BI204"/>
    <mergeCell ref="A213:D213"/>
    <mergeCell ref="E213:BE213"/>
    <mergeCell ref="BF213:BI213"/>
    <mergeCell ref="A209:D209"/>
    <mergeCell ref="E209:BE209"/>
    <mergeCell ref="BF209:BI209"/>
    <mergeCell ref="A210:D210"/>
    <mergeCell ref="E210:BE210"/>
    <mergeCell ref="BF210:BI210"/>
    <mergeCell ref="A227:AG227"/>
    <mergeCell ref="AI228:AM228"/>
    <mergeCell ref="A229:AH230"/>
    <mergeCell ref="A234:AG234"/>
    <mergeCell ref="AI234:BI234"/>
    <mergeCell ref="A214:D214"/>
    <mergeCell ref="E214:BE214"/>
    <mergeCell ref="BF214:BI214"/>
    <mergeCell ref="A211:D211"/>
    <mergeCell ref="E211:BE211"/>
    <mergeCell ref="BF211:BI211"/>
    <mergeCell ref="A212:D212"/>
    <mergeCell ref="E212:BE212"/>
    <mergeCell ref="BF212:BI212"/>
    <mergeCell ref="A217:D217"/>
    <mergeCell ref="E217:BE217"/>
    <mergeCell ref="BF217:BI217"/>
    <mergeCell ref="A218:D218"/>
    <mergeCell ref="E218:BE218"/>
    <mergeCell ref="BF218:BI218"/>
    <mergeCell ref="A215:D215"/>
    <mergeCell ref="E215:BE215"/>
    <mergeCell ref="BF215:BI215"/>
    <mergeCell ref="A216:D216"/>
    <mergeCell ref="E216:BE216"/>
    <mergeCell ref="BF216:BI216"/>
    <mergeCell ref="AI222:AQ222"/>
    <mergeCell ref="A223:AG223"/>
    <mergeCell ref="AI223:BH225"/>
    <mergeCell ref="A225:AG225"/>
    <mergeCell ref="AI226:BH226"/>
    <mergeCell ref="A219:BI219"/>
  </mergeCells>
  <printOptions horizontalCentered="1"/>
  <pageMargins left="0" right="0" top="0" bottom="0" header="0" footer="0"/>
  <pageSetup paperSize="8" scale="42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ТУП</vt:lpstr>
      <vt:lpstr>УП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2021-05-03T07:27:53Z</cp:lastPrinted>
  <dcterms:created xsi:type="dcterms:W3CDTF">1999-02-26T09:40:51Z</dcterms:created>
  <dcterms:modified xsi:type="dcterms:W3CDTF">2021-05-03T07:28:18Z</dcterms:modified>
</cp:coreProperties>
</file>