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737"/>
  </bookViews>
  <sheets>
    <sheet name="ИПОИТ от 11.01.21" sheetId="27" r:id="rId1"/>
  </sheets>
  <definedNames>
    <definedName name="_xlnm.Print_Area" localSheetId="0">'ИПОИТ от 11.01.21'!$A$1:$BI$296</definedName>
  </definedNames>
  <calcPr calcId="152511"/>
</workbook>
</file>

<file path=xl/calcChain.xml><?xml version="1.0" encoding="utf-8"?>
<calcChain xmlns="http://schemas.openxmlformats.org/spreadsheetml/2006/main">
  <c r="BJ58" i="27" l="1"/>
  <c r="AU70" i="27" l="1"/>
  <c r="X70" i="27"/>
  <c r="Z70" i="27"/>
  <c r="AB70" i="27"/>
  <c r="V73" i="27"/>
  <c r="V74" i="27"/>
  <c r="V88" i="27"/>
  <c r="V89" i="27"/>
  <c r="V90" i="27"/>
  <c r="V91" i="27"/>
  <c r="V92" i="27"/>
  <c r="V94" i="27"/>
  <c r="V95" i="27"/>
  <c r="V96" i="27"/>
  <c r="V97" i="27"/>
  <c r="V98" i="27"/>
  <c r="V99" i="27"/>
  <c r="V100" i="27"/>
  <c r="V101" i="27"/>
  <c r="V102" i="27"/>
  <c r="V103" i="27"/>
  <c r="V104" i="27"/>
  <c r="V105" i="27"/>
  <c r="V106" i="27"/>
  <c r="V107" i="27"/>
  <c r="V108" i="27"/>
  <c r="V109" i="27"/>
  <c r="V110" i="27"/>
  <c r="V111" i="27"/>
  <c r="V114" i="27"/>
  <c r="V119" i="27"/>
  <c r="V121" i="27"/>
  <c r="V122" i="27"/>
  <c r="V123" i="27"/>
  <c r="V124" i="27"/>
  <c r="V125" i="27"/>
  <c r="V126" i="27"/>
  <c r="T73" i="27"/>
  <c r="T74" i="27"/>
  <c r="T88" i="27"/>
  <c r="T89" i="27"/>
  <c r="T90" i="27"/>
  <c r="T91" i="27"/>
  <c r="T92" i="27"/>
  <c r="T94" i="27"/>
  <c r="T95" i="27"/>
  <c r="T96" i="27"/>
  <c r="T97" i="27"/>
  <c r="T98" i="27"/>
  <c r="T99" i="27"/>
  <c r="T100" i="27"/>
  <c r="T101" i="27"/>
  <c r="T102" i="27"/>
  <c r="T103" i="27"/>
  <c r="T104" i="27"/>
  <c r="T105" i="27"/>
  <c r="T106" i="27"/>
  <c r="T107" i="27"/>
  <c r="T108" i="27"/>
  <c r="T109" i="27"/>
  <c r="T110" i="27"/>
  <c r="T111" i="27"/>
  <c r="T114" i="27"/>
  <c r="T119" i="27"/>
  <c r="T121" i="27"/>
  <c r="T122" i="27"/>
  <c r="T123" i="27"/>
  <c r="T124" i="27"/>
  <c r="T125" i="27"/>
  <c r="T126" i="27"/>
  <c r="X32" i="27"/>
  <c r="Z32" i="27"/>
  <c r="AB32" i="27"/>
  <c r="BD122" i="27" l="1"/>
  <c r="BD121" i="27"/>
  <c r="BC120" i="27"/>
  <c r="AT120" i="27"/>
  <c r="AS120" i="27"/>
  <c r="AR120" i="27"/>
  <c r="AQ120" i="27"/>
  <c r="AP120" i="27"/>
  <c r="AO120" i="27"/>
  <c r="AN120" i="27"/>
  <c r="AM120" i="27"/>
  <c r="AL120" i="27"/>
  <c r="AK120" i="27"/>
  <c r="AJ120" i="27"/>
  <c r="AI120" i="27"/>
  <c r="AH120" i="27"/>
  <c r="AG120" i="27"/>
  <c r="AF120" i="27"/>
  <c r="BD120" i="27" l="1"/>
  <c r="T120" i="27"/>
  <c r="V120" i="27"/>
  <c r="AD44" i="27"/>
  <c r="AD32" i="27" s="1"/>
  <c r="V35" i="27"/>
  <c r="V36" i="27"/>
  <c r="V37" i="27"/>
  <c r="V39" i="27"/>
  <c r="V40" i="27"/>
  <c r="V42" i="27"/>
  <c r="V43" i="27"/>
  <c r="V45" i="27"/>
  <c r="V50" i="27"/>
  <c r="V51" i="27"/>
  <c r="V57" i="27"/>
  <c r="V52" i="27"/>
  <c r="V53" i="27"/>
  <c r="V54" i="27"/>
  <c r="V56" i="27"/>
  <c r="V58" i="27"/>
  <c r="V59" i="27"/>
  <c r="V61" i="27"/>
  <c r="V62" i="27"/>
  <c r="V63" i="27"/>
  <c r="V64" i="27"/>
  <c r="V66" i="27"/>
  <c r="V67" i="27"/>
  <c r="V68" i="27"/>
  <c r="V69" i="27"/>
  <c r="V72" i="27"/>
  <c r="V34" i="27"/>
  <c r="T35" i="27"/>
  <c r="T36" i="27"/>
  <c r="T37" i="27"/>
  <c r="T39" i="27"/>
  <c r="T40" i="27"/>
  <c r="T42" i="27"/>
  <c r="T43" i="27"/>
  <c r="T45" i="27"/>
  <c r="T50" i="27"/>
  <c r="T51" i="27"/>
  <c r="T57" i="27"/>
  <c r="T52" i="27"/>
  <c r="T53" i="27"/>
  <c r="T54" i="27"/>
  <c r="T56" i="27"/>
  <c r="T58" i="27"/>
  <c r="T59" i="27"/>
  <c r="T61" i="27"/>
  <c r="T62" i="27"/>
  <c r="T63" i="27"/>
  <c r="T66" i="27"/>
  <c r="T67" i="27"/>
  <c r="T68" i="27"/>
  <c r="T69" i="27"/>
  <c r="T72" i="27"/>
  <c r="V32" i="27" l="1"/>
  <c r="BD103" i="27"/>
  <c r="BD66" i="27" l="1"/>
  <c r="BD106" i="27" l="1"/>
  <c r="BD105" i="27"/>
  <c r="BD94" i="27" l="1"/>
  <c r="BE94" i="27"/>
  <c r="AG32" i="27"/>
  <c r="AI32" i="27"/>
  <c r="AU32" i="27"/>
  <c r="AQ95" i="27"/>
  <c r="BD92" i="27" l="1"/>
  <c r="BD91" i="27"/>
  <c r="BD90" i="27"/>
  <c r="BD89" i="27"/>
  <c r="BD88" i="27"/>
  <c r="AD88" i="27"/>
  <c r="AD70" i="27" s="1"/>
  <c r="BD74" i="27"/>
  <c r="BD73" i="27"/>
  <c r="BD72" i="27"/>
  <c r="BD71" i="27"/>
  <c r="BD54" i="27" l="1"/>
  <c r="BD53" i="27"/>
  <c r="BD52" i="27"/>
  <c r="BD57" i="27"/>
  <c r="BD51" i="27"/>
  <c r="BD50" i="27"/>
  <c r="BD45" i="27"/>
  <c r="BD44" i="27"/>
  <c r="BD43" i="27"/>
  <c r="BD42" i="27"/>
  <c r="BD41" i="27"/>
  <c r="BD40" i="27"/>
  <c r="BD39" i="27"/>
  <c r="BD38" i="27"/>
  <c r="BD37" i="27"/>
  <c r="BD36" i="27"/>
  <c r="BD35" i="27"/>
  <c r="BD34" i="27"/>
  <c r="T34" i="27"/>
  <c r="BC33" i="27"/>
  <c r="BD33" i="27" s="1"/>
  <c r="BA104" i="27" l="1"/>
  <c r="BB104" i="27"/>
  <c r="BC113" i="27"/>
  <c r="BC112" i="27" l="1"/>
  <c r="BC108" i="27" s="1"/>
  <c r="BC104" i="27" s="1"/>
  <c r="BD110" i="27"/>
  <c r="BD67" i="27"/>
  <c r="BD69" i="27"/>
  <c r="BD68" i="27"/>
  <c r="AG113" i="27" l="1"/>
  <c r="AH113" i="27"/>
  <c r="AH112" i="27" s="1"/>
  <c r="AI113" i="27"/>
  <c r="AI112" i="27" s="1"/>
  <c r="AI70" i="27" s="1"/>
  <c r="AJ113" i="27"/>
  <c r="AJ112" i="27" s="1"/>
  <c r="AJ70" i="27" s="1"/>
  <c r="AK113" i="27"/>
  <c r="AK112" i="27" s="1"/>
  <c r="AK70" i="27" s="1"/>
  <c r="AL113" i="27"/>
  <c r="AL112" i="27" s="1"/>
  <c r="AL70" i="27" s="1"/>
  <c r="AM113" i="27"/>
  <c r="AM112" i="27" s="1"/>
  <c r="AM70" i="27" s="1"/>
  <c r="AN113" i="27"/>
  <c r="AN112" i="27" s="1"/>
  <c r="AN70" i="27" s="1"/>
  <c r="AO113" i="27"/>
  <c r="AO112" i="27" s="1"/>
  <c r="AO70" i="27" s="1"/>
  <c r="AP113" i="27"/>
  <c r="AP112" i="27" s="1"/>
  <c r="AP70" i="27" s="1"/>
  <c r="AQ113" i="27"/>
  <c r="AQ112" i="27" s="1"/>
  <c r="AQ70" i="27" s="1"/>
  <c r="AR113" i="27"/>
  <c r="AR112" i="27" s="1"/>
  <c r="AR70" i="27" s="1"/>
  <c r="AS113" i="27"/>
  <c r="AS112" i="27" s="1"/>
  <c r="AS70" i="27" s="1"/>
  <c r="AT113" i="27"/>
  <c r="AT112" i="27" s="1"/>
  <c r="AT70" i="27" s="1"/>
  <c r="AF113" i="27"/>
  <c r="AV93" i="27"/>
  <c r="AW93" i="27"/>
  <c r="AW70" i="27" s="1"/>
  <c r="AX93" i="27"/>
  <c r="AY93" i="27"/>
  <c r="AY70" i="27" s="1"/>
  <c r="AZ93" i="27"/>
  <c r="BE58" i="27"/>
  <c r="BD58" i="27"/>
  <c r="AY32" i="27"/>
  <c r="T93" i="27" l="1"/>
  <c r="AX70" i="27"/>
  <c r="BD112" i="27"/>
  <c r="AH70" i="27"/>
  <c r="AV70" i="27"/>
  <c r="V93" i="27"/>
  <c r="AF112" i="27"/>
  <c r="T113" i="27"/>
  <c r="AG112" i="27"/>
  <c r="V113" i="27"/>
  <c r="AN32" i="27"/>
  <c r="AQ32" i="27"/>
  <c r="AT32" i="27"/>
  <c r="AP32" i="27"/>
  <c r="AL32" i="27"/>
  <c r="AJ32" i="27"/>
  <c r="AF32" i="27"/>
  <c r="AM32" i="27"/>
  <c r="AO32" i="27"/>
  <c r="AK32" i="27"/>
  <c r="AV32" i="27"/>
  <c r="AX32" i="27"/>
  <c r="BD108" i="27"/>
  <c r="BD113" i="27"/>
  <c r="T112" i="27" l="1"/>
  <c r="AF70" i="27"/>
  <c r="V112" i="27"/>
  <c r="V70" i="27" s="1"/>
  <c r="AG70" i="27"/>
  <c r="T70" i="27"/>
  <c r="AW32" i="27"/>
  <c r="AH32" i="27"/>
  <c r="BD59" i="27"/>
  <c r="BD56" i="27" l="1"/>
  <c r="AR64" i="27" l="1"/>
  <c r="T64" i="27" s="1"/>
  <c r="T32" i="27" s="1"/>
  <c r="BD63" i="27"/>
  <c r="BJ59" i="27"/>
  <c r="AR32" i="27" l="1"/>
  <c r="AS32" i="27"/>
  <c r="BJ53" i="27" l="1"/>
  <c r="BJ52" i="27"/>
  <c r="BJ57" i="27"/>
  <c r="BJ51" i="27"/>
  <c r="BJ50" i="27"/>
  <c r="BJ45" i="27"/>
  <c r="BJ44" i="27"/>
  <c r="BJ43" i="27"/>
  <c r="BJ42" i="27"/>
  <c r="BJ41" i="27"/>
  <c r="BJ40" i="27"/>
  <c r="BJ39" i="27"/>
  <c r="BJ38" i="27"/>
  <c r="BJ37" i="27"/>
  <c r="BJ36" i="27"/>
  <c r="BJ35" i="27"/>
  <c r="BJ34" i="27"/>
  <c r="BJ33" i="27"/>
  <c r="BB70" i="27" l="1"/>
  <c r="BJ32" i="27"/>
  <c r="BA70" i="27"/>
  <c r="BC70" i="27"/>
  <c r="BJ70" i="27"/>
  <c r="BL70" i="27" l="1"/>
  <c r="AZ32" i="27" l="1"/>
  <c r="BD32" i="27" s="1"/>
  <c r="AP141" i="27" l="1"/>
  <c r="AC141" i="27"/>
  <c r="N141" i="27"/>
  <c r="T137" i="27"/>
  <c r="T136" i="27"/>
  <c r="T135" i="27"/>
  <c r="T134" i="27"/>
  <c r="BJ130" i="27"/>
  <c r="BJ129" i="27"/>
  <c r="BJ128" i="27"/>
  <c r="BJ127" i="27"/>
  <c r="BJ126" i="27"/>
  <c r="BD126" i="27"/>
  <c r="BD125" i="27"/>
  <c r="BD111" i="27"/>
  <c r="BD114" i="27"/>
  <c r="BD124" i="27"/>
  <c r="BD119" i="27"/>
  <c r="BD107" i="27"/>
  <c r="BD109" i="27"/>
  <c r="BD102" i="27"/>
  <c r="BJ96" i="27"/>
  <c r="BD99" i="27"/>
  <c r="BJ95" i="27"/>
  <c r="BD97" i="27"/>
  <c r="BD96" i="27"/>
  <c r="BD98" i="27"/>
  <c r="BJ92" i="27"/>
  <c r="BJ91" i="27"/>
  <c r="BJ90" i="27"/>
  <c r="BJ89" i="27"/>
  <c r="BJ88" i="27"/>
  <c r="BJ74" i="27"/>
  <c r="BJ73" i="27"/>
  <c r="BJ72" i="27"/>
  <c r="BJ71" i="27"/>
  <c r="BJ68" i="27"/>
  <c r="BJ64" i="27"/>
  <c r="BD64" i="27"/>
  <c r="BD62" i="27"/>
  <c r="BJ56" i="27"/>
  <c r="BJ61" i="27"/>
  <c r="BD61" i="27"/>
  <c r="BH20" i="27"/>
  <c r="BG20" i="27"/>
  <c r="BF20" i="27"/>
  <c r="BE20" i="27"/>
  <c r="BD20" i="27"/>
  <c r="BC20" i="27"/>
  <c r="BB19" i="27"/>
  <c r="BI19" i="27" s="1"/>
  <c r="BB18" i="27"/>
  <c r="BI18" i="27" s="1"/>
  <c r="BB17" i="27"/>
  <c r="BI17" i="27" s="1"/>
  <c r="BB16" i="27"/>
  <c r="BD93" i="27" l="1"/>
  <c r="BD101" i="27"/>
  <c r="AN132" i="27"/>
  <c r="AD132" i="27"/>
  <c r="AJ132" i="27"/>
  <c r="AI133" i="27" s="1"/>
  <c r="BC132" i="27"/>
  <c r="AM132" i="27"/>
  <c r="AL133" i="27" s="1"/>
  <c r="AV132" i="27"/>
  <c r="AU133" i="27" s="1"/>
  <c r="AY132" i="27"/>
  <c r="AX133" i="27" s="1"/>
  <c r="BB20" i="27"/>
  <c r="AF132" i="27"/>
  <c r="AS132" i="27"/>
  <c r="AR133" i="27" s="1"/>
  <c r="BI16" i="27"/>
  <c r="BI20" i="27" s="1"/>
  <c r="BA132" i="27"/>
  <c r="Z132" i="27"/>
  <c r="AB132" i="27"/>
  <c r="BJ69" i="27"/>
  <c r="BD95" i="27"/>
  <c r="X132" i="27"/>
  <c r="AK132" i="27"/>
  <c r="BK70" i="27" l="1"/>
  <c r="T132" i="27"/>
  <c r="BF70" i="27" s="1"/>
  <c r="BB132" i="27"/>
  <c r="AT132" i="27"/>
  <c r="AP132" i="27"/>
  <c r="AO133" i="27" s="1"/>
  <c r="AI132" i="27"/>
  <c r="AL132" i="27"/>
  <c r="AX132" i="27"/>
  <c r="BK32" i="27"/>
  <c r="AG132" i="27"/>
  <c r="AR132" i="27"/>
  <c r="BL32" i="27"/>
  <c r="AH132" i="27"/>
  <c r="AU132" i="27"/>
  <c r="V132" i="27"/>
  <c r="AW132" i="27"/>
  <c r="AO132" i="27"/>
  <c r="BL69" i="27"/>
  <c r="BK69" i="27"/>
  <c r="BM32" i="27"/>
  <c r="BJ131" i="27"/>
  <c r="AQ132" i="27" l="1"/>
  <c r="BF32" i="27"/>
  <c r="BL131" i="27"/>
  <c r="AF133" i="27"/>
  <c r="BK131" i="27"/>
  <c r="BK21" i="27" l="1"/>
  <c r="BD104" i="27" l="1"/>
  <c r="BD123" i="27"/>
  <c r="BD70" i="27"/>
  <c r="BD132" i="27" s="1"/>
  <c r="BM70" i="27"/>
  <c r="BM69" i="27"/>
  <c r="AZ132" i="27"/>
  <c r="BM131" i="27" s="1"/>
  <c r="AZ100" i="27"/>
  <c r="BD100" i="27"/>
</calcChain>
</file>

<file path=xl/sharedStrings.xml><?xml version="1.0" encoding="utf-8"?>
<sst xmlns="http://schemas.openxmlformats.org/spreadsheetml/2006/main" count="972" uniqueCount="478">
  <si>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</si>
  <si>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</si>
  <si>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</si>
  <si>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</si>
  <si>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</si>
  <si>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</si>
  <si>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</si>
  <si>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</si>
  <si>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</si>
  <si>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</si>
  <si>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</si>
  <si>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</si>
  <si>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</si>
  <si>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</si>
  <si>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</si>
  <si>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</si>
  <si>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</si>
  <si>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</si>
  <si>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</si>
  <si>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</si>
  <si>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</si>
  <si>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</si>
  <si>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</si>
  <si>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</si>
  <si>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</si>
  <si>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</si>
  <si>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</si>
  <si>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</si>
  <si>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</si>
  <si>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</si>
  <si>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</si>
  <si>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</si>
  <si>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</si>
  <si>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</si>
  <si>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</si>
  <si>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</si>
  <si>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</si>
  <si>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</si>
  <si>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</si>
  <si>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</si>
  <si>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</si>
  <si>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</si>
  <si>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</si>
  <si>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</si>
  <si>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</si>
  <si>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</si>
  <si>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</si>
  <si>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</si>
  <si>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</si>
  <si>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</si>
  <si>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</si>
  <si>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</si>
  <si>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</si>
  <si>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</si>
  <si>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</si>
  <si>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</si>
  <si>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</si>
  <si>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</si>
  <si>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</si>
  <si>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</si>
  <si>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</si>
  <si>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</si>
  <si>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</si>
  <si>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</si>
  <si>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</si>
  <si>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</si>
  <si>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</si>
  <si>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</si>
  <si>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</si>
  <si>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</si>
  <si>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</si>
  <si>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</si>
  <si>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</si>
  <si>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</si>
  <si>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</si>
  <si>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</si>
  <si>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</si>
  <si>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</si>
  <si>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</si>
  <si>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</si>
  <si>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</si>
  <si>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</si>
  <si>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</si>
  <si>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</si>
  <si>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</si>
  <si>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</si>
  <si>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</si>
  <si>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</si>
  <si>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</si>
  <si>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</si>
  <si>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</si>
  <si>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</si>
  <si>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</si>
  <si>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</si>
  <si>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</si>
  <si>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</si>
  <si>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</si>
  <si>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</si>
  <si>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</si>
  <si>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</si>
  <si>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</si>
  <si>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</si>
  <si>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</si>
  <si>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</si>
  <si>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</si>
  <si>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</si>
  <si>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</si>
  <si>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</si>
  <si>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</si>
  <si>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</si>
  <si>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</si>
  <si>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</si>
  <si>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</si>
  <si>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</si>
  <si>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</si>
  <si>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</si>
  <si>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</si>
  <si>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</si>
  <si>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</si>
  <si>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</si>
  <si>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</si>
  <si>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</si>
  <si>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</si>
  <si>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</si>
  <si>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</si>
  <si>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</si>
  <si>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</si>
  <si>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</si>
  <si>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</si>
  <si>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1.2.2</t>
  </si>
  <si>
    <t>БПК-3</t>
  </si>
  <si>
    <t>БПК-4</t>
  </si>
  <si>
    <t>1.4.2</t>
  </si>
  <si>
    <t>БПК-5</t>
  </si>
  <si>
    <t>БПК-6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</si>
  <si>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</si>
  <si>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</si>
  <si>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</si>
  <si>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</si>
  <si>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</si>
  <si>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</si>
  <si>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</si>
  <si>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</si>
  <si>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</si>
  <si>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</si>
  <si>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</si>
  <si>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</si>
  <si>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</si>
  <si>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</si>
  <si>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</si>
  <si>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</si>
  <si>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</si>
  <si>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</si>
  <si>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</si>
  <si>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</si>
  <si>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</si>
  <si>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</si>
  <si>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</si>
  <si>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</si>
  <si>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</si>
  <si>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</si>
  <si>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</si>
  <si>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</si>
  <si>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</si>
  <si>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Защита дипломной работы (проекта) в ГЭК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</si>
  <si>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</si>
  <si>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</si>
  <si>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</si>
  <si>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</si>
  <si>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</si>
  <si>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</si>
  <si>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</si>
  <si>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</si>
  <si>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</si>
  <si>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</si>
  <si>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</si>
  <si>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</si>
  <si>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</si>
  <si>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</si>
  <si>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</si>
  <si>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</si>
  <si>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</si>
  <si>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</si>
  <si>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</si>
  <si>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</si>
  <si>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</si>
  <si>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</si>
  <si>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</si>
  <si>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</si>
  <si>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</si>
  <si>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</si>
  <si>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</si>
  <si>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</si>
  <si>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</si>
  <si>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</si>
  <si>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Основы информационной безопасности</t>
  </si>
  <si>
    <t>Логика</t>
  </si>
  <si>
    <t>Информационно-аналитическая деятельность</t>
  </si>
  <si>
    <t>2.3.1</t>
  </si>
  <si>
    <t>2.3.2</t>
  </si>
  <si>
    <t>Эргатические системы</t>
  </si>
  <si>
    <t>2.3.3</t>
  </si>
  <si>
    <t>2.3.4</t>
  </si>
  <si>
    <t>2.3.5</t>
  </si>
  <si>
    <t>Криптографические технологии</t>
  </si>
  <si>
    <t>Сетевые технологии</t>
  </si>
  <si>
    <t>Технологии 3D-моделирования и виртуальной реальности</t>
  </si>
  <si>
    <t>Современные языки программирования</t>
  </si>
  <si>
    <t>Психология восприятия информации</t>
  </si>
  <si>
    <t>Психология профессиональной деятельности</t>
  </si>
  <si>
    <t>Управление информационными проектами</t>
  </si>
  <si>
    <t>Инженерно-психологическое проектирование</t>
  </si>
  <si>
    <t>Белорусский язык (профессиональная лексика)</t>
  </si>
  <si>
    <t>Модуль «Математика»</t>
  </si>
  <si>
    <t>1.3.1</t>
  </si>
  <si>
    <t>1.3.2</t>
  </si>
  <si>
    <t>Математический анализ</t>
  </si>
  <si>
    <t>3.2</t>
  </si>
  <si>
    <t>Противодействие коррупции</t>
  </si>
  <si>
    <t>БПК-7</t>
  </si>
  <si>
    <t>БПК-8</t>
  </si>
  <si>
    <t>СК-7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</si>
  <si>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</si>
  <si>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</si>
  <si>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</si>
  <si>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</si>
  <si>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</si>
  <si>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</si>
  <si>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</si>
  <si>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</si>
  <si>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</si>
  <si>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</si>
  <si>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</si>
  <si>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2.1.3</t>
  </si>
  <si>
    <t>Численные методы</t>
  </si>
  <si>
    <t>2.4.1</t>
  </si>
  <si>
    <t>2.4.2</t>
  </si>
  <si>
    <t>2.5.1</t>
  </si>
  <si>
    <t>2.5.2</t>
  </si>
  <si>
    <t>Инженерная психофизиология</t>
  </si>
  <si>
    <t>Эргономика мобильных приложений</t>
  </si>
  <si>
    <t xml:space="preserve">Технологии программирования приложений 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</si>
  <si>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</si>
  <si>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</si>
  <si>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</si>
  <si>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</si>
  <si>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</si>
  <si>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УК-16</t>
  </si>
  <si>
    <t>1.9.1</t>
  </si>
  <si>
    <t>1.9.2</t>
  </si>
  <si>
    <t>БПК-9</t>
  </si>
  <si>
    <t>БПК-10</t>
  </si>
  <si>
    <t>БПК-11</t>
  </si>
  <si>
    <t>Обеспечивать безопасность информации с учетом способов ее представления и модели нарушителя</t>
  </si>
  <si>
    <t>СК-20</t>
  </si>
  <si>
    <t>СК-21</t>
  </si>
  <si>
    <t>СК-22</t>
  </si>
  <si>
    <t>СК-23</t>
  </si>
  <si>
    <t xml:space="preserve">Базы данных </t>
  </si>
  <si>
    <t>Технологии оценки качества программного обеспечения</t>
  </si>
  <si>
    <t>Прототипирование и дизайн интерфейсов</t>
  </si>
  <si>
    <t>1.10.1</t>
  </si>
  <si>
    <t>1.10.2</t>
  </si>
  <si>
    <t>1.10.3</t>
  </si>
  <si>
    <t xml:space="preserve">Эргономические веб-технологии </t>
  </si>
  <si>
    <t>1.10.4</t>
  </si>
  <si>
    <t>Пользовательские интерфейсы информационных систем</t>
  </si>
  <si>
    <t xml:space="preserve">Эргономическая оценка информационных систем  </t>
  </si>
  <si>
    <t>Технологии мультимедиа в дизайне</t>
  </si>
  <si>
    <t>Дизайн цифровых продуктов</t>
  </si>
  <si>
    <t>БПК-12</t>
  </si>
  <si>
    <t>Технологии обработки больших данных</t>
  </si>
  <si>
    <t>2.6.1</t>
  </si>
  <si>
    <t>2.6.2</t>
  </si>
  <si>
    <t>2.7.1</t>
  </si>
  <si>
    <t>2.7.2</t>
  </si>
  <si>
    <t>2.8.1</t>
  </si>
  <si>
    <t>2.8.2</t>
  </si>
  <si>
    <t>Психология управления и развития человеческих ресурсов</t>
  </si>
  <si>
    <t>2.6.3</t>
  </si>
  <si>
    <t>Создавать хранилища данных, применять интеллектуальные системы и средства обработки и подготовки данных, извлекать новые знания, скрытые от непосредственного наблюдения и трудно предсказуемые в объеме данных, с помощью методов интеллектуального анализа данных</t>
  </si>
  <si>
    <t xml:space="preserve">Линейная алгебра и аналитическая геометрия </t>
  </si>
  <si>
    <t>Модуль «Дополнительные главы математики»</t>
  </si>
  <si>
    <t>1.8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</si>
  <si>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</si>
  <si>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</si>
  <si>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</si>
  <si>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Компонент учреждения высшего образования</t>
  </si>
  <si>
    <t>Инженерная компьютерная графика</t>
  </si>
  <si>
    <t xml:space="preserve">Метрология, стандартизация и сертификация (в информационных технологиях) </t>
  </si>
  <si>
    <t>1-58 01 01    Инженерно-психологическое обеспечение информационных технологий</t>
  </si>
  <si>
    <t>инженер-системотехник</t>
  </si>
  <si>
    <t xml:space="preserve">Технологии разработки программного обеспечения </t>
  </si>
  <si>
    <t>Предпроектные исследования и анализ</t>
  </si>
  <si>
    <t>1.9</t>
  </si>
  <si>
    <t>1.10</t>
  </si>
  <si>
    <t>2.3</t>
  </si>
  <si>
    <t>2.4</t>
  </si>
  <si>
    <t>2.5</t>
  </si>
  <si>
    <t>2.6</t>
  </si>
  <si>
    <t>2.8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</si>
  <si>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</si>
  <si>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БПК-13</t>
  </si>
  <si>
    <t>БПК-14</t>
  </si>
  <si>
    <t>БПК-15</t>
  </si>
  <si>
    <t>БПК-16</t>
  </si>
  <si>
    <t>БПК-17</t>
  </si>
  <si>
    <t>БПК-18</t>
  </si>
  <si>
    <t>БПК-19</t>
  </si>
  <si>
    <t>Оформлять объекты интеллектуальной собственности, вводить их в гражданский оборот</t>
  </si>
  <si>
    <t>СК-8</t>
  </si>
  <si>
    <t>Выполнять эргономическое проектирование веб-приложения, осуществлять верстку макетов веб-страниц, программную реализацию клиентской и серверной частей приложения</t>
  </si>
  <si>
    <t>Применять современные языковые и инструментальные средства трехмерного моделирования, выполнять программную реализацию моделей в конструкциях изучаемого языка программирования, разрабатывать приложения виртуальной и дополненной реальности</t>
  </si>
  <si>
    <t>Применять методы и средства идентификации проблем пользователей, анализа целевой аудитории и существующих предложений рынка, генерации и проектного оформления концепции решения пользовательской проблемы, формирования требований к минимально жизнеспособной версии продукта, проектирования взаимодействия пользователя с продуктом</t>
  </si>
  <si>
    <t>Применять алгоритмические и программные сценарии решения типовых задач (паттерны проектирования) в области разработки системного и прикладного программного обеспечения</t>
  </si>
  <si>
    <t>Применять современные языковые и инструментальные средства программирования для решения прикладных задач</t>
  </si>
  <si>
    <t>Осуществлять выбор архитектуры и аппаратно-программных средств для реализации сетевых технологий, выполнять сетевую настройку операционных сетей, конфигурировать локальные сети, реализовывать сетевые протоколы с помощью программных средств</t>
  </si>
  <si>
    <t>Политология</t>
  </si>
  <si>
    <t>История</t>
  </si>
  <si>
    <t>Философия</t>
  </si>
  <si>
    <t>Экономика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</si>
  <si>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</si>
  <si>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УК-4,7</t>
  </si>
  <si>
    <t>УК-4,8</t>
  </si>
  <si>
    <t>УК-4,9,11</t>
  </si>
  <si>
    <t>УК-4,10</t>
  </si>
  <si>
    <t>УК-12, БПК-3</t>
  </si>
  <si>
    <t>УК-12, БПК-4</t>
  </si>
  <si>
    <t>УК-12, БПК-5</t>
  </si>
  <si>
    <t>УК-12, БПК-1</t>
  </si>
  <si>
    <t>УК-12, БПК-2</t>
  </si>
  <si>
    <t>Получать, хранить и обрабатывать графическую информацию с помощью систем проектирования и программ компьютерной графики</t>
  </si>
  <si>
    <t>Ознакомительная</t>
  </si>
  <si>
    <t>Модуль «Основы проектирования и программирования»</t>
  </si>
  <si>
    <t>Курсовой проект по учебной дисциплине «Объектно-ориентированное проектирование и программирование»</t>
  </si>
  <si>
    <t>Модуль «Инженерная психология»</t>
  </si>
  <si>
    <t>Модуль «Дизайн интерфейсов информационных систем»</t>
  </si>
  <si>
    <t>Модуль «Технологии проектирования, программирования и оценки качества информационных систем»</t>
  </si>
  <si>
    <t>Курсовая работа по учебной дисциплине «Эргатические системы»</t>
  </si>
  <si>
    <t xml:space="preserve">Модуль «Управление информационными проектами» </t>
  </si>
  <si>
    <t>Курсовая работа по учебной дисциплине «Управление информационными проектами»</t>
  </si>
  <si>
    <t>Модуль «Технологии мультимедиа, 
3D-моделирования и больших данных»</t>
  </si>
  <si>
    <t>Модуль «Обеспечение безопасности и производительности информационных систем»</t>
  </si>
  <si>
    <t>Модуль «Инженерно-психологическое проектирование информационных систем»</t>
  </si>
  <si>
    <t>Курсовой проект по учебной дисциплине «Эргономические веб-технологии»</t>
  </si>
  <si>
    <t>2.7.1.1</t>
  </si>
  <si>
    <t>2.7.1.2</t>
  </si>
  <si>
    <t>2.7.2.1</t>
  </si>
  <si>
    <t>2.7.2.2</t>
  </si>
  <si>
    <t>Операционные системы</t>
  </si>
  <si>
    <t>Технологии непрерывного развертывания программного обеспечения</t>
  </si>
  <si>
    <t>Модуль «Инструменты администрирования процессов разработки и эксплуатации информационных систем»</t>
  </si>
  <si>
    <t>Технологии 3D-моделирования и виртуальной реальности / Дизайн в игровой индустрии</t>
  </si>
  <si>
    <t>1.8.1</t>
  </si>
  <si>
    <t>1.8.2</t>
  </si>
  <si>
    <t>1.8.3</t>
  </si>
  <si>
    <t>УК-2, БПК-10</t>
  </si>
  <si>
    <t>1.9.3</t>
  </si>
  <si>
    <t>1.9.4</t>
  </si>
  <si>
    <t>2.7</t>
  </si>
  <si>
    <t>Модуль по выбору</t>
  </si>
  <si>
    <t>Курсовая работа по учебной дисциплине «Инженерно-психологическое проектирование»</t>
  </si>
  <si>
    <t>Разработан в качестве примера реализации образовательного стандарта по специальности 1-58 01 01 «Инженерно-психологическое обеспечение информационных технологий».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</si>
  <si>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</si>
  <si>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</si>
  <si>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</si>
  <si>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</si>
  <si>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</si>
  <si>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</si>
  <si>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</si>
  <si>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</si>
  <si>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</si>
  <si>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Анализировать закономерности процессов информационного взаимодействия человека и техники в практике проектирования, создания и эксплуатации информационно-технических систем</t>
  </si>
  <si>
    <t>О.И.Лаврова</t>
  </si>
  <si>
    <t>Продолжение типового учебного плана по специальности 1-58 01 01 «Инженерно-психологическое обеспечение информационных технологий».</t>
  </si>
  <si>
    <r>
      <rPr>
        <sz val="24"/>
        <color indexed="8"/>
        <rFont val="Times New Roman"/>
        <family val="1"/>
        <charset val="204"/>
      </rPr>
      <t>Зачетных
единиц</t>
    </r>
  </si>
  <si>
    <t>Объектно-ориентированное проектирование и  программирование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</si>
  <si>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</si>
  <si>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1.2.1, 1.2.2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</si>
  <si>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</si>
  <si>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</si>
  <si>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УК-5</t>
  </si>
  <si>
    <t>Обладать навыками  саморазвития и совершенствования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</si>
  <si>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</si>
  <si>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</si>
  <si>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УК-7</t>
  </si>
  <si>
    <t>1.1.1, 2.1.3</t>
  </si>
  <si>
    <t>УК-8</t>
  </si>
  <si>
    <t>УК-9</t>
  </si>
  <si>
    <t xml:space="preserve">Выявлять факторы и механизмы исторического развития, определять общественное значение исторических событий </t>
  </si>
  <si>
    <t>1.1.2, 2.1.2</t>
  </si>
  <si>
    <t>УК-10</t>
  </si>
  <si>
    <t>УК-11</t>
  </si>
  <si>
    <t>УК-12</t>
  </si>
  <si>
    <t>Председатель НМС по прикладным информационным системам и технологиям</t>
  </si>
  <si>
    <t>СК-18 / СК-19</t>
  </si>
  <si>
    <t>СК-24</t>
  </si>
  <si>
    <t>СК-25</t>
  </si>
  <si>
    <t>Проводить системный анализ и определять инженерно-психологические требования к сложным информационно-техническим системам, проектировать и разабатывать системы человеко-компьютерного взаимодействия, методически обеспечивать их эргономическую экспертизу</t>
  </si>
  <si>
    <t>УК-1,5,6</t>
  </si>
  <si>
    <r>
      <rPr>
        <sz val="23"/>
        <color indexed="8"/>
        <rFont val="Times New Roman"/>
        <family val="1"/>
        <charset val="204"/>
      </rPr>
      <t>Зачетных
единиц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</si>
  <si>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</si>
  <si>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</si>
  <si>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</si>
  <si>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Применять фундаментальные методы и свойства объектно-ориентированного проектирования и программирования для  разработки проектных и программных решений задач в рамках  объектно-ориентированной парадигмы</t>
  </si>
  <si>
    <t>Применять современные языковые и инструментальные методы и средства визуального моделирования процессов решения задач, представлять программную реализацию моделей в конструкциях изучаемого языка программирования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</si>
  <si>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</si>
  <si>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Безопасность жизнедеятельности человека</t>
  </si>
  <si>
    <t>/1</t>
  </si>
  <si>
    <t>/1-6</t>
  </si>
  <si>
    <t>1.3.1, 1.3.2, 1.4.1, 1.4.2, 1.4.3</t>
  </si>
  <si>
    <t>УК-4,СК-1/                       УК-4,7, 17</t>
  </si>
  <si>
    <t>УК-17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</si>
  <si>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</si>
  <si>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</si>
  <si>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</si>
  <si>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 xml:space="preserve">УК-4,14/                 УК-4,9,15    </t>
  </si>
  <si>
    <t>/118</t>
  </si>
  <si>
    <t>/90</t>
  </si>
  <si>
    <t>/26</t>
  </si>
  <si>
    <t>/54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</si>
  <si>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</si>
  <si>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t xml:space="preserve">Применять основные понятия и законы физики для изучения физических явлений и процессов </t>
  </si>
  <si>
    <t>Применять методы психофизиологических исследований для оценки антропометрической, сенсомоторной и психофизиологической совместимости человека и информационно-технической системы</t>
  </si>
  <si>
    <t>Анализировать психофизиологические особенности человека при распределении функций между человеком и автоматическими системами в процессах проектирования и эксплуатации человеко-машинных систем</t>
  </si>
  <si>
    <t>БПК-13,14</t>
  </si>
  <si>
    <t>Анализировать процессы восприятия и переработки информации человеком, выявлять психологические факторы, определяющие продуктивность процессов приема и переработки информации человеком</t>
  </si>
  <si>
    <t>БПК-15,16</t>
  </si>
  <si>
    <t>Разрабатывать инженерно-психологические требования к средствам ввода-вывода информации для обеспечения  продуктивности процессов приема и переработки информации человеком</t>
  </si>
  <si>
    <t>Применять психолого-педагогические знания в процессе выполнения профессиональной деятельности, разрабатывать методы и технические средства психодиагностики, профессиональной ориентации, проводить отбор и обучение специалистов операторского профиля</t>
  </si>
  <si>
    <t>Разрабатывать прототипы пользовательских интерфейсов с применением современных программных инструментов и знаний о принципах композиции в дизайне, типографике, иконографике, особенностях работы с текстом, цветом, изображениями</t>
  </si>
  <si>
    <t>БПК-20</t>
  </si>
  <si>
    <t>БПК-21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</si>
  <si>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</si>
  <si>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Применять методы и способы контроля параметров, стандартизации и сертификации программных средств и компьютерных систем</t>
  </si>
  <si>
    <t>Осуществлять тестирование программных продуктов,  поиск дефектов, итоговую оценку программного обеспечения на соответствие техническим требованиям, принципам безопасности, производительности и эргономичности, подготовку тестовой документации</t>
  </si>
  <si>
    <t>Применять методы и средства управления информационными проектами, разрабатывать техническую документацию для сопровождения процесса проектирования и реализации информационного проекта</t>
  </si>
  <si>
    <t>Создавать мобильные приложения с учетом современных тенденций в дизайне под определенную мобильную платформу, необходимости поддержки жестов и адаптации под различные характеристики мобильных устройств</t>
  </si>
  <si>
    <t>Модуль «Социально-гуманитарные дисциплины 1»</t>
  </si>
  <si>
    <t>Модуль «Социально-гуманитарные                 дисциплины 2»</t>
  </si>
  <si>
    <t>Название модуля, 
учебной дисциплины,                                                      курсового проекта (курсовой работы)</t>
  </si>
  <si>
    <t>УК-1,5,6, БПК-9</t>
  </si>
  <si>
    <t xml:space="preserve"> 1.8.1, 1.8.3, 2.3.2, 2.4.1, 2.5.1, 2.8.2</t>
  </si>
  <si>
    <t>1.8.1,  1.8.3, 2.3.2, 2.4.1, 2.5.1, 2.8.2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</si>
  <si>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</si>
  <si>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</si>
  <si>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</si>
  <si>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</si>
  <si>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</si>
  <si>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 нормативными правовыми актами Республики Беларусь, регулирующими экономическую и хозяйственную деятельность</t>
  </si>
  <si>
    <t>Разрабатывать детализированные дружественные пользовательские интерфейсы конкретного приложения с использованием современных программных инструментов, знаний особенностей дизайна проектов различных типов и современных трендов в дизайне, анализировать и проектировать в интерфейсах навигацию, возможность отмены действий, обратную связь с пользователем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</si>
  <si>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</si>
  <si>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</si>
  <si>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</si>
  <si>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</si>
  <si>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Начальник Главного управления профессионального образования                                                           Министерства образования Республики Беларусь</t>
  </si>
  <si>
    <t>Первый заместитель Министра промышленности Республики Беларусь</t>
  </si>
  <si>
    <t>С.М.Гунько</t>
  </si>
  <si>
    <t>Ю.М.Лавринович</t>
  </si>
  <si>
    <t>Модуль «Эргономика веб- и мобильных приложений»</t>
  </si>
  <si>
    <t>1.1.1, 1.1.2, 1.1.3, 1.1.4, 2.1.2, 2.1.3</t>
  </si>
  <si>
    <t>Разрабатывать концепцию и дизайн цифрового продукта от уровня идеи до уровня реализации минимально жизнеспособной версии и продвижения к пользователю (дизайн бренда, презентацию идеи и итогового проекта, дизайн в маркетинге, анализ метрик успешности продукта)</t>
  </si>
  <si>
    <t>Выбирать метрики эргономической оценки информационных систем, определять целевую аудиторию и применять технику юзабилити-тестирования информационных систем с привлечением представителей целевой аудитории</t>
  </si>
  <si>
    <t>Применять современные методы и инструментальные средства создания игрового контента (правила и сценарий игры, дизайн уровней, персонажей и интерьеров, разработку внутриигровых текстов и звуков)</t>
  </si>
  <si>
    <t>Анализировать и применять современные системы защиты коммерческой информации, проводить оценку вероятных угроз информационной безопасности</t>
  </si>
  <si>
    <t xml:space="preserve">Проводить системный анализ, структурную декомпозицию и оценку эргатических систем, применять методы и средства проектирования сложных эргатических систем </t>
  </si>
  <si>
    <t xml:space="preserve">Применять технологии и программные средства автоматизации процессов сборки, интеграции, тестирования и развертывания программного обеспечения </t>
  </si>
  <si>
    <t>Применять знания о принципах построения и функционирования операционных систем семейства Windows и Unix для системного администрирования процессов разработки, выпуска и сопровождения программного обеспечения</t>
  </si>
  <si>
    <t>Разрабатывать и применять психологические и управленческие решения для обеспечения высокоэффективной производственной деятельности (индивидуального работника и коллектива)</t>
  </si>
  <si>
    <t>Протокол № 3 от 16.03.2021</t>
  </si>
  <si>
    <t>Применять методы и программные средства анимационного дизайна,  параллельной обработки и отображения видео, аудио и текстовой информации, обеспечивать их интерактивное взаимодействие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</si>
  <si>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</si>
  <si>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УТВЕРЖДЕНО</t>
  </si>
  <si>
    <t>Первым заместителем</t>
  </si>
  <si>
    <t>И.А.Старовойтовой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</si>
  <si>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58-1-001/пр-тип.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</si>
  <si>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58-1-001/пр-тип.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</si>
  <si>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58-1-001/пр-тип.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</si>
</sst>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b/>
      <sz val="16"/>
      <color rgb="FF0000FF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22"/>
      <color theme="0"/>
      <name val="Arial Cyr"/>
      <charset val="204"/>
    </font>
    <font>
      <b/>
      <sz val="24"/>
      <color theme="0"/>
      <name val="Arial Cyr"/>
      <charset val="204"/>
    </font>
    <font>
      <sz val="16"/>
      <color rgb="FF0000FF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10"/>
      <name val="Arial Cyr"/>
      <charset val="204"/>
    </font>
    <font>
      <sz val="19"/>
      <name val="Times New Roman"/>
      <family val="1"/>
      <charset val="204"/>
    </font>
    <font>
      <sz val="24"/>
      <color rgb="FF0000FF"/>
      <name val="Arial Cyr"/>
      <family val="2"/>
      <charset val="204"/>
    </font>
    <font>
      <b/>
      <sz val="24"/>
      <color theme="0"/>
      <name val="Arial Cyr"/>
      <family val="2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u val="double"/>
      <sz val="2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8"/>
      <color theme="10"/>
      <name val="Arial Cyr"/>
      <charset val="204"/>
    </font>
    <font>
      <i/>
      <sz val="16"/>
      <color rgb="FFC00000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8"/>
      <color theme="0"/>
      <name val="Arial Cyr"/>
      <family val="2"/>
      <charset val="204"/>
    </font>
    <font>
      <sz val="28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16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3"/>
      <color indexed="8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27" fillId="0" borderId="0" applyNumberFormat="0" applyFill="0" applyBorder="0" applyAlignment="0" applyProtection="0"/>
    <xf numFmtId="164" fontId="40" fillId="0" borderId="0" applyFont="0" applyFill="0" applyBorder="0" applyAlignment="0" applyProtection="0"/>
  </cellStyleXfs>
  <cellXfs count="789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1" applyFont="1" applyFill="1" applyBorder="1"/>
    <xf numFmtId="49" fontId="9" fillId="0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3" borderId="0" xfId="0" applyFont="1" applyFill="1"/>
    <xf numFmtId="0" fontId="8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8" fillId="0" borderId="0" xfId="0" applyFont="1" applyFill="1" applyBorder="1" applyAlignment="1"/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/>
    <xf numFmtId="0" fontId="32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/>
    </xf>
    <xf numFmtId="0" fontId="35" fillId="0" borderId="0" xfId="0" applyFont="1" applyFill="1"/>
    <xf numFmtId="0" fontId="33" fillId="0" borderId="0" xfId="0" applyFont="1" applyFill="1"/>
    <xf numFmtId="0" fontId="36" fillId="0" borderId="0" xfId="0" applyFont="1" applyFill="1" applyBorder="1" applyAlignment="1">
      <alignment horizontal="center" vertical="center" textRotation="90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textRotation="90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/>
    <xf numFmtId="49" fontId="3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31" fillId="0" borderId="0" xfId="0" applyFont="1" applyFill="1"/>
    <xf numFmtId="0" fontId="3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/>
    <xf numFmtId="0" fontId="22" fillId="0" borderId="0" xfId="0" applyFont="1" applyFill="1"/>
    <xf numFmtId="0" fontId="12" fillId="0" borderId="0" xfId="0" applyFont="1" applyFill="1"/>
    <xf numFmtId="0" fontId="8" fillId="4" borderId="0" xfId="0" applyFont="1" applyFill="1"/>
    <xf numFmtId="0" fontId="8" fillId="4" borderId="0" xfId="0" applyFont="1" applyFill="1" applyBorder="1"/>
    <xf numFmtId="0" fontId="30" fillId="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/>
    <xf numFmtId="0" fontId="43" fillId="0" borderId="0" xfId="0" applyFont="1" applyFill="1" applyAlignment="1">
      <alignment horizontal="center" vertical="center"/>
    </xf>
    <xf numFmtId="0" fontId="44" fillId="0" borderId="0" xfId="0" applyFont="1" applyFill="1"/>
    <xf numFmtId="0" fontId="45" fillId="0" borderId="0" xfId="0" applyFont="1" applyFill="1"/>
    <xf numFmtId="0" fontId="42" fillId="0" borderId="0" xfId="0" applyFont="1" applyFill="1"/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top"/>
    </xf>
    <xf numFmtId="0" fontId="6" fillId="0" borderId="18" xfId="0" applyFont="1" applyFill="1" applyBorder="1"/>
    <xf numFmtId="0" fontId="6" fillId="0" borderId="15" xfId="0" applyFont="1" applyFill="1" applyBorder="1"/>
    <xf numFmtId="0" fontId="11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top"/>
    </xf>
    <xf numFmtId="0" fontId="6" fillId="0" borderId="17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top"/>
    </xf>
    <xf numFmtId="0" fontId="6" fillId="0" borderId="38" xfId="0" applyFont="1" applyFill="1" applyBorder="1"/>
    <xf numFmtId="0" fontId="6" fillId="0" borderId="11" xfId="0" applyFont="1" applyFill="1" applyBorder="1"/>
    <xf numFmtId="0" fontId="11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51" fillId="0" borderId="0" xfId="0" applyFont="1" applyFill="1" applyAlignment="1">
      <alignment horizontal="center"/>
    </xf>
    <xf numFmtId="0" fontId="18" fillId="0" borderId="0" xfId="0" applyFont="1" applyFill="1" applyAlignment="1"/>
    <xf numFmtId="0" fontId="51" fillId="0" borderId="0" xfId="0" applyFont="1" applyFill="1" applyAlignment="1">
      <alignment horizontal="left"/>
    </xf>
    <xf numFmtId="0" fontId="51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Border="1"/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/>
    <xf numFmtId="0" fontId="52" fillId="0" borderId="0" xfId="0" applyFont="1" applyFill="1" applyAlignment="1">
      <alignment horizontal="right"/>
    </xf>
    <xf numFmtId="0" fontId="53" fillId="0" borderId="0" xfId="2" applyFont="1" applyFill="1"/>
    <xf numFmtId="0" fontId="7" fillId="0" borderId="0" xfId="1" applyFont="1" applyFill="1" applyBorder="1"/>
    <xf numFmtId="0" fontId="7" fillId="0" borderId="0" xfId="0" applyFont="1" applyFill="1"/>
    <xf numFmtId="0" fontId="6" fillId="0" borderId="75" xfId="0" applyFont="1" applyFill="1" applyBorder="1" applyAlignment="1">
      <alignment horizontal="center" vertical="center" textRotation="90"/>
    </xf>
    <xf numFmtId="0" fontId="6" fillId="0" borderId="76" xfId="0" applyFont="1" applyFill="1" applyBorder="1" applyAlignment="1">
      <alignment horizontal="center" vertical="center" textRotation="90"/>
    </xf>
    <xf numFmtId="0" fontId="6" fillId="0" borderId="77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7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vertical="center"/>
    </xf>
    <xf numFmtId="49" fontId="6" fillId="0" borderId="45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72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8" xfId="0" applyFont="1" applyFill="1" applyBorder="1"/>
    <xf numFmtId="0" fontId="6" fillId="0" borderId="27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26" xfId="0" applyFont="1" applyFill="1" applyBorder="1"/>
    <xf numFmtId="0" fontId="8" fillId="3" borderId="26" xfId="0" applyFont="1" applyFill="1" applyBorder="1"/>
    <xf numFmtId="49" fontId="6" fillId="0" borderId="45" xfId="0" applyNumberFormat="1" applyFont="1" applyFill="1" applyBorder="1" applyAlignment="1">
      <alignment vertical="top"/>
    </xf>
    <xf numFmtId="0" fontId="26" fillId="0" borderId="73" xfId="0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32" fillId="0" borderId="26" xfId="0" applyFont="1" applyFill="1" applyBorder="1"/>
    <xf numFmtId="0" fontId="54" fillId="0" borderId="0" xfId="0" applyFont="1" applyFill="1"/>
    <xf numFmtId="0" fontId="54" fillId="0" borderId="0" xfId="0" applyFont="1" applyFill="1" applyBorder="1"/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6" fillId="0" borderId="2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 wrapText="1"/>
    </xf>
    <xf numFmtId="0" fontId="18" fillId="0" borderId="25" xfId="0" applyFont="1" applyFill="1" applyBorder="1" applyAlignment="1">
      <alignment horizontal="center" vertical="top" wrapText="1"/>
    </xf>
    <xf numFmtId="0" fontId="57" fillId="0" borderId="0" xfId="0" applyFont="1" applyFill="1"/>
    <xf numFmtId="0" fontId="58" fillId="0" borderId="0" xfId="0" applyFont="1" applyFill="1"/>
    <xf numFmtId="0" fontId="59" fillId="0" borderId="0" xfId="0" applyFont="1" applyFill="1"/>
    <xf numFmtId="0" fontId="60" fillId="0" borderId="0" xfId="0" applyFont="1" applyFill="1"/>
    <xf numFmtId="0" fontId="59" fillId="0" borderId="0" xfId="0" applyFont="1" applyFill="1" applyAlignment="1">
      <alignment horizontal="center"/>
    </xf>
    <xf numFmtId="0" fontId="61" fillId="0" borderId="0" xfId="0" applyFont="1" applyFill="1"/>
    <xf numFmtId="0" fontId="59" fillId="0" borderId="0" xfId="0" applyFont="1" applyFill="1" applyAlignment="1">
      <alignment horizontal="left"/>
    </xf>
    <xf numFmtId="0" fontId="62" fillId="0" borderId="0" xfId="0" applyFont="1" applyFill="1"/>
    <xf numFmtId="0" fontId="1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6" fillId="0" borderId="47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2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0" fontId="65" fillId="0" borderId="0" xfId="0" applyFont="1" applyFill="1" applyBorder="1"/>
    <xf numFmtId="0" fontId="20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top"/>
    </xf>
    <xf numFmtId="49" fontId="11" fillId="0" borderId="2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/>
    <xf numFmtId="0" fontId="21" fillId="0" borderId="2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45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10" fillId="0" borderId="13" xfId="0" applyFont="1" applyFill="1" applyBorder="1" applyAlignment="1">
      <alignment horizontal="center" vertical="center"/>
    </xf>
    <xf numFmtId="49" fontId="56" fillId="0" borderId="36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7" fillId="5" borderId="4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justify" wrapText="1"/>
    </xf>
    <xf numFmtId="0" fontId="11" fillId="0" borderId="29" xfId="0" applyFont="1" applyFill="1" applyBorder="1" applyAlignment="1">
      <alignment vertical="justify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48" xfId="0" applyFont="1" applyFill="1" applyBorder="1" applyAlignment="1">
      <alignment horizontal="center" vertical="center" textRotation="90"/>
    </xf>
    <xf numFmtId="0" fontId="11" fillId="0" borderId="49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49" fillId="0" borderId="6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11" fillId="0" borderId="2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5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textRotation="90"/>
    </xf>
    <xf numFmtId="0" fontId="6" fillId="0" borderId="9" xfId="0" applyFont="1" applyFill="1" applyBorder="1" applyAlignment="1">
      <alignment horizontal="center" textRotation="90"/>
    </xf>
    <xf numFmtId="0" fontId="11" fillId="0" borderId="5" xfId="0" applyFont="1" applyFill="1" applyBorder="1" applyAlignment="1">
      <alignment horizontal="center" vertical="top"/>
    </xf>
    <xf numFmtId="0" fontId="46" fillId="0" borderId="27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8" fillId="0" borderId="1" xfId="0" applyFont="1" applyFill="1" applyBorder="1" applyAlignment="1">
      <alignment horizontal="left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justify" wrapText="1"/>
    </xf>
    <xf numFmtId="0" fontId="6" fillId="0" borderId="4" xfId="0" applyFont="1" applyFill="1" applyBorder="1" applyAlignment="1">
      <alignment vertical="justify" wrapText="1"/>
    </xf>
    <xf numFmtId="0" fontId="6" fillId="0" borderId="5" xfId="0" applyFont="1" applyFill="1" applyBorder="1" applyAlignment="1">
      <alignment vertical="justify" wrapText="1"/>
    </xf>
    <xf numFmtId="0" fontId="11" fillId="0" borderId="2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64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top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distributed" wrapText="1"/>
    </xf>
    <xf numFmtId="49" fontId="2" fillId="0" borderId="2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11" fillId="0" borderId="72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 wrapText="1"/>
    </xf>
    <xf numFmtId="14" fontId="7" fillId="0" borderId="0" xfId="0" applyNumberFormat="1" applyFont="1" applyFill="1" applyAlignment="1">
      <alignment horizontal="left"/>
    </xf>
  </cellXfs>
  <cellStyles count="4">
    <cellStyle name="Гиперссылка" xfId="2" builtinId="8"/>
    <cellStyle name="мой стиль" xfId="1"/>
    <cellStyle name="Обычный" xfId="0" builtinId="0"/>
    <cellStyle name="Финансовый 2" xfId="3"/>
  </cellStyles>
  <dxfs count="0"/>
  <tableStyles count="0" defaultTableStyle="TableStyleMedium9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R1565"/>
  <sheetViews>
    <sheetView showZeros="0" tabSelected="1" showWhiteSpace="0" view="pageBreakPreview" zoomScale="20" zoomScaleNormal="50" zoomScaleSheetLayoutView="20" zoomScalePageLayoutView="30" workbookViewId="0">
      <selection sqref="A1:BI296"/>
    </sheetView>
  </sheetViews>
  <sheetFormatPr defaultColWidth="1.33203125" defaultRowHeight="13.2" x14ac:dyDescent="0.25"/>
  <cols>
    <col min="1" max="1" width="14.6640625" style="3" customWidth="1"/>
    <col min="2" max="15" width="7.6640625" style="3" customWidth="1"/>
    <col min="16" max="17" width="6.6640625" style="3" customWidth="1"/>
    <col min="18" max="19" width="6.6640625" style="15" customWidth="1"/>
    <col min="20" max="23" width="6.6640625" style="24" customWidth="1"/>
    <col min="24" max="29" width="6.6640625" style="3" customWidth="1"/>
    <col min="30" max="31" width="6.33203125" style="3" customWidth="1"/>
    <col min="32" max="32" width="11.6640625" style="3" customWidth="1"/>
    <col min="33" max="33" width="9.6640625" style="3" customWidth="1"/>
    <col min="34" max="34" width="6.6640625" style="3" customWidth="1"/>
    <col min="35" max="35" width="11.6640625" style="3" customWidth="1"/>
    <col min="36" max="36" width="9.6640625" style="3" customWidth="1"/>
    <col min="37" max="37" width="6.6640625" style="3" customWidth="1"/>
    <col min="38" max="38" width="11.6640625" style="3" customWidth="1"/>
    <col min="39" max="39" width="9.6640625" style="3" customWidth="1"/>
    <col min="40" max="40" width="6.6640625" style="3" customWidth="1"/>
    <col min="41" max="41" width="11.6640625" style="3" customWidth="1"/>
    <col min="42" max="42" width="9.6640625" style="3" customWidth="1"/>
    <col min="43" max="43" width="6.6640625" style="3" customWidth="1"/>
    <col min="44" max="44" width="11.6640625" style="3" customWidth="1"/>
    <col min="45" max="45" width="9.6640625" style="3" customWidth="1"/>
    <col min="46" max="46" width="6.6640625" style="3" customWidth="1"/>
    <col min="47" max="47" width="11.6640625" style="3" customWidth="1"/>
    <col min="48" max="48" width="9.6640625" style="3" customWidth="1"/>
    <col min="49" max="49" width="6.6640625" style="3" customWidth="1"/>
    <col min="50" max="50" width="11.6640625" style="3" customWidth="1"/>
    <col min="51" max="51" width="9.6640625" style="3" customWidth="1"/>
    <col min="52" max="52" width="9.88671875" style="3" customWidth="1"/>
    <col min="53" max="53" width="6.6640625" style="3" customWidth="1"/>
    <col min="54" max="54" width="10.6640625" style="3" customWidth="1"/>
    <col min="55" max="55" width="7.6640625" style="3" customWidth="1"/>
    <col min="56" max="57" width="7.6640625" style="24" customWidth="1"/>
    <col min="58" max="60" width="7.6640625" style="16" customWidth="1"/>
    <col min="61" max="61" width="10.6640625" style="16" customWidth="1"/>
    <col min="62" max="62" width="12" style="52" customWidth="1"/>
    <col min="63" max="63" width="8.5546875" style="3" customWidth="1"/>
    <col min="64" max="64" width="8.6640625" style="3" customWidth="1"/>
    <col min="65" max="65" width="6.6640625" style="3" customWidth="1"/>
    <col min="66" max="66" width="9.44140625" style="3" customWidth="1"/>
    <col min="67" max="67" width="13" style="3" customWidth="1"/>
    <col min="68" max="68" width="5.6640625" style="25" customWidth="1"/>
    <col min="69" max="70" width="1.33203125" style="25"/>
    <col min="71" max="16384" width="1.33203125" style="3"/>
  </cols>
  <sheetData>
    <row r="1" spans="1:70" s="1" customFormat="1" ht="35.4" x14ac:dyDescent="0.6">
      <c r="A1" s="165"/>
      <c r="B1" s="165" t="s">
        <v>472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5"/>
      <c r="U1" s="165"/>
      <c r="V1" s="167" t="s">
        <v>163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598"/>
      <c r="BD1" s="598"/>
      <c r="BE1" s="598"/>
      <c r="BF1" s="598"/>
      <c r="BG1" s="598"/>
      <c r="BH1" s="598"/>
      <c r="BI1" s="598"/>
      <c r="BJ1" s="51"/>
      <c r="BP1" s="28"/>
      <c r="BQ1" s="28"/>
      <c r="BR1" s="28"/>
    </row>
    <row r="2" spans="1:70" ht="35.4" x14ac:dyDescent="0.6">
      <c r="A2" s="165"/>
      <c r="B2" s="165" t="s">
        <v>473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8"/>
      <c r="BG2" s="168"/>
      <c r="BH2" s="168"/>
      <c r="BI2" s="168"/>
    </row>
    <row r="3" spans="1:70" ht="35.4" x14ac:dyDescent="0.6">
      <c r="A3" s="165"/>
      <c r="B3" s="165" t="s">
        <v>96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6"/>
      <c r="T3" s="165"/>
      <c r="U3" s="165"/>
      <c r="V3" s="165"/>
      <c r="W3" s="165"/>
      <c r="X3" s="165"/>
      <c r="Y3" s="165"/>
      <c r="Z3" s="2" t="s">
        <v>161</v>
      </c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8"/>
      <c r="BG3" s="168"/>
      <c r="BH3" s="168"/>
      <c r="BI3" s="168"/>
    </row>
    <row r="4" spans="1:70" ht="35.4" x14ac:dyDescent="0.6">
      <c r="A4" s="165"/>
      <c r="B4" s="165" t="s">
        <v>97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/>
      <c r="S4" s="166"/>
      <c r="T4" s="169"/>
      <c r="U4" s="169"/>
      <c r="V4" s="165"/>
      <c r="W4" s="170"/>
      <c r="X4" s="170"/>
      <c r="Y4" s="170"/>
      <c r="Z4" s="170"/>
      <c r="AA4" s="170"/>
      <c r="AB4" s="170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65"/>
      <c r="AY4" s="170" t="s">
        <v>193</v>
      </c>
      <c r="AZ4" s="168"/>
      <c r="BA4" s="165"/>
      <c r="BB4" s="170"/>
      <c r="BC4" s="170"/>
      <c r="BD4" s="170"/>
      <c r="BE4" s="170"/>
      <c r="BF4" s="170"/>
      <c r="BG4" s="170"/>
      <c r="BH4" s="170"/>
      <c r="BI4" s="170"/>
      <c r="BJ4" s="53"/>
      <c r="BK4" s="21"/>
      <c r="BL4" s="21"/>
    </row>
    <row r="5" spans="1:70" ht="54.75" customHeight="1" x14ac:dyDescent="0.6">
      <c r="A5" s="165"/>
      <c r="B5" s="172" t="s">
        <v>474</v>
      </c>
      <c r="C5" s="172"/>
      <c r="D5" s="172"/>
      <c r="E5" s="172"/>
      <c r="F5" s="172"/>
      <c r="G5" s="172"/>
      <c r="H5" s="172"/>
      <c r="J5" s="172"/>
      <c r="K5" s="172"/>
      <c r="L5" s="172"/>
      <c r="M5" s="172"/>
      <c r="N5" s="172"/>
      <c r="O5" s="172"/>
      <c r="P5" s="170"/>
      <c r="T5" s="173"/>
      <c r="U5" s="167" t="s">
        <v>173</v>
      </c>
      <c r="V5" s="167"/>
      <c r="W5" s="167"/>
      <c r="X5" s="167"/>
      <c r="Y5" s="167"/>
      <c r="Z5" s="167"/>
      <c r="AA5" s="600" t="s">
        <v>290</v>
      </c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171"/>
      <c r="AY5" s="170" t="s">
        <v>291</v>
      </c>
      <c r="AZ5" s="170"/>
      <c r="BA5" s="170"/>
      <c r="BB5" s="170"/>
      <c r="BC5" s="170"/>
      <c r="BD5" s="170"/>
      <c r="BE5" s="170"/>
      <c r="BF5" s="170"/>
      <c r="BG5" s="170"/>
      <c r="BH5" s="168"/>
      <c r="BI5" s="168"/>
      <c r="BK5" s="21"/>
      <c r="BL5" s="21"/>
    </row>
    <row r="6" spans="1:70" ht="30" customHeight="1" x14ac:dyDescent="0.6">
      <c r="A6" s="165"/>
      <c r="B6" s="171"/>
      <c r="C6" s="22"/>
      <c r="D6" s="22"/>
      <c r="E6" s="171"/>
      <c r="F6" s="171"/>
      <c r="G6" s="171"/>
      <c r="H6" s="171"/>
      <c r="I6" s="170"/>
      <c r="J6" s="170"/>
      <c r="K6" s="170"/>
      <c r="L6" s="170"/>
      <c r="M6" s="170"/>
      <c r="N6" s="170"/>
      <c r="O6" s="170"/>
      <c r="P6" s="170"/>
      <c r="Q6" s="165"/>
      <c r="R6" s="165"/>
      <c r="S6" s="174"/>
      <c r="T6" s="174"/>
      <c r="U6" s="174"/>
      <c r="V6" s="165"/>
      <c r="W6" s="170"/>
      <c r="X6" s="170"/>
      <c r="Y6" s="175"/>
      <c r="Z6" s="175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68"/>
      <c r="BI6" s="168"/>
      <c r="BK6" s="23"/>
      <c r="BL6" s="23"/>
    </row>
    <row r="7" spans="1:70" ht="30" customHeight="1" x14ac:dyDescent="0.6">
      <c r="A7" s="165"/>
      <c r="B7" s="788">
        <v>44294</v>
      </c>
      <c r="C7" s="788"/>
      <c r="D7" s="788"/>
      <c r="E7" s="788"/>
      <c r="F7" s="788"/>
      <c r="G7" s="788"/>
      <c r="H7" s="788"/>
      <c r="I7" s="165"/>
      <c r="J7" s="165"/>
      <c r="K7" s="165"/>
      <c r="L7" s="165"/>
      <c r="M7" s="165"/>
      <c r="N7" s="165"/>
      <c r="O7" s="165"/>
      <c r="P7" s="165"/>
      <c r="Q7" s="32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68"/>
      <c r="BI7" s="168"/>
      <c r="BK7" s="23"/>
      <c r="BL7" s="23"/>
    </row>
    <row r="8" spans="1:70" ht="31.2" customHeight="1" x14ac:dyDescent="0.6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8"/>
      <c r="R8" s="166"/>
      <c r="S8" s="166"/>
      <c r="T8" s="165"/>
      <c r="U8" s="165"/>
      <c r="V8" s="165"/>
      <c r="W8" s="165"/>
      <c r="X8" s="165"/>
      <c r="Y8" s="177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65"/>
      <c r="AY8" s="170" t="s">
        <v>162</v>
      </c>
      <c r="AZ8" s="165"/>
      <c r="BA8" s="165"/>
      <c r="BB8" s="165"/>
      <c r="BC8" s="165"/>
      <c r="BD8" s="168"/>
      <c r="BE8" s="168"/>
      <c r="BF8" s="168"/>
      <c r="BG8" s="168"/>
      <c r="BH8" s="168"/>
      <c r="BI8" s="168"/>
    </row>
    <row r="9" spans="1:70" ht="35.4" x14ac:dyDescent="0.6">
      <c r="A9" s="165"/>
      <c r="B9" s="165" t="s">
        <v>475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66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65"/>
      <c r="AY9" s="165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54"/>
    </row>
    <row r="10" spans="1:70" ht="30" customHeight="1" x14ac:dyDescent="0.6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  <c r="S10" s="166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73"/>
      <c r="BB10" s="73"/>
      <c r="BC10" s="73"/>
      <c r="BD10" s="73"/>
      <c r="BE10" s="73"/>
      <c r="BH10" s="168"/>
      <c r="BI10" s="168"/>
    </row>
    <row r="11" spans="1:70" ht="22.95" customHeight="1" x14ac:dyDescent="0.6">
      <c r="A11" s="165"/>
      <c r="B11" s="165"/>
      <c r="C11" s="17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  <c r="S11" s="166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8"/>
      <c r="BG11" s="168"/>
      <c r="BH11" s="168"/>
      <c r="BI11" s="168"/>
    </row>
    <row r="12" spans="1:70" ht="35.4" x14ac:dyDescent="0.6">
      <c r="A12" s="165"/>
      <c r="B12" s="179" t="s">
        <v>138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  <c r="S12" s="166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80"/>
      <c r="AN12" s="165"/>
      <c r="AO12" s="180" t="s">
        <v>6</v>
      </c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8"/>
      <c r="BG12" s="168"/>
      <c r="BH12" s="168"/>
      <c r="BI12" s="168"/>
    </row>
    <row r="13" spans="1:70" ht="13.8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70" ht="44.25" customHeight="1" x14ac:dyDescent="0.25">
      <c r="A14" s="587" t="s">
        <v>79</v>
      </c>
      <c r="B14" s="589" t="s">
        <v>91</v>
      </c>
      <c r="C14" s="398"/>
      <c r="D14" s="398"/>
      <c r="E14" s="398"/>
      <c r="F14" s="584" t="s">
        <v>363</v>
      </c>
      <c r="G14" s="398" t="s">
        <v>90</v>
      </c>
      <c r="H14" s="398"/>
      <c r="I14" s="398"/>
      <c r="J14" s="584" t="s">
        <v>364</v>
      </c>
      <c r="K14" s="398" t="s">
        <v>89</v>
      </c>
      <c r="L14" s="398"/>
      <c r="M14" s="398"/>
      <c r="N14" s="398"/>
      <c r="O14" s="398" t="s">
        <v>88</v>
      </c>
      <c r="P14" s="398"/>
      <c r="Q14" s="398"/>
      <c r="R14" s="398"/>
      <c r="S14" s="584" t="s">
        <v>365</v>
      </c>
      <c r="T14" s="398" t="s">
        <v>87</v>
      </c>
      <c r="U14" s="398"/>
      <c r="V14" s="398"/>
      <c r="W14" s="584" t="s">
        <v>366</v>
      </c>
      <c r="X14" s="398" t="s">
        <v>86</v>
      </c>
      <c r="Y14" s="398"/>
      <c r="Z14" s="398"/>
      <c r="AA14" s="584" t="s">
        <v>367</v>
      </c>
      <c r="AB14" s="398" t="s">
        <v>85</v>
      </c>
      <c r="AC14" s="398"/>
      <c r="AD14" s="398"/>
      <c r="AE14" s="398"/>
      <c r="AF14" s="584" t="s">
        <v>368</v>
      </c>
      <c r="AG14" s="398" t="s">
        <v>84</v>
      </c>
      <c r="AH14" s="398"/>
      <c r="AI14" s="398"/>
      <c r="AJ14" s="584" t="s">
        <v>369</v>
      </c>
      <c r="AK14" s="398" t="s">
        <v>83</v>
      </c>
      <c r="AL14" s="398"/>
      <c r="AM14" s="398"/>
      <c r="AN14" s="398"/>
      <c r="AO14" s="398" t="s">
        <v>82</v>
      </c>
      <c r="AP14" s="398"/>
      <c r="AQ14" s="398"/>
      <c r="AR14" s="398"/>
      <c r="AS14" s="584" t="s">
        <v>370</v>
      </c>
      <c r="AT14" s="398" t="s">
        <v>81</v>
      </c>
      <c r="AU14" s="398"/>
      <c r="AV14" s="398"/>
      <c r="AW14" s="584" t="s">
        <v>371</v>
      </c>
      <c r="AX14" s="398" t="s">
        <v>80</v>
      </c>
      <c r="AY14" s="398"/>
      <c r="AZ14" s="398"/>
      <c r="BA14" s="399"/>
      <c r="BB14" s="601" t="s">
        <v>33</v>
      </c>
      <c r="BC14" s="592" t="s">
        <v>28</v>
      </c>
      <c r="BD14" s="592" t="s">
        <v>29</v>
      </c>
      <c r="BE14" s="592" t="s">
        <v>76</v>
      </c>
      <c r="BF14" s="592" t="s">
        <v>75</v>
      </c>
      <c r="BG14" s="592" t="s">
        <v>77</v>
      </c>
      <c r="BH14" s="592" t="s">
        <v>78</v>
      </c>
      <c r="BI14" s="590" t="s">
        <v>5</v>
      </c>
      <c r="BJ14" s="55"/>
    </row>
    <row r="15" spans="1:70" ht="300.75" customHeight="1" thickBot="1" x14ac:dyDescent="0.3">
      <c r="A15" s="588"/>
      <c r="B15" s="131" t="s">
        <v>92</v>
      </c>
      <c r="C15" s="132" t="s">
        <v>39</v>
      </c>
      <c r="D15" s="132" t="s">
        <v>40</v>
      </c>
      <c r="E15" s="132" t="s">
        <v>41</v>
      </c>
      <c r="F15" s="529"/>
      <c r="G15" s="132" t="s">
        <v>42</v>
      </c>
      <c r="H15" s="132" t="s">
        <v>43</v>
      </c>
      <c r="I15" s="132" t="s">
        <v>44</v>
      </c>
      <c r="J15" s="529"/>
      <c r="K15" s="132" t="s">
        <v>45</v>
      </c>
      <c r="L15" s="132" t="s">
        <v>46</v>
      </c>
      <c r="M15" s="132" t="s">
        <v>47</v>
      </c>
      <c r="N15" s="132" t="s">
        <v>48</v>
      </c>
      <c r="O15" s="132" t="s">
        <v>38</v>
      </c>
      <c r="P15" s="132" t="s">
        <v>39</v>
      </c>
      <c r="Q15" s="132" t="s">
        <v>40</v>
      </c>
      <c r="R15" s="132" t="s">
        <v>41</v>
      </c>
      <c r="S15" s="529"/>
      <c r="T15" s="132" t="s">
        <v>49</v>
      </c>
      <c r="U15" s="132" t="s">
        <v>50</v>
      </c>
      <c r="V15" s="132" t="s">
        <v>51</v>
      </c>
      <c r="W15" s="529"/>
      <c r="X15" s="132" t="s">
        <v>52</v>
      </c>
      <c r="Y15" s="132" t="s">
        <v>53</v>
      </c>
      <c r="Z15" s="132" t="s">
        <v>54</v>
      </c>
      <c r="AA15" s="529"/>
      <c r="AB15" s="132" t="s">
        <v>52</v>
      </c>
      <c r="AC15" s="132" t="s">
        <v>53</v>
      </c>
      <c r="AD15" s="132" t="s">
        <v>54</v>
      </c>
      <c r="AE15" s="132" t="s">
        <v>55</v>
      </c>
      <c r="AF15" s="529"/>
      <c r="AG15" s="132" t="s">
        <v>42</v>
      </c>
      <c r="AH15" s="132" t="s">
        <v>43</v>
      </c>
      <c r="AI15" s="132" t="s">
        <v>44</v>
      </c>
      <c r="AJ15" s="529"/>
      <c r="AK15" s="132" t="s">
        <v>56</v>
      </c>
      <c r="AL15" s="132" t="s">
        <v>57</v>
      </c>
      <c r="AM15" s="132" t="s">
        <v>58</v>
      </c>
      <c r="AN15" s="132" t="s">
        <v>59</v>
      </c>
      <c r="AO15" s="132" t="s">
        <v>38</v>
      </c>
      <c r="AP15" s="132" t="s">
        <v>39</v>
      </c>
      <c r="AQ15" s="132" t="s">
        <v>40</v>
      </c>
      <c r="AR15" s="132" t="s">
        <v>41</v>
      </c>
      <c r="AS15" s="529"/>
      <c r="AT15" s="132" t="s">
        <v>42</v>
      </c>
      <c r="AU15" s="132" t="s">
        <v>43</v>
      </c>
      <c r="AV15" s="132" t="s">
        <v>44</v>
      </c>
      <c r="AW15" s="529"/>
      <c r="AX15" s="132" t="s">
        <v>45</v>
      </c>
      <c r="AY15" s="132" t="s">
        <v>46</v>
      </c>
      <c r="AZ15" s="132" t="s">
        <v>47</v>
      </c>
      <c r="BA15" s="133" t="s">
        <v>60</v>
      </c>
      <c r="BB15" s="602"/>
      <c r="BC15" s="593"/>
      <c r="BD15" s="593"/>
      <c r="BE15" s="593"/>
      <c r="BF15" s="593"/>
      <c r="BG15" s="593"/>
      <c r="BH15" s="593"/>
      <c r="BI15" s="591"/>
      <c r="BJ15" s="55"/>
    </row>
    <row r="16" spans="1:70" ht="30" customHeight="1" x14ac:dyDescent="0.55000000000000004">
      <c r="A16" s="134" t="s">
        <v>25</v>
      </c>
      <c r="B16" s="135"/>
      <c r="C16" s="136"/>
      <c r="D16" s="136"/>
      <c r="E16" s="136"/>
      <c r="F16" s="136"/>
      <c r="G16" s="136"/>
      <c r="H16" s="136"/>
      <c r="I16" s="136"/>
      <c r="J16" s="136">
        <v>17</v>
      </c>
      <c r="K16" s="136"/>
      <c r="L16" s="136"/>
      <c r="M16" s="136"/>
      <c r="N16" s="136"/>
      <c r="O16" s="121"/>
      <c r="P16" s="121"/>
      <c r="Q16" s="121"/>
      <c r="R16" s="121"/>
      <c r="S16" s="137" t="s">
        <v>0</v>
      </c>
      <c r="T16" s="137" t="s">
        <v>0</v>
      </c>
      <c r="U16" s="137" t="s">
        <v>0</v>
      </c>
      <c r="V16" s="386" t="s">
        <v>0</v>
      </c>
      <c r="W16" s="138" t="s">
        <v>62</v>
      </c>
      <c r="X16" s="138" t="s">
        <v>62</v>
      </c>
      <c r="Y16" s="121"/>
      <c r="Z16" s="121"/>
      <c r="AA16" s="121"/>
      <c r="AB16" s="121"/>
      <c r="AC16" s="121"/>
      <c r="AD16" s="121">
        <v>16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37" t="s">
        <v>0</v>
      </c>
      <c r="AP16" s="137" t="s">
        <v>0</v>
      </c>
      <c r="AQ16" s="137" t="s">
        <v>0</v>
      </c>
      <c r="AR16" s="139" t="s">
        <v>1</v>
      </c>
      <c r="AS16" s="139" t="s">
        <v>1</v>
      </c>
      <c r="AT16" s="138" t="s">
        <v>62</v>
      </c>
      <c r="AU16" s="138" t="s">
        <v>62</v>
      </c>
      <c r="AV16" s="138" t="s">
        <v>62</v>
      </c>
      <c r="AW16" s="138" t="s">
        <v>62</v>
      </c>
      <c r="AX16" s="138" t="s">
        <v>62</v>
      </c>
      <c r="AY16" s="138" t="s">
        <v>62</v>
      </c>
      <c r="AZ16" s="138" t="s">
        <v>62</v>
      </c>
      <c r="BA16" s="140" t="s">
        <v>62</v>
      </c>
      <c r="BB16" s="130">
        <f>SUM(J16,AD16)</f>
        <v>33</v>
      </c>
      <c r="BC16" s="121">
        <v>7</v>
      </c>
      <c r="BD16" s="121">
        <v>2</v>
      </c>
      <c r="BE16" s="121"/>
      <c r="BF16" s="121"/>
      <c r="BG16" s="121"/>
      <c r="BH16" s="121">
        <v>10</v>
      </c>
      <c r="BI16" s="127">
        <f>SUM(BB16:BH16)</f>
        <v>52</v>
      </c>
      <c r="BJ16" s="56"/>
    </row>
    <row r="17" spans="1:2644" ht="30" customHeight="1" x14ac:dyDescent="0.55000000000000004">
      <c r="A17" s="141" t="s">
        <v>26</v>
      </c>
      <c r="B17" s="142"/>
      <c r="C17" s="143"/>
      <c r="D17" s="143"/>
      <c r="E17" s="143"/>
      <c r="F17" s="143"/>
      <c r="G17" s="143"/>
      <c r="H17" s="143"/>
      <c r="I17" s="143"/>
      <c r="J17" s="143">
        <v>17</v>
      </c>
      <c r="K17" s="143"/>
      <c r="L17" s="143"/>
      <c r="M17" s="143"/>
      <c r="N17" s="143"/>
      <c r="O17" s="96"/>
      <c r="P17" s="96"/>
      <c r="Q17" s="96"/>
      <c r="R17" s="96"/>
      <c r="S17" s="114" t="s">
        <v>0</v>
      </c>
      <c r="T17" s="114" t="s">
        <v>0</v>
      </c>
      <c r="U17" s="114" t="s">
        <v>0</v>
      </c>
      <c r="V17" s="385" t="s">
        <v>0</v>
      </c>
      <c r="W17" s="144" t="s">
        <v>62</v>
      </c>
      <c r="X17" s="144" t="s">
        <v>62</v>
      </c>
      <c r="Y17" s="96"/>
      <c r="Z17" s="96"/>
      <c r="AA17" s="96"/>
      <c r="AB17" s="96"/>
      <c r="AC17" s="96"/>
      <c r="AD17" s="96">
        <v>17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114"/>
      <c r="AP17" s="114" t="s">
        <v>0</v>
      </c>
      <c r="AQ17" s="114" t="s">
        <v>0</v>
      </c>
      <c r="AR17" s="114" t="s">
        <v>0</v>
      </c>
      <c r="AS17" s="114" t="s">
        <v>0</v>
      </c>
      <c r="AT17" s="144" t="s">
        <v>62</v>
      </c>
      <c r="AU17" s="144" t="s">
        <v>62</v>
      </c>
      <c r="AV17" s="144" t="s">
        <v>62</v>
      </c>
      <c r="AW17" s="144" t="s">
        <v>62</v>
      </c>
      <c r="AX17" s="144" t="s">
        <v>62</v>
      </c>
      <c r="AY17" s="144" t="s">
        <v>62</v>
      </c>
      <c r="AZ17" s="144" t="s">
        <v>62</v>
      </c>
      <c r="BA17" s="145" t="s">
        <v>62</v>
      </c>
      <c r="BB17" s="95">
        <f>SUM(J17,AD17)</f>
        <v>34</v>
      </c>
      <c r="BC17" s="96">
        <v>8</v>
      </c>
      <c r="BD17" s="96"/>
      <c r="BE17" s="96"/>
      <c r="BF17" s="96"/>
      <c r="BG17" s="96"/>
      <c r="BH17" s="96">
        <v>10</v>
      </c>
      <c r="BI17" s="98">
        <f t="shared" ref="BI17:BI19" si="0">SUM(BB17:BH17)</f>
        <v>52</v>
      </c>
      <c r="BJ17" s="56"/>
    </row>
    <row r="18" spans="1:2644" ht="30" customHeight="1" x14ac:dyDescent="0.55000000000000004">
      <c r="A18" s="141" t="s">
        <v>27</v>
      </c>
      <c r="B18" s="142"/>
      <c r="C18" s="143"/>
      <c r="D18" s="143"/>
      <c r="E18" s="143"/>
      <c r="F18" s="143"/>
      <c r="G18" s="143"/>
      <c r="H18" s="143"/>
      <c r="I18" s="143"/>
      <c r="J18" s="143">
        <v>16</v>
      </c>
      <c r="K18" s="143"/>
      <c r="L18" s="143"/>
      <c r="M18" s="143"/>
      <c r="N18" s="143"/>
      <c r="O18" s="96"/>
      <c r="P18" s="96"/>
      <c r="Q18" s="96"/>
      <c r="R18" s="114" t="s">
        <v>0</v>
      </c>
      <c r="S18" s="114" t="s">
        <v>0</v>
      </c>
      <c r="T18" s="114" t="s">
        <v>0</v>
      </c>
      <c r="U18" s="144" t="s">
        <v>62</v>
      </c>
      <c r="V18" s="144" t="s">
        <v>62</v>
      </c>
      <c r="W18" s="96"/>
      <c r="X18" s="96"/>
      <c r="Y18" s="96"/>
      <c r="Z18" s="96"/>
      <c r="AA18" s="96"/>
      <c r="AB18" s="96"/>
      <c r="AC18" s="96"/>
      <c r="AD18" s="96">
        <v>16</v>
      </c>
      <c r="AE18" s="96"/>
      <c r="AF18" s="96"/>
      <c r="AG18" s="96"/>
      <c r="AH18" s="96"/>
      <c r="AI18" s="96"/>
      <c r="AJ18" s="96"/>
      <c r="AK18" s="96"/>
      <c r="AL18" s="96"/>
      <c r="AM18" s="114" t="s">
        <v>0</v>
      </c>
      <c r="AN18" s="114" t="s">
        <v>0</v>
      </c>
      <c r="AO18" s="114" t="s">
        <v>0</v>
      </c>
      <c r="AP18" s="96" t="s">
        <v>64</v>
      </c>
      <c r="AQ18" s="96" t="s">
        <v>64</v>
      </c>
      <c r="AR18" s="96" t="s">
        <v>64</v>
      </c>
      <c r="AS18" s="96" t="s">
        <v>64</v>
      </c>
      <c r="AT18" s="144" t="s">
        <v>62</v>
      </c>
      <c r="AU18" s="144" t="s">
        <v>62</v>
      </c>
      <c r="AV18" s="144" t="s">
        <v>62</v>
      </c>
      <c r="AW18" s="144" t="s">
        <v>62</v>
      </c>
      <c r="AX18" s="144" t="s">
        <v>62</v>
      </c>
      <c r="AY18" s="144" t="s">
        <v>62</v>
      </c>
      <c r="AZ18" s="144" t="s">
        <v>62</v>
      </c>
      <c r="BA18" s="145" t="s">
        <v>62</v>
      </c>
      <c r="BB18" s="95">
        <f>SUM(J18,AD18)</f>
        <v>32</v>
      </c>
      <c r="BC18" s="96">
        <v>6</v>
      </c>
      <c r="BD18" s="96"/>
      <c r="BE18" s="96">
        <v>4</v>
      </c>
      <c r="BF18" s="96"/>
      <c r="BG18" s="96"/>
      <c r="BH18" s="96">
        <v>10</v>
      </c>
      <c r="BI18" s="98">
        <f t="shared" si="0"/>
        <v>52</v>
      </c>
      <c r="BJ18" s="56"/>
    </row>
    <row r="19" spans="1:2644" ht="30" customHeight="1" thickBot="1" x14ac:dyDescent="0.6">
      <c r="A19" s="146" t="s">
        <v>160</v>
      </c>
      <c r="B19" s="147"/>
      <c r="C19" s="148"/>
      <c r="D19" s="148"/>
      <c r="E19" s="148"/>
      <c r="F19" s="148"/>
      <c r="G19" s="148"/>
      <c r="H19" s="148"/>
      <c r="I19" s="148"/>
      <c r="J19" s="148">
        <v>17</v>
      </c>
      <c r="K19" s="148"/>
      <c r="L19" s="148"/>
      <c r="M19" s="148"/>
      <c r="N19" s="148"/>
      <c r="O19" s="111"/>
      <c r="P19" s="111"/>
      <c r="Q19" s="111"/>
      <c r="R19" s="111"/>
      <c r="S19" s="149" t="s">
        <v>0</v>
      </c>
      <c r="T19" s="149" t="s">
        <v>0</v>
      </c>
      <c r="U19" s="149" t="s">
        <v>0</v>
      </c>
      <c r="V19" s="149" t="s">
        <v>0</v>
      </c>
      <c r="W19" s="150" t="s">
        <v>62</v>
      </c>
      <c r="X19" s="150" t="s">
        <v>62</v>
      </c>
      <c r="Y19" s="111" t="s">
        <v>64</v>
      </c>
      <c r="Z19" s="111" t="s">
        <v>64</v>
      </c>
      <c r="AA19" s="111" t="s">
        <v>64</v>
      </c>
      <c r="AB19" s="111" t="s">
        <v>64</v>
      </c>
      <c r="AC19" s="111" t="s">
        <v>64</v>
      </c>
      <c r="AD19" s="111" t="s">
        <v>64</v>
      </c>
      <c r="AE19" s="149" t="s">
        <v>94</v>
      </c>
      <c r="AF19" s="149" t="s">
        <v>94</v>
      </c>
      <c r="AG19" s="149" t="s">
        <v>94</v>
      </c>
      <c r="AH19" s="149" t="s">
        <v>94</v>
      </c>
      <c r="AI19" s="149" t="s">
        <v>94</v>
      </c>
      <c r="AJ19" s="149" t="s">
        <v>94</v>
      </c>
      <c r="AK19" s="149" t="s">
        <v>94</v>
      </c>
      <c r="AL19" s="149" t="s">
        <v>94</v>
      </c>
      <c r="AM19" s="149" t="s">
        <v>94</v>
      </c>
      <c r="AN19" s="149" t="s">
        <v>94</v>
      </c>
      <c r="AO19" s="149" t="s">
        <v>94</v>
      </c>
      <c r="AP19" s="149" t="s">
        <v>94</v>
      </c>
      <c r="AQ19" s="149" t="s">
        <v>66</v>
      </c>
      <c r="AR19" s="149" t="s">
        <v>66</v>
      </c>
      <c r="AS19" s="111"/>
      <c r="AT19" s="111"/>
      <c r="AU19" s="111"/>
      <c r="AV19" s="111"/>
      <c r="AW19" s="111"/>
      <c r="AX19" s="111"/>
      <c r="AY19" s="111"/>
      <c r="AZ19" s="111"/>
      <c r="BA19" s="133"/>
      <c r="BB19" s="151">
        <f>SUM(J19,AD19)</f>
        <v>17</v>
      </c>
      <c r="BC19" s="111">
        <v>4</v>
      </c>
      <c r="BD19" s="111"/>
      <c r="BE19" s="111">
        <v>6</v>
      </c>
      <c r="BF19" s="111">
        <v>12</v>
      </c>
      <c r="BG19" s="111">
        <v>2</v>
      </c>
      <c r="BH19" s="111">
        <v>2</v>
      </c>
      <c r="BI19" s="152">
        <f t="shared" si="0"/>
        <v>43</v>
      </c>
      <c r="BJ19" s="56"/>
    </row>
    <row r="20" spans="1:2644" s="19" customFormat="1" ht="30" customHeight="1" thickBot="1" x14ac:dyDescent="0.55000000000000004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6">
        <f>SUM(BB16:BB19)</f>
        <v>116</v>
      </c>
      <c r="BC20" s="157">
        <f t="shared" ref="BC20:BI20" si="1">SUM(BC16:BC19)</f>
        <v>25</v>
      </c>
      <c r="BD20" s="157">
        <f t="shared" si="1"/>
        <v>2</v>
      </c>
      <c r="BE20" s="157">
        <f t="shared" si="1"/>
        <v>10</v>
      </c>
      <c r="BF20" s="157">
        <f t="shared" si="1"/>
        <v>12</v>
      </c>
      <c r="BG20" s="157">
        <f t="shared" si="1"/>
        <v>2</v>
      </c>
      <c r="BH20" s="157">
        <f t="shared" si="1"/>
        <v>32</v>
      </c>
      <c r="BI20" s="158">
        <f t="shared" si="1"/>
        <v>199</v>
      </c>
      <c r="BJ20" s="50"/>
      <c r="BP20" s="26"/>
      <c r="BQ20" s="26"/>
      <c r="BR20" s="26"/>
    </row>
    <row r="21" spans="1:2644" ht="25.2" customHeight="1" x14ac:dyDescent="0.55000000000000004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60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8"/>
      <c r="BG21" s="18"/>
      <c r="BH21" s="18"/>
      <c r="BI21" s="18"/>
      <c r="BK21" s="29">
        <f>SUM(BF32,BF70)</f>
        <v>100</v>
      </c>
    </row>
    <row r="22" spans="1:2644" ht="30.6" x14ac:dyDescent="0.55000000000000004">
      <c r="A22" s="159"/>
      <c r="B22" s="159"/>
      <c r="C22" s="159" t="s">
        <v>7</v>
      </c>
      <c r="D22" s="159"/>
      <c r="E22" s="159"/>
      <c r="F22" s="159"/>
      <c r="G22" s="1"/>
      <c r="H22" s="161"/>
      <c r="I22" s="162" t="s">
        <v>95</v>
      </c>
      <c r="J22" s="159" t="s">
        <v>4</v>
      </c>
      <c r="K22" s="1"/>
      <c r="L22" s="1"/>
      <c r="M22" s="1"/>
      <c r="N22" s="159"/>
      <c r="O22" s="159"/>
      <c r="P22" s="159"/>
      <c r="Q22" s="159"/>
      <c r="R22" s="160"/>
      <c r="S22" s="163" t="s">
        <v>1</v>
      </c>
      <c r="T22" s="162" t="s">
        <v>95</v>
      </c>
      <c r="U22" s="159" t="s">
        <v>61</v>
      </c>
      <c r="V22" s="1"/>
      <c r="W22" s="159"/>
      <c r="X22" s="159"/>
      <c r="Y22" s="159"/>
      <c r="Z22" s="159"/>
      <c r="AA22" s="159"/>
      <c r="AB22" s="159"/>
      <c r="AC22" s="159"/>
      <c r="AD22" s="1"/>
      <c r="AE22" s="144" t="s">
        <v>94</v>
      </c>
      <c r="AF22" s="162" t="s">
        <v>95</v>
      </c>
      <c r="AG22" s="159" t="s">
        <v>93</v>
      </c>
      <c r="AH22" s="159"/>
      <c r="AI22" s="159"/>
      <c r="AJ22" s="1"/>
      <c r="AK22" s="1"/>
      <c r="AL22" s="1"/>
      <c r="AM22" s="1"/>
      <c r="AN22" s="1"/>
      <c r="AO22" s="1"/>
      <c r="AP22" s="1"/>
      <c r="AQ22" s="144" t="s">
        <v>62</v>
      </c>
      <c r="AR22" s="162" t="s">
        <v>95</v>
      </c>
      <c r="AS22" s="159" t="s">
        <v>63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8"/>
      <c r="BG22" s="18"/>
      <c r="BH22" s="18"/>
      <c r="BI22" s="18"/>
    </row>
    <row r="23" spans="1:2644" ht="30.6" x14ac:dyDescent="0.55000000000000004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  <c r="S23" s="160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8"/>
      <c r="BG23" s="18"/>
      <c r="BH23" s="18"/>
      <c r="BI23" s="18"/>
    </row>
    <row r="24" spans="1:2644" ht="30.6" x14ac:dyDescent="0.55000000000000004">
      <c r="A24" s="159"/>
      <c r="B24" s="159"/>
      <c r="C24" s="159"/>
      <c r="D24" s="159"/>
      <c r="E24" s="159"/>
      <c r="F24" s="159"/>
      <c r="G24" s="159"/>
      <c r="H24" s="164" t="s">
        <v>0</v>
      </c>
      <c r="I24" s="162" t="s">
        <v>95</v>
      </c>
      <c r="J24" s="159" t="s">
        <v>67</v>
      </c>
      <c r="K24" s="1"/>
      <c r="L24" s="1"/>
      <c r="M24" s="1"/>
      <c r="N24" s="159"/>
      <c r="O24" s="159"/>
      <c r="P24" s="159"/>
      <c r="Q24" s="159"/>
      <c r="R24" s="160"/>
      <c r="S24" s="144" t="s">
        <v>64</v>
      </c>
      <c r="T24" s="162" t="s">
        <v>95</v>
      </c>
      <c r="U24" s="159" t="s">
        <v>68</v>
      </c>
      <c r="V24" s="1"/>
      <c r="W24" s="159"/>
      <c r="X24" s="159"/>
      <c r="Y24" s="159"/>
      <c r="Z24" s="159"/>
      <c r="AA24" s="159"/>
      <c r="AB24" s="159"/>
      <c r="AC24" s="159"/>
      <c r="AD24" s="1"/>
      <c r="AE24" s="144" t="s">
        <v>66</v>
      </c>
      <c r="AF24" s="162" t="s">
        <v>95</v>
      </c>
      <c r="AG24" s="159" t="s">
        <v>65</v>
      </c>
      <c r="AH24" s="159"/>
      <c r="AI24" s="15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8"/>
      <c r="BG24" s="18"/>
      <c r="BH24" s="18"/>
      <c r="BI24" s="18"/>
    </row>
    <row r="25" spans="1:2644" ht="22.8" x14ac:dyDescent="0.4">
      <c r="A25" s="9"/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1"/>
      <c r="S25" s="1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</row>
    <row r="26" spans="1:2644" ht="30" x14ac:dyDescent="0.5">
      <c r="A26" s="9"/>
      <c r="B26" s="9"/>
      <c r="C26" s="9"/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1"/>
      <c r="S26" s="11"/>
      <c r="T26" s="8"/>
      <c r="U26" s="8"/>
      <c r="V26" s="8"/>
      <c r="W26" s="8"/>
      <c r="X26" s="8"/>
      <c r="Y26" s="8"/>
      <c r="Z26" s="8"/>
      <c r="AA26" s="7" t="s">
        <v>37</v>
      </c>
      <c r="AB26" s="8"/>
      <c r="AC26" s="8"/>
      <c r="AD26" s="8"/>
      <c r="AE26" s="8"/>
      <c r="AF26" s="8"/>
      <c r="AG26" s="8"/>
      <c r="AH26" s="8"/>
      <c r="AI26" s="8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I26" s="17"/>
      <c r="BJ26" s="29"/>
      <c r="BK26" s="20"/>
    </row>
    <row r="27" spans="1:2644" ht="13.8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</row>
    <row r="28" spans="1:2644" ht="32.4" customHeight="1" thickBot="1" x14ac:dyDescent="0.3">
      <c r="A28" s="459" t="s">
        <v>98</v>
      </c>
      <c r="B28" s="463" t="s">
        <v>440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517"/>
      <c r="P28" s="477" t="s">
        <v>8</v>
      </c>
      <c r="Q28" s="472"/>
      <c r="R28" s="477" t="s">
        <v>9</v>
      </c>
      <c r="S28" s="471"/>
      <c r="T28" s="480" t="s">
        <v>10</v>
      </c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2"/>
      <c r="AF28" s="483" t="s">
        <v>36</v>
      </c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5"/>
      <c r="BD28" s="486" t="s">
        <v>24</v>
      </c>
      <c r="BE28" s="487"/>
      <c r="BF28" s="492" t="s">
        <v>99</v>
      </c>
      <c r="BG28" s="492"/>
      <c r="BH28" s="492"/>
      <c r="BI28" s="493"/>
      <c r="BJ28" s="57"/>
    </row>
    <row r="29" spans="1:2644" ht="32.4" customHeight="1" thickBot="1" x14ac:dyDescent="0.3">
      <c r="A29" s="460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518"/>
      <c r="P29" s="478"/>
      <c r="Q29" s="474"/>
      <c r="R29" s="478"/>
      <c r="S29" s="473"/>
      <c r="T29" s="498" t="s">
        <v>5</v>
      </c>
      <c r="U29" s="471"/>
      <c r="V29" s="477" t="s">
        <v>11</v>
      </c>
      <c r="W29" s="501"/>
      <c r="X29" s="502" t="s">
        <v>12</v>
      </c>
      <c r="Y29" s="503"/>
      <c r="Z29" s="503"/>
      <c r="AA29" s="503"/>
      <c r="AB29" s="503"/>
      <c r="AC29" s="503"/>
      <c r="AD29" s="503"/>
      <c r="AE29" s="504"/>
      <c r="AF29" s="505" t="s">
        <v>14</v>
      </c>
      <c r="AG29" s="506"/>
      <c r="AH29" s="506"/>
      <c r="AI29" s="506"/>
      <c r="AJ29" s="506"/>
      <c r="AK29" s="507"/>
      <c r="AL29" s="508" t="s">
        <v>15</v>
      </c>
      <c r="AM29" s="506"/>
      <c r="AN29" s="506"/>
      <c r="AO29" s="506"/>
      <c r="AP29" s="506"/>
      <c r="AQ29" s="507"/>
      <c r="AR29" s="508" t="s">
        <v>16</v>
      </c>
      <c r="AS29" s="506"/>
      <c r="AT29" s="506"/>
      <c r="AU29" s="506"/>
      <c r="AV29" s="506"/>
      <c r="AW29" s="507"/>
      <c r="AX29" s="508" t="s">
        <v>156</v>
      </c>
      <c r="AY29" s="506"/>
      <c r="AZ29" s="506"/>
      <c r="BA29" s="506"/>
      <c r="BB29" s="506"/>
      <c r="BC29" s="507"/>
      <c r="BD29" s="488"/>
      <c r="BE29" s="489"/>
      <c r="BF29" s="494"/>
      <c r="BG29" s="494"/>
      <c r="BH29" s="494"/>
      <c r="BI29" s="495"/>
      <c r="BJ29" s="57"/>
    </row>
    <row r="30" spans="1:2644" ht="97.5" customHeight="1" thickBot="1" x14ac:dyDescent="0.3">
      <c r="A30" s="460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518"/>
      <c r="P30" s="478"/>
      <c r="Q30" s="474"/>
      <c r="R30" s="478"/>
      <c r="S30" s="473"/>
      <c r="T30" s="499"/>
      <c r="U30" s="473"/>
      <c r="V30" s="478"/>
      <c r="W30" s="473"/>
      <c r="X30" s="509" t="s">
        <v>13</v>
      </c>
      <c r="Y30" s="472"/>
      <c r="Z30" s="510" t="s">
        <v>100</v>
      </c>
      <c r="AA30" s="472"/>
      <c r="AB30" s="510" t="s">
        <v>101</v>
      </c>
      <c r="AC30" s="472"/>
      <c r="AD30" s="477" t="s">
        <v>74</v>
      </c>
      <c r="AE30" s="501"/>
      <c r="AF30" s="512" t="s">
        <v>151</v>
      </c>
      <c r="AG30" s="506"/>
      <c r="AH30" s="513"/>
      <c r="AI30" s="512" t="s">
        <v>182</v>
      </c>
      <c r="AJ30" s="506"/>
      <c r="AK30" s="513"/>
      <c r="AL30" s="512" t="s">
        <v>180</v>
      </c>
      <c r="AM30" s="506"/>
      <c r="AN30" s="507"/>
      <c r="AO30" s="514" t="s">
        <v>181</v>
      </c>
      <c r="AP30" s="506"/>
      <c r="AQ30" s="507"/>
      <c r="AR30" s="514" t="s">
        <v>152</v>
      </c>
      <c r="AS30" s="506"/>
      <c r="AT30" s="513"/>
      <c r="AU30" s="512" t="s">
        <v>153</v>
      </c>
      <c r="AV30" s="506"/>
      <c r="AW30" s="507"/>
      <c r="AX30" s="514" t="s">
        <v>191</v>
      </c>
      <c r="AY30" s="506"/>
      <c r="AZ30" s="513"/>
      <c r="BA30" s="512" t="s">
        <v>154</v>
      </c>
      <c r="BB30" s="506"/>
      <c r="BC30" s="507"/>
      <c r="BD30" s="488"/>
      <c r="BE30" s="489"/>
      <c r="BF30" s="494"/>
      <c r="BG30" s="494"/>
      <c r="BH30" s="494"/>
      <c r="BI30" s="495"/>
      <c r="BJ30" s="57"/>
    </row>
    <row r="31" spans="1:2644" ht="158.25" customHeight="1" thickBot="1" x14ac:dyDescent="0.3">
      <c r="A31" s="461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519"/>
      <c r="P31" s="479"/>
      <c r="Q31" s="476"/>
      <c r="R31" s="479"/>
      <c r="S31" s="475"/>
      <c r="T31" s="500"/>
      <c r="U31" s="475"/>
      <c r="V31" s="479"/>
      <c r="W31" s="475"/>
      <c r="X31" s="500"/>
      <c r="Y31" s="476"/>
      <c r="Z31" s="479"/>
      <c r="AA31" s="476"/>
      <c r="AB31" s="479"/>
      <c r="AC31" s="476"/>
      <c r="AD31" s="479"/>
      <c r="AE31" s="511"/>
      <c r="AF31" s="192" t="s">
        <v>3</v>
      </c>
      <c r="AG31" s="182" t="s">
        <v>17</v>
      </c>
      <c r="AH31" s="200" t="s">
        <v>18</v>
      </c>
      <c r="AI31" s="181" t="s">
        <v>3</v>
      </c>
      <c r="AJ31" s="182" t="s">
        <v>17</v>
      </c>
      <c r="AK31" s="200" t="s">
        <v>18</v>
      </c>
      <c r="AL31" s="181" t="s">
        <v>3</v>
      </c>
      <c r="AM31" s="182" t="s">
        <v>17</v>
      </c>
      <c r="AN31" s="183" t="s">
        <v>18</v>
      </c>
      <c r="AO31" s="192" t="s">
        <v>3</v>
      </c>
      <c r="AP31" s="182" t="s">
        <v>17</v>
      </c>
      <c r="AQ31" s="183" t="s">
        <v>18</v>
      </c>
      <c r="AR31" s="205" t="s">
        <v>3</v>
      </c>
      <c r="AS31" s="182" t="s">
        <v>17</v>
      </c>
      <c r="AT31" s="205" t="s">
        <v>18</v>
      </c>
      <c r="AU31" s="186" t="s">
        <v>3</v>
      </c>
      <c r="AV31" s="182" t="s">
        <v>17</v>
      </c>
      <c r="AW31" s="187" t="s">
        <v>18</v>
      </c>
      <c r="AX31" s="205" t="s">
        <v>3</v>
      </c>
      <c r="AY31" s="182" t="s">
        <v>17</v>
      </c>
      <c r="AZ31" s="205" t="s">
        <v>18</v>
      </c>
      <c r="BA31" s="184" t="s">
        <v>3</v>
      </c>
      <c r="BB31" s="182" t="s">
        <v>17</v>
      </c>
      <c r="BC31" s="185" t="s">
        <v>18</v>
      </c>
      <c r="BD31" s="490"/>
      <c r="BE31" s="491"/>
      <c r="BF31" s="496"/>
      <c r="BG31" s="496"/>
      <c r="BH31" s="496"/>
      <c r="BI31" s="497"/>
      <c r="BJ31" s="57"/>
    </row>
    <row r="32" spans="1:2644" s="219" customFormat="1" ht="41.25" customHeight="1" thickBot="1" x14ac:dyDescent="0.3">
      <c r="A32" s="212" t="s">
        <v>19</v>
      </c>
      <c r="B32" s="452" t="s">
        <v>111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3"/>
      <c r="P32" s="594"/>
      <c r="Q32" s="595"/>
      <c r="R32" s="595"/>
      <c r="S32" s="596"/>
      <c r="T32" s="597">
        <f>SUM(T34:U69)</f>
        <v>3964</v>
      </c>
      <c r="U32" s="595"/>
      <c r="V32" s="595">
        <f>SUM(V34:W69)</f>
        <v>1916</v>
      </c>
      <c r="W32" s="596"/>
      <c r="X32" s="597">
        <f>SUM(X34:Y69)</f>
        <v>854</v>
      </c>
      <c r="Y32" s="595"/>
      <c r="Z32" s="595">
        <f>SUM(Z34:AA69)</f>
        <v>364</v>
      </c>
      <c r="AA32" s="595"/>
      <c r="AB32" s="595">
        <f>SUM(AB34:AC69)</f>
        <v>664</v>
      </c>
      <c r="AC32" s="595"/>
      <c r="AD32" s="595">
        <f>SUM(AD34:AE69)</f>
        <v>34</v>
      </c>
      <c r="AE32" s="603"/>
      <c r="AF32" s="213">
        <f>SUM(AF33:AF69)</f>
        <v>854</v>
      </c>
      <c r="AG32" s="214">
        <f>SUM(AG33:AG69)</f>
        <v>460</v>
      </c>
      <c r="AH32" s="92">
        <f>SUM(AH33:AH69)</f>
        <v>23</v>
      </c>
      <c r="AI32" s="215">
        <f>SUM(AI33:AI69)</f>
        <v>1022</v>
      </c>
      <c r="AJ32" s="214">
        <f>SUM(AJ33:AJ69)</f>
        <v>500</v>
      </c>
      <c r="AK32" s="92">
        <f>SUM(AK33:AK69)</f>
        <v>29</v>
      </c>
      <c r="AL32" s="215">
        <f>SUM(AL33:AL69)</f>
        <v>888</v>
      </c>
      <c r="AM32" s="214">
        <f>SUM(AM33:AM69)</f>
        <v>414</v>
      </c>
      <c r="AN32" s="93">
        <f>SUM(AN33:AN69)</f>
        <v>24</v>
      </c>
      <c r="AO32" s="213">
        <f>SUM(AO33:AO69)</f>
        <v>432</v>
      </c>
      <c r="AP32" s="214">
        <f>SUM(AP33:AP69)</f>
        <v>196</v>
      </c>
      <c r="AQ32" s="93">
        <f>SUM(AQ33:AQ69)</f>
        <v>12</v>
      </c>
      <c r="AR32" s="213">
        <f>SUM(AR33:AR69)</f>
        <v>552</v>
      </c>
      <c r="AS32" s="214">
        <f>SUM(AS33:AS69)</f>
        <v>260</v>
      </c>
      <c r="AT32" s="92">
        <f>SUM(AT33:AT69)</f>
        <v>15</v>
      </c>
      <c r="AU32" s="215">
        <f>SUM(AU33:AU69)</f>
        <v>216</v>
      </c>
      <c r="AV32" s="214">
        <f>SUM(AV33:AV69)</f>
        <v>86</v>
      </c>
      <c r="AW32" s="93">
        <f>SUM(AW33:AW69)</f>
        <v>6</v>
      </c>
      <c r="AX32" s="213">
        <f>SUM(AX33:AX69)</f>
        <v>0</v>
      </c>
      <c r="AY32" s="214">
        <f>SUM(AY33:AY69)</f>
        <v>0</v>
      </c>
      <c r="AZ32" s="92">
        <f>SUM(AZ33:AZ69)</f>
        <v>0</v>
      </c>
      <c r="BA32" s="215"/>
      <c r="BB32" s="214"/>
      <c r="BC32" s="93"/>
      <c r="BD32" s="448">
        <f t="shared" ref="BD32:BD33" si="2">SUM(AH32,AK32,AN32,AQ32,AT32,AW32,AZ32,BC32)</f>
        <v>109</v>
      </c>
      <c r="BE32" s="449"/>
      <c r="BF32" s="604">
        <f>T32*100/T132</f>
        <v>53.683640303358615</v>
      </c>
      <c r="BG32" s="605"/>
      <c r="BH32" s="605"/>
      <c r="BI32" s="605"/>
      <c r="BJ32" s="216">
        <f>SUM(X32:AE32)</f>
        <v>1916</v>
      </c>
      <c r="BK32" s="217">
        <f>SUM(AF32,AI32,AL32,AO32,AR32,AU32,AX32,BA32)</f>
        <v>3964</v>
      </c>
      <c r="BL32" s="217">
        <f>SUM(AG32,AJ32,AM32,AP32,AS32,AV32,AY32,BB32)</f>
        <v>1916</v>
      </c>
      <c r="BM32" s="217">
        <f>SUM(AH32,AK32,AN32,AQ32,AT32,AW32,AZ32,BC32)</f>
        <v>109</v>
      </c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  <c r="IW32" s="218"/>
      <c r="IX32" s="218"/>
      <c r="IY32" s="218"/>
      <c r="IZ32" s="218"/>
      <c r="JA32" s="218"/>
      <c r="JB32" s="218"/>
      <c r="JC32" s="218"/>
      <c r="JD32" s="218"/>
      <c r="JE32" s="218"/>
      <c r="JF32" s="218"/>
      <c r="JG32" s="218"/>
      <c r="JH32" s="218"/>
      <c r="JI32" s="218"/>
      <c r="JJ32" s="218"/>
      <c r="JK32" s="218"/>
      <c r="JL32" s="218"/>
      <c r="JM32" s="218"/>
      <c r="JN32" s="218"/>
      <c r="JO32" s="218"/>
      <c r="JP32" s="218"/>
      <c r="JQ32" s="218"/>
      <c r="JR32" s="218"/>
      <c r="JS32" s="218"/>
      <c r="JT32" s="218"/>
      <c r="JU32" s="218"/>
      <c r="JV32" s="218"/>
      <c r="JW32" s="218"/>
      <c r="JX32" s="218"/>
      <c r="JY32" s="218"/>
      <c r="JZ32" s="218"/>
      <c r="KA32" s="218"/>
      <c r="KB32" s="218"/>
      <c r="KC32" s="218"/>
      <c r="KD32" s="218"/>
      <c r="KE32" s="218"/>
      <c r="KF32" s="218"/>
      <c r="KG32" s="218"/>
      <c r="KH32" s="218"/>
      <c r="KI32" s="218"/>
      <c r="KJ32" s="218"/>
      <c r="KK32" s="218"/>
      <c r="KL32" s="218"/>
      <c r="KM32" s="218"/>
      <c r="KN32" s="218"/>
      <c r="KO32" s="218"/>
      <c r="KP32" s="218"/>
      <c r="KQ32" s="218"/>
      <c r="KR32" s="218"/>
      <c r="KS32" s="218"/>
      <c r="KT32" s="218"/>
      <c r="KU32" s="218"/>
      <c r="KV32" s="218"/>
      <c r="KW32" s="218"/>
      <c r="KX32" s="218"/>
      <c r="KY32" s="218"/>
      <c r="KZ32" s="218"/>
      <c r="LA32" s="218"/>
      <c r="LB32" s="218"/>
      <c r="LC32" s="218"/>
      <c r="LD32" s="218"/>
      <c r="LE32" s="218"/>
      <c r="LF32" s="218"/>
      <c r="LG32" s="218"/>
      <c r="LH32" s="218"/>
      <c r="LI32" s="218"/>
      <c r="LJ32" s="218"/>
      <c r="LK32" s="218"/>
      <c r="LL32" s="218"/>
      <c r="LM32" s="218"/>
      <c r="LN32" s="218"/>
      <c r="LO32" s="218"/>
      <c r="LP32" s="218"/>
      <c r="LQ32" s="218"/>
      <c r="LR32" s="218"/>
      <c r="LS32" s="218"/>
      <c r="LT32" s="218"/>
      <c r="LU32" s="218"/>
      <c r="LV32" s="218"/>
      <c r="LW32" s="218"/>
      <c r="LX32" s="218"/>
      <c r="LY32" s="218"/>
      <c r="LZ32" s="218"/>
      <c r="MA32" s="218"/>
      <c r="MB32" s="218"/>
      <c r="MC32" s="218"/>
      <c r="MD32" s="218"/>
      <c r="ME32" s="218"/>
      <c r="MF32" s="218"/>
      <c r="MG32" s="218"/>
      <c r="MH32" s="218"/>
      <c r="MI32" s="218"/>
      <c r="MJ32" s="218"/>
      <c r="MK32" s="218"/>
      <c r="ML32" s="218"/>
      <c r="MM32" s="218"/>
      <c r="MN32" s="218"/>
      <c r="MO32" s="218"/>
      <c r="MP32" s="218"/>
      <c r="MQ32" s="218"/>
      <c r="MR32" s="218"/>
      <c r="MS32" s="218"/>
      <c r="MT32" s="218"/>
      <c r="MU32" s="218"/>
      <c r="MV32" s="218"/>
      <c r="MW32" s="218"/>
      <c r="MX32" s="218"/>
      <c r="MY32" s="218"/>
      <c r="MZ32" s="218"/>
      <c r="NA32" s="218"/>
      <c r="NB32" s="218"/>
      <c r="NC32" s="218"/>
      <c r="ND32" s="218"/>
      <c r="NE32" s="218"/>
      <c r="NF32" s="218"/>
      <c r="NG32" s="218"/>
      <c r="NH32" s="218"/>
      <c r="NI32" s="218"/>
      <c r="NJ32" s="218"/>
      <c r="NK32" s="218"/>
      <c r="NL32" s="218"/>
      <c r="NM32" s="218"/>
      <c r="NN32" s="218"/>
      <c r="NO32" s="218"/>
      <c r="NP32" s="218"/>
      <c r="NQ32" s="218"/>
      <c r="NR32" s="218"/>
      <c r="NS32" s="218"/>
      <c r="NT32" s="218"/>
      <c r="NU32" s="218"/>
      <c r="NV32" s="218"/>
      <c r="NW32" s="218"/>
      <c r="NX32" s="218"/>
      <c r="NY32" s="218"/>
      <c r="NZ32" s="218"/>
      <c r="OA32" s="218"/>
      <c r="OB32" s="218"/>
      <c r="OC32" s="218"/>
      <c r="OD32" s="218"/>
      <c r="OE32" s="218"/>
      <c r="OF32" s="218"/>
      <c r="OG32" s="218"/>
      <c r="OH32" s="218"/>
      <c r="OI32" s="218"/>
      <c r="OJ32" s="218"/>
      <c r="OK32" s="218"/>
      <c r="OL32" s="218"/>
      <c r="OM32" s="218"/>
      <c r="ON32" s="218"/>
      <c r="OO32" s="218"/>
      <c r="OP32" s="218"/>
      <c r="OQ32" s="218"/>
      <c r="OR32" s="218"/>
      <c r="OS32" s="218"/>
      <c r="OT32" s="218"/>
      <c r="OU32" s="218"/>
      <c r="OV32" s="218"/>
      <c r="OW32" s="218"/>
      <c r="OX32" s="218"/>
      <c r="OY32" s="218"/>
      <c r="OZ32" s="218"/>
      <c r="PA32" s="218"/>
      <c r="PB32" s="218"/>
      <c r="PC32" s="218"/>
      <c r="PD32" s="218"/>
      <c r="PE32" s="218"/>
      <c r="PF32" s="218"/>
      <c r="PG32" s="218"/>
      <c r="PH32" s="218"/>
      <c r="PI32" s="218"/>
      <c r="PJ32" s="218"/>
      <c r="PK32" s="218"/>
      <c r="PL32" s="218"/>
      <c r="PM32" s="218"/>
      <c r="PN32" s="218"/>
      <c r="PO32" s="218"/>
      <c r="PP32" s="218"/>
      <c r="PQ32" s="218"/>
      <c r="PR32" s="218"/>
      <c r="PS32" s="218"/>
      <c r="PT32" s="218"/>
      <c r="PU32" s="218"/>
      <c r="PV32" s="218"/>
      <c r="PW32" s="218"/>
      <c r="PX32" s="218"/>
      <c r="PY32" s="218"/>
      <c r="PZ32" s="218"/>
      <c r="QA32" s="218"/>
      <c r="QB32" s="218"/>
      <c r="QC32" s="218"/>
      <c r="QD32" s="218"/>
      <c r="QE32" s="218"/>
      <c r="QF32" s="218"/>
      <c r="QG32" s="218"/>
      <c r="QH32" s="218"/>
      <c r="QI32" s="218"/>
      <c r="QJ32" s="218"/>
      <c r="QK32" s="218"/>
      <c r="QL32" s="218"/>
      <c r="QM32" s="218"/>
      <c r="QN32" s="218"/>
      <c r="QO32" s="218"/>
      <c r="QP32" s="218"/>
      <c r="QQ32" s="218"/>
      <c r="QR32" s="218"/>
      <c r="QS32" s="218"/>
      <c r="QT32" s="218"/>
      <c r="QU32" s="218"/>
      <c r="QV32" s="218"/>
      <c r="QW32" s="218"/>
      <c r="QX32" s="218"/>
      <c r="QY32" s="218"/>
      <c r="QZ32" s="218"/>
      <c r="RA32" s="218"/>
      <c r="RB32" s="218"/>
      <c r="RC32" s="218"/>
      <c r="RD32" s="218"/>
      <c r="RE32" s="218"/>
      <c r="RF32" s="218"/>
      <c r="RG32" s="218"/>
      <c r="RH32" s="218"/>
      <c r="RI32" s="218"/>
      <c r="RJ32" s="218"/>
      <c r="RK32" s="218"/>
      <c r="RL32" s="218"/>
      <c r="RM32" s="218"/>
      <c r="RN32" s="218"/>
      <c r="RO32" s="218"/>
      <c r="RP32" s="218"/>
      <c r="RQ32" s="218"/>
      <c r="RR32" s="218"/>
      <c r="RS32" s="218"/>
      <c r="RT32" s="218"/>
      <c r="RU32" s="218"/>
      <c r="RV32" s="218"/>
      <c r="RW32" s="218"/>
      <c r="RX32" s="218"/>
      <c r="RY32" s="218"/>
      <c r="RZ32" s="218"/>
      <c r="SA32" s="218"/>
      <c r="SB32" s="218"/>
      <c r="SC32" s="218"/>
      <c r="SD32" s="218"/>
      <c r="SE32" s="218"/>
      <c r="SF32" s="218"/>
      <c r="SG32" s="218"/>
      <c r="SH32" s="218"/>
      <c r="SI32" s="218"/>
      <c r="SJ32" s="218"/>
      <c r="SK32" s="218"/>
      <c r="SL32" s="218"/>
      <c r="SM32" s="218"/>
      <c r="SN32" s="218"/>
      <c r="SO32" s="218"/>
      <c r="SP32" s="218"/>
      <c r="SQ32" s="218"/>
      <c r="SR32" s="218"/>
      <c r="SS32" s="218"/>
      <c r="ST32" s="218"/>
      <c r="SU32" s="218"/>
      <c r="SV32" s="218"/>
      <c r="SW32" s="218"/>
      <c r="SX32" s="218"/>
      <c r="SY32" s="218"/>
      <c r="SZ32" s="218"/>
      <c r="TA32" s="218"/>
      <c r="TB32" s="218"/>
      <c r="TC32" s="218"/>
      <c r="TD32" s="218"/>
      <c r="TE32" s="218"/>
      <c r="TF32" s="218"/>
      <c r="TG32" s="218"/>
      <c r="TH32" s="218"/>
      <c r="TI32" s="218"/>
      <c r="TJ32" s="218"/>
      <c r="TK32" s="218"/>
      <c r="TL32" s="218"/>
      <c r="TM32" s="218"/>
      <c r="TN32" s="218"/>
      <c r="TO32" s="218"/>
      <c r="TP32" s="218"/>
      <c r="TQ32" s="218"/>
      <c r="TR32" s="218"/>
      <c r="TS32" s="218"/>
      <c r="TT32" s="218"/>
      <c r="TU32" s="218"/>
      <c r="TV32" s="218"/>
      <c r="TW32" s="218"/>
      <c r="TX32" s="218"/>
      <c r="TY32" s="218"/>
      <c r="TZ32" s="218"/>
      <c r="UA32" s="218"/>
      <c r="UB32" s="218"/>
      <c r="UC32" s="218"/>
      <c r="UD32" s="218"/>
      <c r="UE32" s="218"/>
      <c r="UF32" s="218"/>
      <c r="UG32" s="218"/>
      <c r="UH32" s="218"/>
      <c r="UI32" s="218"/>
      <c r="UJ32" s="218"/>
      <c r="UK32" s="218"/>
      <c r="UL32" s="218"/>
      <c r="UM32" s="218"/>
      <c r="UN32" s="218"/>
      <c r="UO32" s="218"/>
      <c r="UP32" s="218"/>
      <c r="UQ32" s="218"/>
      <c r="UR32" s="218"/>
      <c r="US32" s="218"/>
      <c r="UT32" s="218"/>
      <c r="UU32" s="218"/>
      <c r="UV32" s="218"/>
      <c r="UW32" s="218"/>
      <c r="UX32" s="218"/>
      <c r="UY32" s="218"/>
      <c r="UZ32" s="218"/>
      <c r="VA32" s="218"/>
      <c r="VB32" s="218"/>
      <c r="VC32" s="218"/>
      <c r="VD32" s="218"/>
      <c r="VE32" s="218"/>
      <c r="VF32" s="218"/>
      <c r="VG32" s="218"/>
      <c r="VH32" s="218"/>
      <c r="VI32" s="218"/>
      <c r="VJ32" s="218"/>
      <c r="VK32" s="218"/>
      <c r="VL32" s="218"/>
      <c r="VM32" s="218"/>
      <c r="VN32" s="218"/>
      <c r="VO32" s="218"/>
      <c r="VP32" s="218"/>
      <c r="VQ32" s="218"/>
      <c r="VR32" s="218"/>
      <c r="VS32" s="218"/>
      <c r="VT32" s="218"/>
      <c r="VU32" s="218"/>
      <c r="VV32" s="218"/>
      <c r="VW32" s="218"/>
      <c r="VX32" s="218"/>
      <c r="VY32" s="218"/>
      <c r="VZ32" s="218"/>
      <c r="WA32" s="218"/>
      <c r="WB32" s="218"/>
      <c r="WC32" s="218"/>
      <c r="WD32" s="218"/>
      <c r="WE32" s="218"/>
      <c r="WF32" s="218"/>
      <c r="WG32" s="218"/>
      <c r="WH32" s="218"/>
      <c r="WI32" s="218"/>
      <c r="WJ32" s="218"/>
      <c r="WK32" s="218"/>
      <c r="WL32" s="218"/>
      <c r="WM32" s="218"/>
      <c r="WN32" s="218"/>
      <c r="WO32" s="218"/>
      <c r="WP32" s="218"/>
      <c r="WQ32" s="218"/>
      <c r="WR32" s="218"/>
      <c r="WS32" s="218"/>
      <c r="WT32" s="218"/>
      <c r="WU32" s="218"/>
      <c r="WV32" s="218"/>
      <c r="WW32" s="218"/>
      <c r="WX32" s="218"/>
      <c r="WY32" s="218"/>
      <c r="WZ32" s="218"/>
      <c r="XA32" s="218"/>
      <c r="XB32" s="218"/>
      <c r="XC32" s="218"/>
      <c r="XD32" s="218"/>
      <c r="XE32" s="218"/>
      <c r="XF32" s="218"/>
      <c r="XG32" s="218"/>
      <c r="XH32" s="218"/>
      <c r="XI32" s="218"/>
      <c r="XJ32" s="218"/>
      <c r="XK32" s="218"/>
      <c r="XL32" s="218"/>
      <c r="XM32" s="218"/>
      <c r="XN32" s="218"/>
      <c r="XO32" s="218"/>
      <c r="XP32" s="218"/>
      <c r="XQ32" s="218"/>
      <c r="XR32" s="218"/>
      <c r="XS32" s="218"/>
      <c r="XT32" s="218"/>
      <c r="XU32" s="218"/>
      <c r="XV32" s="218"/>
      <c r="XW32" s="218"/>
      <c r="XX32" s="218"/>
      <c r="XY32" s="218"/>
      <c r="XZ32" s="218"/>
      <c r="YA32" s="218"/>
      <c r="YB32" s="218"/>
      <c r="YC32" s="218"/>
      <c r="YD32" s="218"/>
      <c r="YE32" s="218"/>
      <c r="YF32" s="218"/>
      <c r="YG32" s="218"/>
      <c r="YH32" s="218"/>
      <c r="YI32" s="218"/>
      <c r="YJ32" s="218"/>
      <c r="YK32" s="218"/>
      <c r="YL32" s="218"/>
      <c r="YM32" s="218"/>
      <c r="YN32" s="218"/>
      <c r="YO32" s="218"/>
      <c r="YP32" s="218"/>
      <c r="YQ32" s="218"/>
      <c r="YR32" s="218"/>
      <c r="YS32" s="218"/>
      <c r="YT32" s="218"/>
      <c r="YU32" s="218"/>
      <c r="YV32" s="218"/>
      <c r="YW32" s="218"/>
      <c r="YX32" s="218"/>
      <c r="YY32" s="218"/>
      <c r="YZ32" s="218"/>
      <c r="ZA32" s="218"/>
      <c r="ZB32" s="218"/>
      <c r="ZC32" s="218"/>
      <c r="ZD32" s="218"/>
      <c r="ZE32" s="218"/>
      <c r="ZF32" s="218"/>
      <c r="ZG32" s="218"/>
      <c r="ZH32" s="218"/>
      <c r="ZI32" s="218"/>
      <c r="ZJ32" s="218"/>
      <c r="ZK32" s="218"/>
      <c r="ZL32" s="218"/>
      <c r="ZM32" s="218"/>
      <c r="ZN32" s="218"/>
      <c r="ZO32" s="218"/>
      <c r="ZP32" s="218"/>
      <c r="ZQ32" s="218"/>
      <c r="ZR32" s="218"/>
      <c r="ZS32" s="218"/>
      <c r="ZT32" s="218"/>
      <c r="ZU32" s="218"/>
      <c r="ZV32" s="218"/>
      <c r="ZW32" s="218"/>
      <c r="ZX32" s="218"/>
      <c r="ZY32" s="218"/>
      <c r="ZZ32" s="218"/>
      <c r="AAA32" s="218"/>
      <c r="AAB32" s="218"/>
      <c r="AAC32" s="218"/>
      <c r="AAD32" s="218"/>
      <c r="AAE32" s="218"/>
      <c r="AAF32" s="218"/>
      <c r="AAG32" s="218"/>
      <c r="AAH32" s="218"/>
      <c r="AAI32" s="218"/>
      <c r="AAJ32" s="218"/>
      <c r="AAK32" s="218"/>
      <c r="AAL32" s="218"/>
      <c r="AAM32" s="218"/>
      <c r="AAN32" s="218"/>
      <c r="AAO32" s="218"/>
      <c r="AAP32" s="218"/>
      <c r="AAQ32" s="218"/>
      <c r="AAR32" s="218"/>
      <c r="AAS32" s="218"/>
      <c r="AAT32" s="218"/>
      <c r="AAU32" s="218"/>
      <c r="AAV32" s="218"/>
      <c r="AAW32" s="218"/>
      <c r="AAX32" s="218"/>
      <c r="AAY32" s="218"/>
      <c r="AAZ32" s="218"/>
      <c r="ABA32" s="218"/>
      <c r="ABB32" s="218"/>
      <c r="ABC32" s="218"/>
      <c r="ABD32" s="218"/>
      <c r="ABE32" s="218"/>
      <c r="ABF32" s="218"/>
      <c r="ABG32" s="218"/>
      <c r="ABH32" s="218"/>
      <c r="ABI32" s="218"/>
      <c r="ABJ32" s="218"/>
      <c r="ABK32" s="218"/>
      <c r="ABL32" s="218"/>
      <c r="ABM32" s="218"/>
      <c r="ABN32" s="218"/>
      <c r="ABO32" s="218"/>
      <c r="ABP32" s="218"/>
      <c r="ABQ32" s="218"/>
      <c r="ABR32" s="218"/>
      <c r="ABS32" s="218"/>
      <c r="ABT32" s="218"/>
      <c r="ABU32" s="218"/>
      <c r="ABV32" s="218"/>
      <c r="ABW32" s="218"/>
      <c r="ABX32" s="218"/>
      <c r="ABY32" s="218"/>
      <c r="ABZ32" s="218"/>
      <c r="ACA32" s="218"/>
      <c r="ACB32" s="218"/>
      <c r="ACC32" s="218"/>
      <c r="ACD32" s="218"/>
      <c r="ACE32" s="218"/>
      <c r="ACF32" s="218"/>
      <c r="ACG32" s="218"/>
      <c r="ACH32" s="218"/>
      <c r="ACI32" s="218"/>
      <c r="ACJ32" s="218"/>
      <c r="ACK32" s="218"/>
      <c r="ACL32" s="218"/>
      <c r="ACM32" s="218"/>
      <c r="ACN32" s="218"/>
      <c r="ACO32" s="218"/>
      <c r="ACP32" s="218"/>
      <c r="ACQ32" s="218"/>
      <c r="ACR32" s="218"/>
      <c r="ACS32" s="218"/>
      <c r="ACT32" s="218"/>
      <c r="ACU32" s="218"/>
      <c r="ACV32" s="218"/>
      <c r="ACW32" s="218"/>
      <c r="ACX32" s="218"/>
      <c r="ACY32" s="218"/>
      <c r="ACZ32" s="218"/>
      <c r="ADA32" s="218"/>
      <c r="ADB32" s="218"/>
      <c r="ADC32" s="218"/>
      <c r="ADD32" s="218"/>
      <c r="ADE32" s="218"/>
      <c r="ADF32" s="218"/>
      <c r="ADG32" s="218"/>
      <c r="ADH32" s="218"/>
      <c r="ADI32" s="218"/>
      <c r="ADJ32" s="218"/>
      <c r="ADK32" s="218"/>
      <c r="ADL32" s="218"/>
      <c r="ADM32" s="218"/>
      <c r="ADN32" s="218"/>
      <c r="ADO32" s="218"/>
      <c r="ADP32" s="218"/>
      <c r="ADQ32" s="218"/>
      <c r="ADR32" s="218"/>
      <c r="ADS32" s="218"/>
      <c r="ADT32" s="218"/>
      <c r="ADU32" s="218"/>
      <c r="ADV32" s="218"/>
      <c r="ADW32" s="218"/>
      <c r="ADX32" s="218"/>
      <c r="ADY32" s="218"/>
      <c r="ADZ32" s="218"/>
      <c r="AEA32" s="218"/>
      <c r="AEB32" s="218"/>
      <c r="AEC32" s="218"/>
      <c r="AED32" s="218"/>
      <c r="AEE32" s="218"/>
      <c r="AEF32" s="218"/>
      <c r="AEG32" s="218"/>
      <c r="AEH32" s="218"/>
      <c r="AEI32" s="218"/>
      <c r="AEJ32" s="218"/>
      <c r="AEK32" s="218"/>
      <c r="AEL32" s="218"/>
      <c r="AEM32" s="218"/>
      <c r="AEN32" s="218"/>
      <c r="AEO32" s="218"/>
      <c r="AEP32" s="218"/>
      <c r="AEQ32" s="218"/>
      <c r="AER32" s="218"/>
      <c r="AES32" s="218"/>
      <c r="AET32" s="218"/>
      <c r="AEU32" s="218"/>
      <c r="AEV32" s="218"/>
      <c r="AEW32" s="218"/>
      <c r="AEX32" s="218"/>
      <c r="AEY32" s="218"/>
      <c r="AEZ32" s="218"/>
      <c r="AFA32" s="218"/>
      <c r="AFB32" s="218"/>
      <c r="AFC32" s="218"/>
      <c r="AFD32" s="218"/>
      <c r="AFE32" s="218"/>
      <c r="AFF32" s="218"/>
      <c r="AFG32" s="218"/>
      <c r="AFH32" s="218"/>
      <c r="AFI32" s="218"/>
      <c r="AFJ32" s="218"/>
      <c r="AFK32" s="218"/>
      <c r="AFL32" s="218"/>
      <c r="AFM32" s="218"/>
      <c r="AFN32" s="218"/>
      <c r="AFO32" s="218"/>
      <c r="AFP32" s="218"/>
      <c r="AFQ32" s="218"/>
      <c r="AFR32" s="218"/>
      <c r="AFS32" s="218"/>
      <c r="AFT32" s="218"/>
      <c r="AFU32" s="218"/>
      <c r="AFV32" s="218"/>
      <c r="AFW32" s="218"/>
      <c r="AFX32" s="218"/>
      <c r="AFY32" s="218"/>
      <c r="AFZ32" s="218"/>
      <c r="AGA32" s="218"/>
      <c r="AGB32" s="218"/>
      <c r="AGC32" s="218"/>
      <c r="AGD32" s="218"/>
      <c r="AGE32" s="218"/>
      <c r="AGF32" s="218"/>
      <c r="AGG32" s="218"/>
      <c r="AGH32" s="218"/>
      <c r="AGI32" s="218"/>
      <c r="AGJ32" s="218"/>
      <c r="AGK32" s="218"/>
      <c r="AGL32" s="218"/>
      <c r="AGM32" s="218"/>
      <c r="AGN32" s="218"/>
      <c r="AGO32" s="218"/>
      <c r="AGP32" s="218"/>
      <c r="AGQ32" s="218"/>
      <c r="AGR32" s="218"/>
      <c r="AGS32" s="218"/>
      <c r="AGT32" s="218"/>
      <c r="AGU32" s="218"/>
      <c r="AGV32" s="218"/>
      <c r="AGW32" s="218"/>
      <c r="AGX32" s="218"/>
      <c r="AGY32" s="218"/>
      <c r="AGZ32" s="218"/>
      <c r="AHA32" s="218"/>
      <c r="AHB32" s="218"/>
      <c r="AHC32" s="218"/>
      <c r="AHD32" s="218"/>
      <c r="AHE32" s="218"/>
      <c r="AHF32" s="218"/>
      <c r="AHG32" s="218"/>
      <c r="AHH32" s="218"/>
      <c r="AHI32" s="218"/>
      <c r="AHJ32" s="218"/>
      <c r="AHK32" s="218"/>
      <c r="AHL32" s="218"/>
      <c r="AHM32" s="218"/>
      <c r="AHN32" s="218"/>
      <c r="AHO32" s="218"/>
      <c r="AHP32" s="218"/>
      <c r="AHQ32" s="218"/>
      <c r="AHR32" s="218"/>
      <c r="AHS32" s="218"/>
      <c r="AHT32" s="218"/>
      <c r="AHU32" s="218"/>
      <c r="AHV32" s="218"/>
      <c r="AHW32" s="218"/>
      <c r="AHX32" s="218"/>
      <c r="AHY32" s="218"/>
      <c r="AHZ32" s="218"/>
      <c r="AIA32" s="218"/>
      <c r="AIB32" s="218"/>
      <c r="AIC32" s="218"/>
      <c r="AID32" s="218"/>
      <c r="AIE32" s="218"/>
      <c r="AIF32" s="218"/>
      <c r="AIG32" s="218"/>
      <c r="AIH32" s="218"/>
      <c r="AII32" s="218"/>
      <c r="AIJ32" s="218"/>
      <c r="AIK32" s="218"/>
      <c r="AIL32" s="218"/>
      <c r="AIM32" s="218"/>
      <c r="AIN32" s="218"/>
      <c r="AIO32" s="218"/>
      <c r="AIP32" s="218"/>
      <c r="AIQ32" s="218"/>
      <c r="AIR32" s="218"/>
      <c r="AIS32" s="218"/>
      <c r="AIT32" s="218"/>
      <c r="AIU32" s="218"/>
      <c r="AIV32" s="218"/>
      <c r="AIW32" s="218"/>
      <c r="AIX32" s="218"/>
      <c r="AIY32" s="218"/>
      <c r="AIZ32" s="218"/>
      <c r="AJA32" s="218"/>
      <c r="AJB32" s="218"/>
      <c r="AJC32" s="218"/>
      <c r="AJD32" s="218"/>
      <c r="AJE32" s="218"/>
      <c r="AJF32" s="218"/>
      <c r="AJG32" s="218"/>
      <c r="AJH32" s="218"/>
      <c r="AJI32" s="218"/>
      <c r="AJJ32" s="218"/>
      <c r="AJK32" s="218"/>
      <c r="AJL32" s="218"/>
      <c r="AJM32" s="218"/>
      <c r="AJN32" s="218"/>
      <c r="AJO32" s="218"/>
      <c r="AJP32" s="218"/>
      <c r="AJQ32" s="218"/>
      <c r="AJR32" s="218"/>
      <c r="AJS32" s="218"/>
      <c r="AJT32" s="218"/>
      <c r="AJU32" s="218"/>
      <c r="AJV32" s="218"/>
      <c r="AJW32" s="218"/>
      <c r="AJX32" s="218"/>
      <c r="AJY32" s="218"/>
      <c r="AJZ32" s="218"/>
      <c r="AKA32" s="218"/>
      <c r="AKB32" s="218"/>
      <c r="AKC32" s="218"/>
      <c r="AKD32" s="218"/>
      <c r="AKE32" s="218"/>
      <c r="AKF32" s="218"/>
      <c r="AKG32" s="218"/>
      <c r="AKH32" s="218"/>
      <c r="AKI32" s="218"/>
      <c r="AKJ32" s="218"/>
      <c r="AKK32" s="218"/>
      <c r="AKL32" s="218"/>
      <c r="AKM32" s="218"/>
      <c r="AKN32" s="218"/>
      <c r="AKO32" s="218"/>
      <c r="AKP32" s="218"/>
      <c r="AKQ32" s="218"/>
      <c r="AKR32" s="218"/>
      <c r="AKS32" s="218"/>
      <c r="AKT32" s="218"/>
      <c r="AKU32" s="218"/>
      <c r="AKV32" s="218"/>
      <c r="AKW32" s="218"/>
      <c r="AKX32" s="218"/>
      <c r="AKY32" s="218"/>
      <c r="AKZ32" s="218"/>
      <c r="ALA32" s="218"/>
      <c r="ALB32" s="218"/>
      <c r="ALC32" s="218"/>
      <c r="ALD32" s="218"/>
      <c r="ALE32" s="218"/>
      <c r="ALF32" s="218"/>
      <c r="ALG32" s="218"/>
      <c r="ALH32" s="218"/>
      <c r="ALI32" s="218"/>
      <c r="ALJ32" s="218"/>
      <c r="ALK32" s="218"/>
      <c r="ALL32" s="218"/>
      <c r="ALM32" s="218"/>
      <c r="ALN32" s="218"/>
      <c r="ALO32" s="218"/>
      <c r="ALP32" s="218"/>
      <c r="ALQ32" s="218"/>
      <c r="ALR32" s="218"/>
      <c r="ALS32" s="218"/>
      <c r="ALT32" s="218"/>
      <c r="ALU32" s="218"/>
      <c r="ALV32" s="218"/>
      <c r="ALW32" s="218"/>
      <c r="ALX32" s="218"/>
      <c r="ALY32" s="218"/>
      <c r="ALZ32" s="218"/>
      <c r="AMA32" s="218"/>
      <c r="AMB32" s="218"/>
      <c r="AMC32" s="218"/>
      <c r="AMD32" s="218"/>
      <c r="AME32" s="218"/>
      <c r="AMF32" s="218"/>
      <c r="AMG32" s="218"/>
      <c r="AMH32" s="218"/>
      <c r="AMI32" s="218"/>
      <c r="AMJ32" s="218"/>
      <c r="AMK32" s="218"/>
      <c r="AML32" s="218"/>
      <c r="AMM32" s="218"/>
      <c r="AMN32" s="218"/>
      <c r="AMO32" s="218"/>
      <c r="AMP32" s="218"/>
      <c r="AMQ32" s="218"/>
      <c r="AMR32" s="218"/>
      <c r="AMS32" s="218"/>
      <c r="AMT32" s="218"/>
      <c r="AMU32" s="218"/>
      <c r="AMV32" s="218"/>
      <c r="AMW32" s="218"/>
      <c r="AMX32" s="218"/>
      <c r="AMY32" s="218"/>
      <c r="AMZ32" s="218"/>
      <c r="ANA32" s="218"/>
      <c r="ANB32" s="218"/>
      <c r="ANC32" s="218"/>
      <c r="AND32" s="218"/>
      <c r="ANE32" s="218"/>
      <c r="ANF32" s="218"/>
      <c r="ANG32" s="218"/>
      <c r="ANH32" s="218"/>
      <c r="ANI32" s="218"/>
      <c r="ANJ32" s="218"/>
      <c r="ANK32" s="218"/>
      <c r="ANL32" s="218"/>
      <c r="ANM32" s="218"/>
      <c r="ANN32" s="218"/>
      <c r="ANO32" s="218"/>
      <c r="ANP32" s="218"/>
      <c r="ANQ32" s="218"/>
      <c r="ANR32" s="218"/>
      <c r="ANS32" s="218"/>
      <c r="ANT32" s="218"/>
      <c r="ANU32" s="218"/>
      <c r="ANV32" s="218"/>
      <c r="ANW32" s="218"/>
      <c r="ANX32" s="218"/>
      <c r="ANY32" s="218"/>
      <c r="ANZ32" s="218"/>
      <c r="AOA32" s="218"/>
      <c r="AOB32" s="218"/>
      <c r="AOC32" s="218"/>
      <c r="AOD32" s="218"/>
      <c r="AOE32" s="218"/>
      <c r="AOF32" s="218"/>
      <c r="AOG32" s="218"/>
      <c r="AOH32" s="218"/>
      <c r="AOI32" s="218"/>
      <c r="AOJ32" s="218"/>
      <c r="AOK32" s="218"/>
      <c r="AOL32" s="218"/>
      <c r="AOM32" s="218"/>
      <c r="AON32" s="218"/>
      <c r="AOO32" s="218"/>
      <c r="AOP32" s="218"/>
      <c r="AOQ32" s="218"/>
      <c r="AOR32" s="218"/>
      <c r="AOS32" s="218"/>
      <c r="AOT32" s="218"/>
      <c r="AOU32" s="218"/>
      <c r="AOV32" s="218"/>
      <c r="AOW32" s="218"/>
      <c r="AOX32" s="218"/>
      <c r="AOY32" s="218"/>
      <c r="AOZ32" s="218"/>
      <c r="APA32" s="218"/>
      <c r="APB32" s="218"/>
      <c r="APC32" s="218"/>
      <c r="APD32" s="218"/>
      <c r="APE32" s="218"/>
      <c r="APF32" s="218"/>
      <c r="APG32" s="218"/>
      <c r="APH32" s="218"/>
      <c r="API32" s="218"/>
      <c r="APJ32" s="218"/>
      <c r="APK32" s="218"/>
      <c r="APL32" s="218"/>
      <c r="APM32" s="218"/>
      <c r="APN32" s="218"/>
      <c r="APO32" s="218"/>
      <c r="APP32" s="218"/>
      <c r="APQ32" s="218"/>
      <c r="APR32" s="218"/>
      <c r="APS32" s="218"/>
      <c r="APT32" s="218"/>
      <c r="APU32" s="218"/>
      <c r="APV32" s="218"/>
      <c r="APW32" s="218"/>
      <c r="APX32" s="218"/>
      <c r="APY32" s="218"/>
      <c r="APZ32" s="218"/>
      <c r="AQA32" s="218"/>
      <c r="AQB32" s="218"/>
      <c r="AQC32" s="218"/>
      <c r="AQD32" s="218"/>
      <c r="AQE32" s="218"/>
      <c r="AQF32" s="218"/>
      <c r="AQG32" s="218"/>
      <c r="AQH32" s="218"/>
      <c r="AQI32" s="218"/>
      <c r="AQJ32" s="218"/>
      <c r="AQK32" s="218"/>
      <c r="AQL32" s="218"/>
      <c r="AQM32" s="218"/>
      <c r="AQN32" s="218"/>
      <c r="AQO32" s="218"/>
      <c r="AQP32" s="218"/>
      <c r="AQQ32" s="218"/>
      <c r="AQR32" s="218"/>
      <c r="AQS32" s="218"/>
      <c r="AQT32" s="218"/>
      <c r="AQU32" s="218"/>
      <c r="AQV32" s="218"/>
      <c r="AQW32" s="218"/>
      <c r="AQX32" s="218"/>
      <c r="AQY32" s="218"/>
      <c r="AQZ32" s="218"/>
      <c r="ARA32" s="218"/>
      <c r="ARB32" s="218"/>
      <c r="ARC32" s="218"/>
      <c r="ARD32" s="218"/>
      <c r="ARE32" s="218"/>
      <c r="ARF32" s="218"/>
      <c r="ARG32" s="218"/>
      <c r="ARH32" s="218"/>
      <c r="ARI32" s="218"/>
      <c r="ARJ32" s="218"/>
      <c r="ARK32" s="218"/>
      <c r="ARL32" s="218"/>
      <c r="ARM32" s="218"/>
      <c r="ARN32" s="218"/>
      <c r="ARO32" s="218"/>
      <c r="ARP32" s="218"/>
      <c r="ARQ32" s="218"/>
      <c r="ARR32" s="218"/>
      <c r="ARS32" s="218"/>
      <c r="ART32" s="218"/>
      <c r="ARU32" s="218"/>
      <c r="ARV32" s="218"/>
      <c r="ARW32" s="218"/>
      <c r="ARX32" s="218"/>
      <c r="ARY32" s="218"/>
      <c r="ARZ32" s="218"/>
      <c r="ASA32" s="218"/>
      <c r="ASB32" s="218"/>
      <c r="ASC32" s="218"/>
      <c r="ASD32" s="218"/>
      <c r="ASE32" s="218"/>
      <c r="ASF32" s="218"/>
      <c r="ASG32" s="218"/>
      <c r="ASH32" s="218"/>
      <c r="ASI32" s="218"/>
      <c r="ASJ32" s="218"/>
      <c r="ASK32" s="218"/>
      <c r="ASL32" s="218"/>
      <c r="ASM32" s="218"/>
      <c r="ASN32" s="218"/>
      <c r="ASO32" s="218"/>
      <c r="ASP32" s="218"/>
      <c r="ASQ32" s="218"/>
      <c r="ASR32" s="218"/>
      <c r="ASS32" s="218"/>
      <c r="AST32" s="218"/>
      <c r="ASU32" s="218"/>
      <c r="ASV32" s="218"/>
      <c r="ASW32" s="218"/>
      <c r="ASX32" s="218"/>
      <c r="ASY32" s="218"/>
      <c r="ASZ32" s="218"/>
      <c r="ATA32" s="218"/>
      <c r="ATB32" s="218"/>
      <c r="ATC32" s="218"/>
      <c r="ATD32" s="218"/>
      <c r="ATE32" s="218"/>
      <c r="ATF32" s="218"/>
      <c r="ATG32" s="218"/>
      <c r="ATH32" s="218"/>
      <c r="ATI32" s="218"/>
      <c r="ATJ32" s="218"/>
      <c r="ATK32" s="218"/>
      <c r="ATL32" s="218"/>
      <c r="ATM32" s="218"/>
      <c r="ATN32" s="218"/>
      <c r="ATO32" s="218"/>
      <c r="ATP32" s="218"/>
      <c r="ATQ32" s="218"/>
      <c r="ATR32" s="218"/>
      <c r="ATS32" s="218"/>
      <c r="ATT32" s="218"/>
      <c r="ATU32" s="218"/>
      <c r="ATV32" s="218"/>
      <c r="ATW32" s="218"/>
      <c r="ATX32" s="218"/>
      <c r="ATY32" s="218"/>
      <c r="ATZ32" s="218"/>
      <c r="AUA32" s="218"/>
      <c r="AUB32" s="218"/>
      <c r="AUC32" s="218"/>
      <c r="AUD32" s="218"/>
      <c r="AUE32" s="218"/>
      <c r="AUF32" s="218"/>
      <c r="AUG32" s="218"/>
      <c r="AUH32" s="218"/>
      <c r="AUI32" s="218"/>
      <c r="AUJ32" s="218"/>
      <c r="AUK32" s="218"/>
      <c r="AUL32" s="218"/>
      <c r="AUM32" s="218"/>
      <c r="AUN32" s="218"/>
      <c r="AUO32" s="218"/>
      <c r="AUP32" s="218"/>
      <c r="AUQ32" s="218"/>
      <c r="AUR32" s="218"/>
      <c r="AUS32" s="218"/>
      <c r="AUT32" s="218"/>
      <c r="AUU32" s="218"/>
      <c r="AUV32" s="218"/>
      <c r="AUW32" s="218"/>
      <c r="AUX32" s="218"/>
      <c r="AUY32" s="218"/>
      <c r="AUZ32" s="218"/>
      <c r="AVA32" s="218"/>
      <c r="AVB32" s="218"/>
      <c r="AVC32" s="218"/>
      <c r="AVD32" s="218"/>
      <c r="AVE32" s="218"/>
      <c r="AVF32" s="218"/>
      <c r="AVG32" s="218"/>
      <c r="AVH32" s="218"/>
      <c r="AVI32" s="218"/>
      <c r="AVJ32" s="218"/>
      <c r="AVK32" s="218"/>
      <c r="AVL32" s="218"/>
      <c r="AVM32" s="218"/>
      <c r="AVN32" s="218"/>
      <c r="AVO32" s="218"/>
      <c r="AVP32" s="218"/>
      <c r="AVQ32" s="218"/>
      <c r="AVR32" s="218"/>
      <c r="AVS32" s="218"/>
      <c r="AVT32" s="218"/>
      <c r="AVU32" s="218"/>
      <c r="AVV32" s="218"/>
      <c r="AVW32" s="218"/>
      <c r="AVX32" s="218"/>
      <c r="AVY32" s="218"/>
      <c r="AVZ32" s="218"/>
      <c r="AWA32" s="218"/>
      <c r="AWB32" s="218"/>
      <c r="AWC32" s="218"/>
      <c r="AWD32" s="218"/>
      <c r="AWE32" s="218"/>
      <c r="AWF32" s="218"/>
      <c r="AWG32" s="218"/>
      <c r="AWH32" s="218"/>
      <c r="AWI32" s="218"/>
      <c r="AWJ32" s="218"/>
      <c r="AWK32" s="218"/>
      <c r="AWL32" s="218"/>
      <c r="AWM32" s="218"/>
      <c r="AWN32" s="218"/>
      <c r="AWO32" s="218"/>
      <c r="AWP32" s="218"/>
      <c r="AWQ32" s="218"/>
      <c r="AWR32" s="218"/>
      <c r="AWS32" s="218"/>
      <c r="AWT32" s="218"/>
      <c r="AWU32" s="218"/>
      <c r="AWV32" s="218"/>
      <c r="AWW32" s="218"/>
      <c r="AWX32" s="218"/>
      <c r="AWY32" s="218"/>
      <c r="AWZ32" s="218"/>
      <c r="AXA32" s="218"/>
      <c r="AXB32" s="218"/>
      <c r="AXC32" s="218"/>
      <c r="AXD32" s="218"/>
      <c r="AXE32" s="218"/>
      <c r="AXF32" s="218"/>
      <c r="AXG32" s="218"/>
      <c r="AXH32" s="218"/>
      <c r="AXI32" s="218"/>
      <c r="AXJ32" s="218"/>
      <c r="AXK32" s="218"/>
      <c r="AXL32" s="218"/>
      <c r="AXM32" s="218"/>
      <c r="AXN32" s="218"/>
      <c r="AXO32" s="218"/>
      <c r="AXP32" s="218"/>
      <c r="AXQ32" s="218"/>
      <c r="AXR32" s="218"/>
      <c r="AXS32" s="218"/>
      <c r="AXT32" s="218"/>
      <c r="AXU32" s="218"/>
      <c r="AXV32" s="218"/>
      <c r="AXW32" s="218"/>
      <c r="AXX32" s="218"/>
      <c r="AXY32" s="218"/>
      <c r="AXZ32" s="218"/>
      <c r="AYA32" s="218"/>
      <c r="AYB32" s="218"/>
      <c r="AYC32" s="218"/>
      <c r="AYD32" s="218"/>
      <c r="AYE32" s="218"/>
      <c r="AYF32" s="218"/>
      <c r="AYG32" s="218"/>
      <c r="AYH32" s="218"/>
      <c r="AYI32" s="218"/>
      <c r="AYJ32" s="218"/>
      <c r="AYK32" s="218"/>
      <c r="AYL32" s="218"/>
      <c r="AYM32" s="218"/>
      <c r="AYN32" s="218"/>
      <c r="AYO32" s="218"/>
      <c r="AYP32" s="218"/>
      <c r="AYQ32" s="218"/>
      <c r="AYR32" s="218"/>
      <c r="AYS32" s="218"/>
      <c r="AYT32" s="218"/>
      <c r="AYU32" s="218"/>
      <c r="AYV32" s="218"/>
      <c r="AYW32" s="218"/>
      <c r="AYX32" s="218"/>
      <c r="AYY32" s="218"/>
      <c r="AYZ32" s="218"/>
      <c r="AZA32" s="218"/>
      <c r="AZB32" s="218"/>
      <c r="AZC32" s="218"/>
      <c r="AZD32" s="218"/>
      <c r="AZE32" s="218"/>
      <c r="AZF32" s="218"/>
      <c r="AZG32" s="218"/>
      <c r="AZH32" s="218"/>
      <c r="AZI32" s="218"/>
      <c r="AZJ32" s="218"/>
      <c r="AZK32" s="218"/>
      <c r="AZL32" s="218"/>
      <c r="AZM32" s="218"/>
      <c r="AZN32" s="218"/>
      <c r="AZO32" s="218"/>
      <c r="AZP32" s="218"/>
      <c r="AZQ32" s="218"/>
      <c r="AZR32" s="218"/>
      <c r="AZS32" s="218"/>
      <c r="AZT32" s="218"/>
      <c r="AZU32" s="218"/>
      <c r="AZV32" s="218"/>
      <c r="AZW32" s="218"/>
      <c r="AZX32" s="218"/>
      <c r="AZY32" s="218"/>
      <c r="AZZ32" s="218"/>
      <c r="BAA32" s="218"/>
      <c r="BAB32" s="218"/>
      <c r="BAC32" s="218"/>
      <c r="BAD32" s="218"/>
      <c r="BAE32" s="218"/>
      <c r="BAF32" s="218"/>
      <c r="BAG32" s="218"/>
      <c r="BAH32" s="218"/>
      <c r="BAI32" s="218"/>
      <c r="BAJ32" s="218"/>
      <c r="BAK32" s="218"/>
      <c r="BAL32" s="218"/>
      <c r="BAM32" s="218"/>
      <c r="BAN32" s="218"/>
      <c r="BAO32" s="218"/>
      <c r="BAP32" s="218"/>
      <c r="BAQ32" s="218"/>
      <c r="BAR32" s="218"/>
      <c r="BAS32" s="218"/>
      <c r="BAT32" s="218"/>
      <c r="BAU32" s="218"/>
      <c r="BAV32" s="218"/>
      <c r="BAW32" s="218"/>
      <c r="BAX32" s="218"/>
      <c r="BAY32" s="218"/>
      <c r="BAZ32" s="218"/>
      <c r="BBA32" s="218"/>
      <c r="BBB32" s="218"/>
      <c r="BBC32" s="218"/>
      <c r="BBD32" s="218"/>
      <c r="BBE32" s="218"/>
      <c r="BBF32" s="218"/>
      <c r="BBG32" s="218"/>
      <c r="BBH32" s="218"/>
      <c r="BBI32" s="218"/>
      <c r="BBJ32" s="218"/>
      <c r="BBK32" s="218"/>
      <c r="BBL32" s="218"/>
      <c r="BBM32" s="218"/>
      <c r="BBN32" s="218"/>
      <c r="BBO32" s="218"/>
      <c r="BBP32" s="218"/>
      <c r="BBQ32" s="218"/>
      <c r="BBR32" s="218"/>
      <c r="BBS32" s="218"/>
      <c r="BBT32" s="218"/>
      <c r="BBU32" s="218"/>
      <c r="BBV32" s="218"/>
      <c r="BBW32" s="218"/>
      <c r="BBX32" s="218"/>
      <c r="BBY32" s="218"/>
      <c r="BBZ32" s="218"/>
      <c r="BCA32" s="218"/>
      <c r="BCB32" s="218"/>
      <c r="BCC32" s="218"/>
      <c r="BCD32" s="218"/>
      <c r="BCE32" s="218"/>
      <c r="BCF32" s="218"/>
      <c r="BCG32" s="218"/>
      <c r="BCH32" s="218"/>
      <c r="BCI32" s="218"/>
      <c r="BCJ32" s="218"/>
      <c r="BCK32" s="218"/>
      <c r="BCL32" s="218"/>
      <c r="BCM32" s="218"/>
      <c r="BCN32" s="218"/>
      <c r="BCO32" s="218"/>
      <c r="BCP32" s="218"/>
      <c r="BCQ32" s="218"/>
      <c r="BCR32" s="218"/>
      <c r="BCS32" s="218"/>
      <c r="BCT32" s="218"/>
      <c r="BCU32" s="218"/>
      <c r="BCV32" s="218"/>
      <c r="BCW32" s="218"/>
      <c r="BCX32" s="218"/>
      <c r="BCY32" s="218"/>
      <c r="BCZ32" s="218"/>
      <c r="BDA32" s="218"/>
      <c r="BDB32" s="218"/>
      <c r="BDC32" s="218"/>
      <c r="BDD32" s="218"/>
      <c r="BDE32" s="218"/>
      <c r="BDF32" s="218"/>
      <c r="BDG32" s="218"/>
      <c r="BDH32" s="218"/>
      <c r="BDI32" s="218"/>
      <c r="BDJ32" s="218"/>
      <c r="BDK32" s="218"/>
      <c r="BDL32" s="218"/>
      <c r="BDM32" s="218"/>
      <c r="BDN32" s="218"/>
      <c r="BDO32" s="218"/>
      <c r="BDP32" s="218"/>
      <c r="BDQ32" s="218"/>
      <c r="BDR32" s="218"/>
      <c r="BDS32" s="218"/>
      <c r="BDT32" s="218"/>
      <c r="BDU32" s="218"/>
      <c r="BDV32" s="218"/>
      <c r="BDW32" s="218"/>
      <c r="BDX32" s="218"/>
      <c r="BDY32" s="218"/>
      <c r="BDZ32" s="218"/>
      <c r="BEA32" s="218"/>
      <c r="BEB32" s="218"/>
      <c r="BEC32" s="218"/>
      <c r="BED32" s="218"/>
      <c r="BEE32" s="218"/>
      <c r="BEF32" s="218"/>
      <c r="BEG32" s="218"/>
      <c r="BEH32" s="218"/>
      <c r="BEI32" s="218"/>
      <c r="BEJ32" s="218"/>
      <c r="BEK32" s="218"/>
      <c r="BEL32" s="218"/>
      <c r="BEM32" s="218"/>
      <c r="BEN32" s="218"/>
      <c r="BEO32" s="218"/>
      <c r="BEP32" s="218"/>
      <c r="BEQ32" s="218"/>
      <c r="BER32" s="218"/>
      <c r="BES32" s="218"/>
      <c r="BET32" s="218"/>
      <c r="BEU32" s="218"/>
      <c r="BEV32" s="218"/>
      <c r="BEW32" s="218"/>
      <c r="BEX32" s="218"/>
      <c r="BEY32" s="218"/>
      <c r="BEZ32" s="218"/>
      <c r="BFA32" s="218"/>
      <c r="BFB32" s="218"/>
      <c r="BFC32" s="218"/>
      <c r="BFD32" s="218"/>
      <c r="BFE32" s="218"/>
      <c r="BFF32" s="218"/>
      <c r="BFG32" s="218"/>
      <c r="BFH32" s="218"/>
      <c r="BFI32" s="218"/>
      <c r="BFJ32" s="218"/>
      <c r="BFK32" s="218"/>
      <c r="BFL32" s="218"/>
      <c r="BFM32" s="218"/>
      <c r="BFN32" s="218"/>
      <c r="BFO32" s="218"/>
      <c r="BFP32" s="218"/>
      <c r="BFQ32" s="218"/>
      <c r="BFR32" s="218"/>
      <c r="BFS32" s="218"/>
      <c r="BFT32" s="218"/>
      <c r="BFU32" s="218"/>
      <c r="BFV32" s="218"/>
      <c r="BFW32" s="218"/>
      <c r="BFX32" s="218"/>
      <c r="BFY32" s="218"/>
      <c r="BFZ32" s="218"/>
      <c r="BGA32" s="218"/>
      <c r="BGB32" s="218"/>
      <c r="BGC32" s="218"/>
      <c r="BGD32" s="218"/>
      <c r="BGE32" s="218"/>
      <c r="BGF32" s="218"/>
      <c r="BGG32" s="218"/>
      <c r="BGH32" s="218"/>
      <c r="BGI32" s="218"/>
      <c r="BGJ32" s="218"/>
      <c r="BGK32" s="218"/>
      <c r="BGL32" s="218"/>
      <c r="BGM32" s="218"/>
      <c r="BGN32" s="218"/>
      <c r="BGO32" s="218"/>
      <c r="BGP32" s="218"/>
      <c r="BGQ32" s="218"/>
      <c r="BGR32" s="218"/>
      <c r="BGS32" s="218"/>
      <c r="BGT32" s="218"/>
      <c r="BGU32" s="218"/>
      <c r="BGV32" s="218"/>
      <c r="BGW32" s="218"/>
      <c r="BGX32" s="218"/>
      <c r="BGY32" s="218"/>
      <c r="BGZ32" s="218"/>
      <c r="BHA32" s="218"/>
      <c r="BHB32" s="218"/>
      <c r="BHC32" s="218"/>
      <c r="BHD32" s="218"/>
      <c r="BHE32" s="218"/>
      <c r="BHF32" s="218"/>
      <c r="BHG32" s="218"/>
      <c r="BHH32" s="218"/>
      <c r="BHI32" s="218"/>
      <c r="BHJ32" s="218"/>
      <c r="BHK32" s="218"/>
      <c r="BHL32" s="218"/>
      <c r="BHM32" s="218"/>
      <c r="BHN32" s="218"/>
      <c r="BHO32" s="218"/>
      <c r="BHP32" s="218"/>
      <c r="BHQ32" s="218"/>
      <c r="BHR32" s="218"/>
      <c r="BHS32" s="218"/>
      <c r="BHT32" s="218"/>
      <c r="BHU32" s="218"/>
      <c r="BHV32" s="218"/>
      <c r="BHW32" s="218"/>
      <c r="BHX32" s="218"/>
      <c r="BHY32" s="218"/>
      <c r="BHZ32" s="218"/>
      <c r="BIA32" s="218"/>
      <c r="BIB32" s="218"/>
      <c r="BIC32" s="218"/>
      <c r="BID32" s="218"/>
      <c r="BIE32" s="218"/>
      <c r="BIF32" s="218"/>
      <c r="BIG32" s="218"/>
      <c r="BIH32" s="218"/>
      <c r="BII32" s="218"/>
      <c r="BIJ32" s="218"/>
      <c r="BIK32" s="218"/>
      <c r="BIL32" s="218"/>
      <c r="BIM32" s="218"/>
      <c r="BIN32" s="218"/>
      <c r="BIO32" s="218"/>
      <c r="BIP32" s="218"/>
      <c r="BIQ32" s="218"/>
      <c r="BIR32" s="218"/>
      <c r="BIS32" s="218"/>
      <c r="BIT32" s="218"/>
      <c r="BIU32" s="218"/>
      <c r="BIV32" s="218"/>
      <c r="BIW32" s="218"/>
      <c r="BIX32" s="218"/>
      <c r="BIY32" s="218"/>
      <c r="BIZ32" s="218"/>
      <c r="BJA32" s="218"/>
      <c r="BJB32" s="218"/>
      <c r="BJC32" s="218"/>
      <c r="BJD32" s="218"/>
      <c r="BJE32" s="218"/>
      <c r="BJF32" s="218"/>
      <c r="BJG32" s="218"/>
      <c r="BJH32" s="218"/>
      <c r="BJI32" s="218"/>
      <c r="BJJ32" s="218"/>
      <c r="BJK32" s="218"/>
      <c r="BJL32" s="218"/>
      <c r="BJM32" s="218"/>
      <c r="BJN32" s="218"/>
      <c r="BJO32" s="218"/>
      <c r="BJP32" s="218"/>
      <c r="BJQ32" s="218"/>
      <c r="BJR32" s="218"/>
      <c r="BJS32" s="218"/>
      <c r="BJT32" s="218"/>
      <c r="BJU32" s="218"/>
      <c r="BJV32" s="218"/>
      <c r="BJW32" s="218"/>
      <c r="BJX32" s="218"/>
      <c r="BJY32" s="218"/>
      <c r="BJZ32" s="218"/>
      <c r="BKA32" s="218"/>
      <c r="BKB32" s="218"/>
      <c r="BKC32" s="218"/>
      <c r="BKD32" s="218"/>
      <c r="BKE32" s="218"/>
      <c r="BKF32" s="218"/>
      <c r="BKG32" s="218"/>
      <c r="BKH32" s="218"/>
      <c r="BKI32" s="218"/>
      <c r="BKJ32" s="218"/>
      <c r="BKK32" s="218"/>
      <c r="BKL32" s="218"/>
      <c r="BKM32" s="218"/>
      <c r="BKN32" s="218"/>
      <c r="BKO32" s="218"/>
      <c r="BKP32" s="218"/>
      <c r="BKQ32" s="218"/>
      <c r="BKR32" s="218"/>
      <c r="BKS32" s="218"/>
      <c r="BKT32" s="218"/>
      <c r="BKU32" s="218"/>
      <c r="BKV32" s="218"/>
      <c r="BKW32" s="218"/>
      <c r="BKX32" s="218"/>
      <c r="BKY32" s="218"/>
      <c r="BKZ32" s="218"/>
      <c r="BLA32" s="218"/>
      <c r="BLB32" s="218"/>
      <c r="BLC32" s="218"/>
      <c r="BLD32" s="218"/>
      <c r="BLE32" s="218"/>
      <c r="BLF32" s="218"/>
      <c r="BLG32" s="218"/>
      <c r="BLH32" s="218"/>
      <c r="BLI32" s="218"/>
      <c r="BLJ32" s="218"/>
      <c r="BLK32" s="218"/>
      <c r="BLL32" s="218"/>
      <c r="BLM32" s="218"/>
      <c r="BLN32" s="218"/>
      <c r="BLO32" s="218"/>
      <c r="BLP32" s="218"/>
      <c r="BLQ32" s="218"/>
      <c r="BLR32" s="218"/>
      <c r="BLS32" s="218"/>
      <c r="BLT32" s="218"/>
      <c r="BLU32" s="218"/>
      <c r="BLV32" s="218"/>
      <c r="BLW32" s="218"/>
      <c r="BLX32" s="218"/>
      <c r="BLY32" s="218"/>
      <c r="BLZ32" s="218"/>
      <c r="BMA32" s="218"/>
      <c r="BMB32" s="218"/>
      <c r="BMC32" s="218"/>
      <c r="BMD32" s="218"/>
      <c r="BME32" s="218"/>
      <c r="BMF32" s="218"/>
      <c r="BMG32" s="218"/>
      <c r="BMH32" s="218"/>
      <c r="BMI32" s="218"/>
      <c r="BMJ32" s="218"/>
      <c r="BMK32" s="218"/>
      <c r="BML32" s="218"/>
      <c r="BMM32" s="218"/>
      <c r="BMN32" s="218"/>
      <c r="BMO32" s="218"/>
      <c r="BMP32" s="218"/>
      <c r="BMQ32" s="218"/>
      <c r="BMR32" s="218"/>
      <c r="BMS32" s="218"/>
      <c r="BMT32" s="218"/>
      <c r="BMU32" s="218"/>
      <c r="BMV32" s="218"/>
      <c r="BMW32" s="218"/>
      <c r="BMX32" s="218"/>
      <c r="BMY32" s="218"/>
      <c r="BMZ32" s="218"/>
      <c r="BNA32" s="218"/>
      <c r="BNB32" s="218"/>
      <c r="BNC32" s="218"/>
      <c r="BND32" s="218"/>
      <c r="BNE32" s="218"/>
      <c r="BNF32" s="218"/>
      <c r="BNG32" s="218"/>
      <c r="BNH32" s="218"/>
      <c r="BNI32" s="218"/>
      <c r="BNJ32" s="218"/>
      <c r="BNK32" s="218"/>
      <c r="BNL32" s="218"/>
      <c r="BNM32" s="218"/>
      <c r="BNN32" s="218"/>
      <c r="BNO32" s="218"/>
      <c r="BNP32" s="218"/>
      <c r="BNQ32" s="218"/>
      <c r="BNR32" s="218"/>
      <c r="BNS32" s="218"/>
      <c r="BNT32" s="218"/>
      <c r="BNU32" s="218"/>
      <c r="BNV32" s="218"/>
      <c r="BNW32" s="218"/>
      <c r="BNX32" s="218"/>
      <c r="BNY32" s="218"/>
      <c r="BNZ32" s="218"/>
      <c r="BOA32" s="218"/>
      <c r="BOB32" s="218"/>
      <c r="BOC32" s="218"/>
      <c r="BOD32" s="218"/>
      <c r="BOE32" s="218"/>
      <c r="BOF32" s="218"/>
      <c r="BOG32" s="218"/>
      <c r="BOH32" s="218"/>
      <c r="BOI32" s="218"/>
      <c r="BOJ32" s="218"/>
      <c r="BOK32" s="218"/>
      <c r="BOL32" s="218"/>
      <c r="BOM32" s="218"/>
      <c r="BON32" s="218"/>
      <c r="BOO32" s="218"/>
      <c r="BOP32" s="218"/>
      <c r="BOQ32" s="218"/>
      <c r="BOR32" s="218"/>
      <c r="BOS32" s="218"/>
      <c r="BOT32" s="218"/>
      <c r="BOU32" s="218"/>
      <c r="BOV32" s="218"/>
      <c r="BOW32" s="218"/>
      <c r="BOX32" s="218"/>
      <c r="BOY32" s="218"/>
      <c r="BOZ32" s="218"/>
      <c r="BPA32" s="218"/>
      <c r="BPB32" s="218"/>
      <c r="BPC32" s="218"/>
      <c r="BPD32" s="218"/>
      <c r="BPE32" s="218"/>
      <c r="BPF32" s="218"/>
      <c r="BPG32" s="218"/>
      <c r="BPH32" s="218"/>
      <c r="BPI32" s="218"/>
      <c r="BPJ32" s="218"/>
      <c r="BPK32" s="218"/>
      <c r="BPL32" s="218"/>
      <c r="BPM32" s="218"/>
      <c r="BPN32" s="218"/>
      <c r="BPO32" s="218"/>
      <c r="BPP32" s="218"/>
      <c r="BPQ32" s="218"/>
      <c r="BPR32" s="218"/>
      <c r="BPS32" s="218"/>
      <c r="BPT32" s="218"/>
      <c r="BPU32" s="218"/>
      <c r="BPV32" s="218"/>
      <c r="BPW32" s="218"/>
      <c r="BPX32" s="218"/>
      <c r="BPY32" s="218"/>
      <c r="BPZ32" s="218"/>
      <c r="BQA32" s="218"/>
      <c r="BQB32" s="218"/>
      <c r="BQC32" s="218"/>
      <c r="BQD32" s="218"/>
      <c r="BQE32" s="218"/>
      <c r="BQF32" s="218"/>
      <c r="BQG32" s="218"/>
      <c r="BQH32" s="218"/>
      <c r="BQI32" s="218"/>
      <c r="BQJ32" s="218"/>
      <c r="BQK32" s="218"/>
      <c r="BQL32" s="218"/>
      <c r="BQM32" s="218"/>
      <c r="BQN32" s="218"/>
      <c r="BQO32" s="218"/>
      <c r="BQP32" s="218"/>
      <c r="BQQ32" s="218"/>
      <c r="BQR32" s="218"/>
      <c r="BQS32" s="218"/>
      <c r="BQT32" s="218"/>
      <c r="BQU32" s="218"/>
      <c r="BQV32" s="218"/>
      <c r="BQW32" s="218"/>
      <c r="BQX32" s="218"/>
      <c r="BQY32" s="218"/>
      <c r="BQZ32" s="218"/>
      <c r="BRA32" s="218"/>
      <c r="BRB32" s="218"/>
      <c r="BRC32" s="218"/>
      <c r="BRD32" s="218"/>
      <c r="BRE32" s="218"/>
      <c r="BRF32" s="218"/>
      <c r="BRG32" s="218"/>
      <c r="BRH32" s="218"/>
      <c r="BRI32" s="218"/>
      <c r="BRJ32" s="218"/>
      <c r="BRK32" s="218"/>
      <c r="BRL32" s="218"/>
      <c r="BRM32" s="218"/>
      <c r="BRN32" s="218"/>
      <c r="BRO32" s="218"/>
      <c r="BRP32" s="218"/>
      <c r="BRQ32" s="218"/>
      <c r="BRR32" s="218"/>
      <c r="BRS32" s="218"/>
      <c r="BRT32" s="218"/>
      <c r="BRU32" s="218"/>
      <c r="BRV32" s="218"/>
      <c r="BRW32" s="218"/>
      <c r="BRX32" s="218"/>
      <c r="BRY32" s="218"/>
      <c r="BRZ32" s="218"/>
      <c r="BSA32" s="218"/>
      <c r="BSB32" s="218"/>
      <c r="BSC32" s="218"/>
      <c r="BSD32" s="218"/>
      <c r="BSE32" s="218"/>
      <c r="BSF32" s="218"/>
      <c r="BSG32" s="218"/>
      <c r="BSH32" s="218"/>
      <c r="BSI32" s="218"/>
      <c r="BSJ32" s="218"/>
      <c r="BSK32" s="218"/>
      <c r="BSL32" s="218"/>
      <c r="BSM32" s="218"/>
      <c r="BSN32" s="218"/>
      <c r="BSO32" s="218"/>
      <c r="BSP32" s="218"/>
      <c r="BSQ32" s="218"/>
      <c r="BSR32" s="218"/>
      <c r="BSS32" s="218"/>
      <c r="BST32" s="218"/>
      <c r="BSU32" s="218"/>
      <c r="BSV32" s="218"/>
      <c r="BSW32" s="218"/>
      <c r="BSX32" s="218"/>
      <c r="BSY32" s="218"/>
      <c r="BSZ32" s="218"/>
      <c r="BTA32" s="218"/>
      <c r="BTB32" s="218"/>
      <c r="BTC32" s="218"/>
      <c r="BTD32" s="218"/>
      <c r="BTE32" s="218"/>
      <c r="BTF32" s="218"/>
      <c r="BTG32" s="218"/>
      <c r="BTH32" s="218"/>
      <c r="BTI32" s="218"/>
      <c r="BTJ32" s="218"/>
      <c r="BTK32" s="218"/>
      <c r="BTL32" s="218"/>
      <c r="BTM32" s="218"/>
      <c r="BTN32" s="218"/>
      <c r="BTO32" s="218"/>
      <c r="BTP32" s="218"/>
      <c r="BTQ32" s="218"/>
      <c r="BTR32" s="218"/>
      <c r="BTS32" s="218"/>
      <c r="BTT32" s="218"/>
      <c r="BTU32" s="218"/>
      <c r="BTV32" s="218"/>
      <c r="BTW32" s="218"/>
      <c r="BTX32" s="218"/>
      <c r="BTY32" s="218"/>
      <c r="BTZ32" s="218"/>
      <c r="BUA32" s="218"/>
      <c r="BUB32" s="218"/>
      <c r="BUC32" s="218"/>
      <c r="BUD32" s="218"/>
      <c r="BUE32" s="218"/>
      <c r="BUF32" s="218"/>
      <c r="BUG32" s="218"/>
      <c r="BUH32" s="218"/>
      <c r="BUI32" s="218"/>
      <c r="BUJ32" s="218"/>
      <c r="BUK32" s="218"/>
      <c r="BUL32" s="218"/>
      <c r="BUM32" s="218"/>
      <c r="BUN32" s="218"/>
      <c r="BUO32" s="218"/>
      <c r="BUP32" s="218"/>
      <c r="BUQ32" s="218"/>
      <c r="BUR32" s="218"/>
      <c r="BUS32" s="218"/>
      <c r="BUT32" s="218"/>
      <c r="BUU32" s="218"/>
      <c r="BUV32" s="218"/>
      <c r="BUW32" s="218"/>
      <c r="BUX32" s="218"/>
      <c r="BUY32" s="218"/>
      <c r="BUZ32" s="218"/>
      <c r="BVA32" s="218"/>
      <c r="BVB32" s="218"/>
      <c r="BVC32" s="218"/>
      <c r="BVD32" s="218"/>
      <c r="BVE32" s="218"/>
      <c r="BVF32" s="218"/>
      <c r="BVG32" s="218"/>
      <c r="BVH32" s="218"/>
      <c r="BVI32" s="218"/>
      <c r="BVJ32" s="218"/>
      <c r="BVK32" s="218"/>
      <c r="BVL32" s="218"/>
      <c r="BVM32" s="218"/>
      <c r="BVN32" s="218"/>
      <c r="BVO32" s="218"/>
      <c r="BVP32" s="218"/>
      <c r="BVQ32" s="218"/>
      <c r="BVR32" s="218"/>
      <c r="BVS32" s="218"/>
      <c r="BVT32" s="218"/>
      <c r="BVU32" s="218"/>
      <c r="BVV32" s="218"/>
      <c r="BVW32" s="218"/>
      <c r="BVX32" s="218"/>
      <c r="BVY32" s="218"/>
      <c r="BVZ32" s="218"/>
      <c r="BWA32" s="218"/>
      <c r="BWB32" s="218"/>
      <c r="BWC32" s="218"/>
      <c r="BWD32" s="218"/>
      <c r="BWE32" s="218"/>
      <c r="BWF32" s="218"/>
      <c r="BWG32" s="218"/>
      <c r="BWH32" s="218"/>
      <c r="BWI32" s="218"/>
      <c r="BWJ32" s="218"/>
      <c r="BWK32" s="218"/>
      <c r="BWL32" s="218"/>
      <c r="BWM32" s="218"/>
      <c r="BWN32" s="218"/>
      <c r="BWO32" s="218"/>
      <c r="BWP32" s="218"/>
      <c r="BWQ32" s="218"/>
      <c r="BWR32" s="218"/>
      <c r="BWS32" s="218"/>
      <c r="BWT32" s="218"/>
      <c r="BWU32" s="218"/>
      <c r="BWV32" s="218"/>
      <c r="BWW32" s="218"/>
      <c r="BWX32" s="218"/>
      <c r="BWY32" s="218"/>
      <c r="BWZ32" s="218"/>
      <c r="BXA32" s="218"/>
      <c r="BXB32" s="218"/>
      <c r="BXC32" s="218"/>
      <c r="BXD32" s="218"/>
      <c r="BXE32" s="218"/>
      <c r="BXF32" s="218"/>
      <c r="BXG32" s="218"/>
      <c r="BXH32" s="218"/>
      <c r="BXI32" s="218"/>
      <c r="BXJ32" s="218"/>
      <c r="BXK32" s="218"/>
      <c r="BXL32" s="218"/>
      <c r="BXM32" s="218"/>
      <c r="BXN32" s="218"/>
      <c r="BXO32" s="218"/>
      <c r="BXP32" s="218"/>
      <c r="BXQ32" s="218"/>
      <c r="BXR32" s="218"/>
      <c r="BXS32" s="218"/>
      <c r="BXT32" s="218"/>
      <c r="BXU32" s="218"/>
      <c r="BXV32" s="218"/>
      <c r="BXW32" s="218"/>
      <c r="BXX32" s="218"/>
      <c r="BXY32" s="218"/>
      <c r="BXZ32" s="218"/>
      <c r="BYA32" s="218"/>
      <c r="BYB32" s="218"/>
      <c r="BYC32" s="218"/>
      <c r="BYD32" s="218"/>
      <c r="BYE32" s="218"/>
      <c r="BYF32" s="218"/>
      <c r="BYG32" s="218"/>
      <c r="BYH32" s="218"/>
      <c r="BYI32" s="218"/>
      <c r="BYJ32" s="218"/>
      <c r="BYK32" s="218"/>
      <c r="BYL32" s="218"/>
      <c r="BYM32" s="218"/>
      <c r="BYN32" s="218"/>
      <c r="BYO32" s="218"/>
      <c r="BYP32" s="218"/>
      <c r="BYQ32" s="218"/>
      <c r="BYR32" s="218"/>
      <c r="BYS32" s="218"/>
      <c r="BYT32" s="218"/>
      <c r="BYU32" s="218"/>
      <c r="BYV32" s="218"/>
      <c r="BYW32" s="218"/>
      <c r="BYX32" s="218"/>
      <c r="BYY32" s="218"/>
      <c r="BYZ32" s="218"/>
      <c r="BZA32" s="218"/>
      <c r="BZB32" s="218"/>
      <c r="BZC32" s="218"/>
      <c r="BZD32" s="218"/>
      <c r="BZE32" s="218"/>
      <c r="BZF32" s="218"/>
      <c r="BZG32" s="218"/>
      <c r="BZH32" s="218"/>
      <c r="BZI32" s="218"/>
      <c r="BZJ32" s="218"/>
      <c r="BZK32" s="218"/>
      <c r="BZL32" s="218"/>
      <c r="BZM32" s="218"/>
      <c r="BZN32" s="218"/>
      <c r="BZO32" s="218"/>
      <c r="BZP32" s="218"/>
      <c r="BZQ32" s="218"/>
      <c r="BZR32" s="218"/>
      <c r="BZS32" s="218"/>
      <c r="BZT32" s="218"/>
      <c r="BZU32" s="218"/>
      <c r="BZV32" s="218"/>
      <c r="BZW32" s="218"/>
      <c r="BZX32" s="218"/>
      <c r="BZY32" s="218"/>
      <c r="BZZ32" s="218"/>
      <c r="CAA32" s="218"/>
      <c r="CAB32" s="218"/>
      <c r="CAC32" s="218"/>
      <c r="CAD32" s="218"/>
      <c r="CAE32" s="218"/>
      <c r="CAF32" s="218"/>
      <c r="CAG32" s="218"/>
      <c r="CAH32" s="218"/>
      <c r="CAI32" s="218"/>
      <c r="CAJ32" s="218"/>
      <c r="CAK32" s="218"/>
      <c r="CAL32" s="218"/>
      <c r="CAM32" s="218"/>
      <c r="CAN32" s="218"/>
      <c r="CAO32" s="218"/>
      <c r="CAP32" s="218"/>
      <c r="CAQ32" s="218"/>
      <c r="CAR32" s="218"/>
      <c r="CAS32" s="218"/>
      <c r="CAT32" s="218"/>
      <c r="CAU32" s="218"/>
      <c r="CAV32" s="218"/>
      <c r="CAW32" s="218"/>
      <c r="CAX32" s="218"/>
      <c r="CAY32" s="218"/>
      <c r="CAZ32" s="218"/>
      <c r="CBA32" s="218"/>
      <c r="CBB32" s="218"/>
      <c r="CBC32" s="218"/>
      <c r="CBD32" s="218"/>
      <c r="CBE32" s="218"/>
      <c r="CBF32" s="218"/>
      <c r="CBG32" s="218"/>
      <c r="CBH32" s="218"/>
      <c r="CBI32" s="218"/>
      <c r="CBJ32" s="218"/>
      <c r="CBK32" s="218"/>
      <c r="CBL32" s="218"/>
      <c r="CBM32" s="218"/>
      <c r="CBN32" s="218"/>
      <c r="CBO32" s="218"/>
      <c r="CBP32" s="218"/>
      <c r="CBQ32" s="218"/>
      <c r="CBR32" s="218"/>
      <c r="CBS32" s="218"/>
      <c r="CBT32" s="218"/>
      <c r="CBU32" s="218"/>
      <c r="CBV32" s="218"/>
      <c r="CBW32" s="218"/>
      <c r="CBX32" s="218"/>
      <c r="CBY32" s="218"/>
      <c r="CBZ32" s="218"/>
      <c r="CCA32" s="218"/>
      <c r="CCB32" s="218"/>
      <c r="CCC32" s="218"/>
      <c r="CCD32" s="218"/>
      <c r="CCE32" s="218"/>
      <c r="CCF32" s="218"/>
      <c r="CCG32" s="218"/>
      <c r="CCH32" s="218"/>
      <c r="CCI32" s="218"/>
      <c r="CCJ32" s="218"/>
      <c r="CCK32" s="218"/>
      <c r="CCL32" s="218"/>
      <c r="CCM32" s="218"/>
      <c r="CCN32" s="218"/>
      <c r="CCO32" s="218"/>
      <c r="CCP32" s="218"/>
      <c r="CCQ32" s="218"/>
      <c r="CCR32" s="218"/>
      <c r="CCS32" s="218"/>
      <c r="CCT32" s="218"/>
      <c r="CCU32" s="218"/>
      <c r="CCV32" s="218"/>
      <c r="CCW32" s="218"/>
      <c r="CCX32" s="218"/>
      <c r="CCY32" s="218"/>
      <c r="CCZ32" s="218"/>
      <c r="CDA32" s="218"/>
      <c r="CDB32" s="218"/>
      <c r="CDC32" s="218"/>
      <c r="CDD32" s="218"/>
      <c r="CDE32" s="218"/>
      <c r="CDF32" s="218"/>
      <c r="CDG32" s="218"/>
      <c r="CDH32" s="218"/>
      <c r="CDI32" s="218"/>
      <c r="CDJ32" s="218"/>
      <c r="CDK32" s="218"/>
      <c r="CDL32" s="218"/>
      <c r="CDM32" s="218"/>
      <c r="CDN32" s="218"/>
      <c r="CDO32" s="218"/>
      <c r="CDP32" s="218"/>
      <c r="CDQ32" s="218"/>
      <c r="CDR32" s="218"/>
      <c r="CDS32" s="218"/>
      <c r="CDT32" s="218"/>
      <c r="CDU32" s="218"/>
      <c r="CDV32" s="218"/>
      <c r="CDW32" s="218"/>
      <c r="CDX32" s="218"/>
      <c r="CDY32" s="218"/>
      <c r="CDZ32" s="218"/>
      <c r="CEA32" s="218"/>
      <c r="CEB32" s="218"/>
      <c r="CEC32" s="218"/>
      <c r="CED32" s="218"/>
      <c r="CEE32" s="218"/>
      <c r="CEF32" s="218"/>
      <c r="CEG32" s="218"/>
      <c r="CEH32" s="218"/>
      <c r="CEI32" s="218"/>
      <c r="CEJ32" s="218"/>
      <c r="CEK32" s="218"/>
      <c r="CEL32" s="218"/>
      <c r="CEM32" s="218"/>
      <c r="CEN32" s="218"/>
      <c r="CEO32" s="218"/>
      <c r="CEP32" s="218"/>
      <c r="CEQ32" s="218"/>
      <c r="CER32" s="218"/>
      <c r="CES32" s="218"/>
      <c r="CET32" s="218"/>
      <c r="CEU32" s="218"/>
      <c r="CEV32" s="218"/>
      <c r="CEW32" s="218"/>
      <c r="CEX32" s="218"/>
      <c r="CEY32" s="218"/>
      <c r="CEZ32" s="218"/>
      <c r="CFA32" s="218"/>
      <c r="CFB32" s="218"/>
      <c r="CFC32" s="218"/>
      <c r="CFD32" s="218"/>
      <c r="CFE32" s="218"/>
      <c r="CFF32" s="218"/>
      <c r="CFG32" s="218"/>
      <c r="CFH32" s="218"/>
      <c r="CFI32" s="218"/>
      <c r="CFJ32" s="218"/>
      <c r="CFK32" s="218"/>
      <c r="CFL32" s="218"/>
      <c r="CFM32" s="218"/>
      <c r="CFN32" s="218"/>
      <c r="CFO32" s="218"/>
      <c r="CFP32" s="218"/>
      <c r="CFQ32" s="218"/>
      <c r="CFR32" s="218"/>
      <c r="CFS32" s="218"/>
      <c r="CFT32" s="218"/>
      <c r="CFU32" s="218"/>
      <c r="CFV32" s="218"/>
      <c r="CFW32" s="218"/>
      <c r="CFX32" s="218"/>
      <c r="CFY32" s="218"/>
      <c r="CFZ32" s="218"/>
      <c r="CGA32" s="218"/>
      <c r="CGB32" s="218"/>
      <c r="CGC32" s="218"/>
      <c r="CGD32" s="218"/>
      <c r="CGE32" s="218"/>
      <c r="CGF32" s="218"/>
      <c r="CGG32" s="218"/>
      <c r="CGH32" s="218"/>
      <c r="CGI32" s="218"/>
      <c r="CGJ32" s="218"/>
      <c r="CGK32" s="218"/>
      <c r="CGL32" s="218"/>
      <c r="CGM32" s="218"/>
      <c r="CGN32" s="218"/>
      <c r="CGO32" s="218"/>
      <c r="CGP32" s="218"/>
      <c r="CGQ32" s="218"/>
      <c r="CGR32" s="218"/>
      <c r="CGS32" s="218"/>
      <c r="CGT32" s="218"/>
      <c r="CGU32" s="218"/>
      <c r="CGV32" s="218"/>
      <c r="CGW32" s="218"/>
      <c r="CGX32" s="218"/>
      <c r="CGY32" s="218"/>
      <c r="CGZ32" s="218"/>
      <c r="CHA32" s="218"/>
      <c r="CHB32" s="218"/>
      <c r="CHC32" s="218"/>
      <c r="CHD32" s="218"/>
      <c r="CHE32" s="218"/>
      <c r="CHF32" s="218"/>
      <c r="CHG32" s="218"/>
      <c r="CHH32" s="218"/>
      <c r="CHI32" s="218"/>
      <c r="CHJ32" s="218"/>
      <c r="CHK32" s="218"/>
      <c r="CHL32" s="218"/>
      <c r="CHM32" s="218"/>
      <c r="CHN32" s="218"/>
      <c r="CHO32" s="218"/>
      <c r="CHP32" s="218"/>
      <c r="CHQ32" s="218"/>
      <c r="CHR32" s="218"/>
      <c r="CHS32" s="218"/>
      <c r="CHT32" s="218"/>
      <c r="CHU32" s="218"/>
      <c r="CHV32" s="218"/>
      <c r="CHW32" s="218"/>
      <c r="CHX32" s="218"/>
      <c r="CHY32" s="218"/>
      <c r="CHZ32" s="218"/>
      <c r="CIA32" s="218"/>
      <c r="CIB32" s="218"/>
      <c r="CIC32" s="218"/>
      <c r="CID32" s="218"/>
      <c r="CIE32" s="218"/>
      <c r="CIF32" s="218"/>
      <c r="CIG32" s="218"/>
      <c r="CIH32" s="218"/>
      <c r="CII32" s="218"/>
      <c r="CIJ32" s="218"/>
      <c r="CIK32" s="218"/>
      <c r="CIL32" s="218"/>
      <c r="CIM32" s="218"/>
      <c r="CIN32" s="218"/>
      <c r="CIO32" s="218"/>
      <c r="CIP32" s="218"/>
      <c r="CIQ32" s="218"/>
      <c r="CIR32" s="218"/>
      <c r="CIS32" s="218"/>
      <c r="CIT32" s="218"/>
      <c r="CIU32" s="218"/>
      <c r="CIV32" s="218"/>
      <c r="CIW32" s="218"/>
      <c r="CIX32" s="218"/>
      <c r="CIY32" s="218"/>
      <c r="CIZ32" s="218"/>
      <c r="CJA32" s="218"/>
      <c r="CJB32" s="218"/>
      <c r="CJC32" s="218"/>
      <c r="CJD32" s="218"/>
      <c r="CJE32" s="218"/>
      <c r="CJF32" s="218"/>
      <c r="CJG32" s="218"/>
      <c r="CJH32" s="218"/>
      <c r="CJI32" s="218"/>
      <c r="CJJ32" s="218"/>
      <c r="CJK32" s="218"/>
      <c r="CJL32" s="218"/>
      <c r="CJM32" s="218"/>
      <c r="CJN32" s="218"/>
      <c r="CJO32" s="218"/>
      <c r="CJP32" s="218"/>
      <c r="CJQ32" s="218"/>
      <c r="CJR32" s="218"/>
      <c r="CJS32" s="218"/>
      <c r="CJT32" s="218"/>
      <c r="CJU32" s="218"/>
      <c r="CJV32" s="218"/>
      <c r="CJW32" s="218"/>
      <c r="CJX32" s="218"/>
      <c r="CJY32" s="218"/>
      <c r="CJZ32" s="218"/>
      <c r="CKA32" s="218"/>
      <c r="CKB32" s="218"/>
      <c r="CKC32" s="218"/>
      <c r="CKD32" s="218"/>
      <c r="CKE32" s="218"/>
      <c r="CKF32" s="218"/>
      <c r="CKG32" s="218"/>
      <c r="CKH32" s="218"/>
      <c r="CKI32" s="218"/>
      <c r="CKJ32" s="218"/>
      <c r="CKK32" s="218"/>
      <c r="CKL32" s="218"/>
      <c r="CKM32" s="218"/>
      <c r="CKN32" s="218"/>
      <c r="CKO32" s="218"/>
      <c r="CKP32" s="218"/>
      <c r="CKQ32" s="218"/>
      <c r="CKR32" s="218"/>
      <c r="CKS32" s="218"/>
      <c r="CKT32" s="218"/>
      <c r="CKU32" s="218"/>
      <c r="CKV32" s="218"/>
      <c r="CKW32" s="218"/>
      <c r="CKX32" s="218"/>
      <c r="CKY32" s="218"/>
      <c r="CKZ32" s="218"/>
      <c r="CLA32" s="218"/>
      <c r="CLB32" s="218"/>
      <c r="CLC32" s="218"/>
      <c r="CLD32" s="218"/>
      <c r="CLE32" s="218"/>
      <c r="CLF32" s="218"/>
      <c r="CLG32" s="218"/>
      <c r="CLH32" s="218"/>
      <c r="CLI32" s="218"/>
      <c r="CLJ32" s="218"/>
      <c r="CLK32" s="218"/>
      <c r="CLL32" s="218"/>
      <c r="CLM32" s="218"/>
      <c r="CLN32" s="218"/>
      <c r="CLO32" s="218"/>
      <c r="CLP32" s="218"/>
      <c r="CLQ32" s="218"/>
      <c r="CLR32" s="218"/>
      <c r="CLS32" s="218"/>
      <c r="CLT32" s="218"/>
      <c r="CLU32" s="218"/>
      <c r="CLV32" s="218"/>
      <c r="CLW32" s="218"/>
      <c r="CLX32" s="218"/>
      <c r="CLY32" s="218"/>
      <c r="CLZ32" s="218"/>
      <c r="CMA32" s="218"/>
      <c r="CMB32" s="218"/>
      <c r="CMC32" s="218"/>
      <c r="CMD32" s="218"/>
      <c r="CME32" s="218"/>
      <c r="CMF32" s="218"/>
      <c r="CMG32" s="218"/>
      <c r="CMH32" s="218"/>
      <c r="CMI32" s="218"/>
      <c r="CMJ32" s="218"/>
      <c r="CMK32" s="218"/>
      <c r="CML32" s="218"/>
      <c r="CMM32" s="218"/>
      <c r="CMN32" s="218"/>
      <c r="CMO32" s="218"/>
      <c r="CMP32" s="218"/>
      <c r="CMQ32" s="218"/>
      <c r="CMR32" s="218"/>
      <c r="CMS32" s="218"/>
      <c r="CMT32" s="218"/>
      <c r="CMU32" s="218"/>
      <c r="CMV32" s="218"/>
      <c r="CMW32" s="218"/>
      <c r="CMX32" s="218"/>
      <c r="CMY32" s="218"/>
      <c r="CMZ32" s="218"/>
      <c r="CNA32" s="218"/>
      <c r="CNB32" s="218"/>
      <c r="CNC32" s="218"/>
      <c r="CND32" s="218"/>
      <c r="CNE32" s="218"/>
      <c r="CNF32" s="218"/>
      <c r="CNG32" s="218"/>
      <c r="CNH32" s="218"/>
      <c r="CNI32" s="218"/>
      <c r="CNJ32" s="218"/>
      <c r="CNK32" s="218"/>
      <c r="CNL32" s="218"/>
      <c r="CNM32" s="218"/>
      <c r="CNN32" s="218"/>
      <c r="CNO32" s="218"/>
      <c r="CNP32" s="218"/>
      <c r="CNQ32" s="218"/>
      <c r="CNR32" s="218"/>
      <c r="CNS32" s="218"/>
      <c r="CNT32" s="218"/>
      <c r="CNU32" s="218"/>
      <c r="CNV32" s="218"/>
      <c r="CNW32" s="218"/>
      <c r="CNX32" s="218"/>
      <c r="CNY32" s="218"/>
      <c r="CNZ32" s="218"/>
      <c r="COA32" s="218"/>
      <c r="COB32" s="218"/>
      <c r="COC32" s="218"/>
      <c r="COD32" s="218"/>
      <c r="COE32" s="218"/>
      <c r="COF32" s="218"/>
      <c r="COG32" s="218"/>
      <c r="COH32" s="218"/>
      <c r="COI32" s="218"/>
      <c r="COJ32" s="218"/>
      <c r="COK32" s="218"/>
      <c r="COL32" s="218"/>
      <c r="COM32" s="218"/>
      <c r="CON32" s="218"/>
      <c r="COO32" s="218"/>
      <c r="COP32" s="218"/>
      <c r="COQ32" s="218"/>
      <c r="COR32" s="218"/>
      <c r="COS32" s="218"/>
      <c r="COT32" s="218"/>
      <c r="COU32" s="218"/>
      <c r="COV32" s="218"/>
      <c r="COW32" s="218"/>
      <c r="COX32" s="218"/>
      <c r="COY32" s="218"/>
      <c r="COZ32" s="218"/>
      <c r="CPA32" s="218"/>
      <c r="CPB32" s="218"/>
      <c r="CPC32" s="218"/>
      <c r="CPD32" s="218"/>
      <c r="CPE32" s="218"/>
      <c r="CPF32" s="218"/>
      <c r="CPG32" s="218"/>
      <c r="CPH32" s="218"/>
      <c r="CPI32" s="218"/>
      <c r="CPJ32" s="218"/>
      <c r="CPK32" s="218"/>
      <c r="CPL32" s="218"/>
      <c r="CPM32" s="218"/>
      <c r="CPN32" s="218"/>
      <c r="CPO32" s="218"/>
      <c r="CPP32" s="218"/>
      <c r="CPQ32" s="218"/>
      <c r="CPR32" s="218"/>
      <c r="CPS32" s="218"/>
      <c r="CPT32" s="218"/>
      <c r="CPU32" s="218"/>
      <c r="CPV32" s="218"/>
      <c r="CPW32" s="218"/>
      <c r="CPX32" s="218"/>
      <c r="CPY32" s="218"/>
      <c r="CPZ32" s="218"/>
      <c r="CQA32" s="218"/>
      <c r="CQB32" s="218"/>
      <c r="CQC32" s="218"/>
      <c r="CQD32" s="218"/>
      <c r="CQE32" s="218"/>
      <c r="CQF32" s="218"/>
      <c r="CQG32" s="218"/>
      <c r="CQH32" s="218"/>
      <c r="CQI32" s="218"/>
      <c r="CQJ32" s="218"/>
      <c r="CQK32" s="218"/>
      <c r="CQL32" s="218"/>
      <c r="CQM32" s="218"/>
      <c r="CQN32" s="218"/>
      <c r="CQO32" s="218"/>
      <c r="CQP32" s="218"/>
      <c r="CQQ32" s="218"/>
      <c r="CQR32" s="218"/>
      <c r="CQS32" s="218"/>
      <c r="CQT32" s="218"/>
      <c r="CQU32" s="218"/>
      <c r="CQV32" s="218"/>
      <c r="CQW32" s="218"/>
      <c r="CQX32" s="218"/>
      <c r="CQY32" s="218"/>
      <c r="CQZ32" s="218"/>
      <c r="CRA32" s="218"/>
      <c r="CRB32" s="218"/>
      <c r="CRC32" s="218"/>
      <c r="CRD32" s="218"/>
      <c r="CRE32" s="218"/>
      <c r="CRF32" s="218"/>
      <c r="CRG32" s="218"/>
      <c r="CRH32" s="218"/>
      <c r="CRI32" s="218"/>
      <c r="CRJ32" s="218"/>
      <c r="CRK32" s="218"/>
      <c r="CRL32" s="218"/>
      <c r="CRM32" s="218"/>
      <c r="CRN32" s="218"/>
      <c r="CRO32" s="218"/>
      <c r="CRP32" s="218"/>
      <c r="CRQ32" s="218"/>
      <c r="CRR32" s="218"/>
      <c r="CRS32" s="218"/>
      <c r="CRT32" s="218"/>
      <c r="CRU32" s="218"/>
      <c r="CRV32" s="218"/>
      <c r="CRW32" s="218"/>
      <c r="CRX32" s="218"/>
      <c r="CRY32" s="218"/>
      <c r="CRZ32" s="218"/>
      <c r="CSA32" s="218"/>
      <c r="CSB32" s="218"/>
      <c r="CSC32" s="218"/>
      <c r="CSD32" s="218"/>
      <c r="CSE32" s="218"/>
      <c r="CSF32" s="218"/>
      <c r="CSG32" s="218"/>
      <c r="CSH32" s="218"/>
      <c r="CSI32" s="218"/>
      <c r="CSJ32" s="218"/>
      <c r="CSK32" s="218"/>
      <c r="CSL32" s="218"/>
      <c r="CSM32" s="218"/>
      <c r="CSN32" s="218"/>
      <c r="CSO32" s="218"/>
      <c r="CSP32" s="218"/>
      <c r="CSQ32" s="218"/>
      <c r="CSR32" s="218"/>
      <c r="CSS32" s="218"/>
      <c r="CST32" s="218"/>
      <c r="CSU32" s="218"/>
      <c r="CSV32" s="218"/>
      <c r="CSW32" s="218"/>
      <c r="CSX32" s="218"/>
      <c r="CSY32" s="218"/>
      <c r="CSZ32" s="218"/>
      <c r="CTA32" s="218"/>
      <c r="CTB32" s="218"/>
      <c r="CTC32" s="218"/>
      <c r="CTD32" s="218"/>
      <c r="CTE32" s="218"/>
      <c r="CTF32" s="218"/>
      <c r="CTG32" s="218"/>
      <c r="CTH32" s="218"/>
      <c r="CTI32" s="218"/>
      <c r="CTJ32" s="218"/>
      <c r="CTK32" s="218"/>
      <c r="CTL32" s="218"/>
      <c r="CTM32" s="218"/>
      <c r="CTN32" s="218"/>
      <c r="CTO32" s="218"/>
      <c r="CTP32" s="218"/>
      <c r="CTQ32" s="218"/>
      <c r="CTR32" s="218"/>
      <c r="CTS32" s="218"/>
      <c r="CTT32" s="218"/>
      <c r="CTU32" s="218"/>
      <c r="CTV32" s="218"/>
      <c r="CTW32" s="218"/>
      <c r="CTX32" s="218"/>
      <c r="CTY32" s="218"/>
      <c r="CTZ32" s="218"/>
      <c r="CUA32" s="218"/>
      <c r="CUB32" s="218"/>
      <c r="CUC32" s="218"/>
      <c r="CUD32" s="218"/>
      <c r="CUE32" s="218"/>
      <c r="CUF32" s="218"/>
      <c r="CUG32" s="218"/>
      <c r="CUH32" s="218"/>
      <c r="CUI32" s="218"/>
      <c r="CUJ32" s="218"/>
      <c r="CUK32" s="218"/>
      <c r="CUL32" s="218"/>
      <c r="CUM32" s="218"/>
      <c r="CUN32" s="218"/>
      <c r="CUO32" s="218"/>
      <c r="CUP32" s="218"/>
      <c r="CUQ32" s="218"/>
      <c r="CUR32" s="218"/>
      <c r="CUS32" s="218"/>
      <c r="CUT32" s="218"/>
      <c r="CUU32" s="218"/>
      <c r="CUV32" s="218"/>
      <c r="CUW32" s="218"/>
      <c r="CUX32" s="218"/>
      <c r="CUY32" s="218"/>
      <c r="CUZ32" s="218"/>
      <c r="CVA32" s="218"/>
      <c r="CVB32" s="218"/>
      <c r="CVC32" s="218"/>
      <c r="CVD32" s="218"/>
      <c r="CVE32" s="218"/>
      <c r="CVF32" s="218"/>
      <c r="CVG32" s="218"/>
      <c r="CVH32" s="218"/>
      <c r="CVI32" s="218"/>
      <c r="CVJ32" s="218"/>
      <c r="CVK32" s="218"/>
      <c r="CVL32" s="218"/>
      <c r="CVM32" s="218"/>
      <c r="CVN32" s="218"/>
      <c r="CVO32" s="218"/>
      <c r="CVP32" s="218"/>
      <c r="CVQ32" s="218"/>
      <c r="CVR32" s="218"/>
      <c r="CVS32" s="218"/>
      <c r="CVT32" s="218"/>
      <c r="CVU32" s="218"/>
      <c r="CVV32" s="218"/>
      <c r="CVW32" s="218"/>
      <c r="CVX32" s="218"/>
      <c r="CVY32" s="218"/>
      <c r="CVZ32" s="218"/>
      <c r="CWA32" s="218"/>
      <c r="CWB32" s="218"/>
      <c r="CWC32" s="218"/>
      <c r="CWD32" s="218"/>
      <c r="CWE32" s="218"/>
      <c r="CWF32" s="218"/>
      <c r="CWG32" s="218"/>
      <c r="CWH32" s="218"/>
      <c r="CWI32" s="218"/>
      <c r="CWJ32" s="218"/>
      <c r="CWK32" s="218"/>
      <c r="CWL32" s="218"/>
      <c r="CWM32" s="218"/>
      <c r="CWN32" s="218"/>
      <c r="CWO32" s="218"/>
      <c r="CWP32" s="218"/>
      <c r="CWQ32" s="218"/>
      <c r="CWR32" s="218"/>
    </row>
    <row r="33" spans="1:70" s="75" customFormat="1" ht="51.75" customHeight="1" x14ac:dyDescent="0.4">
      <c r="A33" s="328" t="s">
        <v>102</v>
      </c>
      <c r="B33" s="609" t="s">
        <v>438</v>
      </c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1"/>
      <c r="P33" s="589"/>
      <c r="Q33" s="398"/>
      <c r="R33" s="398"/>
      <c r="S33" s="399"/>
      <c r="T33" s="397"/>
      <c r="U33" s="398"/>
      <c r="V33" s="398"/>
      <c r="W33" s="399"/>
      <c r="X33" s="397"/>
      <c r="Y33" s="398"/>
      <c r="Z33" s="398"/>
      <c r="AA33" s="398"/>
      <c r="AB33" s="398"/>
      <c r="AC33" s="398"/>
      <c r="AD33" s="398"/>
      <c r="AE33" s="533"/>
      <c r="AF33" s="245"/>
      <c r="AG33" s="128"/>
      <c r="AH33" s="246"/>
      <c r="AI33" s="247"/>
      <c r="AJ33" s="128"/>
      <c r="AK33" s="246"/>
      <c r="AL33" s="247"/>
      <c r="AM33" s="128"/>
      <c r="AN33" s="129"/>
      <c r="AO33" s="245"/>
      <c r="AP33" s="128"/>
      <c r="AQ33" s="129"/>
      <c r="AR33" s="245"/>
      <c r="AS33" s="128"/>
      <c r="AT33" s="246"/>
      <c r="AU33" s="247"/>
      <c r="AV33" s="128"/>
      <c r="AW33" s="129"/>
      <c r="AX33" s="245"/>
      <c r="AY33" s="128"/>
      <c r="AZ33" s="246"/>
      <c r="BA33" s="247"/>
      <c r="BB33" s="128"/>
      <c r="BC33" s="129">
        <f>SUM(BC36:BC37)</f>
        <v>0</v>
      </c>
      <c r="BD33" s="397">
        <f t="shared" si="2"/>
        <v>0</v>
      </c>
      <c r="BE33" s="533"/>
      <c r="BF33" s="606"/>
      <c r="BG33" s="607"/>
      <c r="BH33" s="607"/>
      <c r="BI33" s="608"/>
      <c r="BJ33" s="58">
        <f t="shared" ref="BJ33:BJ53" si="3">SUM(X33:AE33)</f>
        <v>0</v>
      </c>
      <c r="BP33" s="69"/>
      <c r="BQ33" s="69"/>
      <c r="BR33" s="69"/>
    </row>
    <row r="34" spans="1:70" s="75" customFormat="1" ht="38.25" customHeight="1" x14ac:dyDescent="0.4">
      <c r="A34" s="94" t="s">
        <v>115</v>
      </c>
      <c r="B34" s="411" t="s">
        <v>317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3"/>
      <c r="P34" s="445"/>
      <c r="Q34" s="409"/>
      <c r="R34" s="409">
        <v>1</v>
      </c>
      <c r="S34" s="410"/>
      <c r="T34" s="408">
        <f>SUM(AF34,AI34,AL34,AO34,AR34,AU34,AX34)</f>
        <v>72</v>
      </c>
      <c r="U34" s="409"/>
      <c r="V34" s="409">
        <f>SUM(AG34,AJ34,AM34,AP34,AS34,AV34,AY34)</f>
        <v>34</v>
      </c>
      <c r="W34" s="410"/>
      <c r="X34" s="408">
        <v>18</v>
      </c>
      <c r="Y34" s="409"/>
      <c r="Z34" s="409"/>
      <c r="AA34" s="409"/>
      <c r="AB34" s="409">
        <v>16</v>
      </c>
      <c r="AC34" s="409"/>
      <c r="AD34" s="409"/>
      <c r="AE34" s="432"/>
      <c r="AF34" s="99">
        <v>72</v>
      </c>
      <c r="AG34" s="96">
        <v>34</v>
      </c>
      <c r="AH34" s="97">
        <v>2</v>
      </c>
      <c r="AI34" s="95"/>
      <c r="AJ34" s="96"/>
      <c r="AK34" s="97"/>
      <c r="AL34" s="95"/>
      <c r="AM34" s="96"/>
      <c r="AN34" s="98"/>
      <c r="AO34" s="99"/>
      <c r="AP34" s="96"/>
      <c r="AQ34" s="98"/>
      <c r="AR34" s="99"/>
      <c r="AS34" s="96"/>
      <c r="AT34" s="97"/>
      <c r="AU34" s="95"/>
      <c r="AV34" s="96"/>
      <c r="AW34" s="98"/>
      <c r="AX34" s="99"/>
      <c r="AY34" s="96"/>
      <c r="AZ34" s="97"/>
      <c r="BA34" s="95"/>
      <c r="BB34" s="96"/>
      <c r="BC34" s="98"/>
      <c r="BD34" s="408">
        <f>SUM(AH34,AK34,AN34,AQ34,AT34,AW34,AZ34,BC34)</f>
        <v>2</v>
      </c>
      <c r="BE34" s="432"/>
      <c r="BF34" s="516" t="s">
        <v>322</v>
      </c>
      <c r="BG34" s="440"/>
      <c r="BH34" s="440"/>
      <c r="BI34" s="441"/>
      <c r="BJ34" s="58">
        <f t="shared" si="3"/>
        <v>34</v>
      </c>
      <c r="BP34" s="69"/>
      <c r="BQ34" s="69"/>
      <c r="BR34" s="69"/>
    </row>
    <row r="35" spans="1:70" s="70" customFormat="1" ht="51" customHeight="1" x14ac:dyDescent="0.4">
      <c r="A35" s="94" t="s">
        <v>116</v>
      </c>
      <c r="B35" s="411" t="s">
        <v>318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3"/>
      <c r="P35" s="445"/>
      <c r="Q35" s="409"/>
      <c r="R35" s="409">
        <v>2</v>
      </c>
      <c r="S35" s="410"/>
      <c r="T35" s="408">
        <f t="shared" ref="T35:T72" si="4">SUM(AF35,AI35,AL35,AO35,AR35,AU35,AX35)</f>
        <v>72</v>
      </c>
      <c r="U35" s="409"/>
      <c r="V35" s="409">
        <f t="shared" ref="V35:V72" si="5">SUM(AG35,AJ35,AM35,AP35,AS35,AV35,AY35)</f>
        <v>34</v>
      </c>
      <c r="W35" s="410"/>
      <c r="X35" s="408">
        <v>18</v>
      </c>
      <c r="Y35" s="409"/>
      <c r="Z35" s="409"/>
      <c r="AA35" s="409"/>
      <c r="AB35" s="409">
        <v>16</v>
      </c>
      <c r="AC35" s="409"/>
      <c r="AD35" s="409"/>
      <c r="AE35" s="432"/>
      <c r="AF35" s="99"/>
      <c r="AG35" s="96"/>
      <c r="AH35" s="97"/>
      <c r="AI35" s="95">
        <v>72</v>
      </c>
      <c r="AJ35" s="96">
        <v>34</v>
      </c>
      <c r="AK35" s="97">
        <v>2</v>
      </c>
      <c r="AL35" s="95"/>
      <c r="AM35" s="96"/>
      <c r="AN35" s="98"/>
      <c r="AO35" s="99"/>
      <c r="AP35" s="96"/>
      <c r="AQ35" s="98"/>
      <c r="AR35" s="99"/>
      <c r="AS35" s="96"/>
      <c r="AT35" s="97"/>
      <c r="AU35" s="95"/>
      <c r="AV35" s="96"/>
      <c r="AW35" s="98"/>
      <c r="AX35" s="99"/>
      <c r="AY35" s="96"/>
      <c r="AZ35" s="97"/>
      <c r="BA35" s="95"/>
      <c r="BB35" s="96"/>
      <c r="BC35" s="98"/>
      <c r="BD35" s="408">
        <f>SUM(AH35,AK35,AN35,AQ35,AT35,AW35,AZ35,BC35)</f>
        <v>2</v>
      </c>
      <c r="BE35" s="432"/>
      <c r="BF35" s="516" t="s">
        <v>324</v>
      </c>
      <c r="BG35" s="440"/>
      <c r="BH35" s="440"/>
      <c r="BI35" s="441"/>
      <c r="BJ35" s="58">
        <f t="shared" si="3"/>
        <v>34</v>
      </c>
      <c r="BP35" s="71"/>
      <c r="BQ35" s="71"/>
      <c r="BR35" s="71"/>
    </row>
    <row r="36" spans="1:70" s="70" customFormat="1" ht="42" customHeight="1" x14ac:dyDescent="0.4">
      <c r="A36" s="94" t="s">
        <v>145</v>
      </c>
      <c r="B36" s="411" t="s">
        <v>319</v>
      </c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3"/>
      <c r="P36" s="445">
        <v>3</v>
      </c>
      <c r="Q36" s="409"/>
      <c r="R36" s="409"/>
      <c r="S36" s="410"/>
      <c r="T36" s="408">
        <f t="shared" si="4"/>
        <v>144</v>
      </c>
      <c r="U36" s="409"/>
      <c r="V36" s="409">
        <f t="shared" si="5"/>
        <v>76</v>
      </c>
      <c r="W36" s="410"/>
      <c r="X36" s="408">
        <v>42</v>
      </c>
      <c r="Y36" s="409"/>
      <c r="Z36" s="409"/>
      <c r="AA36" s="409"/>
      <c r="AB36" s="409"/>
      <c r="AC36" s="409"/>
      <c r="AD36" s="409">
        <v>34</v>
      </c>
      <c r="AE36" s="432"/>
      <c r="AF36" s="99"/>
      <c r="AG36" s="96"/>
      <c r="AH36" s="97"/>
      <c r="AI36" s="95"/>
      <c r="AJ36" s="96"/>
      <c r="AK36" s="97"/>
      <c r="AL36" s="95">
        <v>144</v>
      </c>
      <c r="AM36" s="96">
        <v>76</v>
      </c>
      <c r="AN36" s="98">
        <v>4</v>
      </c>
      <c r="AO36" s="99"/>
      <c r="AP36" s="96"/>
      <c r="AQ36" s="98"/>
      <c r="AR36" s="99"/>
      <c r="AS36" s="96"/>
      <c r="AT36" s="97"/>
      <c r="AU36" s="95"/>
      <c r="AV36" s="96"/>
      <c r="AW36" s="98"/>
      <c r="AX36" s="99"/>
      <c r="AY36" s="96"/>
      <c r="AZ36" s="97"/>
      <c r="BA36" s="95"/>
      <c r="BB36" s="96"/>
      <c r="BC36" s="98"/>
      <c r="BD36" s="408">
        <f t="shared" ref="BD36:BD37" si="6">SUM(AH36,AK36,AN36,AQ36,AT36,AW36,AZ36,BC36)</f>
        <v>4</v>
      </c>
      <c r="BE36" s="432"/>
      <c r="BF36" s="516" t="s">
        <v>323</v>
      </c>
      <c r="BG36" s="440"/>
      <c r="BH36" s="440"/>
      <c r="BI36" s="441"/>
      <c r="BJ36" s="58">
        <f t="shared" si="3"/>
        <v>76</v>
      </c>
      <c r="BP36" s="71"/>
      <c r="BQ36" s="71"/>
      <c r="BR36" s="71"/>
    </row>
    <row r="37" spans="1:70" s="70" customFormat="1" ht="36" customHeight="1" x14ac:dyDescent="0.4">
      <c r="A37" s="94" t="s">
        <v>192</v>
      </c>
      <c r="B37" s="411" t="s">
        <v>320</v>
      </c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3"/>
      <c r="P37" s="445">
        <v>4</v>
      </c>
      <c r="Q37" s="409"/>
      <c r="R37" s="409"/>
      <c r="S37" s="410"/>
      <c r="T37" s="408">
        <f t="shared" si="4"/>
        <v>144</v>
      </c>
      <c r="U37" s="409"/>
      <c r="V37" s="409">
        <f t="shared" si="5"/>
        <v>60</v>
      </c>
      <c r="W37" s="410"/>
      <c r="X37" s="408">
        <v>34</v>
      </c>
      <c r="Y37" s="409"/>
      <c r="Z37" s="409"/>
      <c r="AA37" s="409"/>
      <c r="AB37" s="409">
        <v>26</v>
      </c>
      <c r="AC37" s="409"/>
      <c r="AD37" s="409"/>
      <c r="AE37" s="432"/>
      <c r="AF37" s="99"/>
      <c r="AG37" s="96"/>
      <c r="AH37" s="97"/>
      <c r="AI37" s="95"/>
      <c r="AJ37" s="96"/>
      <c r="AK37" s="97"/>
      <c r="AL37" s="95"/>
      <c r="AM37" s="96"/>
      <c r="AN37" s="98"/>
      <c r="AO37" s="99">
        <v>144</v>
      </c>
      <c r="AP37" s="96">
        <v>60</v>
      </c>
      <c r="AQ37" s="98">
        <v>4</v>
      </c>
      <c r="AR37" s="99"/>
      <c r="AS37" s="96"/>
      <c r="AT37" s="97"/>
      <c r="AU37" s="95"/>
      <c r="AV37" s="96"/>
      <c r="AW37" s="98"/>
      <c r="AX37" s="99"/>
      <c r="AY37" s="96"/>
      <c r="AZ37" s="97"/>
      <c r="BA37" s="95"/>
      <c r="BB37" s="96"/>
      <c r="BC37" s="98"/>
      <c r="BD37" s="408">
        <f t="shared" si="6"/>
        <v>4</v>
      </c>
      <c r="BE37" s="432"/>
      <c r="BF37" s="516" t="s">
        <v>325</v>
      </c>
      <c r="BG37" s="440"/>
      <c r="BH37" s="440"/>
      <c r="BI37" s="441"/>
      <c r="BJ37" s="58">
        <f t="shared" si="3"/>
        <v>60</v>
      </c>
      <c r="BP37" s="71"/>
      <c r="BQ37" s="71"/>
      <c r="BR37" s="71"/>
    </row>
    <row r="38" spans="1:70" s="70" customFormat="1" ht="43.5" customHeight="1" x14ac:dyDescent="0.4">
      <c r="A38" s="329" t="s">
        <v>112</v>
      </c>
      <c r="B38" s="572" t="s">
        <v>147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4"/>
      <c r="P38" s="445"/>
      <c r="Q38" s="409"/>
      <c r="R38" s="409"/>
      <c r="S38" s="410"/>
      <c r="T38" s="408"/>
      <c r="U38" s="409"/>
      <c r="V38" s="409"/>
      <c r="W38" s="410"/>
      <c r="X38" s="408"/>
      <c r="Y38" s="409"/>
      <c r="Z38" s="409"/>
      <c r="AA38" s="409"/>
      <c r="AB38" s="409"/>
      <c r="AC38" s="409"/>
      <c r="AD38" s="409"/>
      <c r="AE38" s="432"/>
      <c r="AF38" s="99"/>
      <c r="AG38" s="96"/>
      <c r="AH38" s="97"/>
      <c r="AI38" s="95"/>
      <c r="AJ38" s="96"/>
      <c r="AK38" s="97"/>
      <c r="AL38" s="95"/>
      <c r="AM38" s="96"/>
      <c r="AN38" s="98"/>
      <c r="AO38" s="99"/>
      <c r="AP38" s="96"/>
      <c r="AQ38" s="98"/>
      <c r="AR38" s="99"/>
      <c r="AS38" s="96"/>
      <c r="AT38" s="97"/>
      <c r="AU38" s="95"/>
      <c r="AV38" s="96"/>
      <c r="AW38" s="98"/>
      <c r="AX38" s="99"/>
      <c r="AY38" s="96"/>
      <c r="AZ38" s="97"/>
      <c r="BA38" s="95"/>
      <c r="BB38" s="96"/>
      <c r="BC38" s="98"/>
      <c r="BD38" s="408">
        <f t="shared" ref="BD38:BD51" si="7">SUM(AH38,AK38,AN38,AQ38,AT38,AW38,AZ38,BC38)</f>
        <v>0</v>
      </c>
      <c r="BE38" s="432"/>
      <c r="BF38" s="516"/>
      <c r="BG38" s="440"/>
      <c r="BH38" s="440"/>
      <c r="BI38" s="441"/>
      <c r="BJ38" s="58">
        <f t="shared" si="3"/>
        <v>0</v>
      </c>
      <c r="BP38" s="71"/>
      <c r="BQ38" s="71"/>
      <c r="BR38" s="71"/>
    </row>
    <row r="39" spans="1:70" s="70" customFormat="1" ht="46.5" customHeight="1" x14ac:dyDescent="0.4">
      <c r="A39" s="94" t="s">
        <v>113</v>
      </c>
      <c r="B39" s="411" t="s">
        <v>212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  <c r="P39" s="445"/>
      <c r="Q39" s="409"/>
      <c r="R39" s="409">
        <v>1</v>
      </c>
      <c r="S39" s="410"/>
      <c r="T39" s="408">
        <f t="shared" si="4"/>
        <v>108</v>
      </c>
      <c r="U39" s="409"/>
      <c r="V39" s="409">
        <f t="shared" si="5"/>
        <v>40</v>
      </c>
      <c r="W39" s="410"/>
      <c r="X39" s="408"/>
      <c r="Y39" s="409"/>
      <c r="Z39" s="409"/>
      <c r="AA39" s="409"/>
      <c r="AB39" s="409">
        <v>40</v>
      </c>
      <c r="AC39" s="409"/>
      <c r="AD39" s="409"/>
      <c r="AE39" s="432"/>
      <c r="AF39" s="99">
        <v>108</v>
      </c>
      <c r="AG39" s="96">
        <v>40</v>
      </c>
      <c r="AH39" s="97">
        <v>3</v>
      </c>
      <c r="AI39" s="95"/>
      <c r="AJ39" s="96"/>
      <c r="AK39" s="97"/>
      <c r="AL39" s="95"/>
      <c r="AM39" s="96"/>
      <c r="AN39" s="98"/>
      <c r="AO39" s="99"/>
      <c r="AP39" s="96"/>
      <c r="AQ39" s="98"/>
      <c r="AR39" s="99"/>
      <c r="AS39" s="96"/>
      <c r="AT39" s="97"/>
      <c r="AU39" s="95"/>
      <c r="AV39" s="96"/>
      <c r="AW39" s="98"/>
      <c r="AX39" s="99"/>
      <c r="AY39" s="96"/>
      <c r="AZ39" s="97"/>
      <c r="BA39" s="95"/>
      <c r="BB39" s="96"/>
      <c r="BC39" s="98"/>
      <c r="BD39" s="408">
        <f>SUM(AH39,AK39,AN39,AQ39,AT39,AW39,AZ39,BC39)</f>
        <v>3</v>
      </c>
      <c r="BE39" s="432"/>
      <c r="BF39" s="516" t="s">
        <v>128</v>
      </c>
      <c r="BG39" s="440"/>
      <c r="BH39" s="440"/>
      <c r="BI39" s="441"/>
      <c r="BJ39" s="58">
        <f t="shared" si="3"/>
        <v>40</v>
      </c>
      <c r="BP39" s="71"/>
      <c r="BQ39" s="71"/>
      <c r="BR39" s="71"/>
    </row>
    <row r="40" spans="1:70" s="70" customFormat="1" ht="46.5" customHeight="1" x14ac:dyDescent="0.4">
      <c r="A40" s="94" t="s">
        <v>129</v>
      </c>
      <c r="B40" s="411" t="s">
        <v>146</v>
      </c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3"/>
      <c r="P40" s="445">
        <v>2</v>
      </c>
      <c r="Q40" s="409"/>
      <c r="R40" s="409">
        <v>1</v>
      </c>
      <c r="S40" s="410"/>
      <c r="T40" s="408">
        <f t="shared" si="4"/>
        <v>216</v>
      </c>
      <c r="U40" s="409"/>
      <c r="V40" s="409">
        <f t="shared" si="5"/>
        <v>120</v>
      </c>
      <c r="W40" s="410"/>
      <c r="X40" s="408"/>
      <c r="Y40" s="409"/>
      <c r="Z40" s="409"/>
      <c r="AA40" s="409"/>
      <c r="AB40" s="409">
        <v>120</v>
      </c>
      <c r="AC40" s="409"/>
      <c r="AD40" s="409"/>
      <c r="AE40" s="432"/>
      <c r="AF40" s="99">
        <v>108</v>
      </c>
      <c r="AG40" s="96">
        <v>60</v>
      </c>
      <c r="AH40" s="97">
        <v>3</v>
      </c>
      <c r="AI40" s="95">
        <v>108</v>
      </c>
      <c r="AJ40" s="96">
        <v>60</v>
      </c>
      <c r="AK40" s="97">
        <v>3</v>
      </c>
      <c r="AL40" s="95"/>
      <c r="AM40" s="96"/>
      <c r="AN40" s="98"/>
      <c r="AO40" s="99"/>
      <c r="AP40" s="96"/>
      <c r="AQ40" s="98"/>
      <c r="AR40" s="99"/>
      <c r="AS40" s="96"/>
      <c r="AT40" s="97"/>
      <c r="AU40" s="95"/>
      <c r="AV40" s="96"/>
      <c r="AW40" s="98"/>
      <c r="AX40" s="99"/>
      <c r="AY40" s="96"/>
      <c r="AZ40" s="97"/>
      <c r="BA40" s="95"/>
      <c r="BB40" s="96"/>
      <c r="BC40" s="98"/>
      <c r="BD40" s="408">
        <f t="shared" si="7"/>
        <v>6</v>
      </c>
      <c r="BE40" s="432"/>
      <c r="BF40" s="516" t="s">
        <v>128</v>
      </c>
      <c r="BG40" s="440"/>
      <c r="BH40" s="440"/>
      <c r="BI40" s="441"/>
      <c r="BJ40" s="58">
        <f t="shared" si="3"/>
        <v>120</v>
      </c>
      <c r="BP40" s="71"/>
      <c r="BQ40" s="71"/>
      <c r="BR40" s="71"/>
    </row>
    <row r="41" spans="1:70" s="70" customFormat="1" ht="46.5" customHeight="1" x14ac:dyDescent="0.4">
      <c r="A41" s="329" t="s">
        <v>114</v>
      </c>
      <c r="B41" s="572" t="s">
        <v>213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4"/>
      <c r="P41" s="516"/>
      <c r="Q41" s="440"/>
      <c r="R41" s="440"/>
      <c r="S41" s="612"/>
      <c r="T41" s="408"/>
      <c r="U41" s="409"/>
      <c r="V41" s="409"/>
      <c r="W41" s="410"/>
      <c r="X41" s="408"/>
      <c r="Y41" s="409"/>
      <c r="Z41" s="409"/>
      <c r="AA41" s="409"/>
      <c r="AB41" s="409"/>
      <c r="AC41" s="409"/>
      <c r="AD41" s="409"/>
      <c r="AE41" s="432"/>
      <c r="AF41" s="99"/>
      <c r="AG41" s="96"/>
      <c r="AH41" s="97"/>
      <c r="AI41" s="95"/>
      <c r="AJ41" s="96"/>
      <c r="AK41" s="97"/>
      <c r="AL41" s="95"/>
      <c r="AM41" s="96"/>
      <c r="AN41" s="98"/>
      <c r="AO41" s="99"/>
      <c r="AP41" s="96"/>
      <c r="AQ41" s="98"/>
      <c r="AR41" s="99"/>
      <c r="AS41" s="96"/>
      <c r="AT41" s="97"/>
      <c r="AU41" s="95"/>
      <c r="AV41" s="96"/>
      <c r="AW41" s="98"/>
      <c r="AX41" s="99"/>
      <c r="AY41" s="96"/>
      <c r="AZ41" s="97"/>
      <c r="BA41" s="95"/>
      <c r="BB41" s="96"/>
      <c r="BC41" s="98"/>
      <c r="BD41" s="408">
        <f t="shared" si="7"/>
        <v>0</v>
      </c>
      <c r="BE41" s="432"/>
      <c r="BF41" s="516"/>
      <c r="BG41" s="440"/>
      <c r="BH41" s="440"/>
      <c r="BI41" s="441"/>
      <c r="BJ41" s="58">
        <f t="shared" si="3"/>
        <v>0</v>
      </c>
      <c r="BP41" s="71"/>
      <c r="BQ41" s="71"/>
      <c r="BR41" s="71"/>
    </row>
    <row r="42" spans="1:70" s="75" customFormat="1" ht="47.25" customHeight="1" x14ac:dyDescent="0.4">
      <c r="A42" s="94" t="s">
        <v>214</v>
      </c>
      <c r="B42" s="411" t="s">
        <v>281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3"/>
      <c r="P42" s="516">
        <v>1</v>
      </c>
      <c r="Q42" s="440"/>
      <c r="R42" s="440"/>
      <c r="S42" s="612"/>
      <c r="T42" s="408">
        <f t="shared" si="4"/>
        <v>120</v>
      </c>
      <c r="U42" s="409"/>
      <c r="V42" s="409">
        <f t="shared" si="5"/>
        <v>68</v>
      </c>
      <c r="W42" s="410"/>
      <c r="X42" s="408">
        <v>34</v>
      </c>
      <c r="Y42" s="409"/>
      <c r="Z42" s="409"/>
      <c r="AA42" s="409"/>
      <c r="AB42" s="409">
        <v>34</v>
      </c>
      <c r="AC42" s="409"/>
      <c r="AD42" s="409"/>
      <c r="AE42" s="432"/>
      <c r="AF42" s="99">
        <v>120</v>
      </c>
      <c r="AG42" s="96">
        <v>68</v>
      </c>
      <c r="AH42" s="97">
        <v>3</v>
      </c>
      <c r="AI42" s="95"/>
      <c r="AJ42" s="96"/>
      <c r="AK42" s="97"/>
      <c r="AL42" s="95"/>
      <c r="AM42" s="96"/>
      <c r="AN42" s="98"/>
      <c r="AO42" s="99"/>
      <c r="AP42" s="96"/>
      <c r="AQ42" s="98"/>
      <c r="AR42" s="99"/>
      <c r="AS42" s="96"/>
      <c r="AT42" s="97"/>
      <c r="AU42" s="95"/>
      <c r="AV42" s="96"/>
      <c r="AW42" s="98"/>
      <c r="AX42" s="99"/>
      <c r="AY42" s="96"/>
      <c r="AZ42" s="97"/>
      <c r="BA42" s="95"/>
      <c r="BB42" s="96"/>
      <c r="BC42" s="98"/>
      <c r="BD42" s="408">
        <f t="shared" si="7"/>
        <v>3</v>
      </c>
      <c r="BE42" s="432"/>
      <c r="BF42" s="516" t="s">
        <v>329</v>
      </c>
      <c r="BG42" s="440"/>
      <c r="BH42" s="440"/>
      <c r="BI42" s="441"/>
      <c r="BJ42" s="58">
        <f t="shared" si="3"/>
        <v>68</v>
      </c>
      <c r="BP42" s="69"/>
      <c r="BQ42" s="69"/>
      <c r="BR42" s="69"/>
    </row>
    <row r="43" spans="1:70" s="75" customFormat="1" ht="48" customHeight="1" x14ac:dyDescent="0.4">
      <c r="A43" s="94" t="s">
        <v>215</v>
      </c>
      <c r="B43" s="411" t="s">
        <v>216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3"/>
      <c r="P43" s="516">
        <v>2</v>
      </c>
      <c r="Q43" s="440"/>
      <c r="R43" s="440">
        <v>1</v>
      </c>
      <c r="S43" s="612"/>
      <c r="T43" s="408">
        <f t="shared" si="4"/>
        <v>330</v>
      </c>
      <c r="U43" s="409"/>
      <c r="V43" s="409">
        <f t="shared" si="5"/>
        <v>176</v>
      </c>
      <c r="W43" s="410"/>
      <c r="X43" s="408">
        <v>82</v>
      </c>
      <c r="Y43" s="409"/>
      <c r="Z43" s="409"/>
      <c r="AA43" s="409"/>
      <c r="AB43" s="409">
        <v>94</v>
      </c>
      <c r="AC43" s="409"/>
      <c r="AD43" s="409"/>
      <c r="AE43" s="432"/>
      <c r="AF43" s="99">
        <v>120</v>
      </c>
      <c r="AG43" s="96">
        <v>68</v>
      </c>
      <c r="AH43" s="97">
        <v>3</v>
      </c>
      <c r="AI43" s="95">
        <v>210</v>
      </c>
      <c r="AJ43" s="96">
        <v>108</v>
      </c>
      <c r="AK43" s="97">
        <v>6</v>
      </c>
      <c r="AL43" s="95"/>
      <c r="AM43" s="96"/>
      <c r="AN43" s="98"/>
      <c r="AO43" s="99"/>
      <c r="AP43" s="96"/>
      <c r="AQ43" s="98"/>
      <c r="AR43" s="99"/>
      <c r="AS43" s="96"/>
      <c r="AT43" s="97"/>
      <c r="AU43" s="95"/>
      <c r="AV43" s="96"/>
      <c r="AW43" s="98"/>
      <c r="AX43" s="99"/>
      <c r="AY43" s="96"/>
      <c r="AZ43" s="97"/>
      <c r="BA43" s="95"/>
      <c r="BB43" s="96"/>
      <c r="BC43" s="98"/>
      <c r="BD43" s="408">
        <f t="shared" si="7"/>
        <v>9</v>
      </c>
      <c r="BE43" s="432"/>
      <c r="BF43" s="516" t="s">
        <v>330</v>
      </c>
      <c r="BG43" s="440"/>
      <c r="BH43" s="440"/>
      <c r="BI43" s="441"/>
      <c r="BJ43" s="58">
        <f t="shared" si="3"/>
        <v>176</v>
      </c>
      <c r="BP43" s="69"/>
      <c r="BQ43" s="69"/>
      <c r="BR43" s="69"/>
    </row>
    <row r="44" spans="1:70" s="75" customFormat="1" ht="45" customHeight="1" x14ac:dyDescent="0.4">
      <c r="A44" s="329" t="s">
        <v>126</v>
      </c>
      <c r="B44" s="572" t="s">
        <v>282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4"/>
      <c r="P44" s="445"/>
      <c r="Q44" s="409"/>
      <c r="R44" s="409"/>
      <c r="S44" s="410"/>
      <c r="T44" s="408"/>
      <c r="U44" s="409"/>
      <c r="V44" s="409"/>
      <c r="W44" s="410"/>
      <c r="X44" s="408"/>
      <c r="Y44" s="409"/>
      <c r="Z44" s="409"/>
      <c r="AA44" s="409"/>
      <c r="AB44" s="409"/>
      <c r="AC44" s="409"/>
      <c r="AD44" s="409">
        <f>SUM(AD45:AE51)</f>
        <v>0</v>
      </c>
      <c r="AE44" s="432"/>
      <c r="AF44" s="99"/>
      <c r="AG44" s="96"/>
      <c r="AH44" s="97"/>
      <c r="AI44" s="95"/>
      <c r="AJ44" s="96"/>
      <c r="AK44" s="97"/>
      <c r="AL44" s="95"/>
      <c r="AM44" s="96"/>
      <c r="AN44" s="98"/>
      <c r="AO44" s="99"/>
      <c r="AP44" s="96"/>
      <c r="AQ44" s="98"/>
      <c r="AR44" s="99"/>
      <c r="AS44" s="96"/>
      <c r="AT44" s="97"/>
      <c r="AU44" s="95"/>
      <c r="AV44" s="96"/>
      <c r="AW44" s="98"/>
      <c r="AX44" s="99"/>
      <c r="AY44" s="96"/>
      <c r="AZ44" s="97"/>
      <c r="BA44" s="95"/>
      <c r="BB44" s="96"/>
      <c r="BC44" s="98"/>
      <c r="BD44" s="408">
        <f t="shared" si="7"/>
        <v>0</v>
      </c>
      <c r="BE44" s="432"/>
      <c r="BF44" s="516"/>
      <c r="BG44" s="440"/>
      <c r="BH44" s="440"/>
      <c r="BI44" s="441"/>
      <c r="BJ44" s="58">
        <f t="shared" si="3"/>
        <v>0</v>
      </c>
      <c r="BP44" s="69"/>
      <c r="BQ44" s="69"/>
      <c r="BR44" s="69"/>
    </row>
    <row r="45" spans="1:70" s="70" customFormat="1" ht="51" customHeight="1" thickBot="1" x14ac:dyDescent="0.45">
      <c r="A45" s="248" t="s">
        <v>127</v>
      </c>
      <c r="B45" s="551" t="s">
        <v>148</v>
      </c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616"/>
      <c r="P45" s="617"/>
      <c r="Q45" s="529"/>
      <c r="R45" s="529">
        <v>2</v>
      </c>
      <c r="S45" s="618"/>
      <c r="T45" s="571">
        <f t="shared" si="4"/>
        <v>108</v>
      </c>
      <c r="U45" s="529"/>
      <c r="V45" s="529">
        <f t="shared" si="5"/>
        <v>50</v>
      </c>
      <c r="W45" s="618"/>
      <c r="X45" s="571">
        <v>26</v>
      </c>
      <c r="Y45" s="529"/>
      <c r="Z45" s="529"/>
      <c r="AA45" s="529"/>
      <c r="AB45" s="529">
        <v>24</v>
      </c>
      <c r="AC45" s="529"/>
      <c r="AD45" s="529"/>
      <c r="AE45" s="530"/>
      <c r="AF45" s="249"/>
      <c r="AG45" s="111"/>
      <c r="AH45" s="250"/>
      <c r="AI45" s="151">
        <v>108</v>
      </c>
      <c r="AJ45" s="111">
        <v>50</v>
      </c>
      <c r="AK45" s="250">
        <v>3</v>
      </c>
      <c r="AL45" s="151"/>
      <c r="AM45" s="111"/>
      <c r="AN45" s="152"/>
      <c r="AO45" s="249"/>
      <c r="AP45" s="111"/>
      <c r="AQ45" s="152"/>
      <c r="AR45" s="249"/>
      <c r="AS45" s="111"/>
      <c r="AT45" s="250"/>
      <c r="AU45" s="151"/>
      <c r="AV45" s="111"/>
      <c r="AW45" s="152"/>
      <c r="AX45" s="249"/>
      <c r="AY45" s="111"/>
      <c r="AZ45" s="250"/>
      <c r="BA45" s="151"/>
      <c r="BB45" s="111"/>
      <c r="BC45" s="152"/>
      <c r="BD45" s="571">
        <f>SUM(AH45,AK45,AN45,AQ45,AT45,AW61,AZ45)</f>
        <v>3</v>
      </c>
      <c r="BE45" s="530"/>
      <c r="BF45" s="613" t="s">
        <v>326</v>
      </c>
      <c r="BG45" s="614"/>
      <c r="BH45" s="614"/>
      <c r="BI45" s="615"/>
      <c r="BJ45" s="58">
        <f t="shared" si="3"/>
        <v>50</v>
      </c>
      <c r="BP45" s="71"/>
      <c r="BQ45" s="71"/>
      <c r="BR45" s="71"/>
    </row>
    <row r="46" spans="1:70" s="73" customFormat="1" ht="32.4" customHeight="1" thickBot="1" x14ac:dyDescent="0.3">
      <c r="A46" s="459" t="s">
        <v>98</v>
      </c>
      <c r="B46" s="463" t="s">
        <v>440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517"/>
      <c r="P46" s="477" t="s">
        <v>8</v>
      </c>
      <c r="Q46" s="472"/>
      <c r="R46" s="477" t="s">
        <v>9</v>
      </c>
      <c r="S46" s="471"/>
      <c r="T46" s="480" t="s">
        <v>10</v>
      </c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2"/>
      <c r="AF46" s="483" t="s">
        <v>36</v>
      </c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4"/>
      <c r="AS46" s="484"/>
      <c r="AT46" s="484"/>
      <c r="AU46" s="484"/>
      <c r="AV46" s="484"/>
      <c r="AW46" s="484"/>
      <c r="AX46" s="484"/>
      <c r="AY46" s="484"/>
      <c r="AZ46" s="484"/>
      <c r="BA46" s="484"/>
      <c r="BB46" s="484"/>
      <c r="BC46" s="485"/>
      <c r="BD46" s="486" t="s">
        <v>24</v>
      </c>
      <c r="BE46" s="487"/>
      <c r="BF46" s="492" t="s">
        <v>99</v>
      </c>
      <c r="BG46" s="492"/>
      <c r="BH46" s="492"/>
      <c r="BI46" s="493"/>
      <c r="BJ46" s="57"/>
      <c r="BP46" s="25"/>
      <c r="BQ46" s="25"/>
      <c r="BR46" s="25"/>
    </row>
    <row r="47" spans="1:70" s="73" customFormat="1" ht="32.4" customHeight="1" thickBot="1" x14ac:dyDescent="0.3">
      <c r="A47" s="460"/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518"/>
      <c r="P47" s="478"/>
      <c r="Q47" s="474"/>
      <c r="R47" s="478"/>
      <c r="S47" s="473"/>
      <c r="T47" s="498" t="s">
        <v>5</v>
      </c>
      <c r="U47" s="471"/>
      <c r="V47" s="477" t="s">
        <v>11</v>
      </c>
      <c r="W47" s="501"/>
      <c r="X47" s="502" t="s">
        <v>12</v>
      </c>
      <c r="Y47" s="503"/>
      <c r="Z47" s="503"/>
      <c r="AA47" s="503"/>
      <c r="AB47" s="503"/>
      <c r="AC47" s="503"/>
      <c r="AD47" s="503"/>
      <c r="AE47" s="504"/>
      <c r="AF47" s="505" t="s">
        <v>14</v>
      </c>
      <c r="AG47" s="506"/>
      <c r="AH47" s="506"/>
      <c r="AI47" s="506"/>
      <c r="AJ47" s="506"/>
      <c r="AK47" s="507"/>
      <c r="AL47" s="508" t="s">
        <v>15</v>
      </c>
      <c r="AM47" s="506"/>
      <c r="AN47" s="506"/>
      <c r="AO47" s="506"/>
      <c r="AP47" s="506"/>
      <c r="AQ47" s="507"/>
      <c r="AR47" s="508" t="s">
        <v>16</v>
      </c>
      <c r="AS47" s="506"/>
      <c r="AT47" s="506"/>
      <c r="AU47" s="506"/>
      <c r="AV47" s="506"/>
      <c r="AW47" s="507"/>
      <c r="AX47" s="508" t="s">
        <v>156</v>
      </c>
      <c r="AY47" s="506"/>
      <c r="AZ47" s="506"/>
      <c r="BA47" s="506"/>
      <c r="BB47" s="506"/>
      <c r="BC47" s="507"/>
      <c r="BD47" s="488"/>
      <c r="BE47" s="489"/>
      <c r="BF47" s="494"/>
      <c r="BG47" s="494"/>
      <c r="BH47" s="494"/>
      <c r="BI47" s="495"/>
      <c r="BJ47" s="57"/>
      <c r="BP47" s="25"/>
      <c r="BQ47" s="25"/>
      <c r="BR47" s="25"/>
    </row>
    <row r="48" spans="1:70" s="73" customFormat="1" ht="97.5" customHeight="1" thickBot="1" x14ac:dyDescent="0.3">
      <c r="A48" s="460"/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518"/>
      <c r="P48" s="478"/>
      <c r="Q48" s="474"/>
      <c r="R48" s="478"/>
      <c r="S48" s="473"/>
      <c r="T48" s="499"/>
      <c r="U48" s="473"/>
      <c r="V48" s="478"/>
      <c r="W48" s="473"/>
      <c r="X48" s="509" t="s">
        <v>13</v>
      </c>
      <c r="Y48" s="472"/>
      <c r="Z48" s="510" t="s">
        <v>100</v>
      </c>
      <c r="AA48" s="472"/>
      <c r="AB48" s="510" t="s">
        <v>101</v>
      </c>
      <c r="AC48" s="472"/>
      <c r="AD48" s="477" t="s">
        <v>74</v>
      </c>
      <c r="AE48" s="501"/>
      <c r="AF48" s="512" t="s">
        <v>151</v>
      </c>
      <c r="AG48" s="506"/>
      <c r="AH48" s="513"/>
      <c r="AI48" s="512" t="s">
        <v>182</v>
      </c>
      <c r="AJ48" s="506"/>
      <c r="AK48" s="513"/>
      <c r="AL48" s="512" t="s">
        <v>180</v>
      </c>
      <c r="AM48" s="506"/>
      <c r="AN48" s="507"/>
      <c r="AO48" s="514" t="s">
        <v>181</v>
      </c>
      <c r="AP48" s="506"/>
      <c r="AQ48" s="507"/>
      <c r="AR48" s="514" t="s">
        <v>152</v>
      </c>
      <c r="AS48" s="506"/>
      <c r="AT48" s="513"/>
      <c r="AU48" s="512" t="s">
        <v>153</v>
      </c>
      <c r="AV48" s="506"/>
      <c r="AW48" s="507"/>
      <c r="AX48" s="514" t="s">
        <v>191</v>
      </c>
      <c r="AY48" s="506"/>
      <c r="AZ48" s="513"/>
      <c r="BA48" s="512" t="s">
        <v>154</v>
      </c>
      <c r="BB48" s="506"/>
      <c r="BC48" s="507"/>
      <c r="BD48" s="488"/>
      <c r="BE48" s="489"/>
      <c r="BF48" s="494"/>
      <c r="BG48" s="494"/>
      <c r="BH48" s="494"/>
      <c r="BI48" s="495"/>
      <c r="BJ48" s="57"/>
      <c r="BP48" s="25"/>
      <c r="BQ48" s="25"/>
      <c r="BR48" s="25"/>
    </row>
    <row r="49" spans="1:70" s="73" customFormat="1" ht="158.25" customHeight="1" thickBot="1" x14ac:dyDescent="0.3">
      <c r="A49" s="461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519"/>
      <c r="P49" s="479"/>
      <c r="Q49" s="476"/>
      <c r="R49" s="479"/>
      <c r="S49" s="475"/>
      <c r="T49" s="500"/>
      <c r="U49" s="475"/>
      <c r="V49" s="479"/>
      <c r="W49" s="475"/>
      <c r="X49" s="500"/>
      <c r="Y49" s="476"/>
      <c r="Z49" s="479"/>
      <c r="AA49" s="476"/>
      <c r="AB49" s="479"/>
      <c r="AC49" s="476"/>
      <c r="AD49" s="479"/>
      <c r="AE49" s="511"/>
      <c r="AF49" s="87" t="s">
        <v>3</v>
      </c>
      <c r="AG49" s="88" t="s">
        <v>17</v>
      </c>
      <c r="AH49" s="208" t="s">
        <v>18</v>
      </c>
      <c r="AI49" s="87" t="s">
        <v>3</v>
      </c>
      <c r="AJ49" s="88" t="s">
        <v>17</v>
      </c>
      <c r="AK49" s="208" t="s">
        <v>18</v>
      </c>
      <c r="AL49" s="87" t="s">
        <v>3</v>
      </c>
      <c r="AM49" s="88" t="s">
        <v>17</v>
      </c>
      <c r="AN49" s="89" t="s">
        <v>18</v>
      </c>
      <c r="AO49" s="207" t="s">
        <v>3</v>
      </c>
      <c r="AP49" s="88" t="s">
        <v>17</v>
      </c>
      <c r="AQ49" s="89" t="s">
        <v>18</v>
      </c>
      <c r="AR49" s="209" t="s">
        <v>3</v>
      </c>
      <c r="AS49" s="88" t="s">
        <v>17</v>
      </c>
      <c r="AT49" s="209" t="s">
        <v>18</v>
      </c>
      <c r="AU49" s="90" t="s">
        <v>3</v>
      </c>
      <c r="AV49" s="88" t="s">
        <v>17</v>
      </c>
      <c r="AW49" s="91" t="s">
        <v>18</v>
      </c>
      <c r="AX49" s="209" t="s">
        <v>3</v>
      </c>
      <c r="AY49" s="88" t="s">
        <v>17</v>
      </c>
      <c r="AZ49" s="209" t="s">
        <v>18</v>
      </c>
      <c r="BA49" s="90" t="s">
        <v>3</v>
      </c>
      <c r="BB49" s="88" t="s">
        <v>17</v>
      </c>
      <c r="BC49" s="91" t="s">
        <v>18</v>
      </c>
      <c r="BD49" s="490"/>
      <c r="BE49" s="491"/>
      <c r="BF49" s="496"/>
      <c r="BG49" s="496"/>
      <c r="BH49" s="496"/>
      <c r="BI49" s="497"/>
      <c r="BJ49" s="57"/>
      <c r="BP49" s="25"/>
      <c r="BQ49" s="25"/>
      <c r="BR49" s="25"/>
    </row>
    <row r="50" spans="1:70" s="75" customFormat="1" ht="47.25" customHeight="1" x14ac:dyDescent="0.4">
      <c r="A50" s="210" t="s">
        <v>132</v>
      </c>
      <c r="B50" s="622" t="s">
        <v>234</v>
      </c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4"/>
      <c r="P50" s="625">
        <v>3</v>
      </c>
      <c r="Q50" s="626"/>
      <c r="R50" s="626"/>
      <c r="S50" s="627"/>
      <c r="T50" s="619">
        <f t="shared" si="4"/>
        <v>108</v>
      </c>
      <c r="U50" s="626"/>
      <c r="V50" s="626">
        <f t="shared" si="5"/>
        <v>50</v>
      </c>
      <c r="W50" s="627"/>
      <c r="X50" s="397">
        <v>26</v>
      </c>
      <c r="Y50" s="398"/>
      <c r="Z50" s="398"/>
      <c r="AA50" s="398"/>
      <c r="AB50" s="398">
        <v>24</v>
      </c>
      <c r="AC50" s="398"/>
      <c r="AD50" s="398"/>
      <c r="AE50" s="533"/>
      <c r="AF50" s="211"/>
      <c r="AG50" s="121"/>
      <c r="AH50" s="122"/>
      <c r="AI50" s="130"/>
      <c r="AJ50" s="121"/>
      <c r="AK50" s="122"/>
      <c r="AL50" s="130">
        <v>108</v>
      </c>
      <c r="AM50" s="121">
        <v>50</v>
      </c>
      <c r="AN50" s="127">
        <v>3</v>
      </c>
      <c r="AO50" s="211"/>
      <c r="AP50" s="121"/>
      <c r="AQ50" s="127"/>
      <c r="AR50" s="211"/>
      <c r="AS50" s="121"/>
      <c r="AT50" s="122"/>
      <c r="AU50" s="130"/>
      <c r="AV50" s="121"/>
      <c r="AW50" s="127"/>
      <c r="AX50" s="211"/>
      <c r="AY50" s="121"/>
      <c r="AZ50" s="122"/>
      <c r="BA50" s="130"/>
      <c r="BB50" s="121"/>
      <c r="BC50" s="127"/>
      <c r="BD50" s="619">
        <f t="shared" si="7"/>
        <v>3</v>
      </c>
      <c r="BE50" s="620"/>
      <c r="BF50" s="621" t="s">
        <v>327</v>
      </c>
      <c r="BG50" s="607"/>
      <c r="BH50" s="607"/>
      <c r="BI50" s="608"/>
      <c r="BJ50" s="58">
        <f t="shared" si="3"/>
        <v>50</v>
      </c>
      <c r="BP50" s="69"/>
      <c r="BQ50" s="69"/>
      <c r="BR50" s="69"/>
    </row>
    <row r="51" spans="1:70" s="70" customFormat="1" ht="39.9" customHeight="1" x14ac:dyDescent="0.4">
      <c r="A51" s="195" t="s">
        <v>149</v>
      </c>
      <c r="B51" s="411" t="s">
        <v>150</v>
      </c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3"/>
      <c r="P51" s="445">
        <v>3</v>
      </c>
      <c r="Q51" s="409"/>
      <c r="R51" s="409"/>
      <c r="S51" s="410"/>
      <c r="T51" s="408">
        <f t="shared" si="4"/>
        <v>108</v>
      </c>
      <c r="U51" s="409"/>
      <c r="V51" s="409">
        <f t="shared" si="5"/>
        <v>50</v>
      </c>
      <c r="W51" s="410"/>
      <c r="X51" s="408">
        <v>26</v>
      </c>
      <c r="Y51" s="409"/>
      <c r="Z51" s="409"/>
      <c r="AA51" s="409"/>
      <c r="AB51" s="409">
        <v>24</v>
      </c>
      <c r="AC51" s="409"/>
      <c r="AD51" s="409"/>
      <c r="AE51" s="432"/>
      <c r="AF51" s="99"/>
      <c r="AG51" s="96"/>
      <c r="AH51" s="97"/>
      <c r="AI51" s="95"/>
      <c r="AJ51" s="96"/>
      <c r="AK51" s="97"/>
      <c r="AL51" s="95">
        <v>108</v>
      </c>
      <c r="AM51" s="96">
        <v>50</v>
      </c>
      <c r="AN51" s="98">
        <v>3</v>
      </c>
      <c r="AO51" s="99"/>
      <c r="AP51" s="96"/>
      <c r="AQ51" s="98"/>
      <c r="AR51" s="99"/>
      <c r="AS51" s="96"/>
      <c r="AT51" s="97"/>
      <c r="AU51" s="95"/>
      <c r="AV51" s="96"/>
      <c r="AW51" s="98"/>
      <c r="AX51" s="99"/>
      <c r="AY51" s="96"/>
      <c r="AZ51" s="97"/>
      <c r="BA51" s="95"/>
      <c r="BB51" s="96"/>
      <c r="BC51" s="98"/>
      <c r="BD51" s="408">
        <f t="shared" si="7"/>
        <v>3</v>
      </c>
      <c r="BE51" s="432"/>
      <c r="BF51" s="444" t="s">
        <v>328</v>
      </c>
      <c r="BG51" s="440"/>
      <c r="BH51" s="440"/>
      <c r="BI51" s="441"/>
      <c r="BJ51" s="58">
        <f t="shared" si="3"/>
        <v>50</v>
      </c>
      <c r="BP51" s="71"/>
      <c r="BQ51" s="71"/>
      <c r="BR51" s="71"/>
    </row>
    <row r="52" spans="1:70" s="75" customFormat="1" ht="39" customHeight="1" x14ac:dyDescent="0.4">
      <c r="A52" s="330" t="s">
        <v>174</v>
      </c>
      <c r="B52" s="572" t="s">
        <v>178</v>
      </c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4"/>
      <c r="P52" s="631">
        <v>2</v>
      </c>
      <c r="Q52" s="629"/>
      <c r="R52" s="629"/>
      <c r="S52" s="632"/>
      <c r="T52" s="408">
        <f t="shared" si="4"/>
        <v>212</v>
      </c>
      <c r="U52" s="409"/>
      <c r="V52" s="409">
        <f t="shared" si="5"/>
        <v>84</v>
      </c>
      <c r="W52" s="410"/>
      <c r="X52" s="628">
        <v>50</v>
      </c>
      <c r="Y52" s="629"/>
      <c r="Z52" s="629">
        <v>16</v>
      </c>
      <c r="AA52" s="629"/>
      <c r="AB52" s="629">
        <v>18</v>
      </c>
      <c r="AC52" s="629"/>
      <c r="AD52" s="629"/>
      <c r="AE52" s="630"/>
      <c r="AF52" s="104"/>
      <c r="AG52" s="101"/>
      <c r="AH52" s="102"/>
      <c r="AI52" s="100">
        <v>212</v>
      </c>
      <c r="AJ52" s="101">
        <v>84</v>
      </c>
      <c r="AK52" s="102">
        <v>6</v>
      </c>
      <c r="AL52" s="100"/>
      <c r="AM52" s="101"/>
      <c r="AN52" s="103"/>
      <c r="AO52" s="104"/>
      <c r="AP52" s="101"/>
      <c r="AQ52" s="103"/>
      <c r="AR52" s="104"/>
      <c r="AS52" s="101"/>
      <c r="AT52" s="102"/>
      <c r="AU52" s="100"/>
      <c r="AV52" s="101"/>
      <c r="AW52" s="103"/>
      <c r="AX52" s="104"/>
      <c r="AY52" s="101"/>
      <c r="AZ52" s="102"/>
      <c r="BA52" s="100"/>
      <c r="BB52" s="101"/>
      <c r="BC52" s="103"/>
      <c r="BD52" s="628">
        <f>SUM(AH52,AK52,AN52,AQ52,AT52,AW52,AZ52,BC52)</f>
        <v>6</v>
      </c>
      <c r="BE52" s="630"/>
      <c r="BF52" s="444" t="s">
        <v>134</v>
      </c>
      <c r="BG52" s="440"/>
      <c r="BH52" s="440"/>
      <c r="BI52" s="441"/>
      <c r="BJ52" s="58">
        <f t="shared" si="3"/>
        <v>84</v>
      </c>
      <c r="BP52" s="69"/>
      <c r="BQ52" s="69"/>
      <c r="BR52" s="69"/>
    </row>
    <row r="53" spans="1:70" s="75" customFormat="1" ht="43.5" customHeight="1" x14ac:dyDescent="0.4">
      <c r="A53" s="331" t="s">
        <v>177</v>
      </c>
      <c r="B53" s="572" t="s">
        <v>407</v>
      </c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4"/>
      <c r="P53" s="445">
        <v>3</v>
      </c>
      <c r="Q53" s="409"/>
      <c r="R53" s="409"/>
      <c r="S53" s="410"/>
      <c r="T53" s="408">
        <f t="shared" si="4"/>
        <v>120</v>
      </c>
      <c r="U53" s="409"/>
      <c r="V53" s="409">
        <f t="shared" si="5"/>
        <v>68</v>
      </c>
      <c r="W53" s="410"/>
      <c r="X53" s="408">
        <v>34</v>
      </c>
      <c r="Y53" s="409"/>
      <c r="Z53" s="409">
        <v>16</v>
      </c>
      <c r="AA53" s="409"/>
      <c r="AB53" s="409">
        <v>18</v>
      </c>
      <c r="AC53" s="409"/>
      <c r="AD53" s="409"/>
      <c r="AE53" s="432"/>
      <c r="AF53" s="99"/>
      <c r="AG53" s="96"/>
      <c r="AH53" s="97"/>
      <c r="AI53" s="95"/>
      <c r="AJ53" s="96"/>
      <c r="AK53" s="97"/>
      <c r="AL53" s="95">
        <v>120</v>
      </c>
      <c r="AM53" s="96">
        <v>68</v>
      </c>
      <c r="AN53" s="98">
        <v>3</v>
      </c>
      <c r="AO53" s="99"/>
      <c r="AP53" s="96"/>
      <c r="AQ53" s="98"/>
      <c r="AR53" s="99"/>
      <c r="AS53" s="96"/>
      <c r="AT53" s="97"/>
      <c r="AU53" s="95"/>
      <c r="AV53" s="96"/>
      <c r="AW53" s="98"/>
      <c r="AX53" s="99"/>
      <c r="AY53" s="96"/>
      <c r="AZ53" s="97"/>
      <c r="BA53" s="95"/>
      <c r="BB53" s="96"/>
      <c r="BC53" s="98"/>
      <c r="BD53" s="442">
        <f>SUM(AH53,AK53,AN53,AQ53,AT53,AW53,AZ53)</f>
        <v>3</v>
      </c>
      <c r="BE53" s="443"/>
      <c r="BF53" s="444" t="s">
        <v>219</v>
      </c>
      <c r="BG53" s="440"/>
      <c r="BH53" s="440"/>
      <c r="BI53" s="441"/>
      <c r="BJ53" s="58">
        <f t="shared" si="3"/>
        <v>68</v>
      </c>
      <c r="BP53" s="69"/>
      <c r="BQ53" s="69"/>
      <c r="BR53" s="69"/>
    </row>
    <row r="54" spans="1:70" s="75" customFormat="1" ht="68.25" customHeight="1" x14ac:dyDescent="0.4">
      <c r="A54" s="332" t="s">
        <v>179</v>
      </c>
      <c r="B54" s="572" t="s">
        <v>176</v>
      </c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4"/>
      <c r="P54" s="445">
        <v>6</v>
      </c>
      <c r="Q54" s="409"/>
      <c r="R54" s="409"/>
      <c r="S54" s="410"/>
      <c r="T54" s="408">
        <f t="shared" si="4"/>
        <v>216</v>
      </c>
      <c r="U54" s="409"/>
      <c r="V54" s="409">
        <f t="shared" si="5"/>
        <v>86</v>
      </c>
      <c r="W54" s="410"/>
      <c r="X54" s="408">
        <v>40</v>
      </c>
      <c r="Y54" s="409"/>
      <c r="Z54" s="409"/>
      <c r="AA54" s="409"/>
      <c r="AB54" s="409">
        <v>46</v>
      </c>
      <c r="AC54" s="409"/>
      <c r="AD54" s="409"/>
      <c r="AE54" s="432"/>
      <c r="AF54" s="99"/>
      <c r="AG54" s="96"/>
      <c r="AH54" s="97"/>
      <c r="AI54" s="95"/>
      <c r="AJ54" s="96"/>
      <c r="AK54" s="97"/>
      <c r="AL54" s="95"/>
      <c r="AM54" s="96"/>
      <c r="AN54" s="98"/>
      <c r="AO54" s="99"/>
      <c r="AP54" s="96"/>
      <c r="AQ54" s="98"/>
      <c r="AR54" s="99"/>
      <c r="AS54" s="96"/>
      <c r="AT54" s="97"/>
      <c r="AU54" s="95">
        <v>216</v>
      </c>
      <c r="AV54" s="96">
        <v>86</v>
      </c>
      <c r="AW54" s="98">
        <v>6</v>
      </c>
      <c r="AX54" s="99"/>
      <c r="AY54" s="96"/>
      <c r="AZ54" s="97"/>
      <c r="BA54" s="95"/>
      <c r="BB54" s="96"/>
      <c r="BC54" s="98"/>
      <c r="BD54" s="408">
        <f>SUM(AH54,AK54,AN54,AQ54,AT54,AW54,AZ54,BC54)</f>
        <v>6</v>
      </c>
      <c r="BE54" s="432"/>
      <c r="BF54" s="444" t="s">
        <v>220</v>
      </c>
      <c r="BG54" s="440"/>
      <c r="BH54" s="440"/>
      <c r="BI54" s="441"/>
      <c r="BJ54" s="58"/>
      <c r="BP54" s="69"/>
      <c r="BQ54" s="69"/>
      <c r="BR54" s="69"/>
    </row>
    <row r="55" spans="1:70" s="76" customFormat="1" ht="66" customHeight="1" x14ac:dyDescent="0.25">
      <c r="A55" s="331" t="s">
        <v>283</v>
      </c>
      <c r="B55" s="572" t="s">
        <v>333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4"/>
      <c r="P55" s="445"/>
      <c r="Q55" s="409"/>
      <c r="R55" s="409"/>
      <c r="S55" s="410"/>
      <c r="T55" s="408"/>
      <c r="U55" s="409"/>
      <c r="V55" s="409"/>
      <c r="W55" s="410"/>
      <c r="X55" s="408"/>
      <c r="Y55" s="409"/>
      <c r="Z55" s="409"/>
      <c r="AA55" s="409"/>
      <c r="AB55" s="409"/>
      <c r="AC55" s="409"/>
      <c r="AD55" s="515"/>
      <c r="AE55" s="443"/>
      <c r="AF55" s="106"/>
      <c r="AG55" s="107"/>
      <c r="AH55" s="108"/>
      <c r="AI55" s="109"/>
      <c r="AJ55" s="107"/>
      <c r="AK55" s="108"/>
      <c r="AL55" s="109"/>
      <c r="AM55" s="107"/>
      <c r="AN55" s="110"/>
      <c r="AO55" s="106"/>
      <c r="AP55" s="107"/>
      <c r="AQ55" s="110"/>
      <c r="AR55" s="106"/>
      <c r="AS55" s="107"/>
      <c r="AT55" s="108"/>
      <c r="AU55" s="109"/>
      <c r="AV55" s="107"/>
      <c r="AW55" s="110"/>
      <c r="AX55" s="106"/>
      <c r="AY55" s="107"/>
      <c r="AZ55" s="108"/>
      <c r="BA55" s="109"/>
      <c r="BB55" s="107"/>
      <c r="BC55" s="110"/>
      <c r="BD55" s="442"/>
      <c r="BE55" s="443"/>
      <c r="BF55" s="444"/>
      <c r="BG55" s="440"/>
      <c r="BH55" s="440"/>
      <c r="BI55" s="441"/>
      <c r="BJ55" s="78"/>
      <c r="BP55" s="77"/>
      <c r="BQ55" s="77"/>
      <c r="BR55" s="77"/>
    </row>
    <row r="56" spans="1:70" s="73" customFormat="1" ht="54" customHeight="1" x14ac:dyDescent="0.25">
      <c r="A56" s="324" t="s">
        <v>353</v>
      </c>
      <c r="B56" s="564" t="s">
        <v>292</v>
      </c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6"/>
      <c r="P56" s="567">
        <v>1</v>
      </c>
      <c r="Q56" s="515"/>
      <c r="R56" s="515"/>
      <c r="S56" s="568"/>
      <c r="T56" s="408">
        <f t="shared" si="4"/>
        <v>110</v>
      </c>
      <c r="U56" s="409"/>
      <c r="V56" s="409">
        <f t="shared" si="5"/>
        <v>66</v>
      </c>
      <c r="W56" s="410"/>
      <c r="X56" s="442">
        <v>34</v>
      </c>
      <c r="Y56" s="515"/>
      <c r="Z56" s="515">
        <v>32</v>
      </c>
      <c r="AA56" s="515"/>
      <c r="AB56" s="515"/>
      <c r="AC56" s="515"/>
      <c r="AD56" s="515"/>
      <c r="AE56" s="443"/>
      <c r="AF56" s="106">
        <v>110</v>
      </c>
      <c r="AG56" s="107">
        <v>66</v>
      </c>
      <c r="AH56" s="108">
        <v>3</v>
      </c>
      <c r="AI56" s="109"/>
      <c r="AJ56" s="107"/>
      <c r="AK56" s="108"/>
      <c r="AL56" s="109"/>
      <c r="AM56" s="107"/>
      <c r="AN56" s="110"/>
      <c r="AO56" s="106"/>
      <c r="AP56" s="107"/>
      <c r="AQ56" s="110"/>
      <c r="AR56" s="106"/>
      <c r="AS56" s="107"/>
      <c r="AT56" s="108"/>
      <c r="AU56" s="109"/>
      <c r="AV56" s="107"/>
      <c r="AW56" s="110"/>
      <c r="AX56" s="106"/>
      <c r="AY56" s="107"/>
      <c r="AZ56" s="108"/>
      <c r="BA56" s="109"/>
      <c r="BB56" s="107"/>
      <c r="BC56" s="110"/>
      <c r="BD56" s="442">
        <f t="shared" ref="BD56:BD59" si="8">SUM(AH56,AK56,AN56,AQ56,AT56,AW56,AZ56)</f>
        <v>3</v>
      </c>
      <c r="BE56" s="443"/>
      <c r="BF56" s="444" t="s">
        <v>441</v>
      </c>
      <c r="BG56" s="440"/>
      <c r="BH56" s="440"/>
      <c r="BI56" s="441"/>
      <c r="BJ56" s="58">
        <f>SUM(X58:AE58)</f>
        <v>104</v>
      </c>
      <c r="BP56" s="25"/>
      <c r="BQ56" s="25"/>
      <c r="BR56" s="25"/>
    </row>
    <row r="57" spans="1:70" s="70" customFormat="1" ht="43.5" customHeight="1" x14ac:dyDescent="0.4">
      <c r="A57" s="197" t="s">
        <v>354</v>
      </c>
      <c r="B57" s="633" t="s">
        <v>175</v>
      </c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5"/>
      <c r="P57" s="445">
        <v>1.2</v>
      </c>
      <c r="Q57" s="409"/>
      <c r="R57" s="409"/>
      <c r="S57" s="410"/>
      <c r="T57" s="408">
        <f>SUM(AF57,AI57,AL57,AO57,AR57,AU57,AX57)</f>
        <v>216</v>
      </c>
      <c r="U57" s="409"/>
      <c r="V57" s="409">
        <f>SUM(AG57,AJ57,AM57,AP57,AS57,AV57,AY57)</f>
        <v>120</v>
      </c>
      <c r="W57" s="410"/>
      <c r="X57" s="408">
        <v>56</v>
      </c>
      <c r="Y57" s="409"/>
      <c r="Z57" s="409">
        <v>64</v>
      </c>
      <c r="AA57" s="409"/>
      <c r="AB57" s="409"/>
      <c r="AC57" s="409"/>
      <c r="AD57" s="409"/>
      <c r="AE57" s="432"/>
      <c r="AF57" s="99">
        <v>108</v>
      </c>
      <c r="AG57" s="96">
        <v>60</v>
      </c>
      <c r="AH57" s="97">
        <v>3</v>
      </c>
      <c r="AI57" s="95">
        <v>108</v>
      </c>
      <c r="AJ57" s="96">
        <v>60</v>
      </c>
      <c r="AK57" s="97">
        <v>3</v>
      </c>
      <c r="AL57" s="95"/>
      <c r="AM57" s="96"/>
      <c r="AN57" s="98"/>
      <c r="AO57" s="99"/>
      <c r="AP57" s="96"/>
      <c r="AQ57" s="98"/>
      <c r="AR57" s="99"/>
      <c r="AS57" s="96"/>
      <c r="AT57" s="97"/>
      <c r="AU57" s="95"/>
      <c r="AV57" s="96"/>
      <c r="AW57" s="98"/>
      <c r="AX57" s="99"/>
      <c r="AY57" s="96"/>
      <c r="AZ57" s="97"/>
      <c r="BA57" s="95"/>
      <c r="BB57" s="96"/>
      <c r="BC57" s="98"/>
      <c r="BD57" s="408">
        <f>SUM(AH57,AK57,AN57,AQ57,AT57,AW57,AZ57,BC57)</f>
        <v>6</v>
      </c>
      <c r="BE57" s="432"/>
      <c r="BF57" s="444" t="s">
        <v>356</v>
      </c>
      <c r="BG57" s="440"/>
      <c r="BH57" s="440"/>
      <c r="BI57" s="441"/>
      <c r="BJ57" s="58">
        <f>SUM(X57:AE57)</f>
        <v>120</v>
      </c>
      <c r="BP57" s="71"/>
      <c r="BQ57" s="71"/>
      <c r="BR57" s="71"/>
    </row>
    <row r="58" spans="1:70" s="6" customFormat="1" ht="68.25" customHeight="1" x14ac:dyDescent="0.4">
      <c r="A58" s="780" t="s">
        <v>355</v>
      </c>
      <c r="B58" s="564" t="s">
        <v>376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9"/>
      <c r="P58" s="567">
        <v>3</v>
      </c>
      <c r="Q58" s="515"/>
      <c r="R58" s="515">
        <v>2</v>
      </c>
      <c r="S58" s="568"/>
      <c r="T58" s="408">
        <f t="shared" si="4"/>
        <v>222</v>
      </c>
      <c r="U58" s="409"/>
      <c r="V58" s="409">
        <f t="shared" si="5"/>
        <v>104</v>
      </c>
      <c r="W58" s="410"/>
      <c r="X58" s="442">
        <v>48</v>
      </c>
      <c r="Y58" s="515"/>
      <c r="Z58" s="515">
        <v>56</v>
      </c>
      <c r="AA58" s="515"/>
      <c r="AB58" s="515"/>
      <c r="AC58" s="515"/>
      <c r="AD58" s="515"/>
      <c r="AE58" s="443"/>
      <c r="AF58" s="106"/>
      <c r="AG58" s="107"/>
      <c r="AH58" s="108"/>
      <c r="AI58" s="349">
        <v>102</v>
      </c>
      <c r="AJ58" s="351">
        <v>56</v>
      </c>
      <c r="AK58" s="352">
        <v>3</v>
      </c>
      <c r="AL58" s="349">
        <v>120</v>
      </c>
      <c r="AM58" s="351">
        <v>48</v>
      </c>
      <c r="AN58" s="350">
        <v>3</v>
      </c>
      <c r="AO58" s="106"/>
      <c r="AP58" s="96"/>
      <c r="AQ58" s="98"/>
      <c r="AR58" s="99"/>
      <c r="AS58" s="96"/>
      <c r="AT58" s="97"/>
      <c r="AU58" s="95"/>
      <c r="AV58" s="96"/>
      <c r="AW58" s="98"/>
      <c r="AX58" s="99"/>
      <c r="AY58" s="96"/>
      <c r="AZ58" s="97"/>
      <c r="BA58" s="95"/>
      <c r="BB58" s="96"/>
      <c r="BC58" s="98"/>
      <c r="BD58" s="636">
        <f t="shared" si="8"/>
        <v>6</v>
      </c>
      <c r="BE58" s="637">
        <f>SUM(BE119,BE110,BE101,BE97,BE100,BE99,BE73,BE72,BE64,BE59)</f>
        <v>0</v>
      </c>
      <c r="BF58" s="444" t="s">
        <v>252</v>
      </c>
      <c r="BG58" s="440"/>
      <c r="BH58" s="440"/>
      <c r="BI58" s="441"/>
      <c r="BJ58" s="58">
        <f>SUM(X58:AE58)</f>
        <v>104</v>
      </c>
      <c r="BP58" s="72"/>
      <c r="BQ58" s="72"/>
      <c r="BR58" s="72"/>
    </row>
    <row r="59" spans="1:70" s="73" customFormat="1" ht="102" customHeight="1" x14ac:dyDescent="0.25">
      <c r="A59" s="780"/>
      <c r="B59" s="564" t="s">
        <v>334</v>
      </c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6"/>
      <c r="P59" s="567"/>
      <c r="Q59" s="515"/>
      <c r="R59" s="515"/>
      <c r="S59" s="568"/>
      <c r="T59" s="408">
        <f t="shared" si="4"/>
        <v>40</v>
      </c>
      <c r="U59" s="409"/>
      <c r="V59" s="409">
        <f t="shared" si="5"/>
        <v>0</v>
      </c>
      <c r="W59" s="410"/>
      <c r="X59" s="442"/>
      <c r="Y59" s="515"/>
      <c r="Z59" s="515"/>
      <c r="AA59" s="515"/>
      <c r="AB59" s="515"/>
      <c r="AC59" s="515"/>
      <c r="AD59" s="515"/>
      <c r="AE59" s="443"/>
      <c r="AF59" s="106"/>
      <c r="AG59" s="107"/>
      <c r="AH59" s="108"/>
      <c r="AI59" s="308"/>
      <c r="AJ59" s="314"/>
      <c r="AK59" s="315"/>
      <c r="AL59" s="109">
        <v>40</v>
      </c>
      <c r="AM59" s="107"/>
      <c r="AN59" s="110">
        <v>1</v>
      </c>
      <c r="AO59" s="106"/>
      <c r="AP59" s="107"/>
      <c r="AQ59" s="110"/>
      <c r="AR59" s="106"/>
      <c r="AS59" s="107"/>
      <c r="AT59" s="108"/>
      <c r="AU59" s="109"/>
      <c r="AV59" s="107"/>
      <c r="AW59" s="110"/>
      <c r="AX59" s="106"/>
      <c r="AY59" s="107"/>
      <c r="AZ59" s="108"/>
      <c r="BA59" s="109"/>
      <c r="BB59" s="107"/>
      <c r="BC59" s="110"/>
      <c r="BD59" s="636">
        <f t="shared" si="8"/>
        <v>1</v>
      </c>
      <c r="BE59" s="637"/>
      <c r="BF59" s="782" t="s">
        <v>399</v>
      </c>
      <c r="BG59" s="548"/>
      <c r="BH59" s="548"/>
      <c r="BI59" s="549"/>
      <c r="BJ59" s="58">
        <f>SUM(X64:AE64)</f>
        <v>98</v>
      </c>
      <c r="BP59" s="25"/>
      <c r="BQ59" s="25"/>
      <c r="BR59" s="25"/>
    </row>
    <row r="60" spans="1:70" s="73" customFormat="1" ht="45" customHeight="1" x14ac:dyDescent="0.25">
      <c r="A60" s="330" t="s">
        <v>294</v>
      </c>
      <c r="B60" s="572" t="s">
        <v>335</v>
      </c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4"/>
      <c r="P60" s="445"/>
      <c r="Q60" s="409"/>
      <c r="R60" s="409"/>
      <c r="S60" s="410"/>
      <c r="T60" s="408"/>
      <c r="U60" s="409"/>
      <c r="V60" s="409"/>
      <c r="W60" s="410"/>
      <c r="X60" s="408"/>
      <c r="Y60" s="409"/>
      <c r="Z60" s="409"/>
      <c r="AA60" s="409"/>
      <c r="AB60" s="409"/>
      <c r="AC60" s="409"/>
      <c r="AD60" s="515"/>
      <c r="AE60" s="443"/>
      <c r="AF60" s="106"/>
      <c r="AG60" s="107"/>
      <c r="AH60" s="108"/>
      <c r="AI60" s="308"/>
      <c r="AJ60" s="314"/>
      <c r="AK60" s="315"/>
      <c r="AL60" s="109"/>
      <c r="AM60" s="107"/>
      <c r="AN60" s="110"/>
      <c r="AO60" s="106"/>
      <c r="AP60" s="107"/>
      <c r="AQ60" s="110"/>
      <c r="AR60" s="106"/>
      <c r="AS60" s="107"/>
      <c r="AT60" s="108"/>
      <c r="AU60" s="109"/>
      <c r="AV60" s="107"/>
      <c r="AW60" s="110"/>
      <c r="AX60" s="106"/>
      <c r="AY60" s="107"/>
      <c r="AZ60" s="108"/>
      <c r="BA60" s="109"/>
      <c r="BB60" s="107"/>
      <c r="BC60" s="110"/>
      <c r="BD60" s="442"/>
      <c r="BE60" s="443"/>
      <c r="BF60" s="444"/>
      <c r="BG60" s="440"/>
      <c r="BH60" s="440"/>
      <c r="BI60" s="441"/>
      <c r="BJ60" s="58"/>
      <c r="BP60" s="25"/>
      <c r="BQ60" s="25"/>
      <c r="BR60" s="25"/>
    </row>
    <row r="61" spans="1:70" s="73" customFormat="1" ht="48.75" customHeight="1" x14ac:dyDescent="0.25">
      <c r="A61" s="196" t="s">
        <v>248</v>
      </c>
      <c r="B61" s="411" t="s">
        <v>197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3"/>
      <c r="P61" s="445">
        <v>1</v>
      </c>
      <c r="Q61" s="409"/>
      <c r="R61" s="409">
        <v>2</v>
      </c>
      <c r="S61" s="410"/>
      <c r="T61" s="408">
        <f t="shared" si="4"/>
        <v>210</v>
      </c>
      <c r="U61" s="409"/>
      <c r="V61" s="409">
        <f t="shared" si="5"/>
        <v>112</v>
      </c>
      <c r="W61" s="410"/>
      <c r="X61" s="408">
        <v>48</v>
      </c>
      <c r="Y61" s="409"/>
      <c r="Z61" s="409"/>
      <c r="AA61" s="409"/>
      <c r="AB61" s="409">
        <v>64</v>
      </c>
      <c r="AC61" s="409"/>
      <c r="AD61" s="409"/>
      <c r="AE61" s="432"/>
      <c r="AF61" s="99">
        <v>108</v>
      </c>
      <c r="AG61" s="96">
        <v>64</v>
      </c>
      <c r="AH61" s="97">
        <v>3</v>
      </c>
      <c r="AI61" s="294">
        <v>102</v>
      </c>
      <c r="AJ61" s="295">
        <v>48</v>
      </c>
      <c r="AK61" s="296">
        <v>3</v>
      </c>
      <c r="AL61" s="95"/>
      <c r="AM61" s="96"/>
      <c r="AN61" s="98"/>
      <c r="AO61" s="99"/>
      <c r="AP61" s="96"/>
      <c r="AQ61" s="98"/>
      <c r="AR61" s="99"/>
      <c r="AS61" s="96"/>
      <c r="AT61" s="97"/>
      <c r="AU61" s="95"/>
      <c r="AV61" s="96"/>
      <c r="AW61" s="98"/>
      <c r="AX61" s="99"/>
      <c r="AY61" s="96"/>
      <c r="AZ61" s="97"/>
      <c r="BA61" s="95"/>
      <c r="BB61" s="96"/>
      <c r="BC61" s="98"/>
      <c r="BD61" s="442">
        <f>SUM(AH61,AK61,AN61,AQ61,AT61,AW61,AZ61,BC61)</f>
        <v>6</v>
      </c>
      <c r="BE61" s="443"/>
      <c r="BF61" s="444" t="s">
        <v>270</v>
      </c>
      <c r="BG61" s="440"/>
      <c r="BH61" s="440"/>
      <c r="BI61" s="441"/>
      <c r="BJ61" s="58" t="e">
        <f>SUM(#REF!)</f>
        <v>#REF!</v>
      </c>
      <c r="BP61" s="25"/>
      <c r="BQ61" s="25"/>
      <c r="BR61" s="25"/>
    </row>
    <row r="62" spans="1:70" s="73" customFormat="1" ht="42" customHeight="1" x14ac:dyDescent="0.25">
      <c r="A62" s="196" t="s">
        <v>249</v>
      </c>
      <c r="B62" s="411" t="s">
        <v>239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3"/>
      <c r="P62" s="445"/>
      <c r="Q62" s="409"/>
      <c r="R62" s="409">
        <v>3</v>
      </c>
      <c r="S62" s="410"/>
      <c r="T62" s="408">
        <f t="shared" si="4"/>
        <v>108</v>
      </c>
      <c r="U62" s="409"/>
      <c r="V62" s="409">
        <f t="shared" si="5"/>
        <v>52</v>
      </c>
      <c r="W62" s="410"/>
      <c r="X62" s="408">
        <v>36</v>
      </c>
      <c r="Y62" s="409"/>
      <c r="Z62" s="409"/>
      <c r="AA62" s="409"/>
      <c r="AB62" s="409">
        <v>16</v>
      </c>
      <c r="AC62" s="409"/>
      <c r="AD62" s="409"/>
      <c r="AE62" s="432"/>
      <c r="AF62" s="99"/>
      <c r="AG62" s="96"/>
      <c r="AH62" s="97"/>
      <c r="AI62" s="95"/>
      <c r="AJ62" s="96"/>
      <c r="AK62" s="97"/>
      <c r="AL62" s="95">
        <v>108</v>
      </c>
      <c r="AM62" s="96">
        <v>52</v>
      </c>
      <c r="AN62" s="98">
        <v>3</v>
      </c>
      <c r="AO62" s="99"/>
      <c r="AP62" s="96"/>
      <c r="AQ62" s="98"/>
      <c r="AR62" s="99"/>
      <c r="AS62" s="96"/>
      <c r="AT62" s="97"/>
      <c r="AU62" s="95"/>
      <c r="AV62" s="96"/>
      <c r="AW62" s="98"/>
      <c r="AX62" s="99"/>
      <c r="AY62" s="96"/>
      <c r="AZ62" s="97"/>
      <c r="BA62" s="95"/>
      <c r="BB62" s="96"/>
      <c r="BC62" s="98"/>
      <c r="BD62" s="442">
        <f>SUM(AH62,AK62,AN62,AQ62,AT62,AW62,AZ62,BC62)</f>
        <v>3</v>
      </c>
      <c r="BE62" s="443"/>
      <c r="BF62" s="444" t="s">
        <v>425</v>
      </c>
      <c r="BG62" s="440"/>
      <c r="BH62" s="440"/>
      <c r="BI62" s="441"/>
      <c r="BJ62" s="58"/>
      <c r="BP62" s="25"/>
      <c r="BQ62" s="25"/>
      <c r="BR62" s="25"/>
    </row>
    <row r="63" spans="1:70" s="73" customFormat="1" ht="42" customHeight="1" x14ac:dyDescent="0.25">
      <c r="A63" s="196" t="s">
        <v>357</v>
      </c>
      <c r="B63" s="411" t="s">
        <v>208</v>
      </c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3"/>
      <c r="P63" s="445">
        <v>5</v>
      </c>
      <c r="Q63" s="409"/>
      <c r="R63" s="409">
        <v>4</v>
      </c>
      <c r="S63" s="410"/>
      <c r="T63" s="408">
        <f t="shared" si="4"/>
        <v>216</v>
      </c>
      <c r="U63" s="409"/>
      <c r="V63" s="409">
        <f t="shared" si="5"/>
        <v>108</v>
      </c>
      <c r="W63" s="410"/>
      <c r="X63" s="408">
        <v>48</v>
      </c>
      <c r="Y63" s="409"/>
      <c r="Z63" s="409">
        <v>40</v>
      </c>
      <c r="AA63" s="409"/>
      <c r="AB63" s="409">
        <v>20</v>
      </c>
      <c r="AC63" s="409"/>
      <c r="AD63" s="409"/>
      <c r="AE63" s="432"/>
      <c r="AF63" s="99"/>
      <c r="AG63" s="96"/>
      <c r="AH63" s="97"/>
      <c r="AI63" s="95"/>
      <c r="AJ63" s="96"/>
      <c r="AK63" s="97"/>
      <c r="AL63" s="95"/>
      <c r="AM63" s="96"/>
      <c r="AN63" s="98"/>
      <c r="AO63" s="99">
        <v>108</v>
      </c>
      <c r="AP63" s="96">
        <v>58</v>
      </c>
      <c r="AQ63" s="98">
        <v>3</v>
      </c>
      <c r="AR63" s="99">
        <v>108</v>
      </c>
      <c r="AS63" s="96">
        <v>50</v>
      </c>
      <c r="AT63" s="97">
        <v>3</v>
      </c>
      <c r="AU63" s="95"/>
      <c r="AV63" s="96"/>
      <c r="AW63" s="98"/>
      <c r="AX63" s="99"/>
      <c r="AY63" s="96"/>
      <c r="AZ63" s="97"/>
      <c r="BA63" s="95"/>
      <c r="BB63" s="96"/>
      <c r="BC63" s="98"/>
      <c r="BD63" s="442">
        <f>SUM(AH63,AK63,AN63,AQ63,AT63,AW63,AZ63,BC63)</f>
        <v>6</v>
      </c>
      <c r="BE63" s="443"/>
      <c r="BF63" s="444" t="s">
        <v>427</v>
      </c>
      <c r="BG63" s="440"/>
      <c r="BH63" s="440"/>
      <c r="BI63" s="441"/>
      <c r="BJ63" s="58"/>
      <c r="BP63" s="25"/>
      <c r="BQ63" s="25"/>
      <c r="BR63" s="25"/>
    </row>
    <row r="64" spans="1:70" s="73" customFormat="1" ht="48" customHeight="1" x14ac:dyDescent="0.25">
      <c r="A64" s="196" t="s">
        <v>358</v>
      </c>
      <c r="B64" s="411" t="s">
        <v>209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3"/>
      <c r="P64" s="445">
        <v>5</v>
      </c>
      <c r="Q64" s="409"/>
      <c r="R64" s="409"/>
      <c r="S64" s="410"/>
      <c r="T64" s="408">
        <f t="shared" si="4"/>
        <v>216</v>
      </c>
      <c r="U64" s="409"/>
      <c r="V64" s="409">
        <f t="shared" si="5"/>
        <v>98</v>
      </c>
      <c r="W64" s="410"/>
      <c r="X64" s="408">
        <v>48</v>
      </c>
      <c r="Y64" s="409"/>
      <c r="Z64" s="409">
        <v>32</v>
      </c>
      <c r="AA64" s="409"/>
      <c r="AB64" s="409">
        <v>18</v>
      </c>
      <c r="AC64" s="409"/>
      <c r="AD64" s="409"/>
      <c r="AE64" s="432"/>
      <c r="AF64" s="99"/>
      <c r="AG64" s="96"/>
      <c r="AH64" s="97"/>
      <c r="AI64" s="95"/>
      <c r="AJ64" s="96"/>
      <c r="AK64" s="97"/>
      <c r="AL64" s="95"/>
      <c r="AM64" s="96"/>
      <c r="AN64" s="98"/>
      <c r="AO64" s="99"/>
      <c r="AP64" s="96"/>
      <c r="AQ64" s="98"/>
      <c r="AR64" s="99">
        <f>108+108</f>
        <v>216</v>
      </c>
      <c r="AS64" s="96">
        <v>98</v>
      </c>
      <c r="AT64" s="97">
        <v>6</v>
      </c>
      <c r="AU64" s="95"/>
      <c r="AV64" s="96"/>
      <c r="AW64" s="98"/>
      <c r="AX64" s="99"/>
      <c r="AY64" s="96"/>
      <c r="AZ64" s="97"/>
      <c r="BA64" s="95"/>
      <c r="BB64" s="96"/>
      <c r="BC64" s="98"/>
      <c r="BD64" s="442">
        <f t="shared" ref="BD64" si="9">SUM(AH64,AK64,AN64,AQ64,AT64,AW64,AZ64,BC64)</f>
        <v>6</v>
      </c>
      <c r="BE64" s="443"/>
      <c r="BF64" s="444" t="s">
        <v>306</v>
      </c>
      <c r="BG64" s="440"/>
      <c r="BH64" s="440"/>
      <c r="BI64" s="441"/>
      <c r="BJ64" s="58" t="e">
        <f>SUM(#REF!)</f>
        <v>#REF!</v>
      </c>
      <c r="BP64" s="25"/>
      <c r="BQ64" s="25"/>
      <c r="BR64" s="25"/>
    </row>
    <row r="65" spans="1:2644" s="73" customFormat="1" ht="72" customHeight="1" x14ac:dyDescent="0.25">
      <c r="A65" s="330" t="s">
        <v>295</v>
      </c>
      <c r="B65" s="640" t="s">
        <v>336</v>
      </c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2"/>
      <c r="P65" s="445"/>
      <c r="Q65" s="409"/>
      <c r="R65" s="409"/>
      <c r="S65" s="410"/>
      <c r="T65" s="408"/>
      <c r="U65" s="409"/>
      <c r="V65" s="409"/>
      <c r="W65" s="410"/>
      <c r="X65" s="408"/>
      <c r="Y65" s="409"/>
      <c r="Z65" s="409"/>
      <c r="AA65" s="409"/>
      <c r="AB65" s="409"/>
      <c r="AC65" s="409"/>
      <c r="AD65" s="515"/>
      <c r="AE65" s="443"/>
      <c r="AF65" s="277"/>
      <c r="AG65" s="276"/>
      <c r="AH65" s="108"/>
      <c r="AI65" s="109"/>
      <c r="AJ65" s="107"/>
      <c r="AK65" s="108"/>
      <c r="AL65" s="109"/>
      <c r="AM65" s="107"/>
      <c r="AN65" s="110"/>
      <c r="AO65" s="106"/>
      <c r="AP65" s="107"/>
      <c r="AQ65" s="110"/>
      <c r="AR65" s="106"/>
      <c r="AS65" s="107"/>
      <c r="AT65" s="108"/>
      <c r="AU65" s="109"/>
      <c r="AV65" s="107"/>
      <c r="AW65" s="110"/>
      <c r="AX65" s="106"/>
      <c r="AY65" s="107"/>
      <c r="AZ65" s="108"/>
      <c r="BA65" s="109"/>
      <c r="BB65" s="107"/>
      <c r="BC65" s="110"/>
      <c r="BD65" s="442"/>
      <c r="BE65" s="443"/>
      <c r="BF65" s="444"/>
      <c r="BG65" s="440"/>
      <c r="BH65" s="440"/>
      <c r="BI65" s="441"/>
      <c r="BJ65" s="58"/>
      <c r="BP65" s="25"/>
      <c r="BQ65" s="25"/>
      <c r="BR65" s="25"/>
    </row>
    <row r="66" spans="1:2644" s="73" customFormat="1" ht="51" customHeight="1" x14ac:dyDescent="0.25">
      <c r="A66" s="196" t="s">
        <v>261</v>
      </c>
      <c r="B66" s="411" t="s">
        <v>293</v>
      </c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3"/>
      <c r="P66" s="445"/>
      <c r="Q66" s="409"/>
      <c r="R66" s="409">
        <v>3</v>
      </c>
      <c r="S66" s="410"/>
      <c r="T66" s="408">
        <f t="shared" si="4"/>
        <v>140</v>
      </c>
      <c r="U66" s="409"/>
      <c r="V66" s="409">
        <f t="shared" si="5"/>
        <v>70</v>
      </c>
      <c r="W66" s="410"/>
      <c r="X66" s="408">
        <v>42</v>
      </c>
      <c r="Y66" s="409"/>
      <c r="Z66" s="409">
        <v>28</v>
      </c>
      <c r="AA66" s="409"/>
      <c r="AB66" s="409"/>
      <c r="AC66" s="409"/>
      <c r="AD66" s="409"/>
      <c r="AE66" s="432"/>
      <c r="AF66" s="99"/>
      <c r="AG66" s="96"/>
      <c r="AH66" s="97"/>
      <c r="AI66" s="95"/>
      <c r="AJ66" s="96"/>
      <c r="AK66" s="97"/>
      <c r="AL66" s="289">
        <v>140</v>
      </c>
      <c r="AM66" s="290">
        <v>70</v>
      </c>
      <c r="AN66" s="291">
        <v>4</v>
      </c>
      <c r="AO66" s="293"/>
      <c r="AP66" s="290"/>
      <c r="AQ66" s="292"/>
      <c r="AR66" s="99"/>
      <c r="AS66" s="96"/>
      <c r="AT66" s="97"/>
      <c r="AU66" s="95"/>
      <c r="AV66" s="96"/>
      <c r="AW66" s="98"/>
      <c r="AX66" s="99"/>
      <c r="AY66" s="96"/>
      <c r="AZ66" s="97"/>
      <c r="BA66" s="95"/>
      <c r="BB66" s="96"/>
      <c r="BC66" s="98"/>
      <c r="BD66" s="442">
        <f t="shared" ref="BD66" si="10">SUM(AH66,AK66,AN66,AQ66,AT66,AW66,AZ66,BC66)</f>
        <v>4</v>
      </c>
      <c r="BE66" s="443"/>
      <c r="BF66" s="444" t="s">
        <v>307</v>
      </c>
      <c r="BG66" s="440"/>
      <c r="BH66" s="440"/>
      <c r="BI66" s="441"/>
      <c r="BJ66" s="58"/>
      <c r="BP66" s="25"/>
      <c r="BQ66" s="25"/>
      <c r="BR66" s="25"/>
    </row>
    <row r="67" spans="1:2644" s="73" customFormat="1" ht="48" customHeight="1" x14ac:dyDescent="0.55000000000000004">
      <c r="A67" s="196" t="s">
        <v>262</v>
      </c>
      <c r="B67" s="411" t="s">
        <v>260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3"/>
      <c r="P67" s="445">
        <v>4</v>
      </c>
      <c r="Q67" s="409"/>
      <c r="R67" s="575"/>
      <c r="S67" s="576"/>
      <c r="T67" s="408">
        <f t="shared" si="4"/>
        <v>180</v>
      </c>
      <c r="U67" s="409"/>
      <c r="V67" s="409">
        <f t="shared" si="5"/>
        <v>78</v>
      </c>
      <c r="W67" s="410"/>
      <c r="X67" s="408">
        <v>32</v>
      </c>
      <c r="Y67" s="409"/>
      <c r="Z67" s="409">
        <v>32</v>
      </c>
      <c r="AA67" s="409"/>
      <c r="AB67" s="409">
        <v>14</v>
      </c>
      <c r="AC67" s="409"/>
      <c r="AD67" s="409"/>
      <c r="AE67" s="432"/>
      <c r="AF67" s="99"/>
      <c r="AG67" s="96"/>
      <c r="AH67" s="97"/>
      <c r="AI67" s="95"/>
      <c r="AJ67" s="96"/>
      <c r="AK67" s="97"/>
      <c r="AL67" s="289"/>
      <c r="AM67" s="290"/>
      <c r="AN67" s="291"/>
      <c r="AO67" s="293">
        <v>180</v>
      </c>
      <c r="AP67" s="290">
        <v>78</v>
      </c>
      <c r="AQ67" s="291">
        <v>5</v>
      </c>
      <c r="AR67" s="99"/>
      <c r="AS67" s="96"/>
      <c r="AT67" s="97"/>
      <c r="AU67" s="95"/>
      <c r="AV67" s="96"/>
      <c r="AW67" s="98"/>
      <c r="AX67" s="99"/>
      <c r="AY67" s="96"/>
      <c r="AZ67" s="97"/>
      <c r="BA67" s="95"/>
      <c r="BB67" s="96"/>
      <c r="BC67" s="98"/>
      <c r="BD67" s="442">
        <f t="shared" ref="BD67:BD69" si="11">SUM(AH67,AK67,AN67,AQ67,AT67,AW67,AZ67,BC67)</f>
        <v>5</v>
      </c>
      <c r="BE67" s="443"/>
      <c r="BF67" s="444" t="s">
        <v>308</v>
      </c>
      <c r="BG67" s="440"/>
      <c r="BH67" s="440"/>
      <c r="BI67" s="441"/>
      <c r="BJ67" s="58"/>
      <c r="BP67" s="25"/>
      <c r="BQ67" s="25"/>
      <c r="BR67" s="25"/>
    </row>
    <row r="68" spans="1:2644" s="48" customFormat="1" ht="61.5" customHeight="1" x14ac:dyDescent="0.25">
      <c r="A68" s="196" t="s">
        <v>263</v>
      </c>
      <c r="B68" s="411" t="s">
        <v>266</v>
      </c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3"/>
      <c r="P68" s="445">
        <v>5</v>
      </c>
      <c r="Q68" s="409"/>
      <c r="R68" s="409"/>
      <c r="S68" s="410"/>
      <c r="T68" s="408">
        <f t="shared" si="4"/>
        <v>120</v>
      </c>
      <c r="U68" s="409"/>
      <c r="V68" s="409">
        <f t="shared" si="5"/>
        <v>64</v>
      </c>
      <c r="W68" s="410"/>
      <c r="X68" s="408">
        <v>16</v>
      </c>
      <c r="Y68" s="409"/>
      <c r="Z68" s="409">
        <v>32</v>
      </c>
      <c r="AA68" s="409"/>
      <c r="AB68" s="409">
        <v>16</v>
      </c>
      <c r="AC68" s="409"/>
      <c r="AD68" s="409"/>
      <c r="AE68" s="432"/>
      <c r="AF68" s="99"/>
      <c r="AG68" s="96"/>
      <c r="AH68" s="97"/>
      <c r="AI68" s="95"/>
      <c r="AJ68" s="96"/>
      <c r="AK68" s="97"/>
      <c r="AL68" s="95"/>
      <c r="AM68" s="96"/>
      <c r="AN68" s="98"/>
      <c r="AO68" s="99"/>
      <c r="AP68" s="96"/>
      <c r="AQ68" s="98"/>
      <c r="AR68" s="99">
        <v>120</v>
      </c>
      <c r="AS68" s="96">
        <v>64</v>
      </c>
      <c r="AT68" s="97">
        <v>3</v>
      </c>
      <c r="AU68" s="95"/>
      <c r="AV68" s="96"/>
      <c r="AW68" s="98"/>
      <c r="AX68" s="99"/>
      <c r="AY68" s="96"/>
      <c r="AZ68" s="97"/>
      <c r="BA68" s="95"/>
      <c r="BB68" s="96"/>
      <c r="BC68" s="98"/>
      <c r="BD68" s="442">
        <f>SUM(AH68,AK68,AN68,AQ68,AT68,AW68,AZ68,BC68)</f>
        <v>3</v>
      </c>
      <c r="BE68" s="443"/>
      <c r="BF68" s="444" t="s">
        <v>431</v>
      </c>
      <c r="BG68" s="440"/>
      <c r="BH68" s="440"/>
      <c r="BI68" s="441"/>
      <c r="BJ68" s="79">
        <f>SUM(X71:AE71)</f>
        <v>0</v>
      </c>
      <c r="BP68" s="49"/>
      <c r="BQ68" s="49"/>
      <c r="BR68" s="49"/>
    </row>
    <row r="69" spans="1:2644" s="24" customFormat="1" ht="48.75" customHeight="1" thickBot="1" x14ac:dyDescent="0.45">
      <c r="A69" s="220" t="s">
        <v>265</v>
      </c>
      <c r="B69" s="436" t="s">
        <v>267</v>
      </c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648"/>
      <c r="P69" s="585"/>
      <c r="Q69" s="426"/>
      <c r="R69" s="426">
        <v>5</v>
      </c>
      <c r="S69" s="586"/>
      <c r="T69" s="425">
        <f t="shared" si="4"/>
        <v>108</v>
      </c>
      <c r="U69" s="426"/>
      <c r="V69" s="426">
        <f t="shared" si="5"/>
        <v>48</v>
      </c>
      <c r="W69" s="586"/>
      <c r="X69" s="571">
        <v>16</v>
      </c>
      <c r="Y69" s="529"/>
      <c r="Z69" s="529">
        <v>16</v>
      </c>
      <c r="AA69" s="529"/>
      <c r="AB69" s="529">
        <v>16</v>
      </c>
      <c r="AC69" s="529"/>
      <c r="AD69" s="529"/>
      <c r="AE69" s="530"/>
      <c r="AF69" s="193"/>
      <c r="AG69" s="188"/>
      <c r="AH69" s="190"/>
      <c r="AI69" s="201"/>
      <c r="AJ69" s="188"/>
      <c r="AK69" s="190"/>
      <c r="AL69" s="201"/>
      <c r="AM69" s="188"/>
      <c r="AN69" s="202"/>
      <c r="AO69" s="193"/>
      <c r="AP69" s="188"/>
      <c r="AQ69" s="202"/>
      <c r="AR69" s="193">
        <v>108</v>
      </c>
      <c r="AS69" s="188">
        <v>48</v>
      </c>
      <c r="AT69" s="190">
        <v>3</v>
      </c>
      <c r="AU69" s="201"/>
      <c r="AV69" s="188"/>
      <c r="AW69" s="202"/>
      <c r="AX69" s="193"/>
      <c r="AY69" s="188"/>
      <c r="AZ69" s="190"/>
      <c r="BA69" s="201"/>
      <c r="BB69" s="188"/>
      <c r="BC69" s="202"/>
      <c r="BD69" s="531">
        <f t="shared" si="11"/>
        <v>3</v>
      </c>
      <c r="BE69" s="532"/>
      <c r="BF69" s="647" t="s">
        <v>432</v>
      </c>
      <c r="BG69" s="614"/>
      <c r="BH69" s="614"/>
      <c r="BI69" s="615"/>
      <c r="BJ69" s="58">
        <f>SUM(X70:AE70)</f>
        <v>1526</v>
      </c>
      <c r="BK69" s="221">
        <f>SUM(AF70,AI70,AL70,AO70,AR70,AU70,AX70,BA70)</f>
        <v>3420</v>
      </c>
      <c r="BL69" s="221">
        <f>SUM(AG70,AJ70,AM70,AP70,AS70,AV70,AY70,BB70)</f>
        <v>1526</v>
      </c>
      <c r="BM69" s="221">
        <f>SUM(AH70,AK70,AN70,AQ70,AT70,AW70,AZ70,BC70)</f>
        <v>95</v>
      </c>
      <c r="BN69" s="73"/>
      <c r="BO69" s="73"/>
      <c r="BP69" s="25"/>
      <c r="BQ69" s="25"/>
      <c r="BR69" s="25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  <c r="IW69" s="73"/>
      <c r="IX69" s="73"/>
      <c r="IY69" s="73"/>
      <c r="IZ69" s="73"/>
      <c r="JA69" s="73"/>
      <c r="JB69" s="73"/>
      <c r="JC69" s="73"/>
      <c r="JD69" s="73"/>
      <c r="JE69" s="73"/>
      <c r="JF69" s="73"/>
      <c r="JG69" s="73"/>
      <c r="JH69" s="73"/>
      <c r="JI69" s="73"/>
      <c r="JJ69" s="73"/>
      <c r="JK69" s="73"/>
      <c r="JL69" s="73"/>
      <c r="JM69" s="73"/>
      <c r="JN69" s="73"/>
      <c r="JO69" s="73"/>
      <c r="JP69" s="73"/>
      <c r="JQ69" s="73"/>
      <c r="JR69" s="73"/>
      <c r="JS69" s="73"/>
      <c r="JT69" s="73"/>
      <c r="JU69" s="73"/>
      <c r="JV69" s="73"/>
      <c r="JW69" s="73"/>
      <c r="JX69" s="73"/>
      <c r="JY69" s="73"/>
      <c r="JZ69" s="73"/>
      <c r="KA69" s="73"/>
      <c r="KB69" s="73"/>
      <c r="KC69" s="73"/>
      <c r="KD69" s="73"/>
      <c r="KE69" s="73"/>
      <c r="KF69" s="73"/>
      <c r="KG69" s="73"/>
      <c r="KH69" s="73"/>
      <c r="KI69" s="73"/>
      <c r="KJ69" s="73"/>
      <c r="KK69" s="73"/>
      <c r="KL69" s="73"/>
      <c r="KM69" s="73"/>
      <c r="KN69" s="73"/>
      <c r="KO69" s="73"/>
      <c r="KP69" s="73"/>
      <c r="KQ69" s="73"/>
      <c r="KR69" s="73"/>
      <c r="KS69" s="73"/>
      <c r="KT69" s="73"/>
      <c r="KU69" s="73"/>
      <c r="KV69" s="73"/>
      <c r="KW69" s="73"/>
      <c r="KX69" s="73"/>
      <c r="KY69" s="73"/>
      <c r="KZ69" s="73"/>
      <c r="LA69" s="73"/>
      <c r="LB69" s="73"/>
      <c r="LC69" s="73"/>
      <c r="LD69" s="73"/>
      <c r="LE69" s="73"/>
      <c r="LF69" s="73"/>
      <c r="LG69" s="73"/>
      <c r="LH69" s="73"/>
      <c r="LI69" s="73"/>
      <c r="LJ69" s="73"/>
      <c r="LK69" s="73"/>
      <c r="LL69" s="73"/>
      <c r="LM69" s="73"/>
      <c r="LN69" s="73"/>
      <c r="LO69" s="73"/>
      <c r="LP69" s="73"/>
      <c r="LQ69" s="73"/>
      <c r="LR69" s="73"/>
      <c r="LS69" s="73"/>
      <c r="LT69" s="73"/>
      <c r="LU69" s="73"/>
      <c r="LV69" s="73"/>
      <c r="LW69" s="73"/>
      <c r="LX69" s="73"/>
      <c r="LY69" s="73"/>
      <c r="LZ69" s="73"/>
      <c r="MA69" s="73"/>
      <c r="MB69" s="73"/>
      <c r="MC69" s="73"/>
      <c r="MD69" s="73"/>
      <c r="ME69" s="73"/>
      <c r="MF69" s="73"/>
      <c r="MG69" s="73"/>
      <c r="MH69" s="73"/>
      <c r="MI69" s="73"/>
      <c r="MJ69" s="73"/>
      <c r="MK69" s="73"/>
      <c r="ML69" s="73"/>
      <c r="MM69" s="73"/>
      <c r="MN69" s="73"/>
      <c r="MO69" s="73"/>
      <c r="MP69" s="73"/>
      <c r="MQ69" s="73"/>
      <c r="MR69" s="73"/>
      <c r="MS69" s="73"/>
      <c r="MT69" s="73"/>
      <c r="MU69" s="73"/>
      <c r="MV69" s="73"/>
      <c r="MW69" s="73"/>
      <c r="MX69" s="73"/>
      <c r="MY69" s="73"/>
      <c r="MZ69" s="73"/>
      <c r="NA69" s="73"/>
      <c r="NB69" s="73"/>
      <c r="NC69" s="73"/>
      <c r="ND69" s="73"/>
      <c r="NE69" s="73"/>
      <c r="NF69" s="73"/>
      <c r="NG69" s="73"/>
      <c r="NH69" s="73"/>
      <c r="NI69" s="73"/>
      <c r="NJ69" s="73"/>
      <c r="NK69" s="73"/>
      <c r="NL69" s="73"/>
      <c r="NM69" s="73"/>
      <c r="NN69" s="73"/>
      <c r="NO69" s="73"/>
      <c r="NP69" s="73"/>
      <c r="NQ69" s="73"/>
      <c r="NR69" s="73"/>
      <c r="NS69" s="73"/>
      <c r="NT69" s="73"/>
      <c r="NU69" s="73"/>
      <c r="NV69" s="73"/>
      <c r="NW69" s="73"/>
      <c r="NX69" s="73"/>
      <c r="NY69" s="73"/>
      <c r="NZ69" s="73"/>
      <c r="OA69" s="73"/>
      <c r="OB69" s="73"/>
      <c r="OC69" s="73"/>
      <c r="OD69" s="73"/>
      <c r="OE69" s="73"/>
      <c r="OF69" s="73"/>
      <c r="OG69" s="73"/>
      <c r="OH69" s="73"/>
      <c r="OI69" s="73"/>
      <c r="OJ69" s="73"/>
      <c r="OK69" s="73"/>
      <c r="OL69" s="73"/>
      <c r="OM69" s="73"/>
      <c r="ON69" s="73"/>
      <c r="OO69" s="73"/>
      <c r="OP69" s="73"/>
      <c r="OQ69" s="73"/>
      <c r="OR69" s="73"/>
      <c r="OS69" s="73"/>
      <c r="OT69" s="73"/>
      <c r="OU69" s="73"/>
      <c r="OV69" s="73"/>
      <c r="OW69" s="73"/>
      <c r="OX69" s="73"/>
      <c r="OY69" s="73"/>
      <c r="OZ69" s="73"/>
      <c r="PA69" s="73"/>
      <c r="PB69" s="73"/>
      <c r="PC69" s="73"/>
      <c r="PD69" s="73"/>
      <c r="PE69" s="73"/>
      <c r="PF69" s="73"/>
      <c r="PG69" s="73"/>
      <c r="PH69" s="73"/>
      <c r="PI69" s="73"/>
      <c r="PJ69" s="73"/>
      <c r="PK69" s="73"/>
      <c r="PL69" s="73"/>
      <c r="PM69" s="73"/>
      <c r="PN69" s="73"/>
      <c r="PO69" s="73"/>
      <c r="PP69" s="73"/>
      <c r="PQ69" s="73"/>
      <c r="PR69" s="73"/>
      <c r="PS69" s="73"/>
      <c r="PT69" s="73"/>
      <c r="PU69" s="73"/>
      <c r="PV69" s="73"/>
      <c r="PW69" s="73"/>
      <c r="PX69" s="73"/>
      <c r="PY69" s="73"/>
      <c r="PZ69" s="73"/>
      <c r="QA69" s="73"/>
      <c r="QB69" s="73"/>
      <c r="QC69" s="73"/>
      <c r="QD69" s="73"/>
      <c r="QE69" s="73"/>
      <c r="QF69" s="73"/>
      <c r="QG69" s="73"/>
      <c r="QH69" s="73"/>
      <c r="QI69" s="73"/>
      <c r="QJ69" s="73"/>
      <c r="QK69" s="73"/>
      <c r="QL69" s="73"/>
      <c r="QM69" s="73"/>
      <c r="QN69" s="73"/>
      <c r="QO69" s="73"/>
      <c r="QP69" s="73"/>
      <c r="QQ69" s="73"/>
      <c r="QR69" s="73"/>
      <c r="QS69" s="73"/>
      <c r="QT69" s="73"/>
      <c r="QU69" s="73"/>
      <c r="QV69" s="73"/>
      <c r="QW69" s="73"/>
      <c r="QX69" s="73"/>
      <c r="QY69" s="73"/>
      <c r="QZ69" s="73"/>
      <c r="RA69" s="73"/>
      <c r="RB69" s="73"/>
      <c r="RC69" s="73"/>
      <c r="RD69" s="73"/>
      <c r="RE69" s="73"/>
      <c r="RF69" s="73"/>
      <c r="RG69" s="73"/>
      <c r="RH69" s="73"/>
      <c r="RI69" s="73"/>
      <c r="RJ69" s="73"/>
      <c r="RK69" s="73"/>
      <c r="RL69" s="73"/>
      <c r="RM69" s="73"/>
      <c r="RN69" s="73"/>
      <c r="RO69" s="73"/>
      <c r="RP69" s="73"/>
      <c r="RQ69" s="73"/>
      <c r="RR69" s="73"/>
      <c r="RS69" s="73"/>
      <c r="RT69" s="73"/>
      <c r="RU69" s="73"/>
      <c r="RV69" s="73"/>
      <c r="RW69" s="73"/>
      <c r="RX69" s="73"/>
      <c r="RY69" s="73"/>
      <c r="RZ69" s="73"/>
      <c r="SA69" s="73"/>
      <c r="SB69" s="73"/>
      <c r="SC69" s="73"/>
      <c r="SD69" s="73"/>
      <c r="SE69" s="73"/>
      <c r="SF69" s="73"/>
      <c r="SG69" s="73"/>
      <c r="SH69" s="73"/>
      <c r="SI69" s="73"/>
      <c r="SJ69" s="73"/>
      <c r="SK69" s="73"/>
      <c r="SL69" s="73"/>
      <c r="SM69" s="73"/>
      <c r="SN69" s="73"/>
      <c r="SO69" s="73"/>
      <c r="SP69" s="73"/>
      <c r="SQ69" s="73"/>
      <c r="SR69" s="73"/>
      <c r="SS69" s="73"/>
      <c r="ST69" s="73"/>
      <c r="SU69" s="73"/>
      <c r="SV69" s="73"/>
      <c r="SW69" s="73"/>
      <c r="SX69" s="73"/>
      <c r="SY69" s="73"/>
      <c r="SZ69" s="73"/>
      <c r="TA69" s="73"/>
      <c r="TB69" s="73"/>
      <c r="TC69" s="73"/>
      <c r="TD69" s="73"/>
      <c r="TE69" s="73"/>
      <c r="TF69" s="73"/>
      <c r="TG69" s="73"/>
      <c r="TH69" s="73"/>
      <c r="TI69" s="73"/>
      <c r="TJ69" s="73"/>
      <c r="TK69" s="73"/>
      <c r="TL69" s="73"/>
      <c r="TM69" s="73"/>
      <c r="TN69" s="73"/>
      <c r="TO69" s="73"/>
      <c r="TP69" s="73"/>
      <c r="TQ69" s="73"/>
      <c r="TR69" s="73"/>
      <c r="TS69" s="73"/>
      <c r="TT69" s="73"/>
      <c r="TU69" s="73"/>
      <c r="TV69" s="73"/>
      <c r="TW69" s="73"/>
      <c r="TX69" s="73"/>
      <c r="TY69" s="73"/>
      <c r="TZ69" s="73"/>
      <c r="UA69" s="73"/>
      <c r="UB69" s="73"/>
      <c r="UC69" s="73"/>
      <c r="UD69" s="73"/>
      <c r="UE69" s="73"/>
      <c r="UF69" s="73"/>
      <c r="UG69" s="73"/>
      <c r="UH69" s="73"/>
      <c r="UI69" s="73"/>
      <c r="UJ69" s="73"/>
      <c r="UK69" s="73"/>
      <c r="UL69" s="73"/>
      <c r="UM69" s="73"/>
      <c r="UN69" s="73"/>
      <c r="UO69" s="73"/>
      <c r="UP69" s="73"/>
      <c r="UQ69" s="73"/>
      <c r="UR69" s="73"/>
      <c r="US69" s="73"/>
      <c r="UT69" s="73"/>
      <c r="UU69" s="73"/>
      <c r="UV69" s="73"/>
      <c r="UW69" s="73"/>
      <c r="UX69" s="73"/>
      <c r="UY69" s="73"/>
      <c r="UZ69" s="73"/>
      <c r="VA69" s="73"/>
      <c r="VB69" s="73"/>
      <c r="VC69" s="73"/>
      <c r="VD69" s="73"/>
      <c r="VE69" s="73"/>
      <c r="VF69" s="73"/>
      <c r="VG69" s="73"/>
      <c r="VH69" s="73"/>
      <c r="VI69" s="73"/>
      <c r="VJ69" s="73"/>
      <c r="VK69" s="73"/>
      <c r="VL69" s="73"/>
      <c r="VM69" s="73"/>
      <c r="VN69" s="73"/>
      <c r="VO69" s="73"/>
      <c r="VP69" s="73"/>
      <c r="VQ69" s="73"/>
      <c r="VR69" s="73"/>
      <c r="VS69" s="73"/>
      <c r="VT69" s="73"/>
      <c r="VU69" s="73"/>
      <c r="VV69" s="73"/>
      <c r="VW69" s="73"/>
      <c r="VX69" s="73"/>
      <c r="VY69" s="73"/>
      <c r="VZ69" s="73"/>
      <c r="WA69" s="73"/>
      <c r="WB69" s="73"/>
      <c r="WC69" s="73"/>
      <c r="WD69" s="73"/>
      <c r="WE69" s="73"/>
      <c r="WF69" s="73"/>
      <c r="WG69" s="73"/>
      <c r="WH69" s="73"/>
      <c r="WI69" s="73"/>
      <c r="WJ69" s="73"/>
      <c r="WK69" s="73"/>
      <c r="WL69" s="73"/>
      <c r="WM69" s="73"/>
      <c r="WN69" s="73"/>
      <c r="WO69" s="73"/>
      <c r="WP69" s="73"/>
      <c r="WQ69" s="73"/>
      <c r="WR69" s="73"/>
      <c r="WS69" s="73"/>
      <c r="WT69" s="73"/>
      <c r="WU69" s="73"/>
      <c r="WV69" s="73"/>
      <c r="WW69" s="73"/>
      <c r="WX69" s="73"/>
      <c r="WY69" s="73"/>
      <c r="WZ69" s="73"/>
      <c r="XA69" s="73"/>
      <c r="XB69" s="73"/>
      <c r="XC69" s="73"/>
      <c r="XD69" s="73"/>
      <c r="XE69" s="73"/>
      <c r="XF69" s="73"/>
      <c r="XG69" s="73"/>
      <c r="XH69" s="73"/>
      <c r="XI69" s="73"/>
      <c r="XJ69" s="73"/>
      <c r="XK69" s="73"/>
      <c r="XL69" s="73"/>
      <c r="XM69" s="73"/>
      <c r="XN69" s="73"/>
      <c r="XO69" s="73"/>
      <c r="XP69" s="73"/>
      <c r="XQ69" s="73"/>
      <c r="XR69" s="73"/>
      <c r="XS69" s="73"/>
      <c r="XT69" s="73"/>
      <c r="XU69" s="73"/>
      <c r="XV69" s="73"/>
      <c r="XW69" s="73"/>
      <c r="XX69" s="73"/>
      <c r="XY69" s="73"/>
      <c r="XZ69" s="73"/>
      <c r="YA69" s="73"/>
      <c r="YB69" s="73"/>
      <c r="YC69" s="73"/>
      <c r="YD69" s="73"/>
      <c r="YE69" s="73"/>
      <c r="YF69" s="73"/>
      <c r="YG69" s="73"/>
      <c r="YH69" s="73"/>
      <c r="YI69" s="73"/>
      <c r="YJ69" s="73"/>
      <c r="YK69" s="73"/>
      <c r="YL69" s="73"/>
      <c r="YM69" s="73"/>
      <c r="YN69" s="73"/>
      <c r="YO69" s="73"/>
      <c r="YP69" s="73"/>
      <c r="YQ69" s="73"/>
      <c r="YR69" s="73"/>
      <c r="YS69" s="73"/>
      <c r="YT69" s="73"/>
      <c r="YU69" s="73"/>
      <c r="YV69" s="73"/>
      <c r="YW69" s="73"/>
      <c r="YX69" s="73"/>
      <c r="YY69" s="73"/>
      <c r="YZ69" s="73"/>
      <c r="ZA69" s="73"/>
      <c r="ZB69" s="73"/>
      <c r="ZC69" s="73"/>
      <c r="ZD69" s="73"/>
      <c r="ZE69" s="73"/>
      <c r="ZF69" s="73"/>
      <c r="ZG69" s="73"/>
      <c r="ZH69" s="73"/>
      <c r="ZI69" s="73"/>
      <c r="ZJ69" s="73"/>
      <c r="ZK69" s="73"/>
      <c r="ZL69" s="73"/>
      <c r="ZM69" s="73"/>
      <c r="ZN69" s="73"/>
      <c r="ZO69" s="73"/>
      <c r="ZP69" s="73"/>
      <c r="ZQ69" s="73"/>
      <c r="ZR69" s="73"/>
      <c r="ZS69" s="73"/>
      <c r="ZT69" s="73"/>
      <c r="ZU69" s="73"/>
      <c r="ZV69" s="73"/>
      <c r="ZW69" s="73"/>
      <c r="ZX69" s="73"/>
      <c r="ZY69" s="73"/>
      <c r="ZZ69" s="73"/>
      <c r="AAA69" s="73"/>
      <c r="AAB69" s="73"/>
      <c r="AAC69" s="73"/>
      <c r="AAD69" s="73"/>
      <c r="AAE69" s="73"/>
      <c r="AAF69" s="73"/>
      <c r="AAG69" s="73"/>
      <c r="AAH69" s="73"/>
      <c r="AAI69" s="73"/>
      <c r="AAJ69" s="73"/>
      <c r="AAK69" s="73"/>
      <c r="AAL69" s="73"/>
      <c r="AAM69" s="73"/>
      <c r="AAN69" s="73"/>
      <c r="AAO69" s="73"/>
      <c r="AAP69" s="73"/>
      <c r="AAQ69" s="73"/>
      <c r="AAR69" s="73"/>
      <c r="AAS69" s="73"/>
      <c r="AAT69" s="73"/>
      <c r="AAU69" s="73"/>
      <c r="AAV69" s="73"/>
      <c r="AAW69" s="73"/>
      <c r="AAX69" s="73"/>
      <c r="AAY69" s="73"/>
      <c r="AAZ69" s="73"/>
      <c r="ABA69" s="73"/>
      <c r="ABB69" s="73"/>
      <c r="ABC69" s="73"/>
      <c r="ABD69" s="73"/>
      <c r="ABE69" s="73"/>
      <c r="ABF69" s="73"/>
      <c r="ABG69" s="73"/>
      <c r="ABH69" s="73"/>
      <c r="ABI69" s="73"/>
      <c r="ABJ69" s="73"/>
      <c r="ABK69" s="73"/>
      <c r="ABL69" s="73"/>
      <c r="ABM69" s="73"/>
      <c r="ABN69" s="73"/>
      <c r="ABO69" s="73"/>
      <c r="ABP69" s="73"/>
      <c r="ABQ69" s="73"/>
      <c r="ABR69" s="73"/>
      <c r="ABS69" s="73"/>
      <c r="ABT69" s="73"/>
      <c r="ABU69" s="73"/>
      <c r="ABV69" s="73"/>
      <c r="ABW69" s="73"/>
      <c r="ABX69" s="73"/>
      <c r="ABY69" s="73"/>
      <c r="ABZ69" s="73"/>
      <c r="ACA69" s="73"/>
      <c r="ACB69" s="73"/>
      <c r="ACC69" s="73"/>
      <c r="ACD69" s="73"/>
      <c r="ACE69" s="73"/>
      <c r="ACF69" s="73"/>
      <c r="ACG69" s="73"/>
      <c r="ACH69" s="73"/>
      <c r="ACI69" s="73"/>
      <c r="ACJ69" s="73"/>
      <c r="ACK69" s="73"/>
      <c r="ACL69" s="73"/>
      <c r="ACM69" s="73"/>
      <c r="ACN69" s="73"/>
      <c r="ACO69" s="73"/>
      <c r="ACP69" s="73"/>
      <c r="ACQ69" s="73"/>
      <c r="ACR69" s="73"/>
      <c r="ACS69" s="73"/>
      <c r="ACT69" s="73"/>
      <c r="ACU69" s="73"/>
      <c r="ACV69" s="73"/>
      <c r="ACW69" s="73"/>
      <c r="ACX69" s="73"/>
      <c r="ACY69" s="73"/>
      <c r="ACZ69" s="73"/>
      <c r="ADA69" s="73"/>
      <c r="ADB69" s="73"/>
      <c r="ADC69" s="73"/>
      <c r="ADD69" s="73"/>
      <c r="ADE69" s="73"/>
      <c r="ADF69" s="73"/>
      <c r="ADG69" s="73"/>
      <c r="ADH69" s="73"/>
      <c r="ADI69" s="73"/>
      <c r="ADJ69" s="73"/>
      <c r="ADK69" s="73"/>
      <c r="ADL69" s="73"/>
      <c r="ADM69" s="73"/>
      <c r="ADN69" s="73"/>
      <c r="ADO69" s="73"/>
      <c r="ADP69" s="73"/>
      <c r="ADQ69" s="73"/>
      <c r="ADR69" s="73"/>
      <c r="ADS69" s="73"/>
      <c r="ADT69" s="73"/>
      <c r="ADU69" s="73"/>
      <c r="ADV69" s="73"/>
      <c r="ADW69" s="73"/>
      <c r="ADX69" s="73"/>
      <c r="ADY69" s="73"/>
      <c r="ADZ69" s="73"/>
      <c r="AEA69" s="73"/>
      <c r="AEB69" s="73"/>
      <c r="AEC69" s="73"/>
      <c r="AED69" s="73"/>
      <c r="AEE69" s="73"/>
      <c r="AEF69" s="73"/>
      <c r="AEG69" s="73"/>
      <c r="AEH69" s="73"/>
      <c r="AEI69" s="73"/>
      <c r="AEJ69" s="73"/>
      <c r="AEK69" s="73"/>
      <c r="AEL69" s="73"/>
      <c r="AEM69" s="73"/>
      <c r="AEN69" s="73"/>
      <c r="AEO69" s="73"/>
      <c r="AEP69" s="73"/>
      <c r="AEQ69" s="73"/>
      <c r="AER69" s="73"/>
      <c r="AES69" s="73"/>
      <c r="AET69" s="73"/>
      <c r="AEU69" s="73"/>
      <c r="AEV69" s="73"/>
      <c r="AEW69" s="73"/>
      <c r="AEX69" s="73"/>
      <c r="AEY69" s="73"/>
      <c r="AEZ69" s="73"/>
      <c r="AFA69" s="73"/>
      <c r="AFB69" s="73"/>
      <c r="AFC69" s="73"/>
      <c r="AFD69" s="73"/>
      <c r="AFE69" s="73"/>
      <c r="AFF69" s="73"/>
      <c r="AFG69" s="73"/>
      <c r="AFH69" s="73"/>
      <c r="AFI69" s="73"/>
      <c r="AFJ69" s="73"/>
      <c r="AFK69" s="73"/>
      <c r="AFL69" s="73"/>
      <c r="AFM69" s="73"/>
      <c r="AFN69" s="73"/>
      <c r="AFO69" s="73"/>
      <c r="AFP69" s="73"/>
      <c r="AFQ69" s="73"/>
      <c r="AFR69" s="73"/>
      <c r="AFS69" s="73"/>
      <c r="AFT69" s="73"/>
      <c r="AFU69" s="73"/>
      <c r="AFV69" s="73"/>
      <c r="AFW69" s="73"/>
      <c r="AFX69" s="73"/>
      <c r="AFY69" s="73"/>
      <c r="AFZ69" s="73"/>
      <c r="AGA69" s="73"/>
      <c r="AGB69" s="73"/>
      <c r="AGC69" s="73"/>
      <c r="AGD69" s="73"/>
      <c r="AGE69" s="73"/>
      <c r="AGF69" s="73"/>
      <c r="AGG69" s="73"/>
      <c r="AGH69" s="73"/>
      <c r="AGI69" s="73"/>
      <c r="AGJ69" s="73"/>
      <c r="AGK69" s="73"/>
      <c r="AGL69" s="73"/>
      <c r="AGM69" s="73"/>
      <c r="AGN69" s="73"/>
      <c r="AGO69" s="73"/>
      <c r="AGP69" s="73"/>
      <c r="AGQ69" s="73"/>
      <c r="AGR69" s="73"/>
      <c r="AGS69" s="73"/>
      <c r="AGT69" s="73"/>
      <c r="AGU69" s="73"/>
      <c r="AGV69" s="73"/>
      <c r="AGW69" s="73"/>
      <c r="AGX69" s="73"/>
      <c r="AGY69" s="73"/>
      <c r="AGZ69" s="73"/>
      <c r="AHA69" s="73"/>
      <c r="AHB69" s="73"/>
      <c r="AHC69" s="73"/>
      <c r="AHD69" s="73"/>
      <c r="AHE69" s="73"/>
      <c r="AHF69" s="73"/>
      <c r="AHG69" s="73"/>
      <c r="AHH69" s="73"/>
      <c r="AHI69" s="73"/>
      <c r="AHJ69" s="73"/>
      <c r="AHK69" s="73"/>
      <c r="AHL69" s="73"/>
      <c r="AHM69" s="73"/>
      <c r="AHN69" s="73"/>
      <c r="AHO69" s="73"/>
      <c r="AHP69" s="73"/>
      <c r="AHQ69" s="73"/>
      <c r="AHR69" s="73"/>
      <c r="AHS69" s="73"/>
      <c r="AHT69" s="73"/>
      <c r="AHU69" s="73"/>
      <c r="AHV69" s="73"/>
      <c r="AHW69" s="73"/>
      <c r="AHX69" s="73"/>
      <c r="AHY69" s="73"/>
      <c r="AHZ69" s="73"/>
      <c r="AIA69" s="73"/>
      <c r="AIB69" s="73"/>
      <c r="AIC69" s="73"/>
      <c r="AID69" s="73"/>
      <c r="AIE69" s="73"/>
      <c r="AIF69" s="73"/>
      <c r="AIG69" s="73"/>
      <c r="AIH69" s="73"/>
      <c r="AII69" s="73"/>
      <c r="AIJ69" s="73"/>
      <c r="AIK69" s="73"/>
      <c r="AIL69" s="73"/>
      <c r="AIM69" s="73"/>
      <c r="AIN69" s="73"/>
      <c r="AIO69" s="73"/>
      <c r="AIP69" s="73"/>
      <c r="AIQ69" s="73"/>
      <c r="AIR69" s="73"/>
      <c r="AIS69" s="73"/>
      <c r="AIT69" s="73"/>
      <c r="AIU69" s="73"/>
      <c r="AIV69" s="73"/>
      <c r="AIW69" s="73"/>
      <c r="AIX69" s="73"/>
      <c r="AIY69" s="73"/>
      <c r="AIZ69" s="73"/>
      <c r="AJA69" s="73"/>
      <c r="AJB69" s="73"/>
      <c r="AJC69" s="73"/>
      <c r="AJD69" s="73"/>
      <c r="AJE69" s="73"/>
      <c r="AJF69" s="73"/>
      <c r="AJG69" s="73"/>
      <c r="AJH69" s="73"/>
      <c r="AJI69" s="73"/>
      <c r="AJJ69" s="73"/>
      <c r="AJK69" s="73"/>
      <c r="AJL69" s="73"/>
      <c r="AJM69" s="73"/>
      <c r="AJN69" s="73"/>
      <c r="AJO69" s="73"/>
      <c r="AJP69" s="73"/>
      <c r="AJQ69" s="73"/>
      <c r="AJR69" s="73"/>
      <c r="AJS69" s="73"/>
      <c r="AJT69" s="73"/>
      <c r="AJU69" s="73"/>
      <c r="AJV69" s="73"/>
      <c r="AJW69" s="73"/>
      <c r="AJX69" s="73"/>
      <c r="AJY69" s="73"/>
      <c r="AJZ69" s="73"/>
      <c r="AKA69" s="73"/>
      <c r="AKB69" s="73"/>
      <c r="AKC69" s="73"/>
      <c r="AKD69" s="73"/>
      <c r="AKE69" s="73"/>
      <c r="AKF69" s="73"/>
      <c r="AKG69" s="73"/>
      <c r="AKH69" s="73"/>
      <c r="AKI69" s="73"/>
      <c r="AKJ69" s="73"/>
      <c r="AKK69" s="73"/>
      <c r="AKL69" s="73"/>
      <c r="AKM69" s="73"/>
      <c r="AKN69" s="73"/>
      <c r="AKO69" s="73"/>
      <c r="AKP69" s="73"/>
      <c r="AKQ69" s="73"/>
      <c r="AKR69" s="73"/>
      <c r="AKS69" s="73"/>
      <c r="AKT69" s="73"/>
      <c r="AKU69" s="73"/>
      <c r="AKV69" s="73"/>
      <c r="AKW69" s="73"/>
      <c r="AKX69" s="73"/>
      <c r="AKY69" s="73"/>
      <c r="AKZ69" s="73"/>
      <c r="ALA69" s="73"/>
      <c r="ALB69" s="73"/>
      <c r="ALC69" s="73"/>
      <c r="ALD69" s="73"/>
      <c r="ALE69" s="73"/>
      <c r="ALF69" s="73"/>
      <c r="ALG69" s="73"/>
      <c r="ALH69" s="73"/>
      <c r="ALI69" s="73"/>
      <c r="ALJ69" s="73"/>
      <c r="ALK69" s="73"/>
      <c r="ALL69" s="73"/>
      <c r="ALM69" s="73"/>
      <c r="ALN69" s="73"/>
      <c r="ALO69" s="73"/>
      <c r="ALP69" s="73"/>
      <c r="ALQ69" s="73"/>
      <c r="ALR69" s="73"/>
      <c r="ALS69" s="73"/>
      <c r="ALT69" s="73"/>
      <c r="ALU69" s="73"/>
      <c r="ALV69" s="73"/>
      <c r="ALW69" s="73"/>
      <c r="ALX69" s="73"/>
      <c r="ALY69" s="73"/>
      <c r="ALZ69" s="73"/>
      <c r="AMA69" s="73"/>
      <c r="AMB69" s="73"/>
      <c r="AMC69" s="73"/>
      <c r="AMD69" s="73"/>
      <c r="AME69" s="73"/>
      <c r="AMF69" s="73"/>
      <c r="AMG69" s="73"/>
      <c r="AMH69" s="73"/>
      <c r="AMI69" s="73"/>
      <c r="AMJ69" s="73"/>
      <c r="AMK69" s="73"/>
      <c r="AML69" s="73"/>
      <c r="AMM69" s="73"/>
      <c r="AMN69" s="73"/>
      <c r="AMO69" s="73"/>
      <c r="AMP69" s="73"/>
      <c r="AMQ69" s="73"/>
      <c r="AMR69" s="73"/>
      <c r="AMS69" s="73"/>
      <c r="AMT69" s="73"/>
      <c r="AMU69" s="73"/>
      <c r="AMV69" s="73"/>
      <c r="AMW69" s="73"/>
      <c r="AMX69" s="73"/>
      <c r="AMY69" s="73"/>
      <c r="AMZ69" s="73"/>
      <c r="ANA69" s="73"/>
      <c r="ANB69" s="73"/>
      <c r="ANC69" s="73"/>
      <c r="AND69" s="73"/>
      <c r="ANE69" s="73"/>
      <c r="ANF69" s="73"/>
      <c r="ANG69" s="73"/>
      <c r="ANH69" s="73"/>
      <c r="ANI69" s="73"/>
      <c r="ANJ69" s="73"/>
      <c r="ANK69" s="73"/>
      <c r="ANL69" s="73"/>
      <c r="ANM69" s="73"/>
      <c r="ANN69" s="73"/>
      <c r="ANO69" s="73"/>
      <c r="ANP69" s="73"/>
      <c r="ANQ69" s="73"/>
      <c r="ANR69" s="73"/>
      <c r="ANS69" s="73"/>
      <c r="ANT69" s="73"/>
      <c r="ANU69" s="73"/>
      <c r="ANV69" s="73"/>
      <c r="ANW69" s="73"/>
      <c r="ANX69" s="73"/>
      <c r="ANY69" s="73"/>
      <c r="ANZ69" s="73"/>
      <c r="AOA69" s="73"/>
      <c r="AOB69" s="73"/>
      <c r="AOC69" s="73"/>
      <c r="AOD69" s="73"/>
      <c r="AOE69" s="73"/>
      <c r="AOF69" s="73"/>
      <c r="AOG69" s="73"/>
      <c r="AOH69" s="73"/>
      <c r="AOI69" s="73"/>
      <c r="AOJ69" s="73"/>
      <c r="AOK69" s="73"/>
      <c r="AOL69" s="73"/>
      <c r="AOM69" s="73"/>
      <c r="AON69" s="73"/>
      <c r="AOO69" s="73"/>
      <c r="AOP69" s="73"/>
      <c r="AOQ69" s="73"/>
      <c r="AOR69" s="73"/>
      <c r="AOS69" s="73"/>
      <c r="AOT69" s="73"/>
      <c r="AOU69" s="73"/>
      <c r="AOV69" s="73"/>
      <c r="AOW69" s="73"/>
      <c r="AOX69" s="73"/>
      <c r="AOY69" s="73"/>
      <c r="AOZ69" s="73"/>
      <c r="APA69" s="73"/>
      <c r="APB69" s="73"/>
      <c r="APC69" s="73"/>
      <c r="APD69" s="73"/>
      <c r="APE69" s="73"/>
      <c r="APF69" s="73"/>
      <c r="APG69" s="73"/>
      <c r="APH69" s="73"/>
      <c r="API69" s="73"/>
      <c r="APJ69" s="73"/>
      <c r="APK69" s="73"/>
      <c r="APL69" s="73"/>
      <c r="APM69" s="73"/>
      <c r="APN69" s="73"/>
      <c r="APO69" s="73"/>
      <c r="APP69" s="73"/>
      <c r="APQ69" s="73"/>
      <c r="APR69" s="73"/>
      <c r="APS69" s="73"/>
      <c r="APT69" s="73"/>
      <c r="APU69" s="73"/>
      <c r="APV69" s="73"/>
      <c r="APW69" s="73"/>
      <c r="APX69" s="73"/>
      <c r="APY69" s="73"/>
      <c r="APZ69" s="73"/>
      <c r="AQA69" s="73"/>
      <c r="AQB69" s="73"/>
      <c r="AQC69" s="73"/>
      <c r="AQD69" s="73"/>
      <c r="AQE69" s="73"/>
      <c r="AQF69" s="73"/>
      <c r="AQG69" s="73"/>
      <c r="AQH69" s="73"/>
      <c r="AQI69" s="73"/>
      <c r="AQJ69" s="73"/>
      <c r="AQK69" s="73"/>
      <c r="AQL69" s="73"/>
      <c r="AQM69" s="73"/>
      <c r="AQN69" s="73"/>
      <c r="AQO69" s="73"/>
      <c r="AQP69" s="73"/>
      <c r="AQQ69" s="73"/>
      <c r="AQR69" s="73"/>
      <c r="AQS69" s="73"/>
      <c r="AQT69" s="73"/>
      <c r="AQU69" s="73"/>
      <c r="AQV69" s="73"/>
      <c r="AQW69" s="73"/>
      <c r="AQX69" s="73"/>
      <c r="AQY69" s="73"/>
      <c r="AQZ69" s="73"/>
      <c r="ARA69" s="73"/>
      <c r="ARB69" s="73"/>
      <c r="ARC69" s="73"/>
      <c r="ARD69" s="73"/>
      <c r="ARE69" s="73"/>
      <c r="ARF69" s="73"/>
      <c r="ARG69" s="73"/>
      <c r="ARH69" s="73"/>
      <c r="ARI69" s="73"/>
      <c r="ARJ69" s="73"/>
      <c r="ARK69" s="73"/>
      <c r="ARL69" s="73"/>
      <c r="ARM69" s="73"/>
      <c r="ARN69" s="73"/>
      <c r="ARO69" s="73"/>
      <c r="ARP69" s="73"/>
      <c r="ARQ69" s="73"/>
      <c r="ARR69" s="73"/>
      <c r="ARS69" s="73"/>
      <c r="ART69" s="73"/>
      <c r="ARU69" s="73"/>
      <c r="ARV69" s="73"/>
      <c r="ARW69" s="73"/>
      <c r="ARX69" s="73"/>
      <c r="ARY69" s="73"/>
      <c r="ARZ69" s="73"/>
      <c r="ASA69" s="73"/>
      <c r="ASB69" s="73"/>
      <c r="ASC69" s="73"/>
      <c r="ASD69" s="73"/>
      <c r="ASE69" s="73"/>
      <c r="ASF69" s="73"/>
      <c r="ASG69" s="73"/>
      <c r="ASH69" s="73"/>
      <c r="ASI69" s="73"/>
      <c r="ASJ69" s="73"/>
      <c r="ASK69" s="73"/>
      <c r="ASL69" s="73"/>
      <c r="ASM69" s="73"/>
      <c r="ASN69" s="73"/>
      <c r="ASO69" s="73"/>
      <c r="ASP69" s="73"/>
      <c r="ASQ69" s="73"/>
      <c r="ASR69" s="73"/>
      <c r="ASS69" s="73"/>
      <c r="AST69" s="73"/>
      <c r="ASU69" s="73"/>
      <c r="ASV69" s="73"/>
      <c r="ASW69" s="73"/>
      <c r="ASX69" s="73"/>
      <c r="ASY69" s="73"/>
      <c r="ASZ69" s="73"/>
      <c r="ATA69" s="73"/>
      <c r="ATB69" s="73"/>
      <c r="ATC69" s="73"/>
      <c r="ATD69" s="73"/>
      <c r="ATE69" s="73"/>
      <c r="ATF69" s="73"/>
      <c r="ATG69" s="73"/>
      <c r="ATH69" s="73"/>
      <c r="ATI69" s="73"/>
      <c r="ATJ69" s="73"/>
      <c r="ATK69" s="73"/>
      <c r="ATL69" s="73"/>
      <c r="ATM69" s="73"/>
      <c r="ATN69" s="73"/>
      <c r="ATO69" s="73"/>
      <c r="ATP69" s="73"/>
      <c r="ATQ69" s="73"/>
      <c r="ATR69" s="73"/>
      <c r="ATS69" s="73"/>
      <c r="ATT69" s="73"/>
      <c r="ATU69" s="73"/>
      <c r="ATV69" s="73"/>
      <c r="ATW69" s="73"/>
      <c r="ATX69" s="73"/>
      <c r="ATY69" s="73"/>
      <c r="ATZ69" s="73"/>
      <c r="AUA69" s="73"/>
      <c r="AUB69" s="73"/>
      <c r="AUC69" s="73"/>
      <c r="AUD69" s="73"/>
      <c r="AUE69" s="73"/>
      <c r="AUF69" s="73"/>
      <c r="AUG69" s="73"/>
      <c r="AUH69" s="73"/>
      <c r="AUI69" s="73"/>
      <c r="AUJ69" s="73"/>
      <c r="AUK69" s="73"/>
      <c r="AUL69" s="73"/>
      <c r="AUM69" s="73"/>
      <c r="AUN69" s="73"/>
      <c r="AUO69" s="73"/>
      <c r="AUP69" s="73"/>
      <c r="AUQ69" s="73"/>
      <c r="AUR69" s="73"/>
      <c r="AUS69" s="73"/>
      <c r="AUT69" s="73"/>
      <c r="AUU69" s="73"/>
      <c r="AUV69" s="73"/>
      <c r="AUW69" s="73"/>
      <c r="AUX69" s="73"/>
      <c r="AUY69" s="73"/>
      <c r="AUZ69" s="73"/>
      <c r="AVA69" s="73"/>
      <c r="AVB69" s="73"/>
      <c r="AVC69" s="73"/>
      <c r="AVD69" s="73"/>
      <c r="AVE69" s="73"/>
      <c r="AVF69" s="73"/>
      <c r="AVG69" s="73"/>
      <c r="AVH69" s="73"/>
      <c r="AVI69" s="73"/>
      <c r="AVJ69" s="73"/>
      <c r="AVK69" s="73"/>
      <c r="AVL69" s="73"/>
      <c r="AVM69" s="73"/>
      <c r="AVN69" s="73"/>
      <c r="AVO69" s="73"/>
      <c r="AVP69" s="73"/>
      <c r="AVQ69" s="73"/>
      <c r="AVR69" s="73"/>
      <c r="AVS69" s="73"/>
      <c r="AVT69" s="73"/>
      <c r="AVU69" s="73"/>
      <c r="AVV69" s="73"/>
      <c r="AVW69" s="73"/>
      <c r="AVX69" s="73"/>
      <c r="AVY69" s="73"/>
      <c r="AVZ69" s="73"/>
      <c r="AWA69" s="73"/>
      <c r="AWB69" s="73"/>
      <c r="AWC69" s="73"/>
      <c r="AWD69" s="73"/>
      <c r="AWE69" s="73"/>
      <c r="AWF69" s="73"/>
      <c r="AWG69" s="73"/>
      <c r="AWH69" s="73"/>
      <c r="AWI69" s="73"/>
      <c r="AWJ69" s="73"/>
      <c r="AWK69" s="73"/>
      <c r="AWL69" s="73"/>
      <c r="AWM69" s="73"/>
      <c r="AWN69" s="73"/>
      <c r="AWO69" s="73"/>
      <c r="AWP69" s="73"/>
      <c r="AWQ69" s="73"/>
      <c r="AWR69" s="73"/>
      <c r="AWS69" s="73"/>
      <c r="AWT69" s="73"/>
      <c r="AWU69" s="73"/>
      <c r="AWV69" s="73"/>
      <c r="AWW69" s="73"/>
      <c r="AWX69" s="73"/>
      <c r="AWY69" s="73"/>
      <c r="AWZ69" s="73"/>
      <c r="AXA69" s="73"/>
      <c r="AXB69" s="73"/>
      <c r="AXC69" s="73"/>
      <c r="AXD69" s="73"/>
      <c r="AXE69" s="73"/>
      <c r="AXF69" s="73"/>
      <c r="AXG69" s="73"/>
      <c r="AXH69" s="73"/>
      <c r="AXI69" s="73"/>
      <c r="AXJ69" s="73"/>
      <c r="AXK69" s="73"/>
      <c r="AXL69" s="73"/>
      <c r="AXM69" s="73"/>
      <c r="AXN69" s="73"/>
      <c r="AXO69" s="73"/>
      <c r="AXP69" s="73"/>
      <c r="AXQ69" s="73"/>
      <c r="AXR69" s="73"/>
      <c r="AXS69" s="73"/>
      <c r="AXT69" s="73"/>
      <c r="AXU69" s="73"/>
      <c r="AXV69" s="73"/>
      <c r="AXW69" s="73"/>
      <c r="AXX69" s="73"/>
      <c r="AXY69" s="73"/>
      <c r="AXZ69" s="73"/>
      <c r="AYA69" s="73"/>
      <c r="AYB69" s="73"/>
      <c r="AYC69" s="73"/>
      <c r="AYD69" s="73"/>
      <c r="AYE69" s="73"/>
      <c r="AYF69" s="73"/>
      <c r="AYG69" s="73"/>
      <c r="AYH69" s="73"/>
      <c r="AYI69" s="73"/>
      <c r="AYJ69" s="73"/>
      <c r="AYK69" s="73"/>
      <c r="AYL69" s="73"/>
      <c r="AYM69" s="73"/>
      <c r="AYN69" s="73"/>
      <c r="AYO69" s="73"/>
      <c r="AYP69" s="73"/>
      <c r="AYQ69" s="73"/>
      <c r="AYR69" s="73"/>
      <c r="AYS69" s="73"/>
      <c r="AYT69" s="73"/>
      <c r="AYU69" s="73"/>
      <c r="AYV69" s="73"/>
      <c r="AYW69" s="73"/>
      <c r="AYX69" s="73"/>
      <c r="AYY69" s="73"/>
      <c r="AYZ69" s="73"/>
      <c r="AZA69" s="73"/>
      <c r="AZB69" s="73"/>
      <c r="AZC69" s="73"/>
      <c r="AZD69" s="73"/>
      <c r="AZE69" s="73"/>
      <c r="AZF69" s="73"/>
      <c r="AZG69" s="73"/>
      <c r="AZH69" s="73"/>
      <c r="AZI69" s="73"/>
      <c r="AZJ69" s="73"/>
      <c r="AZK69" s="73"/>
      <c r="AZL69" s="73"/>
      <c r="AZM69" s="73"/>
      <c r="AZN69" s="73"/>
      <c r="AZO69" s="73"/>
      <c r="AZP69" s="73"/>
      <c r="AZQ69" s="73"/>
      <c r="AZR69" s="73"/>
      <c r="AZS69" s="73"/>
      <c r="AZT69" s="73"/>
      <c r="AZU69" s="73"/>
      <c r="AZV69" s="73"/>
      <c r="AZW69" s="73"/>
      <c r="AZX69" s="73"/>
      <c r="AZY69" s="73"/>
      <c r="AZZ69" s="73"/>
      <c r="BAA69" s="73"/>
      <c r="BAB69" s="73"/>
      <c r="BAC69" s="73"/>
      <c r="BAD69" s="73"/>
      <c r="BAE69" s="73"/>
      <c r="BAF69" s="73"/>
      <c r="BAG69" s="73"/>
      <c r="BAH69" s="73"/>
      <c r="BAI69" s="73"/>
      <c r="BAJ69" s="73"/>
      <c r="BAK69" s="73"/>
      <c r="BAL69" s="73"/>
      <c r="BAM69" s="73"/>
      <c r="BAN69" s="73"/>
      <c r="BAO69" s="73"/>
      <c r="BAP69" s="73"/>
      <c r="BAQ69" s="73"/>
      <c r="BAR69" s="73"/>
      <c r="BAS69" s="73"/>
      <c r="BAT69" s="73"/>
      <c r="BAU69" s="73"/>
      <c r="BAV69" s="73"/>
      <c r="BAW69" s="73"/>
      <c r="BAX69" s="73"/>
      <c r="BAY69" s="73"/>
      <c r="BAZ69" s="73"/>
      <c r="BBA69" s="73"/>
      <c r="BBB69" s="73"/>
      <c r="BBC69" s="73"/>
      <c r="BBD69" s="73"/>
      <c r="BBE69" s="73"/>
      <c r="BBF69" s="73"/>
      <c r="BBG69" s="73"/>
      <c r="BBH69" s="73"/>
      <c r="BBI69" s="73"/>
      <c r="BBJ69" s="73"/>
      <c r="BBK69" s="73"/>
      <c r="BBL69" s="73"/>
      <c r="BBM69" s="73"/>
      <c r="BBN69" s="73"/>
      <c r="BBO69" s="73"/>
      <c r="BBP69" s="73"/>
      <c r="BBQ69" s="73"/>
      <c r="BBR69" s="73"/>
      <c r="BBS69" s="73"/>
      <c r="BBT69" s="73"/>
      <c r="BBU69" s="73"/>
      <c r="BBV69" s="73"/>
      <c r="BBW69" s="73"/>
      <c r="BBX69" s="73"/>
      <c r="BBY69" s="73"/>
      <c r="BBZ69" s="73"/>
      <c r="BCA69" s="73"/>
      <c r="BCB69" s="73"/>
      <c r="BCC69" s="73"/>
      <c r="BCD69" s="73"/>
      <c r="BCE69" s="73"/>
      <c r="BCF69" s="73"/>
      <c r="BCG69" s="73"/>
      <c r="BCH69" s="73"/>
      <c r="BCI69" s="73"/>
      <c r="BCJ69" s="73"/>
      <c r="BCK69" s="73"/>
      <c r="BCL69" s="73"/>
      <c r="BCM69" s="73"/>
      <c r="BCN69" s="73"/>
      <c r="BCO69" s="73"/>
      <c r="BCP69" s="73"/>
      <c r="BCQ69" s="73"/>
      <c r="BCR69" s="73"/>
      <c r="BCS69" s="73"/>
      <c r="BCT69" s="73"/>
      <c r="BCU69" s="73"/>
      <c r="BCV69" s="73"/>
      <c r="BCW69" s="73"/>
      <c r="BCX69" s="73"/>
      <c r="BCY69" s="73"/>
      <c r="BCZ69" s="73"/>
      <c r="BDA69" s="73"/>
      <c r="BDB69" s="73"/>
      <c r="BDC69" s="73"/>
      <c r="BDD69" s="73"/>
      <c r="BDE69" s="73"/>
      <c r="BDF69" s="73"/>
      <c r="BDG69" s="73"/>
      <c r="BDH69" s="73"/>
      <c r="BDI69" s="73"/>
      <c r="BDJ69" s="73"/>
      <c r="BDK69" s="73"/>
      <c r="BDL69" s="73"/>
      <c r="BDM69" s="73"/>
      <c r="BDN69" s="73"/>
      <c r="BDO69" s="73"/>
      <c r="BDP69" s="73"/>
      <c r="BDQ69" s="73"/>
      <c r="BDR69" s="73"/>
      <c r="BDS69" s="73"/>
      <c r="BDT69" s="73"/>
      <c r="BDU69" s="73"/>
      <c r="BDV69" s="73"/>
      <c r="BDW69" s="73"/>
      <c r="BDX69" s="73"/>
      <c r="BDY69" s="73"/>
      <c r="BDZ69" s="73"/>
      <c r="BEA69" s="73"/>
      <c r="BEB69" s="73"/>
      <c r="BEC69" s="73"/>
      <c r="BED69" s="73"/>
      <c r="BEE69" s="73"/>
      <c r="BEF69" s="73"/>
      <c r="BEG69" s="73"/>
      <c r="BEH69" s="73"/>
      <c r="BEI69" s="73"/>
      <c r="BEJ69" s="73"/>
      <c r="BEK69" s="73"/>
      <c r="BEL69" s="73"/>
      <c r="BEM69" s="73"/>
      <c r="BEN69" s="73"/>
      <c r="BEO69" s="73"/>
      <c r="BEP69" s="73"/>
      <c r="BEQ69" s="73"/>
      <c r="BER69" s="73"/>
      <c r="BES69" s="73"/>
      <c r="BET69" s="73"/>
      <c r="BEU69" s="73"/>
      <c r="BEV69" s="73"/>
      <c r="BEW69" s="73"/>
      <c r="BEX69" s="73"/>
      <c r="BEY69" s="73"/>
      <c r="BEZ69" s="73"/>
      <c r="BFA69" s="73"/>
      <c r="BFB69" s="73"/>
      <c r="BFC69" s="73"/>
      <c r="BFD69" s="73"/>
      <c r="BFE69" s="73"/>
      <c r="BFF69" s="73"/>
      <c r="BFG69" s="73"/>
      <c r="BFH69" s="73"/>
      <c r="BFI69" s="73"/>
      <c r="BFJ69" s="73"/>
      <c r="BFK69" s="73"/>
      <c r="BFL69" s="73"/>
      <c r="BFM69" s="73"/>
      <c r="BFN69" s="73"/>
      <c r="BFO69" s="73"/>
      <c r="BFP69" s="73"/>
      <c r="BFQ69" s="73"/>
      <c r="BFR69" s="73"/>
      <c r="BFS69" s="73"/>
      <c r="BFT69" s="73"/>
      <c r="BFU69" s="73"/>
      <c r="BFV69" s="73"/>
      <c r="BFW69" s="73"/>
      <c r="BFX69" s="73"/>
      <c r="BFY69" s="73"/>
      <c r="BFZ69" s="73"/>
      <c r="BGA69" s="73"/>
      <c r="BGB69" s="73"/>
      <c r="BGC69" s="73"/>
      <c r="BGD69" s="73"/>
      <c r="BGE69" s="73"/>
      <c r="BGF69" s="73"/>
      <c r="BGG69" s="73"/>
      <c r="BGH69" s="73"/>
      <c r="BGI69" s="73"/>
      <c r="BGJ69" s="73"/>
      <c r="BGK69" s="73"/>
      <c r="BGL69" s="73"/>
      <c r="BGM69" s="73"/>
      <c r="BGN69" s="73"/>
      <c r="BGO69" s="73"/>
      <c r="BGP69" s="73"/>
      <c r="BGQ69" s="73"/>
      <c r="BGR69" s="73"/>
      <c r="BGS69" s="73"/>
      <c r="BGT69" s="73"/>
      <c r="BGU69" s="73"/>
      <c r="BGV69" s="73"/>
      <c r="BGW69" s="73"/>
      <c r="BGX69" s="73"/>
      <c r="BGY69" s="73"/>
      <c r="BGZ69" s="73"/>
      <c r="BHA69" s="73"/>
      <c r="BHB69" s="73"/>
      <c r="BHC69" s="73"/>
      <c r="BHD69" s="73"/>
      <c r="BHE69" s="73"/>
      <c r="BHF69" s="73"/>
      <c r="BHG69" s="73"/>
      <c r="BHH69" s="73"/>
      <c r="BHI69" s="73"/>
      <c r="BHJ69" s="73"/>
      <c r="BHK69" s="73"/>
      <c r="BHL69" s="73"/>
      <c r="BHM69" s="73"/>
      <c r="BHN69" s="73"/>
      <c r="BHO69" s="73"/>
      <c r="BHP69" s="73"/>
      <c r="BHQ69" s="73"/>
      <c r="BHR69" s="73"/>
      <c r="BHS69" s="73"/>
      <c r="BHT69" s="73"/>
      <c r="BHU69" s="73"/>
      <c r="BHV69" s="73"/>
      <c r="BHW69" s="73"/>
      <c r="BHX69" s="73"/>
      <c r="BHY69" s="73"/>
      <c r="BHZ69" s="73"/>
      <c r="BIA69" s="73"/>
      <c r="BIB69" s="73"/>
      <c r="BIC69" s="73"/>
      <c r="BID69" s="73"/>
      <c r="BIE69" s="73"/>
      <c r="BIF69" s="73"/>
      <c r="BIG69" s="73"/>
      <c r="BIH69" s="73"/>
      <c r="BII69" s="73"/>
      <c r="BIJ69" s="73"/>
      <c r="BIK69" s="73"/>
      <c r="BIL69" s="73"/>
      <c r="BIM69" s="73"/>
      <c r="BIN69" s="73"/>
      <c r="BIO69" s="73"/>
      <c r="BIP69" s="73"/>
      <c r="BIQ69" s="73"/>
      <c r="BIR69" s="73"/>
      <c r="BIS69" s="73"/>
      <c r="BIT69" s="73"/>
      <c r="BIU69" s="73"/>
      <c r="BIV69" s="73"/>
      <c r="BIW69" s="73"/>
      <c r="BIX69" s="73"/>
      <c r="BIY69" s="73"/>
      <c r="BIZ69" s="73"/>
      <c r="BJA69" s="73"/>
      <c r="BJB69" s="73"/>
      <c r="BJC69" s="73"/>
      <c r="BJD69" s="73"/>
      <c r="BJE69" s="73"/>
      <c r="BJF69" s="73"/>
      <c r="BJG69" s="73"/>
      <c r="BJH69" s="73"/>
      <c r="BJI69" s="73"/>
      <c r="BJJ69" s="73"/>
      <c r="BJK69" s="73"/>
      <c r="BJL69" s="73"/>
      <c r="BJM69" s="73"/>
      <c r="BJN69" s="73"/>
      <c r="BJO69" s="73"/>
      <c r="BJP69" s="73"/>
      <c r="BJQ69" s="73"/>
      <c r="BJR69" s="73"/>
      <c r="BJS69" s="73"/>
      <c r="BJT69" s="73"/>
      <c r="BJU69" s="73"/>
      <c r="BJV69" s="73"/>
      <c r="BJW69" s="73"/>
      <c r="BJX69" s="73"/>
      <c r="BJY69" s="73"/>
      <c r="BJZ69" s="73"/>
      <c r="BKA69" s="73"/>
      <c r="BKB69" s="73"/>
      <c r="BKC69" s="73"/>
      <c r="BKD69" s="73"/>
      <c r="BKE69" s="73"/>
      <c r="BKF69" s="73"/>
      <c r="BKG69" s="73"/>
      <c r="BKH69" s="73"/>
      <c r="BKI69" s="73"/>
      <c r="BKJ69" s="73"/>
      <c r="BKK69" s="73"/>
      <c r="BKL69" s="73"/>
      <c r="BKM69" s="73"/>
      <c r="BKN69" s="73"/>
      <c r="BKO69" s="73"/>
      <c r="BKP69" s="73"/>
      <c r="BKQ69" s="73"/>
      <c r="BKR69" s="73"/>
      <c r="BKS69" s="73"/>
      <c r="BKT69" s="73"/>
      <c r="BKU69" s="73"/>
      <c r="BKV69" s="73"/>
      <c r="BKW69" s="73"/>
      <c r="BKX69" s="73"/>
      <c r="BKY69" s="73"/>
      <c r="BKZ69" s="73"/>
      <c r="BLA69" s="73"/>
      <c r="BLB69" s="73"/>
      <c r="BLC69" s="73"/>
      <c r="BLD69" s="73"/>
      <c r="BLE69" s="73"/>
      <c r="BLF69" s="73"/>
      <c r="BLG69" s="73"/>
      <c r="BLH69" s="73"/>
      <c r="BLI69" s="73"/>
      <c r="BLJ69" s="73"/>
      <c r="BLK69" s="73"/>
      <c r="BLL69" s="73"/>
      <c r="BLM69" s="73"/>
      <c r="BLN69" s="73"/>
      <c r="BLO69" s="73"/>
      <c r="BLP69" s="73"/>
      <c r="BLQ69" s="73"/>
      <c r="BLR69" s="73"/>
      <c r="BLS69" s="73"/>
      <c r="BLT69" s="73"/>
      <c r="BLU69" s="73"/>
      <c r="BLV69" s="73"/>
      <c r="BLW69" s="73"/>
      <c r="BLX69" s="73"/>
      <c r="BLY69" s="73"/>
      <c r="BLZ69" s="73"/>
      <c r="BMA69" s="73"/>
      <c r="BMB69" s="73"/>
      <c r="BMC69" s="73"/>
      <c r="BMD69" s="73"/>
      <c r="BME69" s="73"/>
      <c r="BMF69" s="73"/>
      <c r="BMG69" s="73"/>
      <c r="BMH69" s="73"/>
      <c r="BMI69" s="73"/>
      <c r="BMJ69" s="73"/>
      <c r="BMK69" s="73"/>
      <c r="BML69" s="73"/>
      <c r="BMM69" s="73"/>
      <c r="BMN69" s="73"/>
      <c r="BMO69" s="73"/>
      <c r="BMP69" s="73"/>
      <c r="BMQ69" s="73"/>
      <c r="BMR69" s="73"/>
      <c r="BMS69" s="73"/>
      <c r="BMT69" s="73"/>
      <c r="BMU69" s="73"/>
      <c r="BMV69" s="73"/>
      <c r="BMW69" s="73"/>
      <c r="BMX69" s="73"/>
      <c r="BMY69" s="73"/>
      <c r="BMZ69" s="73"/>
      <c r="BNA69" s="73"/>
      <c r="BNB69" s="73"/>
      <c r="BNC69" s="73"/>
      <c r="BND69" s="73"/>
      <c r="BNE69" s="73"/>
      <c r="BNF69" s="73"/>
      <c r="BNG69" s="73"/>
      <c r="BNH69" s="73"/>
      <c r="BNI69" s="73"/>
      <c r="BNJ69" s="73"/>
      <c r="BNK69" s="73"/>
      <c r="BNL69" s="73"/>
      <c r="BNM69" s="73"/>
      <c r="BNN69" s="73"/>
      <c r="BNO69" s="73"/>
      <c r="BNP69" s="73"/>
      <c r="BNQ69" s="73"/>
      <c r="BNR69" s="73"/>
      <c r="BNS69" s="73"/>
      <c r="BNT69" s="73"/>
      <c r="BNU69" s="73"/>
      <c r="BNV69" s="73"/>
      <c r="BNW69" s="73"/>
      <c r="BNX69" s="73"/>
      <c r="BNY69" s="73"/>
      <c r="BNZ69" s="73"/>
      <c r="BOA69" s="73"/>
      <c r="BOB69" s="73"/>
      <c r="BOC69" s="73"/>
      <c r="BOD69" s="73"/>
      <c r="BOE69" s="73"/>
      <c r="BOF69" s="73"/>
      <c r="BOG69" s="73"/>
      <c r="BOH69" s="73"/>
      <c r="BOI69" s="73"/>
      <c r="BOJ69" s="73"/>
      <c r="BOK69" s="73"/>
      <c r="BOL69" s="73"/>
      <c r="BOM69" s="73"/>
      <c r="BON69" s="73"/>
      <c r="BOO69" s="73"/>
      <c r="BOP69" s="73"/>
      <c r="BOQ69" s="73"/>
      <c r="BOR69" s="73"/>
      <c r="BOS69" s="73"/>
      <c r="BOT69" s="73"/>
      <c r="BOU69" s="73"/>
      <c r="BOV69" s="73"/>
      <c r="BOW69" s="73"/>
      <c r="BOX69" s="73"/>
      <c r="BOY69" s="73"/>
      <c r="BOZ69" s="73"/>
      <c r="BPA69" s="73"/>
      <c r="BPB69" s="73"/>
      <c r="BPC69" s="73"/>
      <c r="BPD69" s="73"/>
      <c r="BPE69" s="73"/>
      <c r="BPF69" s="73"/>
      <c r="BPG69" s="73"/>
      <c r="BPH69" s="73"/>
      <c r="BPI69" s="73"/>
      <c r="BPJ69" s="73"/>
      <c r="BPK69" s="73"/>
      <c r="BPL69" s="73"/>
      <c r="BPM69" s="73"/>
      <c r="BPN69" s="73"/>
      <c r="BPO69" s="73"/>
      <c r="BPP69" s="73"/>
      <c r="BPQ69" s="73"/>
      <c r="BPR69" s="73"/>
      <c r="BPS69" s="73"/>
      <c r="BPT69" s="73"/>
      <c r="BPU69" s="73"/>
      <c r="BPV69" s="73"/>
      <c r="BPW69" s="73"/>
      <c r="BPX69" s="73"/>
      <c r="BPY69" s="73"/>
      <c r="BPZ69" s="73"/>
      <c r="BQA69" s="73"/>
      <c r="BQB69" s="73"/>
      <c r="BQC69" s="73"/>
      <c r="BQD69" s="73"/>
      <c r="BQE69" s="73"/>
      <c r="BQF69" s="73"/>
      <c r="BQG69" s="73"/>
      <c r="BQH69" s="73"/>
      <c r="BQI69" s="73"/>
      <c r="BQJ69" s="73"/>
      <c r="BQK69" s="73"/>
      <c r="BQL69" s="73"/>
      <c r="BQM69" s="73"/>
      <c r="BQN69" s="73"/>
      <c r="BQO69" s="73"/>
      <c r="BQP69" s="73"/>
      <c r="BQQ69" s="73"/>
      <c r="BQR69" s="73"/>
      <c r="BQS69" s="73"/>
      <c r="BQT69" s="73"/>
      <c r="BQU69" s="73"/>
      <c r="BQV69" s="73"/>
      <c r="BQW69" s="73"/>
      <c r="BQX69" s="73"/>
      <c r="BQY69" s="73"/>
      <c r="BQZ69" s="73"/>
      <c r="BRA69" s="73"/>
      <c r="BRB69" s="73"/>
      <c r="BRC69" s="73"/>
      <c r="BRD69" s="73"/>
      <c r="BRE69" s="73"/>
      <c r="BRF69" s="73"/>
      <c r="BRG69" s="73"/>
      <c r="BRH69" s="73"/>
      <c r="BRI69" s="73"/>
      <c r="BRJ69" s="73"/>
      <c r="BRK69" s="73"/>
      <c r="BRL69" s="73"/>
      <c r="BRM69" s="73"/>
      <c r="BRN69" s="73"/>
      <c r="BRO69" s="73"/>
      <c r="BRP69" s="73"/>
      <c r="BRQ69" s="73"/>
      <c r="BRR69" s="73"/>
      <c r="BRS69" s="73"/>
      <c r="BRT69" s="73"/>
      <c r="BRU69" s="73"/>
      <c r="BRV69" s="73"/>
      <c r="BRW69" s="73"/>
      <c r="BRX69" s="73"/>
      <c r="BRY69" s="73"/>
      <c r="BRZ69" s="73"/>
      <c r="BSA69" s="73"/>
      <c r="BSB69" s="73"/>
      <c r="BSC69" s="73"/>
      <c r="BSD69" s="73"/>
      <c r="BSE69" s="73"/>
      <c r="BSF69" s="73"/>
      <c r="BSG69" s="73"/>
      <c r="BSH69" s="73"/>
      <c r="BSI69" s="73"/>
      <c r="BSJ69" s="73"/>
      <c r="BSK69" s="73"/>
      <c r="BSL69" s="73"/>
      <c r="BSM69" s="73"/>
      <c r="BSN69" s="73"/>
      <c r="BSO69" s="73"/>
      <c r="BSP69" s="73"/>
      <c r="BSQ69" s="73"/>
      <c r="BSR69" s="73"/>
      <c r="BSS69" s="73"/>
      <c r="BST69" s="73"/>
      <c r="BSU69" s="73"/>
      <c r="BSV69" s="73"/>
      <c r="BSW69" s="73"/>
      <c r="BSX69" s="73"/>
      <c r="BSY69" s="73"/>
      <c r="BSZ69" s="73"/>
      <c r="BTA69" s="73"/>
      <c r="BTB69" s="73"/>
      <c r="BTC69" s="73"/>
      <c r="BTD69" s="73"/>
      <c r="BTE69" s="73"/>
      <c r="BTF69" s="73"/>
      <c r="BTG69" s="73"/>
      <c r="BTH69" s="73"/>
      <c r="BTI69" s="73"/>
      <c r="BTJ69" s="73"/>
      <c r="BTK69" s="73"/>
      <c r="BTL69" s="73"/>
      <c r="BTM69" s="73"/>
      <c r="BTN69" s="73"/>
      <c r="BTO69" s="73"/>
      <c r="BTP69" s="73"/>
      <c r="BTQ69" s="73"/>
      <c r="BTR69" s="73"/>
      <c r="BTS69" s="73"/>
      <c r="BTT69" s="73"/>
      <c r="BTU69" s="73"/>
      <c r="BTV69" s="73"/>
      <c r="BTW69" s="73"/>
      <c r="BTX69" s="73"/>
      <c r="BTY69" s="73"/>
      <c r="BTZ69" s="73"/>
      <c r="BUA69" s="73"/>
      <c r="BUB69" s="73"/>
      <c r="BUC69" s="73"/>
      <c r="BUD69" s="73"/>
      <c r="BUE69" s="73"/>
      <c r="BUF69" s="73"/>
      <c r="BUG69" s="73"/>
      <c r="BUH69" s="73"/>
      <c r="BUI69" s="73"/>
      <c r="BUJ69" s="73"/>
      <c r="BUK69" s="73"/>
      <c r="BUL69" s="73"/>
      <c r="BUM69" s="73"/>
      <c r="BUN69" s="73"/>
      <c r="BUO69" s="73"/>
      <c r="BUP69" s="73"/>
      <c r="BUQ69" s="73"/>
      <c r="BUR69" s="73"/>
      <c r="BUS69" s="73"/>
      <c r="BUT69" s="73"/>
      <c r="BUU69" s="73"/>
      <c r="BUV69" s="73"/>
      <c r="BUW69" s="73"/>
      <c r="BUX69" s="73"/>
      <c r="BUY69" s="73"/>
      <c r="BUZ69" s="73"/>
      <c r="BVA69" s="73"/>
      <c r="BVB69" s="73"/>
      <c r="BVC69" s="73"/>
      <c r="BVD69" s="73"/>
      <c r="BVE69" s="73"/>
      <c r="BVF69" s="73"/>
      <c r="BVG69" s="73"/>
      <c r="BVH69" s="73"/>
      <c r="BVI69" s="73"/>
      <c r="BVJ69" s="73"/>
      <c r="BVK69" s="73"/>
      <c r="BVL69" s="73"/>
      <c r="BVM69" s="73"/>
      <c r="BVN69" s="73"/>
      <c r="BVO69" s="73"/>
      <c r="BVP69" s="73"/>
      <c r="BVQ69" s="73"/>
      <c r="BVR69" s="73"/>
      <c r="BVS69" s="73"/>
      <c r="BVT69" s="73"/>
      <c r="BVU69" s="73"/>
      <c r="BVV69" s="73"/>
      <c r="BVW69" s="73"/>
      <c r="BVX69" s="73"/>
      <c r="BVY69" s="73"/>
      <c r="BVZ69" s="73"/>
      <c r="BWA69" s="73"/>
      <c r="BWB69" s="73"/>
      <c r="BWC69" s="73"/>
      <c r="BWD69" s="73"/>
      <c r="BWE69" s="73"/>
      <c r="BWF69" s="73"/>
      <c r="BWG69" s="73"/>
      <c r="BWH69" s="73"/>
      <c r="BWI69" s="73"/>
      <c r="BWJ69" s="73"/>
      <c r="BWK69" s="73"/>
      <c r="BWL69" s="73"/>
      <c r="BWM69" s="73"/>
      <c r="BWN69" s="73"/>
      <c r="BWO69" s="73"/>
      <c r="BWP69" s="73"/>
      <c r="BWQ69" s="73"/>
      <c r="BWR69" s="73"/>
      <c r="BWS69" s="73"/>
      <c r="BWT69" s="73"/>
      <c r="BWU69" s="73"/>
      <c r="BWV69" s="73"/>
      <c r="BWW69" s="73"/>
      <c r="BWX69" s="73"/>
      <c r="BWY69" s="73"/>
      <c r="BWZ69" s="73"/>
      <c r="BXA69" s="73"/>
      <c r="BXB69" s="73"/>
      <c r="BXC69" s="73"/>
      <c r="BXD69" s="73"/>
      <c r="BXE69" s="73"/>
      <c r="BXF69" s="73"/>
      <c r="BXG69" s="73"/>
      <c r="BXH69" s="73"/>
      <c r="BXI69" s="73"/>
      <c r="BXJ69" s="73"/>
      <c r="BXK69" s="73"/>
      <c r="BXL69" s="73"/>
      <c r="BXM69" s="73"/>
      <c r="BXN69" s="73"/>
      <c r="BXO69" s="73"/>
      <c r="BXP69" s="73"/>
      <c r="BXQ69" s="73"/>
      <c r="BXR69" s="73"/>
      <c r="BXS69" s="73"/>
      <c r="BXT69" s="73"/>
      <c r="BXU69" s="73"/>
      <c r="BXV69" s="73"/>
      <c r="BXW69" s="73"/>
      <c r="BXX69" s="73"/>
      <c r="BXY69" s="73"/>
      <c r="BXZ69" s="73"/>
      <c r="BYA69" s="73"/>
      <c r="BYB69" s="73"/>
      <c r="BYC69" s="73"/>
      <c r="BYD69" s="73"/>
      <c r="BYE69" s="73"/>
      <c r="BYF69" s="73"/>
      <c r="BYG69" s="73"/>
      <c r="BYH69" s="73"/>
      <c r="BYI69" s="73"/>
      <c r="BYJ69" s="73"/>
      <c r="BYK69" s="73"/>
      <c r="BYL69" s="73"/>
      <c r="BYM69" s="73"/>
      <c r="BYN69" s="73"/>
      <c r="BYO69" s="73"/>
      <c r="BYP69" s="73"/>
      <c r="BYQ69" s="73"/>
      <c r="BYR69" s="73"/>
      <c r="BYS69" s="73"/>
      <c r="BYT69" s="73"/>
      <c r="BYU69" s="73"/>
      <c r="BYV69" s="73"/>
      <c r="BYW69" s="73"/>
      <c r="BYX69" s="73"/>
      <c r="BYY69" s="73"/>
      <c r="BYZ69" s="73"/>
      <c r="BZA69" s="73"/>
      <c r="BZB69" s="73"/>
      <c r="BZC69" s="73"/>
      <c r="BZD69" s="73"/>
      <c r="BZE69" s="73"/>
      <c r="BZF69" s="73"/>
      <c r="BZG69" s="73"/>
      <c r="BZH69" s="73"/>
      <c r="BZI69" s="73"/>
      <c r="BZJ69" s="73"/>
      <c r="BZK69" s="73"/>
      <c r="BZL69" s="73"/>
      <c r="BZM69" s="73"/>
      <c r="BZN69" s="73"/>
      <c r="BZO69" s="73"/>
      <c r="BZP69" s="73"/>
      <c r="BZQ69" s="73"/>
      <c r="BZR69" s="73"/>
      <c r="BZS69" s="73"/>
      <c r="BZT69" s="73"/>
      <c r="BZU69" s="73"/>
      <c r="BZV69" s="73"/>
      <c r="BZW69" s="73"/>
      <c r="BZX69" s="73"/>
      <c r="BZY69" s="73"/>
      <c r="BZZ69" s="73"/>
      <c r="CAA69" s="73"/>
      <c r="CAB69" s="73"/>
      <c r="CAC69" s="73"/>
      <c r="CAD69" s="73"/>
      <c r="CAE69" s="73"/>
      <c r="CAF69" s="73"/>
      <c r="CAG69" s="73"/>
      <c r="CAH69" s="73"/>
      <c r="CAI69" s="73"/>
      <c r="CAJ69" s="73"/>
      <c r="CAK69" s="73"/>
      <c r="CAL69" s="73"/>
      <c r="CAM69" s="73"/>
      <c r="CAN69" s="73"/>
      <c r="CAO69" s="73"/>
      <c r="CAP69" s="73"/>
      <c r="CAQ69" s="73"/>
      <c r="CAR69" s="73"/>
      <c r="CAS69" s="73"/>
      <c r="CAT69" s="73"/>
      <c r="CAU69" s="73"/>
      <c r="CAV69" s="73"/>
      <c r="CAW69" s="73"/>
      <c r="CAX69" s="73"/>
      <c r="CAY69" s="73"/>
      <c r="CAZ69" s="73"/>
      <c r="CBA69" s="73"/>
      <c r="CBB69" s="73"/>
      <c r="CBC69" s="73"/>
      <c r="CBD69" s="73"/>
      <c r="CBE69" s="73"/>
      <c r="CBF69" s="73"/>
      <c r="CBG69" s="73"/>
      <c r="CBH69" s="73"/>
      <c r="CBI69" s="73"/>
      <c r="CBJ69" s="73"/>
      <c r="CBK69" s="73"/>
      <c r="CBL69" s="73"/>
      <c r="CBM69" s="73"/>
      <c r="CBN69" s="73"/>
      <c r="CBO69" s="73"/>
      <c r="CBP69" s="73"/>
      <c r="CBQ69" s="73"/>
      <c r="CBR69" s="73"/>
      <c r="CBS69" s="73"/>
      <c r="CBT69" s="73"/>
      <c r="CBU69" s="73"/>
      <c r="CBV69" s="73"/>
      <c r="CBW69" s="73"/>
      <c r="CBX69" s="73"/>
      <c r="CBY69" s="73"/>
      <c r="CBZ69" s="73"/>
      <c r="CCA69" s="73"/>
      <c r="CCB69" s="73"/>
      <c r="CCC69" s="73"/>
      <c r="CCD69" s="73"/>
      <c r="CCE69" s="73"/>
      <c r="CCF69" s="73"/>
      <c r="CCG69" s="73"/>
      <c r="CCH69" s="73"/>
      <c r="CCI69" s="73"/>
      <c r="CCJ69" s="73"/>
      <c r="CCK69" s="73"/>
      <c r="CCL69" s="73"/>
      <c r="CCM69" s="73"/>
      <c r="CCN69" s="73"/>
      <c r="CCO69" s="73"/>
      <c r="CCP69" s="73"/>
      <c r="CCQ69" s="73"/>
      <c r="CCR69" s="73"/>
      <c r="CCS69" s="73"/>
      <c r="CCT69" s="73"/>
      <c r="CCU69" s="73"/>
      <c r="CCV69" s="73"/>
      <c r="CCW69" s="73"/>
      <c r="CCX69" s="73"/>
      <c r="CCY69" s="73"/>
      <c r="CCZ69" s="73"/>
      <c r="CDA69" s="73"/>
      <c r="CDB69" s="73"/>
      <c r="CDC69" s="73"/>
      <c r="CDD69" s="73"/>
      <c r="CDE69" s="73"/>
      <c r="CDF69" s="73"/>
      <c r="CDG69" s="73"/>
      <c r="CDH69" s="73"/>
      <c r="CDI69" s="73"/>
      <c r="CDJ69" s="73"/>
      <c r="CDK69" s="73"/>
      <c r="CDL69" s="73"/>
      <c r="CDM69" s="73"/>
      <c r="CDN69" s="73"/>
      <c r="CDO69" s="73"/>
      <c r="CDP69" s="73"/>
      <c r="CDQ69" s="73"/>
      <c r="CDR69" s="73"/>
      <c r="CDS69" s="73"/>
      <c r="CDT69" s="73"/>
      <c r="CDU69" s="73"/>
      <c r="CDV69" s="73"/>
      <c r="CDW69" s="73"/>
      <c r="CDX69" s="73"/>
      <c r="CDY69" s="73"/>
      <c r="CDZ69" s="73"/>
      <c r="CEA69" s="73"/>
      <c r="CEB69" s="73"/>
      <c r="CEC69" s="73"/>
      <c r="CED69" s="73"/>
      <c r="CEE69" s="73"/>
      <c r="CEF69" s="73"/>
      <c r="CEG69" s="73"/>
      <c r="CEH69" s="73"/>
      <c r="CEI69" s="73"/>
      <c r="CEJ69" s="73"/>
      <c r="CEK69" s="73"/>
      <c r="CEL69" s="73"/>
      <c r="CEM69" s="73"/>
      <c r="CEN69" s="73"/>
      <c r="CEO69" s="73"/>
      <c r="CEP69" s="73"/>
      <c r="CEQ69" s="73"/>
      <c r="CER69" s="73"/>
      <c r="CES69" s="73"/>
      <c r="CET69" s="73"/>
      <c r="CEU69" s="73"/>
      <c r="CEV69" s="73"/>
      <c r="CEW69" s="73"/>
      <c r="CEX69" s="73"/>
      <c r="CEY69" s="73"/>
      <c r="CEZ69" s="73"/>
      <c r="CFA69" s="73"/>
      <c r="CFB69" s="73"/>
      <c r="CFC69" s="73"/>
      <c r="CFD69" s="73"/>
      <c r="CFE69" s="73"/>
      <c r="CFF69" s="73"/>
      <c r="CFG69" s="73"/>
      <c r="CFH69" s="73"/>
      <c r="CFI69" s="73"/>
      <c r="CFJ69" s="73"/>
      <c r="CFK69" s="73"/>
      <c r="CFL69" s="73"/>
      <c r="CFM69" s="73"/>
      <c r="CFN69" s="73"/>
      <c r="CFO69" s="73"/>
      <c r="CFP69" s="73"/>
      <c r="CFQ69" s="73"/>
      <c r="CFR69" s="73"/>
      <c r="CFS69" s="73"/>
      <c r="CFT69" s="73"/>
      <c r="CFU69" s="73"/>
      <c r="CFV69" s="73"/>
      <c r="CFW69" s="73"/>
      <c r="CFX69" s="73"/>
      <c r="CFY69" s="73"/>
      <c r="CFZ69" s="73"/>
      <c r="CGA69" s="73"/>
      <c r="CGB69" s="73"/>
      <c r="CGC69" s="73"/>
      <c r="CGD69" s="73"/>
      <c r="CGE69" s="73"/>
      <c r="CGF69" s="73"/>
      <c r="CGG69" s="73"/>
      <c r="CGH69" s="73"/>
      <c r="CGI69" s="73"/>
      <c r="CGJ69" s="73"/>
      <c r="CGK69" s="73"/>
      <c r="CGL69" s="73"/>
      <c r="CGM69" s="73"/>
      <c r="CGN69" s="73"/>
      <c r="CGO69" s="73"/>
      <c r="CGP69" s="73"/>
      <c r="CGQ69" s="73"/>
      <c r="CGR69" s="73"/>
      <c r="CGS69" s="73"/>
      <c r="CGT69" s="73"/>
      <c r="CGU69" s="73"/>
      <c r="CGV69" s="73"/>
      <c r="CGW69" s="73"/>
      <c r="CGX69" s="73"/>
      <c r="CGY69" s="73"/>
      <c r="CGZ69" s="73"/>
      <c r="CHA69" s="73"/>
      <c r="CHB69" s="73"/>
      <c r="CHC69" s="73"/>
      <c r="CHD69" s="73"/>
      <c r="CHE69" s="73"/>
      <c r="CHF69" s="73"/>
      <c r="CHG69" s="73"/>
      <c r="CHH69" s="73"/>
      <c r="CHI69" s="73"/>
      <c r="CHJ69" s="73"/>
      <c r="CHK69" s="73"/>
      <c r="CHL69" s="73"/>
      <c r="CHM69" s="73"/>
      <c r="CHN69" s="73"/>
      <c r="CHO69" s="73"/>
      <c r="CHP69" s="73"/>
      <c r="CHQ69" s="73"/>
      <c r="CHR69" s="73"/>
      <c r="CHS69" s="73"/>
      <c r="CHT69" s="73"/>
      <c r="CHU69" s="73"/>
      <c r="CHV69" s="73"/>
      <c r="CHW69" s="73"/>
      <c r="CHX69" s="73"/>
      <c r="CHY69" s="73"/>
      <c r="CHZ69" s="73"/>
      <c r="CIA69" s="73"/>
      <c r="CIB69" s="73"/>
      <c r="CIC69" s="73"/>
      <c r="CID69" s="73"/>
      <c r="CIE69" s="73"/>
      <c r="CIF69" s="73"/>
      <c r="CIG69" s="73"/>
      <c r="CIH69" s="73"/>
      <c r="CII69" s="73"/>
      <c r="CIJ69" s="73"/>
      <c r="CIK69" s="73"/>
      <c r="CIL69" s="73"/>
      <c r="CIM69" s="73"/>
      <c r="CIN69" s="73"/>
      <c r="CIO69" s="73"/>
      <c r="CIP69" s="73"/>
      <c r="CIQ69" s="73"/>
      <c r="CIR69" s="73"/>
      <c r="CIS69" s="73"/>
      <c r="CIT69" s="73"/>
      <c r="CIU69" s="73"/>
      <c r="CIV69" s="73"/>
      <c r="CIW69" s="73"/>
      <c r="CIX69" s="73"/>
      <c r="CIY69" s="73"/>
      <c r="CIZ69" s="73"/>
      <c r="CJA69" s="73"/>
      <c r="CJB69" s="73"/>
      <c r="CJC69" s="73"/>
      <c r="CJD69" s="73"/>
      <c r="CJE69" s="73"/>
      <c r="CJF69" s="73"/>
      <c r="CJG69" s="73"/>
      <c r="CJH69" s="73"/>
      <c r="CJI69" s="73"/>
      <c r="CJJ69" s="73"/>
      <c r="CJK69" s="73"/>
      <c r="CJL69" s="73"/>
      <c r="CJM69" s="73"/>
      <c r="CJN69" s="73"/>
      <c r="CJO69" s="73"/>
      <c r="CJP69" s="73"/>
      <c r="CJQ69" s="73"/>
      <c r="CJR69" s="73"/>
      <c r="CJS69" s="73"/>
      <c r="CJT69" s="73"/>
      <c r="CJU69" s="73"/>
      <c r="CJV69" s="73"/>
      <c r="CJW69" s="73"/>
      <c r="CJX69" s="73"/>
      <c r="CJY69" s="73"/>
      <c r="CJZ69" s="73"/>
      <c r="CKA69" s="73"/>
      <c r="CKB69" s="73"/>
      <c r="CKC69" s="73"/>
      <c r="CKD69" s="73"/>
      <c r="CKE69" s="73"/>
      <c r="CKF69" s="73"/>
      <c r="CKG69" s="73"/>
      <c r="CKH69" s="73"/>
      <c r="CKI69" s="73"/>
      <c r="CKJ69" s="73"/>
      <c r="CKK69" s="73"/>
      <c r="CKL69" s="73"/>
      <c r="CKM69" s="73"/>
      <c r="CKN69" s="73"/>
      <c r="CKO69" s="73"/>
      <c r="CKP69" s="73"/>
      <c r="CKQ69" s="73"/>
      <c r="CKR69" s="73"/>
      <c r="CKS69" s="73"/>
      <c r="CKT69" s="73"/>
      <c r="CKU69" s="73"/>
      <c r="CKV69" s="73"/>
      <c r="CKW69" s="73"/>
      <c r="CKX69" s="73"/>
      <c r="CKY69" s="73"/>
      <c r="CKZ69" s="73"/>
      <c r="CLA69" s="73"/>
      <c r="CLB69" s="73"/>
      <c r="CLC69" s="73"/>
      <c r="CLD69" s="73"/>
      <c r="CLE69" s="73"/>
      <c r="CLF69" s="73"/>
      <c r="CLG69" s="73"/>
      <c r="CLH69" s="73"/>
      <c r="CLI69" s="73"/>
      <c r="CLJ69" s="73"/>
      <c r="CLK69" s="73"/>
      <c r="CLL69" s="73"/>
      <c r="CLM69" s="73"/>
      <c r="CLN69" s="73"/>
      <c r="CLO69" s="73"/>
      <c r="CLP69" s="73"/>
      <c r="CLQ69" s="73"/>
      <c r="CLR69" s="73"/>
      <c r="CLS69" s="73"/>
      <c r="CLT69" s="73"/>
      <c r="CLU69" s="73"/>
      <c r="CLV69" s="73"/>
      <c r="CLW69" s="73"/>
      <c r="CLX69" s="73"/>
      <c r="CLY69" s="73"/>
      <c r="CLZ69" s="73"/>
      <c r="CMA69" s="73"/>
      <c r="CMB69" s="73"/>
      <c r="CMC69" s="73"/>
      <c r="CMD69" s="73"/>
      <c r="CME69" s="73"/>
      <c r="CMF69" s="73"/>
      <c r="CMG69" s="73"/>
      <c r="CMH69" s="73"/>
      <c r="CMI69" s="73"/>
      <c r="CMJ69" s="73"/>
      <c r="CMK69" s="73"/>
      <c r="CML69" s="73"/>
      <c r="CMM69" s="73"/>
      <c r="CMN69" s="73"/>
      <c r="CMO69" s="73"/>
      <c r="CMP69" s="73"/>
      <c r="CMQ69" s="73"/>
      <c r="CMR69" s="73"/>
      <c r="CMS69" s="73"/>
      <c r="CMT69" s="73"/>
      <c r="CMU69" s="73"/>
      <c r="CMV69" s="73"/>
      <c r="CMW69" s="73"/>
      <c r="CMX69" s="73"/>
      <c r="CMY69" s="73"/>
      <c r="CMZ69" s="73"/>
      <c r="CNA69" s="73"/>
      <c r="CNB69" s="73"/>
      <c r="CNC69" s="73"/>
      <c r="CND69" s="73"/>
      <c r="CNE69" s="73"/>
      <c r="CNF69" s="73"/>
      <c r="CNG69" s="73"/>
      <c r="CNH69" s="73"/>
      <c r="CNI69" s="73"/>
      <c r="CNJ69" s="73"/>
      <c r="CNK69" s="73"/>
      <c r="CNL69" s="73"/>
      <c r="CNM69" s="73"/>
      <c r="CNN69" s="73"/>
      <c r="CNO69" s="73"/>
      <c r="CNP69" s="73"/>
      <c r="CNQ69" s="73"/>
      <c r="CNR69" s="73"/>
      <c r="CNS69" s="73"/>
      <c r="CNT69" s="73"/>
      <c r="CNU69" s="73"/>
      <c r="CNV69" s="73"/>
      <c r="CNW69" s="73"/>
      <c r="CNX69" s="73"/>
      <c r="CNY69" s="73"/>
      <c r="CNZ69" s="73"/>
      <c r="COA69" s="73"/>
      <c r="COB69" s="73"/>
      <c r="COC69" s="73"/>
      <c r="COD69" s="73"/>
      <c r="COE69" s="73"/>
      <c r="COF69" s="73"/>
      <c r="COG69" s="73"/>
      <c r="COH69" s="73"/>
      <c r="COI69" s="73"/>
      <c r="COJ69" s="73"/>
      <c r="COK69" s="73"/>
      <c r="COL69" s="73"/>
      <c r="COM69" s="73"/>
      <c r="CON69" s="73"/>
      <c r="COO69" s="73"/>
      <c r="COP69" s="73"/>
      <c r="COQ69" s="73"/>
      <c r="COR69" s="73"/>
      <c r="COS69" s="73"/>
      <c r="COT69" s="73"/>
      <c r="COU69" s="73"/>
      <c r="COV69" s="73"/>
      <c r="COW69" s="73"/>
      <c r="COX69" s="73"/>
      <c r="COY69" s="73"/>
      <c r="COZ69" s="73"/>
      <c r="CPA69" s="73"/>
      <c r="CPB69" s="73"/>
      <c r="CPC69" s="73"/>
      <c r="CPD69" s="73"/>
      <c r="CPE69" s="73"/>
      <c r="CPF69" s="73"/>
      <c r="CPG69" s="73"/>
      <c r="CPH69" s="73"/>
      <c r="CPI69" s="73"/>
      <c r="CPJ69" s="73"/>
      <c r="CPK69" s="73"/>
      <c r="CPL69" s="73"/>
      <c r="CPM69" s="73"/>
      <c r="CPN69" s="73"/>
      <c r="CPO69" s="73"/>
      <c r="CPP69" s="73"/>
      <c r="CPQ69" s="73"/>
      <c r="CPR69" s="73"/>
      <c r="CPS69" s="73"/>
      <c r="CPT69" s="73"/>
      <c r="CPU69" s="73"/>
      <c r="CPV69" s="73"/>
      <c r="CPW69" s="73"/>
      <c r="CPX69" s="73"/>
      <c r="CPY69" s="73"/>
      <c r="CPZ69" s="73"/>
      <c r="CQA69" s="73"/>
      <c r="CQB69" s="73"/>
      <c r="CQC69" s="73"/>
      <c r="CQD69" s="73"/>
      <c r="CQE69" s="73"/>
      <c r="CQF69" s="73"/>
      <c r="CQG69" s="73"/>
      <c r="CQH69" s="73"/>
      <c r="CQI69" s="73"/>
      <c r="CQJ69" s="73"/>
      <c r="CQK69" s="73"/>
      <c r="CQL69" s="73"/>
      <c r="CQM69" s="73"/>
      <c r="CQN69" s="73"/>
      <c r="CQO69" s="73"/>
      <c r="CQP69" s="73"/>
      <c r="CQQ69" s="73"/>
      <c r="CQR69" s="73"/>
      <c r="CQS69" s="73"/>
      <c r="CQT69" s="73"/>
      <c r="CQU69" s="73"/>
      <c r="CQV69" s="73"/>
      <c r="CQW69" s="73"/>
      <c r="CQX69" s="73"/>
      <c r="CQY69" s="73"/>
      <c r="CQZ69" s="73"/>
      <c r="CRA69" s="73"/>
      <c r="CRB69" s="73"/>
      <c r="CRC69" s="73"/>
      <c r="CRD69" s="73"/>
      <c r="CRE69" s="73"/>
      <c r="CRF69" s="73"/>
      <c r="CRG69" s="73"/>
      <c r="CRH69" s="73"/>
      <c r="CRI69" s="73"/>
      <c r="CRJ69" s="73"/>
      <c r="CRK69" s="73"/>
      <c r="CRL69" s="73"/>
      <c r="CRM69" s="73"/>
      <c r="CRN69" s="73"/>
      <c r="CRO69" s="73"/>
      <c r="CRP69" s="73"/>
      <c r="CRQ69" s="73"/>
      <c r="CRR69" s="73"/>
      <c r="CRS69" s="73"/>
      <c r="CRT69" s="73"/>
      <c r="CRU69" s="73"/>
      <c r="CRV69" s="73"/>
      <c r="CRW69" s="73"/>
      <c r="CRX69" s="73"/>
      <c r="CRY69" s="73"/>
      <c r="CRZ69" s="73"/>
      <c r="CSA69" s="73"/>
      <c r="CSB69" s="73"/>
      <c r="CSC69" s="73"/>
      <c r="CSD69" s="73"/>
      <c r="CSE69" s="73"/>
      <c r="CSF69" s="73"/>
      <c r="CSG69" s="73"/>
      <c r="CSH69" s="73"/>
      <c r="CSI69" s="73"/>
      <c r="CSJ69" s="73"/>
      <c r="CSK69" s="73"/>
      <c r="CSL69" s="73"/>
      <c r="CSM69" s="73"/>
      <c r="CSN69" s="73"/>
      <c r="CSO69" s="73"/>
      <c r="CSP69" s="73"/>
      <c r="CSQ69" s="73"/>
      <c r="CSR69" s="73"/>
      <c r="CSS69" s="73"/>
      <c r="CST69" s="73"/>
      <c r="CSU69" s="73"/>
      <c r="CSV69" s="73"/>
      <c r="CSW69" s="73"/>
      <c r="CSX69" s="73"/>
      <c r="CSY69" s="73"/>
      <c r="CSZ69" s="73"/>
      <c r="CTA69" s="73"/>
      <c r="CTB69" s="73"/>
      <c r="CTC69" s="73"/>
      <c r="CTD69" s="73"/>
      <c r="CTE69" s="73"/>
      <c r="CTF69" s="73"/>
      <c r="CTG69" s="73"/>
      <c r="CTH69" s="73"/>
      <c r="CTI69" s="73"/>
      <c r="CTJ69" s="73"/>
      <c r="CTK69" s="73"/>
      <c r="CTL69" s="73"/>
      <c r="CTM69" s="73"/>
      <c r="CTN69" s="73"/>
      <c r="CTO69" s="73"/>
      <c r="CTP69" s="73"/>
      <c r="CTQ69" s="73"/>
      <c r="CTR69" s="73"/>
      <c r="CTS69" s="73"/>
      <c r="CTT69" s="73"/>
      <c r="CTU69" s="73"/>
      <c r="CTV69" s="73"/>
      <c r="CTW69" s="73"/>
      <c r="CTX69" s="73"/>
      <c r="CTY69" s="73"/>
      <c r="CTZ69" s="73"/>
      <c r="CUA69" s="73"/>
      <c r="CUB69" s="73"/>
      <c r="CUC69" s="73"/>
      <c r="CUD69" s="73"/>
      <c r="CUE69" s="73"/>
      <c r="CUF69" s="73"/>
      <c r="CUG69" s="73"/>
      <c r="CUH69" s="73"/>
      <c r="CUI69" s="73"/>
      <c r="CUJ69" s="73"/>
      <c r="CUK69" s="73"/>
      <c r="CUL69" s="73"/>
      <c r="CUM69" s="73"/>
      <c r="CUN69" s="73"/>
      <c r="CUO69" s="73"/>
      <c r="CUP69" s="73"/>
      <c r="CUQ69" s="73"/>
      <c r="CUR69" s="73"/>
      <c r="CUS69" s="73"/>
      <c r="CUT69" s="73"/>
      <c r="CUU69" s="73"/>
      <c r="CUV69" s="73"/>
      <c r="CUW69" s="73"/>
      <c r="CUX69" s="73"/>
      <c r="CUY69" s="73"/>
      <c r="CUZ69" s="73"/>
      <c r="CVA69" s="73"/>
      <c r="CVB69" s="73"/>
      <c r="CVC69" s="73"/>
      <c r="CVD69" s="73"/>
      <c r="CVE69" s="73"/>
      <c r="CVF69" s="73"/>
      <c r="CVG69" s="73"/>
      <c r="CVH69" s="73"/>
      <c r="CVI69" s="73"/>
      <c r="CVJ69" s="73"/>
      <c r="CVK69" s="73"/>
      <c r="CVL69" s="73"/>
      <c r="CVM69" s="73"/>
      <c r="CVN69" s="73"/>
      <c r="CVO69" s="73"/>
      <c r="CVP69" s="73"/>
      <c r="CVQ69" s="73"/>
      <c r="CVR69" s="73"/>
      <c r="CVS69" s="73"/>
      <c r="CVT69" s="73"/>
      <c r="CVU69" s="73"/>
      <c r="CVV69" s="73"/>
      <c r="CVW69" s="73"/>
      <c r="CVX69" s="73"/>
      <c r="CVY69" s="73"/>
      <c r="CVZ69" s="73"/>
      <c r="CWA69" s="73"/>
      <c r="CWB69" s="73"/>
      <c r="CWC69" s="73"/>
      <c r="CWD69" s="73"/>
      <c r="CWE69" s="73"/>
      <c r="CWF69" s="73"/>
      <c r="CWG69" s="73"/>
      <c r="CWH69" s="73"/>
      <c r="CWI69" s="73"/>
      <c r="CWJ69" s="73"/>
      <c r="CWK69" s="73"/>
      <c r="CWL69" s="73"/>
      <c r="CWM69" s="73"/>
      <c r="CWN69" s="73"/>
      <c r="CWO69" s="73"/>
      <c r="CWP69" s="73"/>
      <c r="CWQ69" s="73"/>
      <c r="CWR69" s="73"/>
    </row>
    <row r="70" spans="1:2644" s="225" customFormat="1" ht="42.75" customHeight="1" thickBot="1" x14ac:dyDescent="0.45">
      <c r="A70" s="222" t="s">
        <v>34</v>
      </c>
      <c r="B70" s="452" t="s">
        <v>287</v>
      </c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4"/>
      <c r="P70" s="455"/>
      <c r="Q70" s="456"/>
      <c r="R70" s="456"/>
      <c r="S70" s="646"/>
      <c r="T70" s="448">
        <f>SUM(T72:U119,T124:U126)</f>
        <v>3420</v>
      </c>
      <c r="U70" s="456"/>
      <c r="V70" s="456">
        <f>SUM(V72:W119,V124:W126)</f>
        <v>1526</v>
      </c>
      <c r="W70" s="646"/>
      <c r="X70" s="448">
        <f>SUM(X72:Y119,X124:Y126)</f>
        <v>678</v>
      </c>
      <c r="Y70" s="456"/>
      <c r="Z70" s="456">
        <f>SUM(Z72:AA119,Z124:AA126)</f>
        <v>468</v>
      </c>
      <c r="AA70" s="456"/>
      <c r="AB70" s="456">
        <f>SUM(AB72:AC119,AB124:AC126)</f>
        <v>380</v>
      </c>
      <c r="AC70" s="456"/>
      <c r="AD70" s="456">
        <f>SUM(AD71,AD88,AD93,AD100,AD104,AD108,AD113,,AD123)</f>
        <v>0</v>
      </c>
      <c r="AE70" s="449"/>
      <c r="AF70" s="223">
        <f>SUM(AF72:AF119,AF124:AF126)</f>
        <v>180</v>
      </c>
      <c r="AG70" s="120">
        <f>SUM(AG72:AG119,AG124:AG126)</f>
        <v>84</v>
      </c>
      <c r="AH70" s="112">
        <f>SUM(AH72:AH119,AH124:AH126)</f>
        <v>5</v>
      </c>
      <c r="AI70" s="123">
        <f>SUM(AI72:AI119,AI124:AI126)</f>
        <v>0</v>
      </c>
      <c r="AJ70" s="120">
        <f>SUM(AJ72:AJ119,AJ124:AJ126)</f>
        <v>0</v>
      </c>
      <c r="AK70" s="112">
        <f>SUM(AK72:AK119,AK124:AK126)</f>
        <v>0</v>
      </c>
      <c r="AL70" s="123">
        <f>SUM(AL72:AL119,AL124:AL126)</f>
        <v>216</v>
      </c>
      <c r="AM70" s="120">
        <f>SUM(AM72:AM119,AM124:AM126)</f>
        <v>102</v>
      </c>
      <c r="AN70" s="113">
        <f>SUM(AN72:AN119,AN124:AN126)</f>
        <v>6</v>
      </c>
      <c r="AO70" s="223">
        <f>SUM(AO72:AO119,AO124:AO126)</f>
        <v>662</v>
      </c>
      <c r="AP70" s="120">
        <f>SUM(AP72:AP74,AP88:AP113,AP114:AP126)</f>
        <v>310</v>
      </c>
      <c r="AQ70" s="113">
        <f>SUM(AQ72:AQ119,AQ124:AQ126)</f>
        <v>18</v>
      </c>
      <c r="AR70" s="223">
        <f>SUM(AR72:AR119,AR124:AR126)</f>
        <v>432</v>
      </c>
      <c r="AS70" s="120">
        <f>SUM(AS72:AS119,AS124:AS126)</f>
        <v>186</v>
      </c>
      <c r="AT70" s="112">
        <f>SUM(AT72:AT119,AT124:AT126)</f>
        <v>12</v>
      </c>
      <c r="AU70" s="123">
        <f>SUM(AU72:AU119,AU124:AU126)</f>
        <v>796</v>
      </c>
      <c r="AV70" s="120">
        <f>SUM(AV72:AV119,AV124:AV126)</f>
        <v>364</v>
      </c>
      <c r="AW70" s="113">
        <f>SUM(AW72:AW119,AW124:AW126)</f>
        <v>21</v>
      </c>
      <c r="AX70" s="223">
        <f>SUM(AX72:AX119,AX124:AX126)</f>
        <v>1134</v>
      </c>
      <c r="AY70" s="120">
        <f>SUM(AY72:AY119,AY124:AY126)</f>
        <v>480</v>
      </c>
      <c r="AZ70" s="112">
        <v>33</v>
      </c>
      <c r="BA70" s="123">
        <f>SUM(BA71,BA88,BA94:BA123)</f>
        <v>0</v>
      </c>
      <c r="BB70" s="120">
        <f>SUM(BB71,BB88,BB94:BB123)</f>
        <v>0</v>
      </c>
      <c r="BC70" s="113">
        <f>SUM(BC71,BC88,BC94:BC123)</f>
        <v>0</v>
      </c>
      <c r="BD70" s="643">
        <f t="shared" ref="BD70" si="12">SUM(AH70,AK70,AN70,AQ70,AT70,AW70,AZ70,BC70)</f>
        <v>95</v>
      </c>
      <c r="BE70" s="447"/>
      <c r="BF70" s="644">
        <f>T70*100/T132</f>
        <v>46.316359696641385</v>
      </c>
      <c r="BG70" s="645"/>
      <c r="BH70" s="645"/>
      <c r="BI70" s="645"/>
      <c r="BJ70" s="216">
        <f t="shared" ref="BJ70" si="13">SUM(X70:AE70)</f>
        <v>1526</v>
      </c>
      <c r="BK70" s="224">
        <f>SUM(AF70,AI70,AL70,AO70,AR70,AU70,AX70,BA70)</f>
        <v>3420</v>
      </c>
      <c r="BL70" s="224">
        <f>SUM(AG70,AJ70,AM70,AP70,AS70,AV70,AY70,BB70)</f>
        <v>1526</v>
      </c>
      <c r="BM70" s="224">
        <f>SUM(AH70,AK70,AN70,AQ70,AT70,AW70,AZ70,BC70)</f>
        <v>95</v>
      </c>
    </row>
    <row r="71" spans="1:2644" s="70" customFormat="1" ht="66" customHeight="1" x14ac:dyDescent="0.4">
      <c r="A71" s="328" t="s">
        <v>103</v>
      </c>
      <c r="B71" s="609" t="s">
        <v>439</v>
      </c>
      <c r="C71" s="610"/>
      <c r="D71" s="610"/>
      <c r="E71" s="610"/>
      <c r="F71" s="610"/>
      <c r="G71" s="610"/>
      <c r="H71" s="610"/>
      <c r="I71" s="610"/>
      <c r="J71" s="610"/>
      <c r="K71" s="610"/>
      <c r="L71" s="610"/>
      <c r="M71" s="610"/>
      <c r="N71" s="610"/>
      <c r="O71" s="611"/>
      <c r="P71" s="589"/>
      <c r="Q71" s="398"/>
      <c r="R71" s="398"/>
      <c r="S71" s="399"/>
      <c r="T71" s="397"/>
      <c r="U71" s="398"/>
      <c r="V71" s="398"/>
      <c r="W71" s="399"/>
      <c r="X71" s="397"/>
      <c r="Y71" s="398"/>
      <c r="Z71" s="398"/>
      <c r="AA71" s="398"/>
      <c r="AB71" s="398"/>
      <c r="AC71" s="398"/>
      <c r="AD71" s="398"/>
      <c r="AE71" s="533"/>
      <c r="AF71" s="319"/>
      <c r="AG71" s="301"/>
      <c r="AH71" s="302"/>
      <c r="AI71" s="300"/>
      <c r="AJ71" s="301"/>
      <c r="AK71" s="302"/>
      <c r="AL71" s="300"/>
      <c r="AM71" s="301"/>
      <c r="AN71" s="317"/>
      <c r="AO71" s="319"/>
      <c r="AP71" s="301"/>
      <c r="AQ71" s="317"/>
      <c r="AR71" s="319"/>
      <c r="AS71" s="301"/>
      <c r="AT71" s="302"/>
      <c r="AU71" s="300"/>
      <c r="AV71" s="301"/>
      <c r="AW71" s="317"/>
      <c r="AX71" s="319"/>
      <c r="AY71" s="301"/>
      <c r="AZ71" s="264"/>
      <c r="BA71" s="300"/>
      <c r="BB71" s="301"/>
      <c r="BC71" s="317"/>
      <c r="BD71" s="397">
        <f t="shared" ref="BD71:BD74" si="14">SUM(AH71,AK71,AN71,AQ71,AT71,AW71,AZ71,BC71)</f>
        <v>0</v>
      </c>
      <c r="BE71" s="533"/>
      <c r="BF71" s="606"/>
      <c r="BG71" s="607"/>
      <c r="BH71" s="607"/>
      <c r="BI71" s="608"/>
      <c r="BJ71" s="79">
        <f t="shared" ref="BJ71:BJ90" si="15">SUM(X73:AE73)</f>
        <v>34</v>
      </c>
      <c r="BP71" s="71"/>
      <c r="BQ71" s="71"/>
      <c r="BR71" s="71"/>
    </row>
    <row r="72" spans="1:2644" s="226" customFormat="1" ht="42" customHeight="1" x14ac:dyDescent="0.4">
      <c r="A72" s="105" t="s">
        <v>117</v>
      </c>
      <c r="B72" s="633" t="s">
        <v>196</v>
      </c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5"/>
      <c r="P72" s="445"/>
      <c r="Q72" s="409"/>
      <c r="R72" s="409">
        <v>1</v>
      </c>
      <c r="S72" s="410"/>
      <c r="T72" s="408">
        <f t="shared" si="4"/>
        <v>72</v>
      </c>
      <c r="U72" s="409"/>
      <c r="V72" s="409">
        <f t="shared" si="5"/>
        <v>34</v>
      </c>
      <c r="W72" s="410"/>
      <c r="X72" s="408">
        <v>18</v>
      </c>
      <c r="Y72" s="409"/>
      <c r="Z72" s="409"/>
      <c r="AA72" s="409"/>
      <c r="AB72" s="409">
        <v>16</v>
      </c>
      <c r="AC72" s="409"/>
      <c r="AD72" s="409"/>
      <c r="AE72" s="432"/>
      <c r="AF72" s="309">
        <v>72</v>
      </c>
      <c r="AG72" s="295">
        <v>34</v>
      </c>
      <c r="AH72" s="296">
        <v>2</v>
      </c>
      <c r="AI72" s="294"/>
      <c r="AJ72" s="295"/>
      <c r="AK72" s="296"/>
      <c r="AL72" s="294"/>
      <c r="AM72" s="295"/>
      <c r="AN72" s="304"/>
      <c r="AO72" s="309"/>
      <c r="AP72" s="295"/>
      <c r="AQ72" s="304"/>
      <c r="AR72" s="309"/>
      <c r="AS72" s="295"/>
      <c r="AT72" s="296"/>
      <c r="AU72" s="294"/>
      <c r="AV72" s="295"/>
      <c r="AW72" s="304"/>
      <c r="AX72" s="309"/>
      <c r="AY72" s="295"/>
      <c r="AZ72" s="116"/>
      <c r="BA72" s="294"/>
      <c r="BB72" s="295"/>
      <c r="BC72" s="304"/>
      <c r="BD72" s="408">
        <f>SUM(AH72,AK72,AN72,AQ72,AT72,AW72,AZ72,BC72)</f>
        <v>2</v>
      </c>
      <c r="BE72" s="432"/>
      <c r="BF72" s="516" t="s">
        <v>242</v>
      </c>
      <c r="BG72" s="440"/>
      <c r="BH72" s="440"/>
      <c r="BI72" s="441"/>
      <c r="BJ72" s="79">
        <f t="shared" si="15"/>
        <v>34</v>
      </c>
      <c r="BP72" s="227"/>
      <c r="BQ72" s="227"/>
      <c r="BR72" s="227"/>
    </row>
    <row r="73" spans="1:2644" s="70" customFormat="1" ht="97.5" customHeight="1" x14ac:dyDescent="0.4">
      <c r="A73" s="94" t="s">
        <v>143</v>
      </c>
      <c r="B73" s="411" t="s">
        <v>452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3"/>
      <c r="P73" s="445"/>
      <c r="Q73" s="409"/>
      <c r="R73" s="409">
        <v>4</v>
      </c>
      <c r="S73" s="410"/>
      <c r="T73" s="408">
        <f t="shared" ref="T73:T126" si="16">SUM(AF73,AI73,AL73,AO73,AR73,AU73,AX73)</f>
        <v>72</v>
      </c>
      <c r="U73" s="409"/>
      <c r="V73" s="409">
        <f t="shared" ref="V73:V126" si="17">SUM(AG73,AJ73,AM73,AP73,AS73,AV73,AY73)</f>
        <v>34</v>
      </c>
      <c r="W73" s="410"/>
      <c r="X73" s="408">
        <v>18</v>
      </c>
      <c r="Y73" s="409"/>
      <c r="Z73" s="409"/>
      <c r="AA73" s="409"/>
      <c r="AB73" s="409">
        <v>16</v>
      </c>
      <c r="AC73" s="409"/>
      <c r="AD73" s="409"/>
      <c r="AE73" s="432"/>
      <c r="AF73" s="309"/>
      <c r="AG73" s="295"/>
      <c r="AH73" s="296"/>
      <c r="AI73" s="294"/>
      <c r="AJ73" s="295"/>
      <c r="AK73" s="296"/>
      <c r="AL73" s="294"/>
      <c r="AM73" s="295"/>
      <c r="AN73" s="304"/>
      <c r="AO73" s="309">
        <v>72</v>
      </c>
      <c r="AP73" s="295">
        <v>34</v>
      </c>
      <c r="AQ73" s="304">
        <v>2</v>
      </c>
      <c r="AR73" s="309"/>
      <c r="AS73" s="295"/>
      <c r="AT73" s="296"/>
      <c r="AU73" s="294"/>
      <c r="AV73" s="295"/>
      <c r="AW73" s="304"/>
      <c r="AX73" s="309"/>
      <c r="AY73" s="295"/>
      <c r="AZ73" s="116"/>
      <c r="BA73" s="294"/>
      <c r="BB73" s="295"/>
      <c r="BC73" s="304"/>
      <c r="BD73" s="408">
        <f t="shared" si="14"/>
        <v>2</v>
      </c>
      <c r="BE73" s="432"/>
      <c r="BF73" s="516" t="s">
        <v>416</v>
      </c>
      <c r="BG73" s="440"/>
      <c r="BH73" s="440"/>
      <c r="BI73" s="441"/>
      <c r="BJ73" s="79">
        <f>SUM(X88:AE88)</f>
        <v>0</v>
      </c>
      <c r="BP73" s="71"/>
      <c r="BQ73" s="71"/>
      <c r="BR73" s="71"/>
    </row>
    <row r="74" spans="1:2644" s="70" customFormat="1" ht="99" customHeight="1" thickBot="1" x14ac:dyDescent="0.45">
      <c r="A74" s="248" t="s">
        <v>233</v>
      </c>
      <c r="B74" s="551" t="s">
        <v>194</v>
      </c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616"/>
      <c r="P74" s="617"/>
      <c r="Q74" s="529"/>
      <c r="R74" s="529">
        <v>5</v>
      </c>
      <c r="S74" s="618"/>
      <c r="T74" s="571">
        <f t="shared" si="16"/>
        <v>72</v>
      </c>
      <c r="U74" s="529"/>
      <c r="V74" s="529">
        <f t="shared" si="17"/>
        <v>34</v>
      </c>
      <c r="W74" s="618"/>
      <c r="X74" s="571">
        <v>16</v>
      </c>
      <c r="Y74" s="529"/>
      <c r="Z74" s="529"/>
      <c r="AA74" s="529"/>
      <c r="AB74" s="529">
        <v>18</v>
      </c>
      <c r="AC74" s="529"/>
      <c r="AD74" s="529"/>
      <c r="AE74" s="530"/>
      <c r="AF74" s="318"/>
      <c r="AG74" s="298"/>
      <c r="AH74" s="299"/>
      <c r="AI74" s="297"/>
      <c r="AJ74" s="298"/>
      <c r="AK74" s="299"/>
      <c r="AL74" s="297"/>
      <c r="AM74" s="298"/>
      <c r="AN74" s="310"/>
      <c r="AO74" s="318"/>
      <c r="AP74" s="298"/>
      <c r="AQ74" s="310"/>
      <c r="AR74" s="318">
        <v>72</v>
      </c>
      <c r="AS74" s="298">
        <v>34</v>
      </c>
      <c r="AT74" s="299">
        <v>2</v>
      </c>
      <c r="AU74" s="297"/>
      <c r="AV74" s="298"/>
      <c r="AW74" s="310"/>
      <c r="AX74" s="318"/>
      <c r="AY74" s="298"/>
      <c r="AZ74" s="348"/>
      <c r="BA74" s="297"/>
      <c r="BB74" s="298"/>
      <c r="BC74" s="310"/>
      <c r="BD74" s="571">
        <f t="shared" si="14"/>
        <v>2</v>
      </c>
      <c r="BE74" s="530"/>
      <c r="BF74" s="613" t="s">
        <v>411</v>
      </c>
      <c r="BG74" s="614"/>
      <c r="BH74" s="614"/>
      <c r="BI74" s="615"/>
      <c r="BJ74" s="79">
        <f>SUM(X89:AE89)</f>
        <v>50</v>
      </c>
      <c r="BP74" s="71"/>
      <c r="BQ74" s="71"/>
      <c r="BR74" s="71"/>
    </row>
    <row r="75" spans="1:2644" s="85" customFormat="1" ht="71.25" customHeight="1" x14ac:dyDescent="0.55000000000000004">
      <c r="A75" s="271" t="s">
        <v>124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272"/>
      <c r="S75" s="272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267"/>
      <c r="AF75" s="254"/>
      <c r="AG75" s="40"/>
      <c r="AH75" s="40"/>
      <c r="AI75" s="520" t="s">
        <v>124</v>
      </c>
      <c r="AJ75" s="520"/>
      <c r="AK75" s="520"/>
      <c r="AL75" s="520"/>
      <c r="AM75" s="520"/>
      <c r="AN75" s="520"/>
      <c r="AO75" s="520"/>
      <c r="AP75" s="520"/>
      <c r="AQ75" s="52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34"/>
      <c r="BJ75" s="84"/>
      <c r="BK75" s="84"/>
      <c r="BL75" s="84"/>
      <c r="BM75" s="84"/>
    </row>
    <row r="76" spans="1:2644" s="85" customFormat="1" ht="17.25" customHeight="1" x14ac:dyDescent="0.55000000000000004">
      <c r="A76" s="521" t="s">
        <v>165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274"/>
      <c r="Z76" s="274"/>
      <c r="AA76" s="274"/>
      <c r="AB76" s="274"/>
      <c r="AC76" s="274"/>
      <c r="AD76" s="40"/>
      <c r="AE76" s="267"/>
      <c r="AF76" s="40"/>
      <c r="AG76" s="40"/>
      <c r="AH76" s="40"/>
      <c r="AI76" s="522" t="s">
        <v>170</v>
      </c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522"/>
      <c r="BC76" s="522"/>
      <c r="BD76" s="522"/>
      <c r="BE76" s="522"/>
      <c r="BF76" s="522"/>
      <c r="BG76" s="522"/>
      <c r="BH76" s="522"/>
      <c r="BI76" s="34"/>
      <c r="BJ76" s="84"/>
      <c r="BK76" s="84"/>
      <c r="BL76" s="84"/>
      <c r="BM76" s="84"/>
    </row>
    <row r="77" spans="1:2644" s="85" customFormat="1" ht="51.75" customHeight="1" x14ac:dyDescent="0.55000000000000004">
      <c r="A77" s="521"/>
      <c r="B77" s="521"/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274"/>
      <c r="Z77" s="274"/>
      <c r="AA77" s="274"/>
      <c r="AB77" s="274"/>
      <c r="AC77" s="274"/>
      <c r="AD77" s="40"/>
      <c r="AE77" s="267"/>
      <c r="AF77" s="40"/>
      <c r="AG77" s="40"/>
      <c r="AH77" s="40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34"/>
      <c r="BJ77" s="84"/>
      <c r="BK77" s="84"/>
      <c r="BL77" s="84"/>
      <c r="BM77" s="84"/>
    </row>
    <row r="78" spans="1:2644" s="254" customFormat="1" ht="43.5" customHeight="1" x14ac:dyDescent="0.6">
      <c r="A78" s="523"/>
      <c r="B78" s="523"/>
      <c r="C78" s="523"/>
      <c r="D78" s="523"/>
      <c r="E78" s="523"/>
      <c r="F78" s="523"/>
      <c r="G78" s="523"/>
      <c r="H78" s="524" t="s">
        <v>167</v>
      </c>
      <c r="I78" s="524"/>
      <c r="J78" s="524"/>
      <c r="K78" s="524"/>
      <c r="L78" s="524"/>
      <c r="M78" s="524"/>
      <c r="N78" s="524"/>
      <c r="O78" s="524"/>
      <c r="P78" s="524"/>
      <c r="Q78" s="524"/>
      <c r="R78" s="251"/>
      <c r="S78" s="251"/>
      <c r="T78" s="251"/>
      <c r="U78" s="251"/>
      <c r="V78" s="40"/>
      <c r="W78" s="40"/>
      <c r="X78" s="40"/>
      <c r="Y78" s="40"/>
      <c r="Z78" s="40"/>
      <c r="AA78" s="40"/>
      <c r="AB78" s="40"/>
      <c r="AC78" s="40"/>
      <c r="AD78" s="40"/>
      <c r="AE78" s="267"/>
      <c r="AF78" s="40"/>
      <c r="AG78" s="40"/>
      <c r="AH78" s="40"/>
      <c r="AI78" s="266"/>
      <c r="AJ78" s="252"/>
      <c r="AK78" s="252"/>
      <c r="AL78" s="252"/>
      <c r="AM78" s="252"/>
      <c r="AN78" s="252"/>
      <c r="AO78" s="252"/>
      <c r="AP78" s="525" t="s">
        <v>171</v>
      </c>
      <c r="AQ78" s="525"/>
      <c r="AR78" s="525"/>
      <c r="AS78" s="525"/>
      <c r="AT78" s="525"/>
      <c r="AU78" s="525"/>
      <c r="AV78" s="525"/>
      <c r="AW78" s="525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40"/>
      <c r="BI78" s="42"/>
      <c r="BJ78" s="253"/>
      <c r="BK78" s="253"/>
      <c r="BL78" s="253"/>
      <c r="BM78" s="253"/>
    </row>
    <row r="79" spans="1:2644" s="85" customFormat="1" ht="54.75" customHeight="1" x14ac:dyDescent="0.6">
      <c r="A79" s="526"/>
      <c r="B79" s="526"/>
      <c r="C79" s="526"/>
      <c r="D79" s="526"/>
      <c r="E79" s="526"/>
      <c r="F79" s="526"/>
      <c r="G79" s="526"/>
      <c r="H79" s="527">
        <v>2021</v>
      </c>
      <c r="I79" s="527"/>
      <c r="J79" s="527"/>
      <c r="K79" s="254"/>
      <c r="L79" s="254"/>
      <c r="M79" s="254"/>
      <c r="N79" s="254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267"/>
      <c r="AF79" s="40"/>
      <c r="AG79" s="40"/>
      <c r="AH79" s="40"/>
      <c r="AI79" s="528" t="s">
        <v>166</v>
      </c>
      <c r="AJ79" s="528"/>
      <c r="AK79" s="528"/>
      <c r="AL79" s="528"/>
      <c r="AM79" s="528"/>
      <c r="AN79" s="528"/>
      <c r="AO79" s="528"/>
      <c r="AP79" s="527">
        <v>2021</v>
      </c>
      <c r="AQ79" s="527"/>
      <c r="AR79" s="527"/>
      <c r="AS79" s="254"/>
      <c r="AT79" s="254"/>
      <c r="AU79" s="254"/>
      <c r="AV79" s="254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40"/>
      <c r="BH79" s="40"/>
      <c r="BI79" s="34"/>
      <c r="BJ79" s="84"/>
      <c r="BK79" s="84"/>
      <c r="BL79" s="84"/>
      <c r="BM79" s="84"/>
    </row>
    <row r="80" spans="1:2644" s="255" customFormat="1" ht="64.5" customHeight="1" x14ac:dyDescent="0.65"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R80" s="257"/>
      <c r="S80" s="257"/>
      <c r="AA80" s="258"/>
      <c r="BD80" s="259"/>
      <c r="BE80" s="259"/>
      <c r="BF80" s="259"/>
      <c r="BG80" s="259"/>
      <c r="BH80" s="259"/>
      <c r="BI80" s="42"/>
      <c r="BJ80" s="260"/>
      <c r="BK80" s="260"/>
      <c r="BL80" s="260"/>
      <c r="BM80" s="260"/>
    </row>
    <row r="81" spans="1:70" s="254" customFormat="1" ht="48.75" customHeight="1" x14ac:dyDescent="0.6">
      <c r="A81" s="261" t="s">
        <v>374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R81" s="262"/>
      <c r="S81" s="262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BD81" s="263"/>
      <c r="BE81" s="263"/>
      <c r="BF81" s="263"/>
      <c r="BG81" s="263"/>
      <c r="BH81" s="263"/>
      <c r="BI81" s="42"/>
      <c r="BJ81" s="253"/>
      <c r="BK81" s="253"/>
      <c r="BL81" s="253"/>
      <c r="BM81" s="253"/>
    </row>
    <row r="82" spans="1:70" s="254" customFormat="1" ht="48.75" customHeight="1" x14ac:dyDescent="0.6">
      <c r="A82" s="170" t="s">
        <v>476</v>
      </c>
      <c r="R82" s="262"/>
      <c r="S82" s="262"/>
      <c r="BD82" s="263"/>
      <c r="BE82" s="263"/>
      <c r="BF82" s="263"/>
      <c r="BG82" s="263"/>
      <c r="BH82" s="263"/>
      <c r="BI82" s="42"/>
      <c r="BJ82" s="253"/>
      <c r="BK82" s="253"/>
      <c r="BL82" s="253"/>
      <c r="BM82" s="253"/>
    </row>
    <row r="83" spans="1:70" s="254" customFormat="1" ht="48.75" customHeight="1" thickBot="1" x14ac:dyDescent="0.65">
      <c r="A83" s="170"/>
      <c r="R83" s="262"/>
      <c r="S83" s="262"/>
      <c r="BD83" s="263"/>
      <c r="BE83" s="263"/>
      <c r="BF83" s="263"/>
      <c r="BG83" s="263"/>
      <c r="BH83" s="263"/>
      <c r="BI83" s="42"/>
      <c r="BJ83" s="253"/>
      <c r="BK83" s="253"/>
      <c r="BL83" s="253"/>
      <c r="BM83" s="253"/>
    </row>
    <row r="84" spans="1:70" s="73" customFormat="1" ht="32.4" customHeight="1" thickBot="1" x14ac:dyDescent="0.3">
      <c r="A84" s="459" t="s">
        <v>98</v>
      </c>
      <c r="B84" s="463" t="s">
        <v>440</v>
      </c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517"/>
      <c r="P84" s="471" t="s">
        <v>8</v>
      </c>
      <c r="Q84" s="472"/>
      <c r="R84" s="477" t="s">
        <v>9</v>
      </c>
      <c r="S84" s="471"/>
      <c r="T84" s="480" t="s">
        <v>10</v>
      </c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2"/>
      <c r="AF84" s="483" t="s">
        <v>36</v>
      </c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484"/>
      <c r="AR84" s="484"/>
      <c r="AS84" s="484"/>
      <c r="AT84" s="484"/>
      <c r="AU84" s="484"/>
      <c r="AV84" s="484"/>
      <c r="AW84" s="484"/>
      <c r="AX84" s="484"/>
      <c r="AY84" s="484"/>
      <c r="AZ84" s="484"/>
      <c r="BA84" s="484"/>
      <c r="BB84" s="484"/>
      <c r="BC84" s="485"/>
      <c r="BD84" s="486" t="s">
        <v>24</v>
      </c>
      <c r="BE84" s="487"/>
      <c r="BF84" s="492" t="s">
        <v>99</v>
      </c>
      <c r="BG84" s="492"/>
      <c r="BH84" s="492"/>
      <c r="BI84" s="493"/>
      <c r="BJ84" s="57"/>
      <c r="BP84" s="25"/>
      <c r="BQ84" s="25"/>
      <c r="BR84" s="25"/>
    </row>
    <row r="85" spans="1:70" s="73" customFormat="1" ht="32.4" customHeight="1" thickBot="1" x14ac:dyDescent="0.3">
      <c r="A85" s="460"/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518"/>
      <c r="P85" s="473"/>
      <c r="Q85" s="474"/>
      <c r="R85" s="478"/>
      <c r="S85" s="473"/>
      <c r="T85" s="498" t="s">
        <v>5</v>
      </c>
      <c r="U85" s="471"/>
      <c r="V85" s="477" t="s">
        <v>11</v>
      </c>
      <c r="W85" s="501"/>
      <c r="X85" s="502" t="s">
        <v>12</v>
      </c>
      <c r="Y85" s="503"/>
      <c r="Z85" s="503"/>
      <c r="AA85" s="503"/>
      <c r="AB85" s="503"/>
      <c r="AC85" s="503"/>
      <c r="AD85" s="503"/>
      <c r="AE85" s="504"/>
      <c r="AF85" s="505" t="s">
        <v>14</v>
      </c>
      <c r="AG85" s="506"/>
      <c r="AH85" s="506"/>
      <c r="AI85" s="506"/>
      <c r="AJ85" s="506"/>
      <c r="AK85" s="507"/>
      <c r="AL85" s="508" t="s">
        <v>15</v>
      </c>
      <c r="AM85" s="506"/>
      <c r="AN85" s="506"/>
      <c r="AO85" s="506"/>
      <c r="AP85" s="506"/>
      <c r="AQ85" s="507"/>
      <c r="AR85" s="508" t="s">
        <v>16</v>
      </c>
      <c r="AS85" s="506"/>
      <c r="AT85" s="506"/>
      <c r="AU85" s="506"/>
      <c r="AV85" s="506"/>
      <c r="AW85" s="507"/>
      <c r="AX85" s="508" t="s">
        <v>156</v>
      </c>
      <c r="AY85" s="506"/>
      <c r="AZ85" s="506"/>
      <c r="BA85" s="506"/>
      <c r="BB85" s="506"/>
      <c r="BC85" s="507"/>
      <c r="BD85" s="488"/>
      <c r="BE85" s="489"/>
      <c r="BF85" s="494"/>
      <c r="BG85" s="494"/>
      <c r="BH85" s="494"/>
      <c r="BI85" s="495"/>
      <c r="BJ85" s="57"/>
      <c r="BP85" s="25"/>
      <c r="BQ85" s="25"/>
      <c r="BR85" s="25"/>
    </row>
    <row r="86" spans="1:70" s="73" customFormat="1" ht="97.5" customHeight="1" thickBot="1" x14ac:dyDescent="0.3">
      <c r="A86" s="460"/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518"/>
      <c r="P86" s="473"/>
      <c r="Q86" s="474"/>
      <c r="R86" s="478"/>
      <c r="S86" s="473"/>
      <c r="T86" s="499"/>
      <c r="U86" s="473"/>
      <c r="V86" s="478"/>
      <c r="W86" s="473"/>
      <c r="X86" s="509" t="s">
        <v>13</v>
      </c>
      <c r="Y86" s="472"/>
      <c r="Z86" s="510" t="s">
        <v>100</v>
      </c>
      <c r="AA86" s="472"/>
      <c r="AB86" s="510" t="s">
        <v>101</v>
      </c>
      <c r="AC86" s="472"/>
      <c r="AD86" s="477" t="s">
        <v>74</v>
      </c>
      <c r="AE86" s="501"/>
      <c r="AF86" s="512" t="s">
        <v>151</v>
      </c>
      <c r="AG86" s="506"/>
      <c r="AH86" s="513"/>
      <c r="AI86" s="512" t="s">
        <v>182</v>
      </c>
      <c r="AJ86" s="506"/>
      <c r="AK86" s="513"/>
      <c r="AL86" s="512" t="s">
        <v>180</v>
      </c>
      <c r="AM86" s="506"/>
      <c r="AN86" s="507"/>
      <c r="AO86" s="514" t="s">
        <v>181</v>
      </c>
      <c r="AP86" s="506"/>
      <c r="AQ86" s="507"/>
      <c r="AR86" s="514" t="s">
        <v>152</v>
      </c>
      <c r="AS86" s="506"/>
      <c r="AT86" s="513"/>
      <c r="AU86" s="512" t="s">
        <v>153</v>
      </c>
      <c r="AV86" s="506"/>
      <c r="AW86" s="507"/>
      <c r="AX86" s="514" t="s">
        <v>191</v>
      </c>
      <c r="AY86" s="506"/>
      <c r="AZ86" s="513"/>
      <c r="BA86" s="512" t="s">
        <v>154</v>
      </c>
      <c r="BB86" s="506"/>
      <c r="BC86" s="507"/>
      <c r="BD86" s="488"/>
      <c r="BE86" s="489"/>
      <c r="BF86" s="494"/>
      <c r="BG86" s="494"/>
      <c r="BH86" s="494"/>
      <c r="BI86" s="495"/>
      <c r="BJ86" s="57"/>
      <c r="BP86" s="25"/>
      <c r="BQ86" s="25"/>
      <c r="BR86" s="25"/>
    </row>
    <row r="87" spans="1:70" s="73" customFormat="1" ht="158.25" customHeight="1" thickBot="1" x14ac:dyDescent="0.3">
      <c r="A87" s="461"/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519"/>
      <c r="P87" s="475"/>
      <c r="Q87" s="476"/>
      <c r="R87" s="479"/>
      <c r="S87" s="475"/>
      <c r="T87" s="500"/>
      <c r="U87" s="475"/>
      <c r="V87" s="479"/>
      <c r="W87" s="475"/>
      <c r="X87" s="500"/>
      <c r="Y87" s="476"/>
      <c r="Z87" s="479"/>
      <c r="AA87" s="476"/>
      <c r="AB87" s="479"/>
      <c r="AC87" s="476"/>
      <c r="AD87" s="479"/>
      <c r="AE87" s="511"/>
      <c r="AF87" s="87" t="s">
        <v>3</v>
      </c>
      <c r="AG87" s="88" t="s">
        <v>17</v>
      </c>
      <c r="AH87" s="208" t="s">
        <v>18</v>
      </c>
      <c r="AI87" s="87" t="s">
        <v>3</v>
      </c>
      <c r="AJ87" s="88" t="s">
        <v>17</v>
      </c>
      <c r="AK87" s="208" t="s">
        <v>18</v>
      </c>
      <c r="AL87" s="87" t="s">
        <v>3</v>
      </c>
      <c r="AM87" s="88" t="s">
        <v>17</v>
      </c>
      <c r="AN87" s="89" t="s">
        <v>18</v>
      </c>
      <c r="AO87" s="207" t="s">
        <v>3</v>
      </c>
      <c r="AP87" s="88" t="s">
        <v>17</v>
      </c>
      <c r="AQ87" s="89" t="s">
        <v>18</v>
      </c>
      <c r="AR87" s="209" t="s">
        <v>3</v>
      </c>
      <c r="AS87" s="88" t="s">
        <v>17</v>
      </c>
      <c r="AT87" s="209" t="s">
        <v>18</v>
      </c>
      <c r="AU87" s="90" t="s">
        <v>3</v>
      </c>
      <c r="AV87" s="88" t="s">
        <v>17</v>
      </c>
      <c r="AW87" s="91" t="s">
        <v>18</v>
      </c>
      <c r="AX87" s="209" t="s">
        <v>3</v>
      </c>
      <c r="AY87" s="88" t="s">
        <v>17</v>
      </c>
      <c r="AZ87" s="209" t="s">
        <v>18</v>
      </c>
      <c r="BA87" s="90" t="s">
        <v>3</v>
      </c>
      <c r="BB87" s="88" t="s">
        <v>17</v>
      </c>
      <c r="BC87" s="91" t="s">
        <v>18</v>
      </c>
      <c r="BD87" s="490"/>
      <c r="BE87" s="491"/>
      <c r="BF87" s="496"/>
      <c r="BG87" s="496"/>
      <c r="BH87" s="496"/>
      <c r="BI87" s="497"/>
      <c r="BJ87" s="57"/>
      <c r="BP87" s="25"/>
      <c r="BQ87" s="25"/>
      <c r="BR87" s="25"/>
    </row>
    <row r="88" spans="1:70" s="75" customFormat="1" ht="46.5" customHeight="1" x14ac:dyDescent="0.4">
      <c r="A88" s="328" t="s">
        <v>118</v>
      </c>
      <c r="B88" s="609" t="s">
        <v>155</v>
      </c>
      <c r="C88" s="610"/>
      <c r="D88" s="610"/>
      <c r="E88" s="610"/>
      <c r="F88" s="610"/>
      <c r="G88" s="610"/>
      <c r="H88" s="610"/>
      <c r="I88" s="610"/>
      <c r="J88" s="610"/>
      <c r="K88" s="610"/>
      <c r="L88" s="610"/>
      <c r="M88" s="610"/>
      <c r="N88" s="610"/>
      <c r="O88" s="611"/>
      <c r="P88" s="589"/>
      <c r="Q88" s="398"/>
      <c r="R88" s="398"/>
      <c r="S88" s="399"/>
      <c r="T88" s="397">
        <f t="shared" si="16"/>
        <v>0</v>
      </c>
      <c r="U88" s="398"/>
      <c r="V88" s="398">
        <f t="shared" si="17"/>
        <v>0</v>
      </c>
      <c r="W88" s="399"/>
      <c r="X88" s="397"/>
      <c r="Y88" s="398"/>
      <c r="Z88" s="398"/>
      <c r="AA88" s="398"/>
      <c r="AB88" s="398"/>
      <c r="AC88" s="398"/>
      <c r="AD88" s="398">
        <f t="shared" ref="AD88" si="18">SUM(AD89:AE92)</f>
        <v>0</v>
      </c>
      <c r="AE88" s="533"/>
      <c r="AF88" s="373"/>
      <c r="AG88" s="360"/>
      <c r="AH88" s="361"/>
      <c r="AI88" s="359"/>
      <c r="AJ88" s="360"/>
      <c r="AK88" s="361"/>
      <c r="AL88" s="359"/>
      <c r="AM88" s="360"/>
      <c r="AN88" s="363"/>
      <c r="AO88" s="373"/>
      <c r="AP88" s="360"/>
      <c r="AQ88" s="363"/>
      <c r="AR88" s="373"/>
      <c r="AS88" s="360"/>
      <c r="AT88" s="361"/>
      <c r="AU88" s="359"/>
      <c r="AV88" s="360"/>
      <c r="AW88" s="363"/>
      <c r="AX88" s="373"/>
      <c r="AY88" s="360"/>
      <c r="AZ88" s="264"/>
      <c r="BA88" s="359"/>
      <c r="BB88" s="360"/>
      <c r="BC88" s="363"/>
      <c r="BD88" s="569">
        <f t="shared" ref="BD88:BD92" si="19">SUM(AH88,AK88,AN88,AQ88,AT88,AW88,AZ88)</f>
        <v>0</v>
      </c>
      <c r="BE88" s="570"/>
      <c r="BF88" s="606"/>
      <c r="BG88" s="607"/>
      <c r="BH88" s="607"/>
      <c r="BI88" s="608"/>
      <c r="BJ88" s="58">
        <f t="shared" si="15"/>
        <v>50</v>
      </c>
      <c r="BP88" s="69"/>
      <c r="BQ88" s="69"/>
      <c r="BR88" s="69"/>
    </row>
    <row r="89" spans="1:70" s="75" customFormat="1" ht="46.5" customHeight="1" x14ac:dyDescent="0.4">
      <c r="A89" s="105" t="s">
        <v>184</v>
      </c>
      <c r="B89" s="411" t="s">
        <v>288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3"/>
      <c r="P89" s="445"/>
      <c r="Q89" s="409"/>
      <c r="R89" s="409">
        <v>1</v>
      </c>
      <c r="S89" s="410"/>
      <c r="T89" s="408">
        <f t="shared" si="16"/>
        <v>108</v>
      </c>
      <c r="U89" s="409"/>
      <c r="V89" s="409">
        <f t="shared" si="17"/>
        <v>50</v>
      </c>
      <c r="W89" s="410"/>
      <c r="X89" s="408">
        <v>16</v>
      </c>
      <c r="Y89" s="409"/>
      <c r="Z89" s="409"/>
      <c r="AA89" s="409"/>
      <c r="AB89" s="409">
        <v>34</v>
      </c>
      <c r="AC89" s="409"/>
      <c r="AD89" s="409"/>
      <c r="AE89" s="432"/>
      <c r="AF89" s="366">
        <v>108</v>
      </c>
      <c r="AG89" s="354">
        <v>50</v>
      </c>
      <c r="AH89" s="355">
        <v>3</v>
      </c>
      <c r="AI89" s="353"/>
      <c r="AJ89" s="354"/>
      <c r="AK89" s="355"/>
      <c r="AL89" s="353"/>
      <c r="AM89" s="354"/>
      <c r="AN89" s="362"/>
      <c r="AO89" s="366"/>
      <c r="AP89" s="354"/>
      <c r="AQ89" s="362"/>
      <c r="AR89" s="366"/>
      <c r="AS89" s="354"/>
      <c r="AT89" s="355"/>
      <c r="AU89" s="353"/>
      <c r="AV89" s="354"/>
      <c r="AW89" s="362"/>
      <c r="AX89" s="366"/>
      <c r="AY89" s="354"/>
      <c r="AZ89" s="116"/>
      <c r="BA89" s="353"/>
      <c r="BB89" s="354"/>
      <c r="BC89" s="362"/>
      <c r="BD89" s="442">
        <f>SUM(AH89,AK89,AN89,AQ89,AT89,AW89,AZ89)</f>
        <v>3</v>
      </c>
      <c r="BE89" s="443"/>
      <c r="BF89" s="516" t="s">
        <v>137</v>
      </c>
      <c r="BG89" s="440"/>
      <c r="BH89" s="440"/>
      <c r="BI89" s="441"/>
      <c r="BJ89" s="58">
        <f t="shared" si="15"/>
        <v>48</v>
      </c>
      <c r="BP89" s="69"/>
      <c r="BQ89" s="69"/>
      <c r="BR89" s="69"/>
    </row>
    <row r="90" spans="1:70" s="70" customFormat="1" ht="76.5" customHeight="1" x14ac:dyDescent="0.4">
      <c r="A90" s="105" t="s">
        <v>183</v>
      </c>
      <c r="B90" s="633" t="s">
        <v>289</v>
      </c>
      <c r="C90" s="634"/>
      <c r="D90" s="634"/>
      <c r="E90" s="634"/>
      <c r="F90" s="634"/>
      <c r="G90" s="634"/>
      <c r="H90" s="634"/>
      <c r="I90" s="634"/>
      <c r="J90" s="634"/>
      <c r="K90" s="634"/>
      <c r="L90" s="634"/>
      <c r="M90" s="634"/>
      <c r="N90" s="634"/>
      <c r="O90" s="635"/>
      <c r="P90" s="445"/>
      <c r="Q90" s="409"/>
      <c r="R90" s="409">
        <v>3</v>
      </c>
      <c r="S90" s="410"/>
      <c r="T90" s="408">
        <f t="shared" si="16"/>
        <v>108</v>
      </c>
      <c r="U90" s="409"/>
      <c r="V90" s="409">
        <f t="shared" si="17"/>
        <v>50</v>
      </c>
      <c r="W90" s="410"/>
      <c r="X90" s="408">
        <v>26</v>
      </c>
      <c r="Y90" s="409"/>
      <c r="Z90" s="409"/>
      <c r="AA90" s="409"/>
      <c r="AB90" s="409">
        <v>24</v>
      </c>
      <c r="AC90" s="409"/>
      <c r="AD90" s="409"/>
      <c r="AE90" s="432"/>
      <c r="AF90" s="366"/>
      <c r="AG90" s="354"/>
      <c r="AH90" s="355"/>
      <c r="AI90" s="353"/>
      <c r="AJ90" s="354"/>
      <c r="AK90" s="355"/>
      <c r="AL90" s="353">
        <v>108</v>
      </c>
      <c r="AM90" s="354">
        <v>50</v>
      </c>
      <c r="AN90" s="362">
        <v>3</v>
      </c>
      <c r="AO90" s="366"/>
      <c r="AP90" s="354"/>
      <c r="AQ90" s="362"/>
      <c r="AR90" s="366"/>
      <c r="AS90" s="354"/>
      <c r="AT90" s="355"/>
      <c r="AU90" s="353"/>
      <c r="AV90" s="354"/>
      <c r="AW90" s="362"/>
      <c r="AX90" s="366"/>
      <c r="AY90" s="354"/>
      <c r="AZ90" s="116"/>
      <c r="BA90" s="353"/>
      <c r="BB90" s="354"/>
      <c r="BC90" s="362"/>
      <c r="BD90" s="442">
        <f>SUM(AH90,AK90,AN90,AQ90,AT90,AW90,AZ90)</f>
        <v>3</v>
      </c>
      <c r="BE90" s="443"/>
      <c r="BF90" s="516" t="s">
        <v>139</v>
      </c>
      <c r="BG90" s="440"/>
      <c r="BH90" s="440"/>
      <c r="BI90" s="441"/>
      <c r="BJ90" s="79">
        <f t="shared" si="15"/>
        <v>36</v>
      </c>
      <c r="BP90" s="71"/>
      <c r="BQ90" s="71"/>
      <c r="BR90" s="71"/>
    </row>
    <row r="91" spans="1:70" s="70" customFormat="1" ht="55.5" customHeight="1" x14ac:dyDescent="0.4">
      <c r="A91" s="105" t="s">
        <v>185</v>
      </c>
      <c r="B91" s="411" t="s">
        <v>195</v>
      </c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3"/>
      <c r="P91" s="445"/>
      <c r="Q91" s="409"/>
      <c r="R91" s="409">
        <v>4</v>
      </c>
      <c r="S91" s="410"/>
      <c r="T91" s="408">
        <f t="shared" si="16"/>
        <v>108</v>
      </c>
      <c r="U91" s="409"/>
      <c r="V91" s="409">
        <f t="shared" si="17"/>
        <v>48</v>
      </c>
      <c r="W91" s="410"/>
      <c r="X91" s="408">
        <v>32</v>
      </c>
      <c r="Y91" s="409"/>
      <c r="Z91" s="409"/>
      <c r="AA91" s="409"/>
      <c r="AB91" s="409">
        <v>16</v>
      </c>
      <c r="AC91" s="409"/>
      <c r="AD91" s="409"/>
      <c r="AE91" s="432"/>
      <c r="AF91" s="366"/>
      <c r="AG91" s="354"/>
      <c r="AH91" s="355"/>
      <c r="AI91" s="353"/>
      <c r="AJ91" s="354"/>
      <c r="AK91" s="355"/>
      <c r="AL91" s="353"/>
      <c r="AM91" s="354"/>
      <c r="AN91" s="362"/>
      <c r="AO91" s="366">
        <v>108</v>
      </c>
      <c r="AP91" s="354">
        <v>48</v>
      </c>
      <c r="AQ91" s="362">
        <v>3</v>
      </c>
      <c r="AR91" s="366"/>
      <c r="AS91" s="354"/>
      <c r="AT91" s="355"/>
      <c r="AU91" s="353"/>
      <c r="AV91" s="354"/>
      <c r="AW91" s="362"/>
      <c r="AX91" s="366"/>
      <c r="AY91" s="354"/>
      <c r="AZ91" s="116"/>
      <c r="BA91" s="353"/>
      <c r="BB91" s="354"/>
      <c r="BC91" s="362"/>
      <c r="BD91" s="442">
        <f t="shared" si="19"/>
        <v>3</v>
      </c>
      <c r="BE91" s="443"/>
      <c r="BF91" s="516" t="s">
        <v>140</v>
      </c>
      <c r="BG91" s="440"/>
      <c r="BH91" s="440"/>
      <c r="BI91" s="441"/>
      <c r="BJ91" s="79" t="e">
        <f>SUM(#REF!)</f>
        <v>#REF!</v>
      </c>
      <c r="BP91" s="71"/>
      <c r="BQ91" s="71"/>
      <c r="BR91" s="71"/>
    </row>
    <row r="92" spans="1:70" s="75" customFormat="1" ht="70.5" customHeight="1" x14ac:dyDescent="0.4">
      <c r="A92" s="94" t="s">
        <v>186</v>
      </c>
      <c r="B92" s="411" t="s">
        <v>406</v>
      </c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3"/>
      <c r="P92" s="445"/>
      <c r="Q92" s="409"/>
      <c r="R92" s="409">
        <v>4</v>
      </c>
      <c r="S92" s="410"/>
      <c r="T92" s="408">
        <f t="shared" si="16"/>
        <v>102</v>
      </c>
      <c r="U92" s="409"/>
      <c r="V92" s="409">
        <f t="shared" si="17"/>
        <v>36</v>
      </c>
      <c r="W92" s="410"/>
      <c r="X92" s="408">
        <v>22</v>
      </c>
      <c r="Y92" s="409"/>
      <c r="Z92" s="409"/>
      <c r="AA92" s="409"/>
      <c r="AB92" s="409">
        <v>14</v>
      </c>
      <c r="AC92" s="409"/>
      <c r="AD92" s="409"/>
      <c r="AE92" s="432"/>
      <c r="AF92" s="366"/>
      <c r="AG92" s="354"/>
      <c r="AH92" s="355"/>
      <c r="AI92" s="353"/>
      <c r="AJ92" s="354"/>
      <c r="AK92" s="355"/>
      <c r="AL92" s="353"/>
      <c r="AM92" s="354"/>
      <c r="AN92" s="362"/>
      <c r="AO92" s="366">
        <v>102</v>
      </c>
      <c r="AP92" s="354">
        <v>36</v>
      </c>
      <c r="AQ92" s="362">
        <v>3</v>
      </c>
      <c r="AR92" s="366"/>
      <c r="AS92" s="354"/>
      <c r="AT92" s="355"/>
      <c r="AU92" s="353"/>
      <c r="AV92" s="354"/>
      <c r="AW92" s="362"/>
      <c r="AX92" s="366"/>
      <c r="AY92" s="354"/>
      <c r="AZ92" s="116"/>
      <c r="BA92" s="353"/>
      <c r="BB92" s="354"/>
      <c r="BC92" s="362"/>
      <c r="BD92" s="442">
        <f t="shared" si="19"/>
        <v>3</v>
      </c>
      <c r="BE92" s="443"/>
      <c r="BF92" s="516" t="s">
        <v>141</v>
      </c>
      <c r="BG92" s="440"/>
      <c r="BH92" s="440"/>
      <c r="BI92" s="441"/>
      <c r="BJ92" s="58" t="e">
        <f>SUM(#REF!)</f>
        <v>#REF!</v>
      </c>
      <c r="BP92" s="69"/>
      <c r="BQ92" s="69"/>
      <c r="BR92" s="69"/>
    </row>
    <row r="93" spans="1:70" s="73" customFormat="1" ht="99.75" customHeight="1" x14ac:dyDescent="0.25">
      <c r="A93" s="333" t="s">
        <v>296</v>
      </c>
      <c r="B93" s="572" t="s">
        <v>337</v>
      </c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4"/>
      <c r="P93" s="445"/>
      <c r="Q93" s="409"/>
      <c r="R93" s="409"/>
      <c r="S93" s="410"/>
      <c r="T93" s="408">
        <f t="shared" si="16"/>
        <v>0</v>
      </c>
      <c r="U93" s="409"/>
      <c r="V93" s="409">
        <f t="shared" si="17"/>
        <v>0</v>
      </c>
      <c r="W93" s="410"/>
      <c r="X93" s="408"/>
      <c r="Y93" s="409"/>
      <c r="Z93" s="409"/>
      <c r="AA93" s="409"/>
      <c r="AB93" s="409"/>
      <c r="AC93" s="409"/>
      <c r="AD93" s="409"/>
      <c r="AE93" s="432"/>
      <c r="AF93" s="366"/>
      <c r="AG93" s="354"/>
      <c r="AH93" s="355"/>
      <c r="AI93" s="353"/>
      <c r="AJ93" s="354"/>
      <c r="AK93" s="355"/>
      <c r="AL93" s="353"/>
      <c r="AM93" s="354"/>
      <c r="AN93" s="362"/>
      <c r="AO93" s="366"/>
      <c r="AP93" s="354"/>
      <c r="AQ93" s="362"/>
      <c r="AR93" s="366"/>
      <c r="AS93" s="354"/>
      <c r="AT93" s="355"/>
      <c r="AU93" s="353"/>
      <c r="AV93" s="354">
        <f>SUM(AV94:AV98)</f>
        <v>0</v>
      </c>
      <c r="AW93" s="362">
        <f>SUM(AW94:AW98)</f>
        <v>0</v>
      </c>
      <c r="AX93" s="366">
        <f>SUM(AX94:AX98)</f>
        <v>0</v>
      </c>
      <c r="AY93" s="354">
        <f>SUM(AY94:AY98)</f>
        <v>0</v>
      </c>
      <c r="AZ93" s="116">
        <f>SUM(AZ94:AZ98)</f>
        <v>0</v>
      </c>
      <c r="BA93" s="353"/>
      <c r="BB93" s="354"/>
      <c r="BC93" s="362"/>
      <c r="BD93" s="442">
        <f t="shared" ref="BD93" si="20">SUM(AH93,AK93,AN93,AQ93,AT93,AW93,AZ93,BC93)</f>
        <v>0</v>
      </c>
      <c r="BE93" s="443"/>
      <c r="BF93" s="516"/>
      <c r="BG93" s="440"/>
      <c r="BH93" s="440"/>
      <c r="BI93" s="441"/>
      <c r="BJ93" s="58"/>
      <c r="BP93" s="25"/>
      <c r="BQ93" s="25"/>
      <c r="BR93" s="25"/>
    </row>
    <row r="94" spans="1:70" s="73" customFormat="1" ht="48" customHeight="1" x14ac:dyDescent="0.55000000000000004">
      <c r="A94" s="369" t="s">
        <v>198</v>
      </c>
      <c r="B94" s="564" t="s">
        <v>258</v>
      </c>
      <c r="C94" s="565"/>
      <c r="D94" s="565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6"/>
      <c r="P94" s="567"/>
      <c r="Q94" s="515"/>
      <c r="R94" s="515">
        <v>3</v>
      </c>
      <c r="S94" s="568"/>
      <c r="T94" s="408">
        <f t="shared" si="16"/>
        <v>108</v>
      </c>
      <c r="U94" s="409"/>
      <c r="V94" s="409">
        <f t="shared" si="17"/>
        <v>52</v>
      </c>
      <c r="W94" s="410"/>
      <c r="X94" s="442">
        <v>24</v>
      </c>
      <c r="Y94" s="515"/>
      <c r="Z94" s="515">
        <v>28</v>
      </c>
      <c r="AA94" s="515"/>
      <c r="AB94" s="515"/>
      <c r="AC94" s="515"/>
      <c r="AD94" s="515"/>
      <c r="AE94" s="443"/>
      <c r="AF94" s="370"/>
      <c r="AG94" s="368"/>
      <c r="AH94" s="371"/>
      <c r="AI94" s="364"/>
      <c r="AJ94" s="368"/>
      <c r="AK94" s="371"/>
      <c r="AL94" s="364">
        <v>108</v>
      </c>
      <c r="AM94" s="368">
        <v>52</v>
      </c>
      <c r="AN94" s="365">
        <v>3</v>
      </c>
      <c r="AO94" s="142"/>
      <c r="AP94" s="143"/>
      <c r="AQ94" s="206"/>
      <c r="AR94" s="370"/>
      <c r="AS94" s="368"/>
      <c r="AT94" s="371"/>
      <c r="AU94" s="364"/>
      <c r="AV94" s="368"/>
      <c r="AW94" s="365"/>
      <c r="AX94" s="370"/>
      <c r="AY94" s="368"/>
      <c r="AZ94" s="115"/>
      <c r="BA94" s="364"/>
      <c r="BB94" s="368"/>
      <c r="BC94" s="365"/>
      <c r="BD94" s="636">
        <f>SUM(AH94,AK94,AN94,AQ94,AT94,AW94,AZ94)</f>
        <v>3</v>
      </c>
      <c r="BE94" s="637" t="e">
        <f>SUM(BE144,BE138,BE133,BE108,#REF!,BE132,#REF!,BE111,BE95,#REF!)</f>
        <v>#REF!</v>
      </c>
      <c r="BF94" s="516" t="s">
        <v>221</v>
      </c>
      <c r="BG94" s="440"/>
      <c r="BH94" s="440"/>
      <c r="BI94" s="441"/>
      <c r="BJ94" s="58"/>
      <c r="BP94" s="25"/>
      <c r="BQ94" s="25"/>
      <c r="BR94" s="25"/>
    </row>
    <row r="95" spans="1:70" s="73" customFormat="1" ht="48" customHeight="1" x14ac:dyDescent="0.25">
      <c r="A95" s="554" t="s">
        <v>199</v>
      </c>
      <c r="B95" s="411" t="s">
        <v>200</v>
      </c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  <c r="O95" s="413"/>
      <c r="P95" s="567">
        <v>4</v>
      </c>
      <c r="Q95" s="515"/>
      <c r="R95" s="409"/>
      <c r="S95" s="410"/>
      <c r="T95" s="408">
        <f t="shared" si="16"/>
        <v>120</v>
      </c>
      <c r="U95" s="409"/>
      <c r="V95" s="409">
        <f t="shared" si="17"/>
        <v>64</v>
      </c>
      <c r="W95" s="410"/>
      <c r="X95" s="408">
        <v>32</v>
      </c>
      <c r="Y95" s="409"/>
      <c r="Z95" s="409">
        <v>32</v>
      </c>
      <c r="AA95" s="409"/>
      <c r="AB95" s="409"/>
      <c r="AC95" s="409"/>
      <c r="AD95" s="409"/>
      <c r="AE95" s="432"/>
      <c r="AF95" s="366"/>
      <c r="AG95" s="354"/>
      <c r="AH95" s="355"/>
      <c r="AI95" s="353"/>
      <c r="AJ95" s="354"/>
      <c r="AK95" s="355"/>
      <c r="AL95" s="353"/>
      <c r="AM95" s="354"/>
      <c r="AN95" s="362"/>
      <c r="AO95" s="366">
        <v>120</v>
      </c>
      <c r="AP95" s="354">
        <v>64</v>
      </c>
      <c r="AQ95" s="362">
        <f>4-AQ96</f>
        <v>3</v>
      </c>
      <c r="AR95" s="366"/>
      <c r="AS95" s="354"/>
      <c r="AT95" s="355"/>
      <c r="AU95" s="353"/>
      <c r="AV95" s="354"/>
      <c r="AW95" s="362"/>
      <c r="AX95" s="366"/>
      <c r="AY95" s="354"/>
      <c r="AZ95" s="116"/>
      <c r="BA95" s="353"/>
      <c r="BB95" s="354"/>
      <c r="BC95" s="362"/>
      <c r="BD95" s="442">
        <f>SUM(AH95,AK95,AN95,AQ95,AT95,AW95,AZ95,BC95)</f>
        <v>3</v>
      </c>
      <c r="BE95" s="443"/>
      <c r="BF95" s="516" t="s">
        <v>310</v>
      </c>
      <c r="BG95" s="440"/>
      <c r="BH95" s="440"/>
      <c r="BI95" s="441"/>
      <c r="BJ95" s="58">
        <f>SUM(X97:AE97)</f>
        <v>64</v>
      </c>
      <c r="BP95" s="25"/>
      <c r="BQ95" s="25"/>
      <c r="BR95" s="25"/>
    </row>
    <row r="96" spans="1:70" s="73" customFormat="1" ht="65.25" customHeight="1" x14ac:dyDescent="0.25">
      <c r="A96" s="554"/>
      <c r="B96" s="411" t="s">
        <v>338</v>
      </c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3"/>
      <c r="P96" s="567"/>
      <c r="Q96" s="515"/>
      <c r="R96" s="409"/>
      <c r="S96" s="410"/>
      <c r="T96" s="408">
        <f t="shared" si="16"/>
        <v>30</v>
      </c>
      <c r="U96" s="409"/>
      <c r="V96" s="409">
        <f t="shared" si="17"/>
        <v>0</v>
      </c>
      <c r="W96" s="410"/>
      <c r="X96" s="408"/>
      <c r="Y96" s="409"/>
      <c r="Z96" s="409"/>
      <c r="AA96" s="409"/>
      <c r="AB96" s="409"/>
      <c r="AC96" s="409"/>
      <c r="AD96" s="409"/>
      <c r="AE96" s="432"/>
      <c r="AF96" s="366"/>
      <c r="AG96" s="354"/>
      <c r="AH96" s="355"/>
      <c r="AI96" s="353"/>
      <c r="AJ96" s="354"/>
      <c r="AK96" s="355"/>
      <c r="AL96" s="353"/>
      <c r="AM96" s="354"/>
      <c r="AN96" s="362"/>
      <c r="AO96" s="366">
        <v>30</v>
      </c>
      <c r="AP96" s="354"/>
      <c r="AQ96" s="362">
        <v>1</v>
      </c>
      <c r="AR96" s="366"/>
      <c r="AS96" s="354"/>
      <c r="AT96" s="355"/>
      <c r="AU96" s="353"/>
      <c r="AV96" s="354"/>
      <c r="AW96" s="362"/>
      <c r="AX96" s="366"/>
      <c r="AY96" s="354"/>
      <c r="AZ96" s="116"/>
      <c r="BA96" s="353"/>
      <c r="BB96" s="354"/>
      <c r="BC96" s="362"/>
      <c r="BD96" s="442">
        <f>SUM(AH96,AK96,AN96,AQ96,AT96,AW96,AZ96,BC96)</f>
        <v>1</v>
      </c>
      <c r="BE96" s="443"/>
      <c r="BF96" s="547" t="s">
        <v>399</v>
      </c>
      <c r="BG96" s="548"/>
      <c r="BH96" s="548"/>
      <c r="BI96" s="549"/>
      <c r="BJ96" s="58">
        <f>SUM(X99:AE99)</f>
        <v>56</v>
      </c>
      <c r="BP96" s="25"/>
      <c r="BQ96" s="25"/>
      <c r="BR96" s="25"/>
    </row>
    <row r="97" spans="1:70" s="73" customFormat="1" ht="52.5" customHeight="1" x14ac:dyDescent="0.25">
      <c r="A97" s="369" t="s">
        <v>201</v>
      </c>
      <c r="B97" s="411" t="s">
        <v>207</v>
      </c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3"/>
      <c r="P97" s="567">
        <v>4</v>
      </c>
      <c r="Q97" s="515"/>
      <c r="R97" s="409"/>
      <c r="S97" s="410"/>
      <c r="T97" s="408">
        <f t="shared" si="16"/>
        <v>120</v>
      </c>
      <c r="U97" s="409"/>
      <c r="V97" s="409">
        <f t="shared" si="17"/>
        <v>64</v>
      </c>
      <c r="W97" s="410"/>
      <c r="X97" s="408">
        <v>16</v>
      </c>
      <c r="Y97" s="409"/>
      <c r="Z97" s="409">
        <v>32</v>
      </c>
      <c r="AA97" s="409"/>
      <c r="AB97" s="409">
        <v>16</v>
      </c>
      <c r="AC97" s="409"/>
      <c r="AD97" s="409"/>
      <c r="AE97" s="432"/>
      <c r="AF97" s="366"/>
      <c r="AG97" s="354"/>
      <c r="AH97" s="355"/>
      <c r="AI97" s="353"/>
      <c r="AJ97" s="354"/>
      <c r="AK97" s="355"/>
      <c r="AL97" s="353"/>
      <c r="AM97" s="354"/>
      <c r="AN97" s="362"/>
      <c r="AO97" s="366">
        <v>120</v>
      </c>
      <c r="AP97" s="354">
        <v>64</v>
      </c>
      <c r="AQ97" s="362">
        <v>3</v>
      </c>
      <c r="AR97" s="366"/>
      <c r="AS97" s="354"/>
      <c r="AT97" s="355"/>
      <c r="AU97" s="353"/>
      <c r="AV97" s="354"/>
      <c r="AW97" s="362"/>
      <c r="AX97" s="366"/>
      <c r="AY97" s="354"/>
      <c r="AZ97" s="116"/>
      <c r="BA97" s="353"/>
      <c r="BB97" s="354"/>
      <c r="BC97" s="362"/>
      <c r="BD97" s="442">
        <f>SUM(AH97,AK97,AN97,AQ97,AT97,AW97,AZ97,BC97)</f>
        <v>3</v>
      </c>
      <c r="BE97" s="443"/>
      <c r="BF97" s="516" t="s">
        <v>222</v>
      </c>
      <c r="BG97" s="440"/>
      <c r="BH97" s="440"/>
      <c r="BI97" s="441"/>
      <c r="BJ97" s="58"/>
      <c r="BP97" s="25"/>
      <c r="BQ97" s="25"/>
      <c r="BR97" s="25"/>
    </row>
    <row r="98" spans="1:70" s="73" customFormat="1" ht="64.5" customHeight="1" x14ac:dyDescent="0.25">
      <c r="A98" s="369" t="s">
        <v>202</v>
      </c>
      <c r="B98" s="564" t="s">
        <v>259</v>
      </c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6"/>
      <c r="P98" s="567"/>
      <c r="Q98" s="515"/>
      <c r="R98" s="409">
        <v>4</v>
      </c>
      <c r="S98" s="410"/>
      <c r="T98" s="408">
        <f t="shared" si="16"/>
        <v>110</v>
      </c>
      <c r="U98" s="409"/>
      <c r="V98" s="409">
        <f t="shared" si="17"/>
        <v>64</v>
      </c>
      <c r="W98" s="410"/>
      <c r="X98" s="408">
        <v>32</v>
      </c>
      <c r="Y98" s="409"/>
      <c r="Z98" s="409">
        <v>32</v>
      </c>
      <c r="AA98" s="409"/>
      <c r="AB98" s="409"/>
      <c r="AC98" s="409"/>
      <c r="AD98" s="409"/>
      <c r="AE98" s="432"/>
      <c r="AF98" s="366"/>
      <c r="AG98" s="354"/>
      <c r="AH98" s="355"/>
      <c r="AI98" s="353"/>
      <c r="AJ98" s="354"/>
      <c r="AK98" s="355"/>
      <c r="AL98" s="353"/>
      <c r="AM98" s="354"/>
      <c r="AN98" s="362"/>
      <c r="AO98" s="366">
        <v>110</v>
      </c>
      <c r="AP98" s="354">
        <v>64</v>
      </c>
      <c r="AQ98" s="362">
        <v>3</v>
      </c>
      <c r="AR98" s="366"/>
      <c r="AS98" s="354"/>
      <c r="AT98" s="355"/>
      <c r="AU98" s="353"/>
      <c r="AV98" s="354"/>
      <c r="AW98" s="362"/>
      <c r="AX98" s="366"/>
      <c r="AY98" s="354"/>
      <c r="AZ98" s="116"/>
      <c r="BA98" s="353"/>
      <c r="BB98" s="354"/>
      <c r="BC98" s="362"/>
      <c r="BD98" s="442">
        <f t="shared" ref="BD98" si="21">SUM(AH98,AK98,AN98,AQ98,AT98,AW98,AZ98,BC98)</f>
        <v>3</v>
      </c>
      <c r="BE98" s="443"/>
      <c r="BF98" s="516" t="s">
        <v>223</v>
      </c>
      <c r="BG98" s="440"/>
      <c r="BH98" s="440"/>
      <c r="BI98" s="441"/>
      <c r="BJ98" s="58"/>
      <c r="BP98" s="25"/>
      <c r="BQ98" s="25"/>
      <c r="BR98" s="25"/>
    </row>
    <row r="99" spans="1:70" s="73" customFormat="1" ht="45" customHeight="1" x14ac:dyDescent="0.25">
      <c r="A99" s="369" t="s">
        <v>203</v>
      </c>
      <c r="B99" s="411" t="s">
        <v>241</v>
      </c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3"/>
      <c r="P99" s="445"/>
      <c r="Q99" s="409"/>
      <c r="R99" s="409">
        <v>5</v>
      </c>
      <c r="S99" s="410"/>
      <c r="T99" s="408">
        <f t="shared" si="16"/>
        <v>108</v>
      </c>
      <c r="U99" s="409"/>
      <c r="V99" s="409">
        <f t="shared" si="17"/>
        <v>56</v>
      </c>
      <c r="W99" s="410"/>
      <c r="X99" s="408">
        <v>24</v>
      </c>
      <c r="Y99" s="409"/>
      <c r="Z99" s="409">
        <v>32</v>
      </c>
      <c r="AA99" s="409"/>
      <c r="AB99" s="409"/>
      <c r="AC99" s="409"/>
      <c r="AD99" s="409"/>
      <c r="AE99" s="432"/>
      <c r="AF99" s="366"/>
      <c r="AG99" s="354"/>
      <c r="AH99" s="355"/>
      <c r="AI99" s="353"/>
      <c r="AJ99" s="354"/>
      <c r="AK99" s="355"/>
      <c r="AL99" s="353"/>
      <c r="AM99" s="354"/>
      <c r="AN99" s="362"/>
      <c r="AO99" s="366"/>
      <c r="AP99" s="354"/>
      <c r="AQ99" s="362"/>
      <c r="AR99" s="366">
        <v>108</v>
      </c>
      <c r="AS99" s="354">
        <v>56</v>
      </c>
      <c r="AT99" s="355">
        <v>3</v>
      </c>
      <c r="AU99" s="353"/>
      <c r="AV99" s="354"/>
      <c r="AW99" s="362"/>
      <c r="AX99" s="366"/>
      <c r="AY99" s="354"/>
      <c r="AZ99" s="116"/>
      <c r="BA99" s="353"/>
      <c r="BB99" s="354"/>
      <c r="BC99" s="362"/>
      <c r="BD99" s="442">
        <f>SUM(AH99,AK99,AN99,AQ99,AT99,AW99,AZ99,BC99)</f>
        <v>3</v>
      </c>
      <c r="BE99" s="443"/>
      <c r="BF99" s="516" t="s">
        <v>224</v>
      </c>
      <c r="BG99" s="440"/>
      <c r="BH99" s="440"/>
      <c r="BI99" s="441"/>
      <c r="BJ99" s="58"/>
      <c r="BP99" s="25"/>
      <c r="BQ99" s="25"/>
      <c r="BR99" s="25"/>
    </row>
    <row r="100" spans="1:70" s="73" customFormat="1" ht="70.5" customHeight="1" x14ac:dyDescent="0.25">
      <c r="A100" s="333" t="s">
        <v>297</v>
      </c>
      <c r="B100" s="572" t="s">
        <v>339</v>
      </c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4"/>
      <c r="P100" s="445"/>
      <c r="Q100" s="409"/>
      <c r="R100" s="409"/>
      <c r="S100" s="410"/>
      <c r="T100" s="408">
        <f t="shared" si="16"/>
        <v>0</v>
      </c>
      <c r="U100" s="409"/>
      <c r="V100" s="409">
        <f t="shared" si="17"/>
        <v>0</v>
      </c>
      <c r="W100" s="410"/>
      <c r="X100" s="408"/>
      <c r="Y100" s="409"/>
      <c r="Z100" s="409"/>
      <c r="AA100" s="409"/>
      <c r="AB100" s="409"/>
      <c r="AC100" s="409"/>
      <c r="AD100" s="409"/>
      <c r="AE100" s="432"/>
      <c r="AF100" s="366"/>
      <c r="AG100" s="354"/>
      <c r="AH100" s="355"/>
      <c r="AI100" s="353"/>
      <c r="AJ100" s="354"/>
      <c r="AK100" s="355"/>
      <c r="AL100" s="353"/>
      <c r="AM100" s="354"/>
      <c r="AN100" s="362"/>
      <c r="AO100" s="366"/>
      <c r="AP100" s="354"/>
      <c r="AQ100" s="362"/>
      <c r="AR100" s="366"/>
      <c r="AS100" s="354"/>
      <c r="AT100" s="355"/>
      <c r="AU100" s="353"/>
      <c r="AV100" s="354"/>
      <c r="AW100" s="362"/>
      <c r="AX100" s="366"/>
      <c r="AY100" s="354"/>
      <c r="AZ100" s="116">
        <f ca="1">SUM(AZ100:AZ103)</f>
        <v>0</v>
      </c>
      <c r="BA100" s="353"/>
      <c r="BB100" s="354"/>
      <c r="BC100" s="362"/>
      <c r="BD100" s="442">
        <f t="shared" ref="BD100" ca="1" si="22">SUM(AH100,AK100,AN100,AQ100,AT100,AW100,AZ100,BC100)</f>
        <v>0</v>
      </c>
      <c r="BE100" s="443"/>
      <c r="BF100" s="516"/>
      <c r="BG100" s="440"/>
      <c r="BH100" s="440"/>
      <c r="BI100" s="441"/>
      <c r="BJ100" s="58"/>
      <c r="BP100" s="25"/>
      <c r="BQ100" s="25"/>
      <c r="BR100" s="25"/>
    </row>
    <row r="101" spans="1:70" s="73" customFormat="1" ht="46.5" customHeight="1" x14ac:dyDescent="0.25">
      <c r="A101" s="554" t="s">
        <v>235</v>
      </c>
      <c r="B101" s="411" t="s">
        <v>210</v>
      </c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3"/>
      <c r="P101" s="445">
        <v>6</v>
      </c>
      <c r="Q101" s="409"/>
      <c r="R101" s="409">
        <v>5</v>
      </c>
      <c r="S101" s="410"/>
      <c r="T101" s="408">
        <f t="shared" si="16"/>
        <v>216</v>
      </c>
      <c r="U101" s="409"/>
      <c r="V101" s="409">
        <f t="shared" si="17"/>
        <v>100</v>
      </c>
      <c r="W101" s="410"/>
      <c r="X101" s="408">
        <v>48</v>
      </c>
      <c r="Y101" s="409"/>
      <c r="Z101" s="409">
        <v>20</v>
      </c>
      <c r="AA101" s="409"/>
      <c r="AB101" s="409">
        <v>32</v>
      </c>
      <c r="AC101" s="409"/>
      <c r="AD101" s="409"/>
      <c r="AE101" s="432"/>
      <c r="AF101" s="366"/>
      <c r="AG101" s="354"/>
      <c r="AH101" s="355"/>
      <c r="AI101" s="353"/>
      <c r="AJ101" s="354"/>
      <c r="AK101" s="355"/>
      <c r="AL101" s="353"/>
      <c r="AM101" s="354"/>
      <c r="AN101" s="362"/>
      <c r="AO101" s="366"/>
      <c r="AP101" s="354"/>
      <c r="AQ101" s="362"/>
      <c r="AR101" s="366">
        <v>108</v>
      </c>
      <c r="AS101" s="354">
        <v>48</v>
      </c>
      <c r="AT101" s="355">
        <v>3</v>
      </c>
      <c r="AU101" s="353">
        <v>108</v>
      </c>
      <c r="AV101" s="354">
        <v>52</v>
      </c>
      <c r="AW101" s="362">
        <v>3</v>
      </c>
      <c r="AX101" s="366"/>
      <c r="AY101" s="354"/>
      <c r="AZ101" s="116"/>
      <c r="BA101" s="353"/>
      <c r="BB101" s="354"/>
      <c r="BC101" s="362"/>
      <c r="BD101" s="442">
        <f>SUM(AH101,AK101,AN101,AQ101,AT101,AW101,AZ101,BC101)</f>
        <v>6</v>
      </c>
      <c r="BE101" s="443"/>
      <c r="BF101" s="516" t="s">
        <v>225</v>
      </c>
      <c r="BG101" s="440"/>
      <c r="BH101" s="440"/>
      <c r="BI101" s="441"/>
      <c r="BJ101" s="58"/>
      <c r="BP101" s="25"/>
      <c r="BQ101" s="25"/>
      <c r="BR101" s="25"/>
    </row>
    <row r="102" spans="1:70" s="73" customFormat="1" ht="75" customHeight="1" x14ac:dyDescent="0.25">
      <c r="A102" s="554"/>
      <c r="B102" s="411" t="s">
        <v>340</v>
      </c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3"/>
      <c r="P102" s="445"/>
      <c r="Q102" s="409"/>
      <c r="R102" s="409"/>
      <c r="S102" s="410"/>
      <c r="T102" s="408">
        <f t="shared" si="16"/>
        <v>36</v>
      </c>
      <c r="U102" s="409"/>
      <c r="V102" s="409">
        <f t="shared" si="17"/>
        <v>0</v>
      </c>
      <c r="W102" s="410"/>
      <c r="X102" s="408"/>
      <c r="Y102" s="409"/>
      <c r="Z102" s="409"/>
      <c r="AA102" s="409"/>
      <c r="AB102" s="409"/>
      <c r="AC102" s="409"/>
      <c r="AD102" s="409"/>
      <c r="AE102" s="432"/>
      <c r="AF102" s="366"/>
      <c r="AG102" s="354"/>
      <c r="AH102" s="355"/>
      <c r="AI102" s="353"/>
      <c r="AJ102" s="354"/>
      <c r="AK102" s="355"/>
      <c r="AL102" s="353"/>
      <c r="AM102" s="354"/>
      <c r="AN102" s="362"/>
      <c r="AO102" s="366"/>
      <c r="AP102" s="354"/>
      <c r="AQ102" s="362"/>
      <c r="AR102" s="366">
        <v>36</v>
      </c>
      <c r="AS102" s="354"/>
      <c r="AT102" s="355">
        <v>1</v>
      </c>
      <c r="AU102" s="353"/>
      <c r="AV102" s="354"/>
      <c r="AW102" s="362"/>
      <c r="AX102" s="366"/>
      <c r="AY102" s="354"/>
      <c r="AZ102" s="116"/>
      <c r="BA102" s="353"/>
      <c r="BB102" s="354"/>
      <c r="BC102" s="362"/>
      <c r="BD102" s="442">
        <f>SUM(AH102,AK102,AN102,AQ102,AT102,AW102,AZ102,BC102)</f>
        <v>1</v>
      </c>
      <c r="BE102" s="443"/>
      <c r="BF102" s="547" t="s">
        <v>399</v>
      </c>
      <c r="BG102" s="548"/>
      <c r="BH102" s="548"/>
      <c r="BI102" s="549"/>
      <c r="BJ102" s="58"/>
      <c r="BP102" s="25"/>
      <c r="BQ102" s="25"/>
      <c r="BR102" s="25"/>
    </row>
    <row r="103" spans="1:70" s="73" customFormat="1" ht="74.25" customHeight="1" x14ac:dyDescent="0.25">
      <c r="A103" s="369" t="s">
        <v>236</v>
      </c>
      <c r="B103" s="411" t="s">
        <v>278</v>
      </c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3"/>
      <c r="P103" s="445"/>
      <c r="Q103" s="409"/>
      <c r="R103" s="409">
        <v>6</v>
      </c>
      <c r="S103" s="410"/>
      <c r="T103" s="408">
        <f t="shared" si="16"/>
        <v>120</v>
      </c>
      <c r="U103" s="409"/>
      <c r="V103" s="409">
        <f t="shared" si="17"/>
        <v>64</v>
      </c>
      <c r="W103" s="410"/>
      <c r="X103" s="408">
        <v>32</v>
      </c>
      <c r="Y103" s="409"/>
      <c r="Z103" s="409"/>
      <c r="AA103" s="409"/>
      <c r="AB103" s="409">
        <v>32</v>
      </c>
      <c r="AC103" s="409"/>
      <c r="AD103" s="409"/>
      <c r="AE103" s="432"/>
      <c r="AF103" s="366"/>
      <c r="AG103" s="354"/>
      <c r="AH103" s="355"/>
      <c r="AI103" s="353"/>
      <c r="AJ103" s="354"/>
      <c r="AK103" s="355"/>
      <c r="AL103" s="353"/>
      <c r="AM103" s="354"/>
      <c r="AN103" s="362"/>
      <c r="AO103" s="366"/>
      <c r="AP103" s="354"/>
      <c r="AQ103" s="362"/>
      <c r="AR103" s="366"/>
      <c r="AS103" s="354"/>
      <c r="AT103" s="355"/>
      <c r="AU103" s="353">
        <v>120</v>
      </c>
      <c r="AV103" s="354">
        <v>64</v>
      </c>
      <c r="AW103" s="362">
        <v>3</v>
      </c>
      <c r="AX103" s="366"/>
      <c r="AY103" s="354"/>
      <c r="AZ103" s="116"/>
      <c r="BA103" s="353"/>
      <c r="BB103" s="354"/>
      <c r="BC103" s="362"/>
      <c r="BD103" s="442">
        <f t="shared" ref="BD103" si="23">SUM(AH103,AK103,AN103,AQ103,AT103,AW103,AZ103,BC103)</f>
        <v>3</v>
      </c>
      <c r="BE103" s="443"/>
      <c r="BF103" s="516" t="s">
        <v>226</v>
      </c>
      <c r="BG103" s="440"/>
      <c r="BH103" s="440"/>
      <c r="BI103" s="441"/>
      <c r="BJ103" s="58"/>
      <c r="BP103" s="25"/>
      <c r="BQ103" s="25"/>
      <c r="BR103" s="25"/>
    </row>
    <row r="104" spans="1:70" s="73" customFormat="1" ht="64.5" customHeight="1" x14ac:dyDescent="0.25">
      <c r="A104" s="333" t="s">
        <v>298</v>
      </c>
      <c r="B104" s="572" t="s">
        <v>459</v>
      </c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4"/>
      <c r="P104" s="445"/>
      <c r="Q104" s="409"/>
      <c r="R104" s="409"/>
      <c r="S104" s="410"/>
      <c r="T104" s="408">
        <f t="shared" si="16"/>
        <v>0</v>
      </c>
      <c r="U104" s="409"/>
      <c r="V104" s="409">
        <f t="shared" si="17"/>
        <v>0</v>
      </c>
      <c r="W104" s="410"/>
      <c r="X104" s="408"/>
      <c r="Y104" s="409"/>
      <c r="Z104" s="409"/>
      <c r="AA104" s="409"/>
      <c r="AB104" s="409"/>
      <c r="AC104" s="409"/>
      <c r="AD104" s="515"/>
      <c r="AE104" s="443"/>
      <c r="AF104" s="370"/>
      <c r="AG104" s="368"/>
      <c r="AH104" s="371"/>
      <c r="AI104" s="364"/>
      <c r="AJ104" s="368"/>
      <c r="AK104" s="371"/>
      <c r="AL104" s="364"/>
      <c r="AM104" s="368"/>
      <c r="AN104" s="365"/>
      <c r="AO104" s="370"/>
      <c r="AP104" s="368"/>
      <c r="AQ104" s="365"/>
      <c r="AR104" s="366"/>
      <c r="AS104" s="354"/>
      <c r="AT104" s="355"/>
      <c r="AU104" s="353"/>
      <c r="AV104" s="354"/>
      <c r="AW104" s="362"/>
      <c r="AX104" s="366"/>
      <c r="AY104" s="354"/>
      <c r="AZ104" s="116"/>
      <c r="BA104" s="353">
        <f>SUM(BA107:BA109)</f>
        <v>0</v>
      </c>
      <c r="BB104" s="354">
        <f>SUM(BB107:BB109)</f>
        <v>0</v>
      </c>
      <c r="BC104" s="362">
        <f>SUM(BC107:BC109)</f>
        <v>0</v>
      </c>
      <c r="BD104" s="442">
        <f t="shared" ref="BD104:BD106" si="24">SUM(AH104,AK104,AN104,AQ104,AT104,AW104,AZ104,BC104)</f>
        <v>0</v>
      </c>
      <c r="BE104" s="443"/>
      <c r="BF104" s="516"/>
      <c r="BG104" s="440"/>
      <c r="BH104" s="440"/>
      <c r="BI104" s="441"/>
      <c r="BJ104" s="58"/>
      <c r="BP104" s="25"/>
      <c r="BQ104" s="25"/>
      <c r="BR104" s="25"/>
    </row>
    <row r="105" spans="1:70" s="73" customFormat="1" ht="42.75" customHeight="1" x14ac:dyDescent="0.25">
      <c r="A105" s="554" t="s">
        <v>237</v>
      </c>
      <c r="B105" s="411" t="s">
        <v>264</v>
      </c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  <c r="O105" s="413"/>
      <c r="P105" s="445">
        <v>5.6</v>
      </c>
      <c r="Q105" s="409"/>
      <c r="R105" s="409"/>
      <c r="S105" s="410"/>
      <c r="T105" s="408">
        <f t="shared" si="16"/>
        <v>228</v>
      </c>
      <c r="U105" s="409"/>
      <c r="V105" s="409">
        <f t="shared" si="17"/>
        <v>102</v>
      </c>
      <c r="W105" s="410"/>
      <c r="X105" s="408">
        <v>54</v>
      </c>
      <c r="Y105" s="409"/>
      <c r="Z105" s="409">
        <v>32</v>
      </c>
      <c r="AA105" s="409"/>
      <c r="AB105" s="409">
        <v>16</v>
      </c>
      <c r="AC105" s="409"/>
      <c r="AD105" s="409"/>
      <c r="AE105" s="432"/>
      <c r="AF105" s="366"/>
      <c r="AG105" s="354"/>
      <c r="AH105" s="355"/>
      <c r="AI105" s="353"/>
      <c r="AJ105" s="354"/>
      <c r="AK105" s="355"/>
      <c r="AL105" s="353"/>
      <c r="AM105" s="354"/>
      <c r="AN105" s="362"/>
      <c r="AO105" s="366"/>
      <c r="AP105" s="354"/>
      <c r="AQ105" s="362"/>
      <c r="AR105" s="366">
        <v>108</v>
      </c>
      <c r="AS105" s="354">
        <v>48</v>
      </c>
      <c r="AT105" s="355">
        <v>3</v>
      </c>
      <c r="AU105" s="353">
        <v>120</v>
      </c>
      <c r="AV105" s="354">
        <v>54</v>
      </c>
      <c r="AW105" s="362">
        <v>3</v>
      </c>
      <c r="AX105" s="366"/>
      <c r="AY105" s="354"/>
      <c r="AZ105" s="116"/>
      <c r="BA105" s="353"/>
      <c r="BB105" s="354"/>
      <c r="BC105" s="362"/>
      <c r="BD105" s="442">
        <f t="shared" si="24"/>
        <v>6</v>
      </c>
      <c r="BE105" s="443"/>
      <c r="BF105" s="516" t="s">
        <v>227</v>
      </c>
      <c r="BG105" s="440"/>
      <c r="BH105" s="440"/>
      <c r="BI105" s="441"/>
      <c r="BJ105" s="58"/>
      <c r="BP105" s="27"/>
      <c r="BQ105" s="27"/>
      <c r="BR105" s="27"/>
    </row>
    <row r="106" spans="1:70" s="73" customFormat="1" ht="66" customHeight="1" x14ac:dyDescent="0.25">
      <c r="A106" s="554"/>
      <c r="B106" s="411" t="s">
        <v>344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3"/>
      <c r="P106" s="445"/>
      <c r="Q106" s="409"/>
      <c r="R106" s="409"/>
      <c r="S106" s="410"/>
      <c r="T106" s="408">
        <f t="shared" si="16"/>
        <v>40</v>
      </c>
      <c r="U106" s="409"/>
      <c r="V106" s="409">
        <f t="shared" si="17"/>
        <v>0</v>
      </c>
      <c r="W106" s="410"/>
      <c r="X106" s="408"/>
      <c r="Y106" s="409"/>
      <c r="Z106" s="409"/>
      <c r="AA106" s="409"/>
      <c r="AB106" s="409"/>
      <c r="AC106" s="409"/>
      <c r="AD106" s="409"/>
      <c r="AE106" s="432"/>
      <c r="AF106" s="366"/>
      <c r="AG106" s="354"/>
      <c r="AH106" s="355"/>
      <c r="AI106" s="353"/>
      <c r="AJ106" s="354"/>
      <c r="AK106" s="355"/>
      <c r="AL106" s="353"/>
      <c r="AM106" s="354"/>
      <c r="AN106" s="362"/>
      <c r="AO106" s="366"/>
      <c r="AP106" s="354"/>
      <c r="AQ106" s="362"/>
      <c r="AR106" s="366"/>
      <c r="AS106" s="354"/>
      <c r="AT106" s="355"/>
      <c r="AU106" s="353">
        <v>40</v>
      </c>
      <c r="AV106" s="354"/>
      <c r="AW106" s="362">
        <v>1</v>
      </c>
      <c r="AX106" s="366"/>
      <c r="AY106" s="354"/>
      <c r="AZ106" s="116"/>
      <c r="BA106" s="353"/>
      <c r="BB106" s="354"/>
      <c r="BC106" s="362"/>
      <c r="BD106" s="442">
        <f t="shared" si="24"/>
        <v>1</v>
      </c>
      <c r="BE106" s="443"/>
      <c r="BF106" s="547" t="s">
        <v>399</v>
      </c>
      <c r="BG106" s="548"/>
      <c r="BH106" s="548"/>
      <c r="BI106" s="549"/>
      <c r="BJ106" s="58"/>
      <c r="BP106" s="27"/>
      <c r="BQ106" s="27"/>
      <c r="BR106" s="27"/>
    </row>
    <row r="107" spans="1:70" s="73" customFormat="1" ht="42" customHeight="1" x14ac:dyDescent="0.25">
      <c r="A107" s="369" t="s">
        <v>238</v>
      </c>
      <c r="B107" s="411" t="s">
        <v>240</v>
      </c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  <c r="O107" s="413"/>
      <c r="P107" s="445">
        <v>6</v>
      </c>
      <c r="Q107" s="409"/>
      <c r="R107" s="409"/>
      <c r="S107" s="410"/>
      <c r="T107" s="408">
        <f t="shared" si="16"/>
        <v>120</v>
      </c>
      <c r="U107" s="409"/>
      <c r="V107" s="409">
        <f t="shared" si="17"/>
        <v>64</v>
      </c>
      <c r="W107" s="410"/>
      <c r="X107" s="408">
        <v>32</v>
      </c>
      <c r="Y107" s="409"/>
      <c r="Z107" s="409">
        <v>32</v>
      </c>
      <c r="AA107" s="409"/>
      <c r="AB107" s="409"/>
      <c r="AC107" s="409"/>
      <c r="AD107" s="409"/>
      <c r="AE107" s="432"/>
      <c r="AF107" s="366"/>
      <c r="AG107" s="354"/>
      <c r="AH107" s="355"/>
      <c r="AI107" s="353"/>
      <c r="AJ107" s="354"/>
      <c r="AK107" s="355"/>
      <c r="AL107" s="353"/>
      <c r="AM107" s="354"/>
      <c r="AN107" s="362"/>
      <c r="AO107" s="366"/>
      <c r="AP107" s="354"/>
      <c r="AQ107" s="362"/>
      <c r="AR107" s="366"/>
      <c r="AS107" s="354"/>
      <c r="AT107" s="355"/>
      <c r="AU107" s="353">
        <v>120</v>
      </c>
      <c r="AV107" s="354">
        <v>64</v>
      </c>
      <c r="AW107" s="362">
        <v>3</v>
      </c>
      <c r="AX107" s="366"/>
      <c r="AY107" s="354"/>
      <c r="AZ107" s="116"/>
      <c r="BA107" s="353"/>
      <c r="BB107" s="354"/>
      <c r="BC107" s="362"/>
      <c r="BD107" s="442">
        <f>SUM(AH107,AK107,AN107,AQ107,AT107,AW107,AZ107,BC107)</f>
        <v>3</v>
      </c>
      <c r="BE107" s="443"/>
      <c r="BF107" s="516" t="s">
        <v>228</v>
      </c>
      <c r="BG107" s="440"/>
      <c r="BH107" s="440"/>
      <c r="BI107" s="441"/>
      <c r="BJ107" s="58"/>
      <c r="BP107" s="27"/>
      <c r="BQ107" s="27"/>
      <c r="BR107" s="27"/>
    </row>
    <row r="108" spans="1:70" s="73" customFormat="1" ht="72" customHeight="1" x14ac:dyDescent="0.25">
      <c r="A108" s="333" t="s">
        <v>299</v>
      </c>
      <c r="B108" s="572" t="s">
        <v>341</v>
      </c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4"/>
      <c r="P108" s="445"/>
      <c r="Q108" s="409"/>
      <c r="R108" s="409"/>
      <c r="S108" s="410"/>
      <c r="T108" s="408">
        <f t="shared" si="16"/>
        <v>0</v>
      </c>
      <c r="U108" s="409"/>
      <c r="V108" s="409">
        <f t="shared" si="17"/>
        <v>0</v>
      </c>
      <c r="W108" s="410"/>
      <c r="X108" s="408"/>
      <c r="Y108" s="409"/>
      <c r="Z108" s="409"/>
      <c r="AA108" s="409"/>
      <c r="AB108" s="409"/>
      <c r="AC108" s="409"/>
      <c r="AD108" s="515"/>
      <c r="AE108" s="443"/>
      <c r="AF108" s="370"/>
      <c r="AG108" s="368"/>
      <c r="AH108" s="371"/>
      <c r="AI108" s="364"/>
      <c r="AJ108" s="368"/>
      <c r="AK108" s="371"/>
      <c r="AL108" s="364"/>
      <c r="AM108" s="368"/>
      <c r="AN108" s="365"/>
      <c r="AO108" s="370"/>
      <c r="AP108" s="368"/>
      <c r="AQ108" s="365"/>
      <c r="AR108" s="366"/>
      <c r="AS108" s="354"/>
      <c r="AT108" s="355"/>
      <c r="AU108" s="353"/>
      <c r="AV108" s="354"/>
      <c r="AW108" s="362"/>
      <c r="AX108" s="366"/>
      <c r="AY108" s="354"/>
      <c r="AZ108" s="116"/>
      <c r="BA108" s="353"/>
      <c r="BB108" s="354"/>
      <c r="BC108" s="362">
        <f>SUM(BC109:BC119)</f>
        <v>0</v>
      </c>
      <c r="BD108" s="442">
        <f t="shared" ref="BD108" si="25">SUM(AH108,AK108,AN108,AQ108,AT108,AW108,AZ108,BC108)</f>
        <v>0</v>
      </c>
      <c r="BE108" s="443"/>
      <c r="BF108" s="516"/>
      <c r="BG108" s="440"/>
      <c r="BH108" s="440"/>
      <c r="BI108" s="441"/>
      <c r="BJ108" s="58"/>
      <c r="BP108" s="25"/>
      <c r="BQ108" s="25"/>
      <c r="BR108" s="25"/>
    </row>
    <row r="109" spans="1:70" s="73" customFormat="1" ht="52.5" customHeight="1" x14ac:dyDescent="0.25">
      <c r="A109" s="369" t="s">
        <v>272</v>
      </c>
      <c r="B109" s="411" t="s">
        <v>268</v>
      </c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3"/>
      <c r="P109" s="445"/>
      <c r="Q109" s="409"/>
      <c r="R109" s="409">
        <v>6</v>
      </c>
      <c r="S109" s="410"/>
      <c r="T109" s="408">
        <f t="shared" si="16"/>
        <v>180</v>
      </c>
      <c r="U109" s="409"/>
      <c r="V109" s="409">
        <f t="shared" si="17"/>
        <v>78</v>
      </c>
      <c r="W109" s="410"/>
      <c r="X109" s="408">
        <v>24</v>
      </c>
      <c r="Y109" s="409"/>
      <c r="Z109" s="409">
        <v>32</v>
      </c>
      <c r="AA109" s="409"/>
      <c r="AB109" s="409">
        <v>22</v>
      </c>
      <c r="AC109" s="409"/>
      <c r="AD109" s="409"/>
      <c r="AE109" s="432"/>
      <c r="AF109" s="366"/>
      <c r="AG109" s="354"/>
      <c r="AH109" s="355"/>
      <c r="AI109" s="353"/>
      <c r="AJ109" s="354"/>
      <c r="AK109" s="355"/>
      <c r="AL109" s="353"/>
      <c r="AM109" s="354"/>
      <c r="AN109" s="362"/>
      <c r="AO109" s="366"/>
      <c r="AP109" s="354"/>
      <c r="AQ109" s="362"/>
      <c r="AR109" s="366"/>
      <c r="AS109" s="354"/>
      <c r="AT109" s="355"/>
      <c r="AU109" s="353">
        <v>180</v>
      </c>
      <c r="AV109" s="354">
        <v>78</v>
      </c>
      <c r="AW109" s="362">
        <v>5</v>
      </c>
      <c r="AX109" s="366"/>
      <c r="AY109" s="354"/>
      <c r="AZ109" s="116"/>
      <c r="BA109" s="353"/>
      <c r="BB109" s="354"/>
      <c r="BC109" s="362"/>
      <c r="BD109" s="442">
        <f>SUM(AH109,AK109,AN109,AQ109,AT109,AW109,AZ109,BC109)</f>
        <v>5</v>
      </c>
      <c r="BE109" s="443"/>
      <c r="BF109" s="516" t="s">
        <v>229</v>
      </c>
      <c r="BG109" s="440"/>
      <c r="BH109" s="440"/>
      <c r="BI109" s="441"/>
      <c r="BJ109" s="58"/>
      <c r="BP109" s="25"/>
      <c r="BQ109" s="25"/>
      <c r="BR109" s="25"/>
    </row>
    <row r="110" spans="1:70" s="73" customFormat="1" ht="54" customHeight="1" x14ac:dyDescent="0.25">
      <c r="A110" s="369" t="s">
        <v>273</v>
      </c>
      <c r="B110" s="564" t="s">
        <v>271</v>
      </c>
      <c r="C110" s="565"/>
      <c r="D110" s="565"/>
      <c r="E110" s="565"/>
      <c r="F110" s="565"/>
      <c r="G110" s="565"/>
      <c r="H110" s="565"/>
      <c r="I110" s="565"/>
      <c r="J110" s="565"/>
      <c r="K110" s="565"/>
      <c r="L110" s="565"/>
      <c r="M110" s="565"/>
      <c r="N110" s="565"/>
      <c r="O110" s="566"/>
      <c r="P110" s="567">
        <v>7</v>
      </c>
      <c r="Q110" s="515"/>
      <c r="R110" s="515">
        <v>6</v>
      </c>
      <c r="S110" s="568"/>
      <c r="T110" s="408">
        <f t="shared" si="16"/>
        <v>246</v>
      </c>
      <c r="U110" s="409"/>
      <c r="V110" s="409">
        <f t="shared" si="17"/>
        <v>124</v>
      </c>
      <c r="W110" s="410"/>
      <c r="X110" s="442">
        <v>48</v>
      </c>
      <c r="Y110" s="515"/>
      <c r="Z110" s="515">
        <v>52</v>
      </c>
      <c r="AA110" s="515"/>
      <c r="AB110" s="515">
        <v>24</v>
      </c>
      <c r="AC110" s="515"/>
      <c r="AD110" s="515"/>
      <c r="AE110" s="443"/>
      <c r="AF110" s="370"/>
      <c r="AG110" s="368"/>
      <c r="AH110" s="371"/>
      <c r="AI110" s="364"/>
      <c r="AJ110" s="368"/>
      <c r="AK110" s="371"/>
      <c r="AL110" s="364"/>
      <c r="AM110" s="368"/>
      <c r="AN110" s="365"/>
      <c r="AO110" s="370"/>
      <c r="AP110" s="368"/>
      <c r="AQ110" s="365"/>
      <c r="AR110" s="370"/>
      <c r="AS110" s="368"/>
      <c r="AT110" s="371"/>
      <c r="AU110" s="364">
        <v>108</v>
      </c>
      <c r="AV110" s="368">
        <v>52</v>
      </c>
      <c r="AW110" s="365">
        <v>3</v>
      </c>
      <c r="AX110" s="370">
        <v>138</v>
      </c>
      <c r="AY110" s="368">
        <v>72</v>
      </c>
      <c r="AZ110" s="115">
        <v>4</v>
      </c>
      <c r="BA110" s="364"/>
      <c r="BB110" s="368"/>
      <c r="BC110" s="365"/>
      <c r="BD110" s="442">
        <f>SUM(AH110,AK110,AN110,AQ110,AT110,AW110,AZ110,BC110)</f>
        <v>7</v>
      </c>
      <c r="BE110" s="443"/>
      <c r="BF110" s="516" t="s">
        <v>230</v>
      </c>
      <c r="BG110" s="440"/>
      <c r="BH110" s="440"/>
      <c r="BI110" s="441"/>
      <c r="BJ110" s="58"/>
      <c r="BP110" s="25"/>
      <c r="BQ110" s="25"/>
      <c r="BR110" s="25"/>
    </row>
    <row r="111" spans="1:70" s="73" customFormat="1" ht="63" customHeight="1" x14ac:dyDescent="0.25">
      <c r="A111" s="369" t="s">
        <v>279</v>
      </c>
      <c r="B111" s="411" t="s">
        <v>352</v>
      </c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3"/>
      <c r="P111" s="445">
        <v>7</v>
      </c>
      <c r="Q111" s="409"/>
      <c r="R111" s="409"/>
      <c r="S111" s="410"/>
      <c r="T111" s="408">
        <f t="shared" si="16"/>
        <v>204</v>
      </c>
      <c r="U111" s="409"/>
      <c r="V111" s="409">
        <f t="shared" si="17"/>
        <v>80</v>
      </c>
      <c r="W111" s="410"/>
      <c r="X111" s="408">
        <v>32</v>
      </c>
      <c r="Y111" s="409"/>
      <c r="Z111" s="409">
        <v>32</v>
      </c>
      <c r="AA111" s="409"/>
      <c r="AB111" s="409">
        <v>16</v>
      </c>
      <c r="AC111" s="409"/>
      <c r="AD111" s="409"/>
      <c r="AE111" s="432"/>
      <c r="AF111" s="366"/>
      <c r="AG111" s="354"/>
      <c r="AH111" s="355"/>
      <c r="AI111" s="353"/>
      <c r="AJ111" s="354"/>
      <c r="AK111" s="355"/>
      <c r="AL111" s="353"/>
      <c r="AM111" s="354"/>
      <c r="AN111" s="362"/>
      <c r="AO111" s="366"/>
      <c r="AP111" s="354"/>
      <c r="AQ111" s="362"/>
      <c r="AR111" s="366"/>
      <c r="AS111" s="354"/>
      <c r="AT111" s="355"/>
      <c r="AU111" s="353"/>
      <c r="AV111" s="354"/>
      <c r="AW111" s="362"/>
      <c r="AX111" s="366">
        <v>204</v>
      </c>
      <c r="AY111" s="354">
        <v>80</v>
      </c>
      <c r="AZ111" s="116">
        <v>6</v>
      </c>
      <c r="BA111" s="353"/>
      <c r="BB111" s="354"/>
      <c r="BC111" s="362"/>
      <c r="BD111" s="442">
        <f>SUM(AH111,AK111,AN111,AQ111,AT111,AW111,AZ111,BC111)</f>
        <v>6</v>
      </c>
      <c r="BE111" s="443"/>
      <c r="BF111" s="516" t="s">
        <v>395</v>
      </c>
      <c r="BG111" s="440"/>
      <c r="BH111" s="440"/>
      <c r="BI111" s="441"/>
      <c r="BJ111" s="58"/>
      <c r="BP111" s="27"/>
      <c r="BQ111" s="27"/>
      <c r="BR111" s="27"/>
    </row>
    <row r="112" spans="1:70" s="73" customFormat="1" ht="44.25" customHeight="1" x14ac:dyDescent="0.25">
      <c r="A112" s="333" t="s">
        <v>359</v>
      </c>
      <c r="B112" s="572" t="s">
        <v>360</v>
      </c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4"/>
      <c r="P112" s="445"/>
      <c r="Q112" s="409"/>
      <c r="R112" s="409"/>
      <c r="S112" s="410"/>
      <c r="T112" s="408">
        <f t="shared" ref="T112" si="26">SUM(AF112,AI112,AL112,AO112,AR112,AU112,AX112)</f>
        <v>0</v>
      </c>
      <c r="U112" s="409"/>
      <c r="V112" s="409">
        <f t="shared" ref="V112" si="27">SUM(AG112,AJ112,AM112,AP112,AS112,AV112,AY112)</f>
        <v>0</v>
      </c>
      <c r="W112" s="410"/>
      <c r="X112" s="408"/>
      <c r="Y112" s="409"/>
      <c r="Z112" s="409"/>
      <c r="AA112" s="409"/>
      <c r="AB112" s="409"/>
      <c r="AC112" s="409"/>
      <c r="AD112" s="409"/>
      <c r="AE112" s="432"/>
      <c r="AF112" s="228">
        <f>SUM(AF113:AF125)</f>
        <v>0</v>
      </c>
      <c r="AG112" s="229">
        <f>SUM(AG113:AG125)</f>
        <v>0</v>
      </c>
      <c r="AH112" s="230">
        <f>SUM(AH113:AH125)</f>
        <v>0</v>
      </c>
      <c r="AI112" s="231">
        <f>SUM(AI113:AI125)</f>
        <v>0</v>
      </c>
      <c r="AJ112" s="229">
        <f>SUM(AJ113:AJ125)</f>
        <v>0</v>
      </c>
      <c r="AK112" s="230">
        <f>SUM(AK113:AK125)</f>
        <v>0</v>
      </c>
      <c r="AL112" s="231">
        <f>SUM(AL113:AL125)</f>
        <v>0</v>
      </c>
      <c r="AM112" s="229">
        <f>SUM(AM113:AM125)</f>
        <v>0</v>
      </c>
      <c r="AN112" s="232">
        <f>SUM(AN113:AN125)</f>
        <v>0</v>
      </c>
      <c r="AO112" s="228">
        <f>SUM(AO113:AO125)</f>
        <v>0</v>
      </c>
      <c r="AP112" s="229">
        <f>SUM(AP113:AP125)</f>
        <v>0</v>
      </c>
      <c r="AQ112" s="232">
        <f>SUM(AQ113:AQ125)</f>
        <v>0</v>
      </c>
      <c r="AR112" s="228">
        <f>SUM(AR113:AR125)</f>
        <v>0</v>
      </c>
      <c r="AS112" s="229">
        <f>SUM(AS113:AS125)</f>
        <v>0</v>
      </c>
      <c r="AT112" s="230">
        <f>SUM(AT113:AT125)</f>
        <v>0</v>
      </c>
      <c r="AU112" s="231"/>
      <c r="AV112" s="229"/>
      <c r="AW112" s="232"/>
      <c r="AX112" s="228"/>
      <c r="AY112" s="229"/>
      <c r="AZ112" s="233"/>
      <c r="BA112" s="231"/>
      <c r="BB112" s="229"/>
      <c r="BC112" s="232">
        <f>SUM(BC113:BC118)</f>
        <v>0</v>
      </c>
      <c r="BD112" s="442">
        <f t="shared" ref="BD112" si="28">SUM(AH112,AK112,AN112,AQ112,AT112,AW112,AZ112,BC112)</f>
        <v>0</v>
      </c>
      <c r="BE112" s="443"/>
      <c r="BF112" s="516"/>
      <c r="BG112" s="440"/>
      <c r="BH112" s="440"/>
      <c r="BI112" s="441"/>
      <c r="BJ112" s="58"/>
      <c r="BP112" s="27"/>
      <c r="BQ112" s="27"/>
      <c r="BR112" s="27"/>
    </row>
    <row r="113" spans="1:70" s="73" customFormat="1" ht="70.5" customHeight="1" x14ac:dyDescent="0.25">
      <c r="A113" s="374" t="s">
        <v>274</v>
      </c>
      <c r="B113" s="785" t="s">
        <v>342</v>
      </c>
      <c r="C113" s="786"/>
      <c r="D113" s="786"/>
      <c r="E113" s="786"/>
      <c r="F113" s="786"/>
      <c r="G113" s="786"/>
      <c r="H113" s="786"/>
      <c r="I113" s="786"/>
      <c r="J113" s="786"/>
      <c r="K113" s="786"/>
      <c r="L113" s="786"/>
      <c r="M113" s="786"/>
      <c r="N113" s="786"/>
      <c r="O113" s="787"/>
      <c r="P113" s="585"/>
      <c r="Q113" s="426"/>
      <c r="R113" s="426"/>
      <c r="S113" s="586"/>
      <c r="T113" s="425">
        <f t="shared" si="16"/>
        <v>0</v>
      </c>
      <c r="U113" s="426"/>
      <c r="V113" s="426">
        <f t="shared" si="17"/>
        <v>0</v>
      </c>
      <c r="W113" s="586"/>
      <c r="X113" s="425"/>
      <c r="Y113" s="426"/>
      <c r="Z113" s="426"/>
      <c r="AA113" s="426"/>
      <c r="AB113" s="426"/>
      <c r="AC113" s="426"/>
      <c r="AD113" s="426"/>
      <c r="AE113" s="427"/>
      <c r="AF113" s="375">
        <f>SUM(AF114:AF126)</f>
        <v>0</v>
      </c>
      <c r="AG113" s="376">
        <f>SUM(AG114:AG126)</f>
        <v>0</v>
      </c>
      <c r="AH113" s="377">
        <f>SUM(AH114:AH126)</f>
        <v>0</v>
      </c>
      <c r="AI113" s="378">
        <f>SUM(AI114:AI126)</f>
        <v>0</v>
      </c>
      <c r="AJ113" s="376">
        <f>SUM(AJ114:AJ126)</f>
        <v>0</v>
      </c>
      <c r="AK113" s="377">
        <f>SUM(AK114:AK126)</f>
        <v>0</v>
      </c>
      <c r="AL113" s="378">
        <f>SUM(AL114:AL126)</f>
        <v>0</v>
      </c>
      <c r="AM113" s="376">
        <f>SUM(AM114:AM126)</f>
        <v>0</v>
      </c>
      <c r="AN113" s="379">
        <f>SUM(AN114:AN126)</f>
        <v>0</v>
      </c>
      <c r="AO113" s="375">
        <f>SUM(AO114:AO126)</f>
        <v>0</v>
      </c>
      <c r="AP113" s="376">
        <f>SUM(AP114:AP126)</f>
        <v>0</v>
      </c>
      <c r="AQ113" s="379">
        <f>SUM(AQ114:AQ126)</f>
        <v>0</v>
      </c>
      <c r="AR113" s="375">
        <f>SUM(AR114:AR126)</f>
        <v>0</v>
      </c>
      <c r="AS113" s="376">
        <f>SUM(AS114:AS126)</f>
        <v>0</v>
      </c>
      <c r="AT113" s="377">
        <f>SUM(AT114:AT126)</f>
        <v>0</v>
      </c>
      <c r="AU113" s="378"/>
      <c r="AV113" s="376"/>
      <c r="AW113" s="379"/>
      <c r="AX113" s="375"/>
      <c r="AY113" s="376"/>
      <c r="AZ113" s="380"/>
      <c r="BA113" s="378"/>
      <c r="BB113" s="376"/>
      <c r="BC113" s="379">
        <f>SUM(BC114:BC119)</f>
        <v>0</v>
      </c>
      <c r="BD113" s="531">
        <f t="shared" ref="BD113" si="29">SUM(AH113,AK113,AN113,AQ113,AT113,AW113,AZ113,BC113)</f>
        <v>0</v>
      </c>
      <c r="BE113" s="532"/>
      <c r="BF113" s="654"/>
      <c r="BG113" s="655"/>
      <c r="BH113" s="655"/>
      <c r="BI113" s="656"/>
      <c r="BJ113" s="58"/>
      <c r="BP113" s="27"/>
      <c r="BQ113" s="27"/>
      <c r="BR113" s="27"/>
    </row>
    <row r="114" spans="1:70" s="382" customFormat="1" ht="45" customHeight="1" thickBot="1" x14ac:dyDescent="0.3">
      <c r="A114" s="384" t="s">
        <v>345</v>
      </c>
      <c r="B114" s="551" t="s">
        <v>204</v>
      </c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616"/>
      <c r="P114" s="617"/>
      <c r="Q114" s="529"/>
      <c r="R114" s="529">
        <v>7</v>
      </c>
      <c r="S114" s="618"/>
      <c r="T114" s="571">
        <f>SUM(AF114,AI114,AL114,AO114,AR114,AU114,AX114)</f>
        <v>138</v>
      </c>
      <c r="U114" s="529"/>
      <c r="V114" s="529">
        <f>SUM(AG114,AJ114,AM114,AP114,AS114,AV114,AY114)</f>
        <v>72</v>
      </c>
      <c r="W114" s="618"/>
      <c r="X114" s="571">
        <v>36</v>
      </c>
      <c r="Y114" s="529"/>
      <c r="Z114" s="529"/>
      <c r="AA114" s="529"/>
      <c r="AB114" s="529">
        <v>36</v>
      </c>
      <c r="AC114" s="529"/>
      <c r="AD114" s="529"/>
      <c r="AE114" s="530"/>
      <c r="AF114" s="372"/>
      <c r="AG114" s="357"/>
      <c r="AH114" s="358"/>
      <c r="AI114" s="356"/>
      <c r="AJ114" s="357"/>
      <c r="AK114" s="358"/>
      <c r="AL114" s="356"/>
      <c r="AM114" s="357"/>
      <c r="AN114" s="367"/>
      <c r="AO114" s="372"/>
      <c r="AP114" s="357"/>
      <c r="AQ114" s="367"/>
      <c r="AR114" s="372"/>
      <c r="AS114" s="357"/>
      <c r="AT114" s="358"/>
      <c r="AU114" s="356"/>
      <c r="AV114" s="357"/>
      <c r="AW114" s="367"/>
      <c r="AX114" s="372">
        <v>138</v>
      </c>
      <c r="AY114" s="357">
        <v>72</v>
      </c>
      <c r="AZ114" s="348">
        <v>4</v>
      </c>
      <c r="BA114" s="356"/>
      <c r="BB114" s="357"/>
      <c r="BC114" s="367"/>
      <c r="BD114" s="649">
        <f>SUM(AH114,AK114,AN114,AQ114,AT114,AW114,AZ114,BC114)</f>
        <v>4</v>
      </c>
      <c r="BE114" s="650"/>
      <c r="BF114" s="647" t="s">
        <v>254</v>
      </c>
      <c r="BG114" s="614"/>
      <c r="BH114" s="614"/>
      <c r="BI114" s="615"/>
      <c r="BJ114" s="381"/>
      <c r="BP114" s="383"/>
      <c r="BQ114" s="383"/>
      <c r="BR114" s="383"/>
    </row>
    <row r="115" spans="1:70" s="73" customFormat="1" ht="32.4" customHeight="1" thickBot="1" x14ac:dyDescent="0.3">
      <c r="A115" s="459" t="s">
        <v>98</v>
      </c>
      <c r="B115" s="462" t="s">
        <v>440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4"/>
      <c r="P115" s="471" t="s">
        <v>8</v>
      </c>
      <c r="Q115" s="472"/>
      <c r="R115" s="477" t="s">
        <v>9</v>
      </c>
      <c r="S115" s="471"/>
      <c r="T115" s="480" t="s">
        <v>10</v>
      </c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2"/>
      <c r="AF115" s="483" t="s">
        <v>36</v>
      </c>
      <c r="AG115" s="484"/>
      <c r="AH115" s="484"/>
      <c r="AI115" s="484"/>
      <c r="AJ115" s="484"/>
      <c r="AK115" s="484"/>
      <c r="AL115" s="484"/>
      <c r="AM115" s="484"/>
      <c r="AN115" s="484"/>
      <c r="AO115" s="484"/>
      <c r="AP115" s="484"/>
      <c r="AQ115" s="484"/>
      <c r="AR115" s="484"/>
      <c r="AS115" s="484"/>
      <c r="AT115" s="484"/>
      <c r="AU115" s="484"/>
      <c r="AV115" s="484"/>
      <c r="AW115" s="484"/>
      <c r="AX115" s="484"/>
      <c r="AY115" s="484"/>
      <c r="AZ115" s="484"/>
      <c r="BA115" s="484"/>
      <c r="BB115" s="484"/>
      <c r="BC115" s="485"/>
      <c r="BD115" s="486" t="s">
        <v>24</v>
      </c>
      <c r="BE115" s="487"/>
      <c r="BF115" s="492" t="s">
        <v>99</v>
      </c>
      <c r="BG115" s="492"/>
      <c r="BH115" s="492"/>
      <c r="BI115" s="493"/>
      <c r="BJ115" s="57"/>
      <c r="BP115" s="25"/>
      <c r="BQ115" s="25"/>
      <c r="BR115" s="25"/>
    </row>
    <row r="116" spans="1:70" s="73" customFormat="1" ht="32.4" customHeight="1" thickBot="1" x14ac:dyDescent="0.3">
      <c r="A116" s="460"/>
      <c r="B116" s="465"/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7"/>
      <c r="P116" s="473"/>
      <c r="Q116" s="474"/>
      <c r="R116" s="478"/>
      <c r="S116" s="473"/>
      <c r="T116" s="498" t="s">
        <v>5</v>
      </c>
      <c r="U116" s="471"/>
      <c r="V116" s="477" t="s">
        <v>11</v>
      </c>
      <c r="W116" s="501"/>
      <c r="X116" s="502" t="s">
        <v>12</v>
      </c>
      <c r="Y116" s="503"/>
      <c r="Z116" s="503"/>
      <c r="AA116" s="503"/>
      <c r="AB116" s="503"/>
      <c r="AC116" s="503"/>
      <c r="AD116" s="503"/>
      <c r="AE116" s="504"/>
      <c r="AF116" s="505" t="s">
        <v>14</v>
      </c>
      <c r="AG116" s="506"/>
      <c r="AH116" s="506"/>
      <c r="AI116" s="506"/>
      <c r="AJ116" s="506"/>
      <c r="AK116" s="507"/>
      <c r="AL116" s="508" t="s">
        <v>15</v>
      </c>
      <c r="AM116" s="506"/>
      <c r="AN116" s="506"/>
      <c r="AO116" s="506"/>
      <c r="AP116" s="506"/>
      <c r="AQ116" s="507"/>
      <c r="AR116" s="508" t="s">
        <v>16</v>
      </c>
      <c r="AS116" s="506"/>
      <c r="AT116" s="506"/>
      <c r="AU116" s="506"/>
      <c r="AV116" s="506"/>
      <c r="AW116" s="507"/>
      <c r="AX116" s="508" t="s">
        <v>156</v>
      </c>
      <c r="AY116" s="506"/>
      <c r="AZ116" s="506"/>
      <c r="BA116" s="506"/>
      <c r="BB116" s="506"/>
      <c r="BC116" s="507"/>
      <c r="BD116" s="488"/>
      <c r="BE116" s="489"/>
      <c r="BF116" s="494"/>
      <c r="BG116" s="494"/>
      <c r="BH116" s="494"/>
      <c r="BI116" s="495"/>
      <c r="BJ116" s="57"/>
      <c r="BP116" s="25"/>
      <c r="BQ116" s="25"/>
      <c r="BR116" s="25"/>
    </row>
    <row r="117" spans="1:70" s="73" customFormat="1" ht="97.5" customHeight="1" thickBot="1" x14ac:dyDescent="0.3">
      <c r="A117" s="460"/>
      <c r="B117" s="465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467"/>
      <c r="P117" s="473"/>
      <c r="Q117" s="474"/>
      <c r="R117" s="478"/>
      <c r="S117" s="473"/>
      <c r="T117" s="499"/>
      <c r="U117" s="473"/>
      <c r="V117" s="478"/>
      <c r="W117" s="473"/>
      <c r="X117" s="509" t="s">
        <v>13</v>
      </c>
      <c r="Y117" s="472"/>
      <c r="Z117" s="510" t="s">
        <v>100</v>
      </c>
      <c r="AA117" s="472"/>
      <c r="AB117" s="510" t="s">
        <v>101</v>
      </c>
      <c r="AC117" s="472"/>
      <c r="AD117" s="477" t="s">
        <v>74</v>
      </c>
      <c r="AE117" s="501"/>
      <c r="AF117" s="512" t="s">
        <v>151</v>
      </c>
      <c r="AG117" s="506"/>
      <c r="AH117" s="513"/>
      <c r="AI117" s="512" t="s">
        <v>182</v>
      </c>
      <c r="AJ117" s="506"/>
      <c r="AK117" s="513"/>
      <c r="AL117" s="512" t="s">
        <v>180</v>
      </c>
      <c r="AM117" s="506"/>
      <c r="AN117" s="507"/>
      <c r="AO117" s="514" t="s">
        <v>181</v>
      </c>
      <c r="AP117" s="506"/>
      <c r="AQ117" s="507"/>
      <c r="AR117" s="514" t="s">
        <v>152</v>
      </c>
      <c r="AS117" s="506"/>
      <c r="AT117" s="513"/>
      <c r="AU117" s="512" t="s">
        <v>153</v>
      </c>
      <c r="AV117" s="506"/>
      <c r="AW117" s="507"/>
      <c r="AX117" s="514" t="s">
        <v>191</v>
      </c>
      <c r="AY117" s="506"/>
      <c r="AZ117" s="513"/>
      <c r="BA117" s="512" t="s">
        <v>154</v>
      </c>
      <c r="BB117" s="506"/>
      <c r="BC117" s="507"/>
      <c r="BD117" s="488"/>
      <c r="BE117" s="489"/>
      <c r="BF117" s="494"/>
      <c r="BG117" s="494"/>
      <c r="BH117" s="494"/>
      <c r="BI117" s="495"/>
      <c r="BJ117" s="57"/>
      <c r="BP117" s="25"/>
      <c r="BQ117" s="25"/>
      <c r="BR117" s="25"/>
    </row>
    <row r="118" spans="1:70" s="73" customFormat="1" ht="158.25" customHeight="1" thickBot="1" x14ac:dyDescent="0.3">
      <c r="A118" s="461"/>
      <c r="B118" s="468"/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70"/>
      <c r="P118" s="475"/>
      <c r="Q118" s="476"/>
      <c r="R118" s="479"/>
      <c r="S118" s="475"/>
      <c r="T118" s="500"/>
      <c r="U118" s="475"/>
      <c r="V118" s="479"/>
      <c r="W118" s="475"/>
      <c r="X118" s="500"/>
      <c r="Y118" s="476"/>
      <c r="Z118" s="479"/>
      <c r="AA118" s="476"/>
      <c r="AB118" s="479"/>
      <c r="AC118" s="476"/>
      <c r="AD118" s="479"/>
      <c r="AE118" s="511"/>
      <c r="AF118" s="87" t="s">
        <v>3</v>
      </c>
      <c r="AG118" s="88" t="s">
        <v>17</v>
      </c>
      <c r="AH118" s="208" t="s">
        <v>18</v>
      </c>
      <c r="AI118" s="87" t="s">
        <v>3</v>
      </c>
      <c r="AJ118" s="88" t="s">
        <v>17</v>
      </c>
      <c r="AK118" s="208" t="s">
        <v>18</v>
      </c>
      <c r="AL118" s="87" t="s">
        <v>3</v>
      </c>
      <c r="AM118" s="88" t="s">
        <v>17</v>
      </c>
      <c r="AN118" s="89" t="s">
        <v>18</v>
      </c>
      <c r="AO118" s="207" t="s">
        <v>3</v>
      </c>
      <c r="AP118" s="88" t="s">
        <v>17</v>
      </c>
      <c r="AQ118" s="89" t="s">
        <v>18</v>
      </c>
      <c r="AR118" s="209" t="s">
        <v>3</v>
      </c>
      <c r="AS118" s="88" t="s">
        <v>17</v>
      </c>
      <c r="AT118" s="209" t="s">
        <v>18</v>
      </c>
      <c r="AU118" s="90" t="s">
        <v>3</v>
      </c>
      <c r="AV118" s="88" t="s">
        <v>17</v>
      </c>
      <c r="AW118" s="91" t="s">
        <v>18</v>
      </c>
      <c r="AX118" s="209" t="s">
        <v>3</v>
      </c>
      <c r="AY118" s="88" t="s">
        <v>17</v>
      </c>
      <c r="AZ118" s="209" t="s">
        <v>18</v>
      </c>
      <c r="BA118" s="90" t="s">
        <v>3</v>
      </c>
      <c r="BB118" s="88" t="s">
        <v>17</v>
      </c>
      <c r="BC118" s="91" t="s">
        <v>18</v>
      </c>
      <c r="BD118" s="490"/>
      <c r="BE118" s="491"/>
      <c r="BF118" s="496"/>
      <c r="BG118" s="496"/>
      <c r="BH118" s="496"/>
      <c r="BI118" s="497"/>
      <c r="BJ118" s="57"/>
      <c r="BP118" s="25"/>
      <c r="BQ118" s="25"/>
      <c r="BR118" s="25"/>
    </row>
    <row r="119" spans="1:70" s="73" customFormat="1" ht="46.5" customHeight="1" x14ac:dyDescent="0.25">
      <c r="A119" s="243" t="s">
        <v>346</v>
      </c>
      <c r="B119" s="411" t="s">
        <v>205</v>
      </c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3"/>
      <c r="P119" s="445">
        <v>7</v>
      </c>
      <c r="Q119" s="409"/>
      <c r="R119" s="409"/>
      <c r="S119" s="410"/>
      <c r="T119" s="408">
        <f t="shared" si="16"/>
        <v>216</v>
      </c>
      <c r="U119" s="409"/>
      <c r="V119" s="409">
        <f t="shared" si="17"/>
        <v>96</v>
      </c>
      <c r="W119" s="410"/>
      <c r="X119" s="408">
        <v>32</v>
      </c>
      <c r="Y119" s="409"/>
      <c r="Z119" s="409">
        <v>48</v>
      </c>
      <c r="AA119" s="409"/>
      <c r="AB119" s="409">
        <v>16</v>
      </c>
      <c r="AC119" s="409"/>
      <c r="AD119" s="409"/>
      <c r="AE119" s="432"/>
      <c r="AF119" s="99"/>
      <c r="AG119" s="96"/>
      <c r="AH119" s="97"/>
      <c r="AI119" s="95"/>
      <c r="AJ119" s="96"/>
      <c r="AK119" s="97"/>
      <c r="AL119" s="95"/>
      <c r="AM119" s="96"/>
      <c r="AN119" s="98"/>
      <c r="AO119" s="99"/>
      <c r="AP119" s="96"/>
      <c r="AQ119" s="98"/>
      <c r="AR119" s="99"/>
      <c r="AS119" s="96"/>
      <c r="AT119" s="97"/>
      <c r="AU119" s="95"/>
      <c r="AV119" s="96"/>
      <c r="AW119" s="98"/>
      <c r="AX119" s="99">
        <v>216</v>
      </c>
      <c r="AY119" s="96">
        <v>96</v>
      </c>
      <c r="AZ119" s="116">
        <v>6</v>
      </c>
      <c r="BA119" s="95"/>
      <c r="BB119" s="96"/>
      <c r="BC119" s="98"/>
      <c r="BD119" s="442">
        <f t="shared" ref="BD119:BD126" si="30">SUM(AH119,AK119,AN119,AQ119,AT119,AW119,AZ119,BC119)</f>
        <v>6</v>
      </c>
      <c r="BE119" s="443"/>
      <c r="BF119" s="444" t="s">
        <v>255</v>
      </c>
      <c r="BG119" s="440"/>
      <c r="BH119" s="440"/>
      <c r="BI119" s="441"/>
      <c r="BJ119" s="58"/>
      <c r="BP119" s="27"/>
      <c r="BQ119" s="27"/>
      <c r="BR119" s="27"/>
    </row>
    <row r="120" spans="1:70" s="73" customFormat="1" ht="91.5" customHeight="1" x14ac:dyDescent="0.25">
      <c r="A120" s="334" t="s">
        <v>275</v>
      </c>
      <c r="B120" s="572" t="s">
        <v>351</v>
      </c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4"/>
      <c r="P120" s="445"/>
      <c r="Q120" s="409"/>
      <c r="R120" s="409"/>
      <c r="S120" s="410"/>
      <c r="T120" s="408">
        <f t="shared" si="16"/>
        <v>0</v>
      </c>
      <c r="U120" s="409"/>
      <c r="V120" s="409">
        <f t="shared" si="17"/>
        <v>0</v>
      </c>
      <c r="W120" s="410"/>
      <c r="X120" s="408"/>
      <c r="Y120" s="409"/>
      <c r="Z120" s="409"/>
      <c r="AA120" s="409"/>
      <c r="AB120" s="409"/>
      <c r="AC120" s="409"/>
      <c r="AD120" s="409"/>
      <c r="AE120" s="432"/>
      <c r="AF120" s="228">
        <f t="shared" ref="AF120:AT120" si="31">SUM(AF121:AF129)</f>
        <v>0</v>
      </c>
      <c r="AG120" s="229">
        <f t="shared" si="31"/>
        <v>0</v>
      </c>
      <c r="AH120" s="230">
        <f t="shared" si="31"/>
        <v>0</v>
      </c>
      <c r="AI120" s="231">
        <f t="shared" si="31"/>
        <v>0</v>
      </c>
      <c r="AJ120" s="229">
        <f t="shared" si="31"/>
        <v>0</v>
      </c>
      <c r="AK120" s="230">
        <f t="shared" si="31"/>
        <v>0</v>
      </c>
      <c r="AL120" s="231">
        <f t="shared" si="31"/>
        <v>0</v>
      </c>
      <c r="AM120" s="229">
        <f t="shared" si="31"/>
        <v>0</v>
      </c>
      <c r="AN120" s="232">
        <f t="shared" si="31"/>
        <v>0</v>
      </c>
      <c r="AO120" s="228">
        <f t="shared" si="31"/>
        <v>0</v>
      </c>
      <c r="AP120" s="229">
        <f t="shared" si="31"/>
        <v>0</v>
      </c>
      <c r="AQ120" s="232">
        <f t="shared" si="31"/>
        <v>0</v>
      </c>
      <c r="AR120" s="228">
        <f t="shared" si="31"/>
        <v>0</v>
      </c>
      <c r="AS120" s="229">
        <f t="shared" si="31"/>
        <v>0</v>
      </c>
      <c r="AT120" s="230">
        <f t="shared" si="31"/>
        <v>0</v>
      </c>
      <c r="AU120" s="231"/>
      <c r="AV120" s="229"/>
      <c r="AW120" s="232"/>
      <c r="AX120" s="228"/>
      <c r="AY120" s="229"/>
      <c r="AZ120" s="233"/>
      <c r="BA120" s="231"/>
      <c r="BB120" s="229"/>
      <c r="BC120" s="232">
        <f>SUM(BC121:BC122)</f>
        <v>0</v>
      </c>
      <c r="BD120" s="442">
        <f t="shared" si="30"/>
        <v>0</v>
      </c>
      <c r="BE120" s="443"/>
      <c r="BF120" s="444"/>
      <c r="BG120" s="440"/>
      <c r="BH120" s="440"/>
      <c r="BI120" s="441"/>
      <c r="BJ120" s="58"/>
      <c r="BP120" s="27"/>
      <c r="BQ120" s="27"/>
      <c r="BR120" s="27"/>
    </row>
    <row r="121" spans="1:70" s="73" customFormat="1" ht="69" customHeight="1" x14ac:dyDescent="0.25">
      <c r="A121" s="243" t="s">
        <v>347</v>
      </c>
      <c r="B121" s="411" t="s">
        <v>350</v>
      </c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3"/>
      <c r="P121" s="445"/>
      <c r="Q121" s="409"/>
      <c r="R121" s="409">
        <v>7</v>
      </c>
      <c r="S121" s="410"/>
      <c r="T121" s="408">
        <f t="shared" si="16"/>
        <v>138</v>
      </c>
      <c r="U121" s="409"/>
      <c r="V121" s="409">
        <f t="shared" si="17"/>
        <v>72</v>
      </c>
      <c r="W121" s="410"/>
      <c r="X121" s="408">
        <v>36</v>
      </c>
      <c r="Y121" s="409"/>
      <c r="Z121" s="409"/>
      <c r="AA121" s="409"/>
      <c r="AB121" s="409">
        <v>36</v>
      </c>
      <c r="AC121" s="409"/>
      <c r="AD121" s="409"/>
      <c r="AE121" s="432"/>
      <c r="AF121" s="99"/>
      <c r="AG121" s="96"/>
      <c r="AH121" s="97"/>
      <c r="AI121" s="95"/>
      <c r="AJ121" s="96"/>
      <c r="AK121" s="97"/>
      <c r="AL121" s="95"/>
      <c r="AM121" s="96"/>
      <c r="AN121" s="98"/>
      <c r="AO121" s="99"/>
      <c r="AP121" s="96"/>
      <c r="AQ121" s="98"/>
      <c r="AR121" s="99"/>
      <c r="AS121" s="96"/>
      <c r="AT121" s="97"/>
      <c r="AU121" s="95"/>
      <c r="AV121" s="96"/>
      <c r="AW121" s="98"/>
      <c r="AX121" s="99">
        <v>138</v>
      </c>
      <c r="AY121" s="96">
        <v>72</v>
      </c>
      <c r="AZ121" s="116">
        <v>4</v>
      </c>
      <c r="BA121" s="95"/>
      <c r="BB121" s="96"/>
      <c r="BC121" s="98"/>
      <c r="BD121" s="442">
        <f>SUM(AH121,AK121,AN121,AQ121,AT121,AW121,AZ121,BC121)</f>
        <v>4</v>
      </c>
      <c r="BE121" s="443"/>
      <c r="BF121" s="444" t="s">
        <v>256</v>
      </c>
      <c r="BG121" s="440"/>
      <c r="BH121" s="440"/>
      <c r="BI121" s="441"/>
      <c r="BJ121" s="58"/>
      <c r="BP121" s="27"/>
      <c r="BQ121" s="27"/>
      <c r="BR121" s="27"/>
    </row>
    <row r="122" spans="1:70" s="73" customFormat="1" ht="53.25" customHeight="1" x14ac:dyDescent="0.25">
      <c r="A122" s="243" t="s">
        <v>348</v>
      </c>
      <c r="B122" s="411" t="s">
        <v>349</v>
      </c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3"/>
      <c r="P122" s="445">
        <v>7</v>
      </c>
      <c r="Q122" s="409"/>
      <c r="R122" s="409"/>
      <c r="S122" s="410"/>
      <c r="T122" s="408">
        <f t="shared" si="16"/>
        <v>216</v>
      </c>
      <c r="U122" s="409"/>
      <c r="V122" s="409">
        <f t="shared" si="17"/>
        <v>96</v>
      </c>
      <c r="W122" s="410"/>
      <c r="X122" s="408">
        <v>32</v>
      </c>
      <c r="Y122" s="409"/>
      <c r="Z122" s="409">
        <v>48</v>
      </c>
      <c r="AA122" s="409"/>
      <c r="AB122" s="409">
        <v>16</v>
      </c>
      <c r="AC122" s="409"/>
      <c r="AD122" s="409"/>
      <c r="AE122" s="432"/>
      <c r="AF122" s="99"/>
      <c r="AG122" s="96"/>
      <c r="AH122" s="97"/>
      <c r="AI122" s="95"/>
      <c r="AJ122" s="96"/>
      <c r="AK122" s="97"/>
      <c r="AL122" s="95"/>
      <c r="AM122" s="96"/>
      <c r="AN122" s="98"/>
      <c r="AO122" s="99"/>
      <c r="AP122" s="96"/>
      <c r="AQ122" s="98"/>
      <c r="AR122" s="99"/>
      <c r="AS122" s="96"/>
      <c r="AT122" s="97"/>
      <c r="AU122" s="95"/>
      <c r="AV122" s="96"/>
      <c r="AW122" s="98"/>
      <c r="AX122" s="99">
        <v>216</v>
      </c>
      <c r="AY122" s="96">
        <v>96</v>
      </c>
      <c r="AZ122" s="116">
        <v>6</v>
      </c>
      <c r="BA122" s="95"/>
      <c r="BB122" s="96"/>
      <c r="BC122" s="98"/>
      <c r="BD122" s="442">
        <f t="shared" ref="BD122" si="32">SUM(AH122,AK122,AN122,AQ122,AT122,AW122,AZ122,BC122)</f>
        <v>6</v>
      </c>
      <c r="BE122" s="443"/>
      <c r="BF122" s="444" t="s">
        <v>257</v>
      </c>
      <c r="BG122" s="440"/>
      <c r="BH122" s="440"/>
      <c r="BI122" s="441"/>
      <c r="BJ122" s="58"/>
      <c r="BP122" s="27"/>
      <c r="BQ122" s="27"/>
      <c r="BR122" s="27"/>
    </row>
    <row r="123" spans="1:70" s="73" customFormat="1" ht="72" customHeight="1" x14ac:dyDescent="0.25">
      <c r="A123" s="334" t="s">
        <v>300</v>
      </c>
      <c r="B123" s="572" t="s">
        <v>343</v>
      </c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4"/>
      <c r="P123" s="445"/>
      <c r="Q123" s="409"/>
      <c r="R123" s="409"/>
      <c r="S123" s="410"/>
      <c r="T123" s="408">
        <f t="shared" si="16"/>
        <v>0</v>
      </c>
      <c r="U123" s="409"/>
      <c r="V123" s="409">
        <f t="shared" si="17"/>
        <v>0</v>
      </c>
      <c r="W123" s="410"/>
      <c r="X123" s="408"/>
      <c r="Y123" s="409"/>
      <c r="Z123" s="409"/>
      <c r="AA123" s="409"/>
      <c r="AB123" s="409"/>
      <c r="AC123" s="409"/>
      <c r="AD123" s="409"/>
      <c r="AE123" s="432"/>
      <c r="AF123" s="99"/>
      <c r="AG123" s="96"/>
      <c r="AH123" s="97"/>
      <c r="AI123" s="95"/>
      <c r="AJ123" s="96"/>
      <c r="AK123" s="97"/>
      <c r="AL123" s="95"/>
      <c r="AM123" s="96"/>
      <c r="AN123" s="98"/>
      <c r="AO123" s="99"/>
      <c r="AP123" s="96"/>
      <c r="AQ123" s="98"/>
      <c r="AR123" s="99"/>
      <c r="AS123" s="96"/>
      <c r="AT123" s="97"/>
      <c r="AU123" s="95"/>
      <c r="AV123" s="96"/>
      <c r="AW123" s="98"/>
      <c r="AX123" s="228"/>
      <c r="AY123" s="229"/>
      <c r="AZ123" s="233"/>
      <c r="BA123" s="95"/>
      <c r="BB123" s="96"/>
      <c r="BC123" s="98"/>
      <c r="BD123" s="442">
        <f t="shared" si="30"/>
        <v>0</v>
      </c>
      <c r="BE123" s="443"/>
      <c r="BF123" s="444"/>
      <c r="BG123" s="440"/>
      <c r="BH123" s="440"/>
      <c r="BI123" s="441"/>
      <c r="BJ123" s="58"/>
      <c r="BP123" s="27"/>
      <c r="BQ123" s="27"/>
      <c r="BR123" s="27"/>
    </row>
    <row r="124" spans="1:70" s="73" customFormat="1" ht="45" customHeight="1" x14ac:dyDescent="0.25">
      <c r="A124" s="198" t="s">
        <v>276</v>
      </c>
      <c r="B124" s="411" t="s">
        <v>269</v>
      </c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3"/>
      <c r="P124" s="445">
        <v>7</v>
      </c>
      <c r="Q124" s="409"/>
      <c r="R124" s="409"/>
      <c r="S124" s="410"/>
      <c r="T124" s="408">
        <f t="shared" si="16"/>
        <v>204</v>
      </c>
      <c r="U124" s="409"/>
      <c r="V124" s="409">
        <f t="shared" si="17"/>
        <v>80</v>
      </c>
      <c r="W124" s="410"/>
      <c r="X124" s="408">
        <v>32</v>
      </c>
      <c r="Y124" s="409"/>
      <c r="Z124" s="409">
        <v>32</v>
      </c>
      <c r="AA124" s="409"/>
      <c r="AB124" s="409">
        <v>16</v>
      </c>
      <c r="AC124" s="409"/>
      <c r="AD124" s="409"/>
      <c r="AE124" s="432"/>
      <c r="AF124" s="99"/>
      <c r="AG124" s="96"/>
      <c r="AH124" s="97"/>
      <c r="AI124" s="95"/>
      <c r="AJ124" s="96"/>
      <c r="AK124" s="97"/>
      <c r="AL124" s="95"/>
      <c r="AM124" s="96"/>
      <c r="AN124" s="98"/>
      <c r="AO124" s="99"/>
      <c r="AP124" s="96"/>
      <c r="AQ124" s="98"/>
      <c r="AR124" s="99"/>
      <c r="AS124" s="96"/>
      <c r="AT124" s="97"/>
      <c r="AU124" s="95"/>
      <c r="AV124" s="96"/>
      <c r="AW124" s="98"/>
      <c r="AX124" s="99">
        <v>204</v>
      </c>
      <c r="AY124" s="96">
        <v>80</v>
      </c>
      <c r="AZ124" s="116">
        <v>6</v>
      </c>
      <c r="BA124" s="95"/>
      <c r="BB124" s="96"/>
      <c r="BC124" s="98"/>
      <c r="BD124" s="442">
        <f>SUM(AH124,AK124,AN124,AQ124,AT124,AW124,AZ124,BC124)</f>
        <v>6</v>
      </c>
      <c r="BE124" s="443"/>
      <c r="BF124" s="444" t="s">
        <v>396</v>
      </c>
      <c r="BG124" s="440"/>
      <c r="BH124" s="440"/>
      <c r="BI124" s="441"/>
      <c r="BJ124" s="58"/>
      <c r="BP124" s="27"/>
      <c r="BQ124" s="27"/>
      <c r="BR124" s="27"/>
    </row>
    <row r="125" spans="1:70" s="73" customFormat="1" ht="36.75" customHeight="1" x14ac:dyDescent="0.25">
      <c r="A125" s="784" t="s">
        <v>277</v>
      </c>
      <c r="B125" s="411" t="s">
        <v>211</v>
      </c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3"/>
      <c r="P125" s="445">
        <v>7</v>
      </c>
      <c r="Q125" s="409"/>
      <c r="R125" s="409"/>
      <c r="S125" s="410"/>
      <c r="T125" s="408">
        <f t="shared" si="16"/>
        <v>204</v>
      </c>
      <c r="U125" s="409"/>
      <c r="V125" s="409">
        <f t="shared" si="17"/>
        <v>80</v>
      </c>
      <c r="W125" s="410"/>
      <c r="X125" s="408">
        <v>32</v>
      </c>
      <c r="Y125" s="409"/>
      <c r="Z125" s="409">
        <v>32</v>
      </c>
      <c r="AA125" s="409"/>
      <c r="AB125" s="409">
        <v>16</v>
      </c>
      <c r="AC125" s="409"/>
      <c r="AD125" s="409"/>
      <c r="AE125" s="432"/>
      <c r="AF125" s="99"/>
      <c r="AG125" s="96"/>
      <c r="AH125" s="97"/>
      <c r="AI125" s="95"/>
      <c r="AJ125" s="96"/>
      <c r="AK125" s="97"/>
      <c r="AL125" s="95"/>
      <c r="AM125" s="96"/>
      <c r="AN125" s="98"/>
      <c r="AO125" s="99"/>
      <c r="AP125" s="96"/>
      <c r="AQ125" s="98"/>
      <c r="AR125" s="99"/>
      <c r="AS125" s="96"/>
      <c r="AT125" s="97"/>
      <c r="AU125" s="95"/>
      <c r="AV125" s="96"/>
      <c r="AW125" s="98"/>
      <c r="AX125" s="99">
        <v>204</v>
      </c>
      <c r="AY125" s="96">
        <v>80</v>
      </c>
      <c r="AZ125" s="116">
        <v>6</v>
      </c>
      <c r="BA125" s="95"/>
      <c r="BB125" s="96"/>
      <c r="BC125" s="98"/>
      <c r="BD125" s="442">
        <f t="shared" si="30"/>
        <v>6</v>
      </c>
      <c r="BE125" s="443"/>
      <c r="BF125" s="444" t="s">
        <v>397</v>
      </c>
      <c r="BG125" s="440"/>
      <c r="BH125" s="440"/>
      <c r="BI125" s="441"/>
      <c r="BJ125" s="58"/>
      <c r="BP125" s="27"/>
      <c r="BQ125" s="27"/>
      <c r="BR125" s="27"/>
    </row>
    <row r="126" spans="1:70" s="73" customFormat="1" ht="85.5" customHeight="1" thickBot="1" x14ac:dyDescent="0.3">
      <c r="A126" s="784"/>
      <c r="B126" s="436" t="s">
        <v>361</v>
      </c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648"/>
      <c r="P126" s="585"/>
      <c r="Q126" s="426"/>
      <c r="R126" s="426"/>
      <c r="S126" s="586"/>
      <c r="T126" s="425">
        <f t="shared" si="16"/>
        <v>30</v>
      </c>
      <c r="U126" s="426"/>
      <c r="V126" s="426">
        <f t="shared" si="17"/>
        <v>0</v>
      </c>
      <c r="W126" s="586"/>
      <c r="X126" s="425"/>
      <c r="Y126" s="426"/>
      <c r="Z126" s="426"/>
      <c r="AA126" s="426"/>
      <c r="AB126" s="426"/>
      <c r="AC126" s="426"/>
      <c r="AD126" s="426"/>
      <c r="AE126" s="427"/>
      <c r="AF126" s="193"/>
      <c r="AG126" s="188"/>
      <c r="AH126" s="190"/>
      <c r="AI126" s="201"/>
      <c r="AJ126" s="188"/>
      <c r="AK126" s="190"/>
      <c r="AL126" s="201"/>
      <c r="AM126" s="188"/>
      <c r="AN126" s="202"/>
      <c r="AO126" s="193"/>
      <c r="AP126" s="188"/>
      <c r="AQ126" s="202"/>
      <c r="AR126" s="193"/>
      <c r="AS126" s="188"/>
      <c r="AT126" s="190"/>
      <c r="AU126" s="201"/>
      <c r="AV126" s="188"/>
      <c r="AW126" s="202"/>
      <c r="AX126" s="193">
        <v>30</v>
      </c>
      <c r="AY126" s="188"/>
      <c r="AZ126" s="234">
        <v>1</v>
      </c>
      <c r="BA126" s="201"/>
      <c r="BB126" s="188"/>
      <c r="BC126" s="202"/>
      <c r="BD126" s="531">
        <f t="shared" si="30"/>
        <v>1</v>
      </c>
      <c r="BE126" s="532"/>
      <c r="BF126" s="651" t="s">
        <v>399</v>
      </c>
      <c r="BG126" s="652"/>
      <c r="BH126" s="652"/>
      <c r="BI126" s="653"/>
      <c r="BJ126" s="58">
        <f t="shared" ref="BJ126:BJ129" si="33">SUM(X128:AE128)</f>
        <v>0</v>
      </c>
      <c r="BP126" s="25"/>
      <c r="BQ126" s="25"/>
      <c r="BR126" s="25"/>
    </row>
    <row r="127" spans="1:70" s="218" customFormat="1" ht="45" customHeight="1" thickBot="1" x14ac:dyDescent="0.3">
      <c r="A127" s="236" t="s">
        <v>35</v>
      </c>
      <c r="B127" s="452" t="s">
        <v>107</v>
      </c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4"/>
      <c r="P127" s="455"/>
      <c r="Q127" s="456"/>
      <c r="R127" s="457"/>
      <c r="S127" s="458"/>
      <c r="T127" s="448" t="s">
        <v>417</v>
      </c>
      <c r="U127" s="456"/>
      <c r="V127" s="456" t="s">
        <v>418</v>
      </c>
      <c r="W127" s="449"/>
      <c r="X127" s="448" t="s">
        <v>419</v>
      </c>
      <c r="Y127" s="456"/>
      <c r="Z127" s="446"/>
      <c r="AA127" s="446"/>
      <c r="AB127" s="446" t="s">
        <v>159</v>
      </c>
      <c r="AC127" s="446"/>
      <c r="AD127" s="446"/>
      <c r="AE127" s="447"/>
      <c r="AF127" s="320" t="s">
        <v>420</v>
      </c>
      <c r="AG127" s="313" t="s">
        <v>419</v>
      </c>
      <c r="AH127" s="337" t="s">
        <v>408</v>
      </c>
      <c r="AI127" s="320"/>
      <c r="AJ127" s="313"/>
      <c r="AK127" s="337"/>
      <c r="AL127" s="338"/>
      <c r="AM127" s="339"/>
      <c r="AN127" s="337"/>
      <c r="AO127" s="340"/>
      <c r="AP127" s="339"/>
      <c r="AQ127" s="337"/>
      <c r="AR127" s="340" t="s">
        <v>189</v>
      </c>
      <c r="AS127" s="339" t="s">
        <v>189</v>
      </c>
      <c r="AT127" s="337"/>
      <c r="AU127" s="340" t="s">
        <v>189</v>
      </c>
      <c r="AV127" s="339" t="s">
        <v>189</v>
      </c>
      <c r="AW127" s="337"/>
      <c r="AX127" s="325"/>
      <c r="AY127" s="313"/>
      <c r="AZ127" s="303"/>
      <c r="BA127" s="320"/>
      <c r="BB127" s="313"/>
      <c r="BC127" s="321"/>
      <c r="BD127" s="448" t="s">
        <v>408</v>
      </c>
      <c r="BE127" s="449"/>
      <c r="BF127" s="450"/>
      <c r="BG127" s="450"/>
      <c r="BH127" s="450"/>
      <c r="BI127" s="451"/>
      <c r="BJ127" s="216">
        <f t="shared" si="33"/>
        <v>0</v>
      </c>
    </row>
    <row r="128" spans="1:70" s="73" customFormat="1" ht="51" customHeight="1" x14ac:dyDescent="0.25">
      <c r="A128" s="235" t="s">
        <v>69</v>
      </c>
      <c r="B128" s="622" t="s">
        <v>157</v>
      </c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4"/>
      <c r="P128" s="625"/>
      <c r="Q128" s="626"/>
      <c r="R128" s="657"/>
      <c r="S128" s="658"/>
      <c r="T128" s="659" t="s">
        <v>159</v>
      </c>
      <c r="U128" s="660"/>
      <c r="V128" s="657" t="s">
        <v>159</v>
      </c>
      <c r="W128" s="658"/>
      <c r="X128" s="660"/>
      <c r="Y128" s="663"/>
      <c r="Z128" s="657"/>
      <c r="AA128" s="663"/>
      <c r="AB128" s="657" t="s">
        <v>159</v>
      </c>
      <c r="AC128" s="660"/>
      <c r="AD128" s="657"/>
      <c r="AE128" s="658"/>
      <c r="AF128" s="341"/>
      <c r="AG128" s="342"/>
      <c r="AH128" s="343"/>
      <c r="AI128" s="341"/>
      <c r="AJ128" s="342"/>
      <c r="AK128" s="343"/>
      <c r="AL128" s="341"/>
      <c r="AM128" s="342"/>
      <c r="AN128" s="343"/>
      <c r="AO128" s="341"/>
      <c r="AP128" s="342"/>
      <c r="AQ128" s="343"/>
      <c r="AR128" s="341" t="s">
        <v>189</v>
      </c>
      <c r="AS128" s="342" t="s">
        <v>189</v>
      </c>
      <c r="AT128" s="343"/>
      <c r="AU128" s="341" t="s">
        <v>189</v>
      </c>
      <c r="AV128" s="342" t="s">
        <v>189</v>
      </c>
      <c r="AW128" s="343"/>
      <c r="AX128" s="322"/>
      <c r="AY128" s="316"/>
      <c r="AZ128" s="323"/>
      <c r="BA128" s="311"/>
      <c r="BB128" s="316"/>
      <c r="BC128" s="312"/>
      <c r="BD128" s="619"/>
      <c r="BE128" s="620"/>
      <c r="BF128" s="664"/>
      <c r="BG128" s="542"/>
      <c r="BH128" s="542"/>
      <c r="BI128" s="543"/>
      <c r="BJ128" s="58">
        <f t="shared" si="33"/>
        <v>0</v>
      </c>
      <c r="BP128" s="25"/>
      <c r="BQ128" s="25"/>
      <c r="BR128" s="25"/>
    </row>
    <row r="129" spans="1:2644" s="73" customFormat="1" ht="46.5" customHeight="1" thickBot="1" x14ac:dyDescent="0.3">
      <c r="A129" s="199" t="s">
        <v>217</v>
      </c>
      <c r="B129" s="436" t="s">
        <v>218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648"/>
      <c r="P129" s="585"/>
      <c r="Q129" s="426"/>
      <c r="R129" s="661" t="s">
        <v>408</v>
      </c>
      <c r="S129" s="662"/>
      <c r="T129" s="425" t="s">
        <v>420</v>
      </c>
      <c r="U129" s="426"/>
      <c r="V129" s="426" t="s">
        <v>419</v>
      </c>
      <c r="W129" s="586"/>
      <c r="X129" s="425" t="s">
        <v>419</v>
      </c>
      <c r="Y129" s="586"/>
      <c r="Z129" s="426"/>
      <c r="AA129" s="426"/>
      <c r="AB129" s="585"/>
      <c r="AC129" s="426"/>
      <c r="AD129" s="426"/>
      <c r="AE129" s="427"/>
      <c r="AF129" s="305" t="s">
        <v>420</v>
      </c>
      <c r="AG129" s="306" t="s">
        <v>419</v>
      </c>
      <c r="AH129" s="344" t="s">
        <v>408</v>
      </c>
      <c r="AI129" s="305"/>
      <c r="AJ129" s="306"/>
      <c r="AK129" s="344"/>
      <c r="AL129" s="345"/>
      <c r="AM129" s="346"/>
      <c r="AN129" s="347"/>
      <c r="AO129" s="345"/>
      <c r="AP129" s="346"/>
      <c r="AQ129" s="347"/>
      <c r="AR129" s="345"/>
      <c r="AS129" s="346"/>
      <c r="AT129" s="347"/>
      <c r="AU129" s="345"/>
      <c r="AV129" s="346"/>
      <c r="AW129" s="347"/>
      <c r="AX129" s="326"/>
      <c r="AY129" s="306"/>
      <c r="AZ129" s="327"/>
      <c r="BA129" s="305"/>
      <c r="BB129" s="306"/>
      <c r="BC129" s="307"/>
      <c r="BD129" s="425" t="s">
        <v>408</v>
      </c>
      <c r="BE129" s="427"/>
      <c r="BF129" s="654" t="s">
        <v>136</v>
      </c>
      <c r="BG129" s="655"/>
      <c r="BH129" s="655"/>
      <c r="BI129" s="656"/>
      <c r="BJ129" s="58">
        <f t="shared" si="33"/>
        <v>0</v>
      </c>
      <c r="BP129" s="25"/>
      <c r="BQ129" s="25"/>
      <c r="BR129" s="25"/>
    </row>
    <row r="130" spans="1:2644" s="218" customFormat="1" ht="45" customHeight="1" thickBot="1" x14ac:dyDescent="0.3">
      <c r="A130" s="236" t="s">
        <v>106</v>
      </c>
      <c r="B130" s="452" t="s">
        <v>108</v>
      </c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4"/>
      <c r="P130" s="505"/>
      <c r="Q130" s="506"/>
      <c r="R130" s="506"/>
      <c r="S130" s="513"/>
      <c r="T130" s="448" t="s">
        <v>190</v>
      </c>
      <c r="U130" s="456"/>
      <c r="V130" s="456" t="s">
        <v>190</v>
      </c>
      <c r="W130" s="646"/>
      <c r="X130" s="508"/>
      <c r="Y130" s="506"/>
      <c r="Z130" s="506"/>
      <c r="AA130" s="506"/>
      <c r="AB130" s="456" t="s">
        <v>190</v>
      </c>
      <c r="AC130" s="646"/>
      <c r="AD130" s="506"/>
      <c r="AE130" s="507"/>
      <c r="AF130" s="223" t="s">
        <v>158</v>
      </c>
      <c r="AG130" s="120" t="s">
        <v>158</v>
      </c>
      <c r="AH130" s="112"/>
      <c r="AI130" s="123" t="s">
        <v>159</v>
      </c>
      <c r="AJ130" s="120" t="s">
        <v>159</v>
      </c>
      <c r="AK130" s="112"/>
      <c r="AL130" s="123" t="s">
        <v>158</v>
      </c>
      <c r="AM130" s="120" t="s">
        <v>158</v>
      </c>
      <c r="AN130" s="113"/>
      <c r="AO130" s="223" t="s">
        <v>158</v>
      </c>
      <c r="AP130" s="120" t="s">
        <v>158</v>
      </c>
      <c r="AQ130" s="113"/>
      <c r="AR130" s="223" t="s">
        <v>189</v>
      </c>
      <c r="AS130" s="120" t="s">
        <v>189</v>
      </c>
      <c r="AT130" s="112"/>
      <c r="AU130" s="123" t="s">
        <v>189</v>
      </c>
      <c r="AV130" s="120" t="s">
        <v>189</v>
      </c>
      <c r="AW130" s="113"/>
      <c r="AX130" s="241"/>
      <c r="AY130" s="125"/>
      <c r="AZ130" s="242"/>
      <c r="BA130" s="124"/>
      <c r="BB130" s="125"/>
      <c r="BC130" s="126"/>
      <c r="BD130" s="448"/>
      <c r="BE130" s="449"/>
      <c r="BF130" s="680"/>
      <c r="BG130" s="681"/>
      <c r="BH130" s="681"/>
      <c r="BI130" s="682"/>
      <c r="BJ130" s="216" t="e">
        <f>SUM(#REF!)</f>
        <v>#REF!</v>
      </c>
    </row>
    <row r="131" spans="1:2644" s="24" customFormat="1" ht="45" customHeight="1" thickBot="1" x14ac:dyDescent="0.3">
      <c r="A131" s="237" t="s">
        <v>73</v>
      </c>
      <c r="B131" s="673" t="s">
        <v>157</v>
      </c>
      <c r="C131" s="674"/>
      <c r="D131" s="674"/>
      <c r="E131" s="674"/>
      <c r="F131" s="674"/>
      <c r="G131" s="674"/>
      <c r="H131" s="674"/>
      <c r="I131" s="674"/>
      <c r="J131" s="674"/>
      <c r="K131" s="674"/>
      <c r="L131" s="674"/>
      <c r="M131" s="674"/>
      <c r="N131" s="674"/>
      <c r="O131" s="675"/>
      <c r="P131" s="676"/>
      <c r="Q131" s="669"/>
      <c r="R131" s="677" t="s">
        <v>409</v>
      </c>
      <c r="S131" s="678"/>
      <c r="T131" s="671" t="s">
        <v>190</v>
      </c>
      <c r="U131" s="669"/>
      <c r="V131" s="669" t="s">
        <v>190</v>
      </c>
      <c r="W131" s="679"/>
      <c r="X131" s="671"/>
      <c r="Y131" s="669"/>
      <c r="Z131" s="669"/>
      <c r="AA131" s="669"/>
      <c r="AB131" s="669" t="s">
        <v>190</v>
      </c>
      <c r="AC131" s="679"/>
      <c r="AD131" s="669"/>
      <c r="AE131" s="670"/>
      <c r="AF131" s="238" t="s">
        <v>158</v>
      </c>
      <c r="AG131" s="118" t="s">
        <v>158</v>
      </c>
      <c r="AH131" s="239"/>
      <c r="AI131" s="117" t="s">
        <v>159</v>
      </c>
      <c r="AJ131" s="118" t="s">
        <v>159</v>
      </c>
      <c r="AK131" s="239"/>
      <c r="AL131" s="117" t="s">
        <v>158</v>
      </c>
      <c r="AM131" s="118" t="s">
        <v>158</v>
      </c>
      <c r="AN131" s="119"/>
      <c r="AO131" s="238" t="s">
        <v>158</v>
      </c>
      <c r="AP131" s="118" t="s">
        <v>158</v>
      </c>
      <c r="AQ131" s="119"/>
      <c r="AR131" s="238" t="s">
        <v>189</v>
      </c>
      <c r="AS131" s="118" t="s">
        <v>189</v>
      </c>
      <c r="AT131" s="239"/>
      <c r="AU131" s="117" t="s">
        <v>189</v>
      </c>
      <c r="AV131" s="118" t="s">
        <v>189</v>
      </c>
      <c r="AW131" s="119"/>
      <c r="AX131" s="238"/>
      <c r="AY131" s="118"/>
      <c r="AZ131" s="239"/>
      <c r="BA131" s="117"/>
      <c r="BB131" s="118"/>
      <c r="BC131" s="119"/>
      <c r="BD131" s="671"/>
      <c r="BE131" s="670"/>
      <c r="BF131" s="672" t="s">
        <v>247</v>
      </c>
      <c r="BG131" s="539"/>
      <c r="BH131" s="539"/>
      <c r="BI131" s="540"/>
      <c r="BJ131" s="50">
        <f>SUM(X132:AE132)</f>
        <v>3442</v>
      </c>
      <c r="BK131" s="240">
        <f>SUM(AF132,AI132,AL132,AO132,AR132,AU132,AX132,BA132)</f>
        <v>7384</v>
      </c>
      <c r="BL131" s="240">
        <f>SUM(AG132,AJ132,AM132,AP132,AS132,AV132,AY132,BB132)</f>
        <v>3442</v>
      </c>
      <c r="BM131" s="240">
        <f>SUM(AH132,AK132,AN132,AQ132,AT132,AW132,AZ132,BC132)</f>
        <v>204</v>
      </c>
      <c r="BN131" s="3"/>
      <c r="BO131" s="3"/>
      <c r="BP131" s="25"/>
      <c r="BQ131" s="25"/>
      <c r="BR131" s="25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  <c r="AMJ131" s="3"/>
      <c r="AMK131" s="3"/>
      <c r="AML131" s="3"/>
      <c r="AMM131" s="3"/>
      <c r="AMN131" s="3"/>
      <c r="AMO131" s="3"/>
      <c r="AMP131" s="3"/>
      <c r="AMQ131" s="3"/>
      <c r="AMR131" s="3"/>
      <c r="AMS131" s="3"/>
      <c r="AMT131" s="3"/>
      <c r="AMU131" s="3"/>
      <c r="AMV131" s="3"/>
      <c r="AMW131" s="3"/>
      <c r="AMX131" s="3"/>
      <c r="AMY131" s="3"/>
      <c r="AMZ131" s="3"/>
      <c r="ANA131" s="3"/>
      <c r="ANB131" s="3"/>
      <c r="ANC131" s="3"/>
      <c r="AND131" s="3"/>
      <c r="ANE131" s="3"/>
      <c r="ANF131" s="3"/>
      <c r="ANG131" s="3"/>
      <c r="ANH131" s="3"/>
      <c r="ANI131" s="3"/>
      <c r="ANJ131" s="3"/>
      <c r="ANK131" s="3"/>
      <c r="ANL131" s="3"/>
      <c r="ANM131" s="3"/>
      <c r="ANN131" s="3"/>
      <c r="ANO131" s="3"/>
      <c r="ANP131" s="3"/>
      <c r="ANQ131" s="3"/>
      <c r="ANR131" s="3"/>
      <c r="ANS131" s="3"/>
      <c r="ANT131" s="3"/>
      <c r="ANU131" s="3"/>
      <c r="ANV131" s="3"/>
      <c r="ANW131" s="3"/>
      <c r="ANX131" s="3"/>
      <c r="ANY131" s="3"/>
      <c r="ANZ131" s="3"/>
      <c r="AOA131" s="3"/>
      <c r="AOB131" s="3"/>
      <c r="AOC131" s="3"/>
      <c r="AOD131" s="3"/>
      <c r="AOE131" s="3"/>
      <c r="AOF131" s="3"/>
      <c r="AOG131" s="3"/>
      <c r="AOH131" s="3"/>
      <c r="AOI131" s="3"/>
      <c r="AOJ131" s="3"/>
      <c r="AOK131" s="3"/>
      <c r="AOL131" s="3"/>
      <c r="AOM131" s="3"/>
      <c r="AON131" s="3"/>
      <c r="AOO131" s="3"/>
      <c r="AOP131" s="3"/>
      <c r="AOQ131" s="3"/>
      <c r="AOR131" s="3"/>
      <c r="AOS131" s="3"/>
      <c r="AOT131" s="3"/>
      <c r="AOU131" s="3"/>
      <c r="AOV131" s="3"/>
      <c r="AOW131" s="3"/>
      <c r="AOX131" s="3"/>
      <c r="AOY131" s="3"/>
      <c r="AOZ131" s="3"/>
      <c r="APA131" s="3"/>
      <c r="APB131" s="3"/>
      <c r="APC131" s="3"/>
      <c r="APD131" s="3"/>
      <c r="APE131" s="3"/>
      <c r="APF131" s="3"/>
      <c r="APG131" s="3"/>
      <c r="APH131" s="3"/>
      <c r="API131" s="3"/>
      <c r="APJ131" s="3"/>
      <c r="APK131" s="3"/>
      <c r="APL131" s="3"/>
      <c r="APM131" s="3"/>
      <c r="APN131" s="3"/>
      <c r="APO131" s="3"/>
      <c r="APP131" s="3"/>
      <c r="APQ131" s="3"/>
      <c r="APR131" s="3"/>
      <c r="APS131" s="3"/>
      <c r="APT131" s="3"/>
      <c r="APU131" s="3"/>
      <c r="APV131" s="3"/>
      <c r="APW131" s="3"/>
      <c r="APX131" s="3"/>
      <c r="APY131" s="3"/>
      <c r="APZ131" s="3"/>
      <c r="AQA131" s="3"/>
      <c r="AQB131" s="3"/>
      <c r="AQC131" s="3"/>
      <c r="AQD131" s="3"/>
      <c r="AQE131" s="3"/>
      <c r="AQF131" s="3"/>
      <c r="AQG131" s="3"/>
      <c r="AQH131" s="3"/>
      <c r="AQI131" s="3"/>
      <c r="AQJ131" s="3"/>
      <c r="AQK131" s="3"/>
      <c r="AQL131" s="3"/>
      <c r="AQM131" s="3"/>
      <c r="AQN131" s="3"/>
      <c r="AQO131" s="3"/>
      <c r="AQP131" s="3"/>
      <c r="AQQ131" s="3"/>
      <c r="AQR131" s="3"/>
      <c r="AQS131" s="3"/>
      <c r="AQT131" s="3"/>
      <c r="AQU131" s="3"/>
      <c r="AQV131" s="3"/>
      <c r="AQW131" s="3"/>
      <c r="AQX131" s="3"/>
      <c r="AQY131" s="3"/>
      <c r="AQZ131" s="3"/>
      <c r="ARA131" s="3"/>
      <c r="ARB131" s="3"/>
      <c r="ARC131" s="3"/>
      <c r="ARD131" s="3"/>
      <c r="ARE131" s="3"/>
      <c r="ARF131" s="3"/>
      <c r="ARG131" s="3"/>
      <c r="ARH131" s="3"/>
      <c r="ARI131" s="3"/>
      <c r="ARJ131" s="3"/>
      <c r="ARK131" s="3"/>
      <c r="ARL131" s="3"/>
      <c r="ARM131" s="3"/>
      <c r="ARN131" s="3"/>
      <c r="ARO131" s="3"/>
      <c r="ARP131" s="3"/>
      <c r="ARQ131" s="3"/>
      <c r="ARR131" s="3"/>
      <c r="ARS131" s="3"/>
      <c r="ART131" s="3"/>
      <c r="ARU131" s="3"/>
      <c r="ARV131" s="3"/>
      <c r="ARW131" s="3"/>
      <c r="ARX131" s="3"/>
      <c r="ARY131" s="3"/>
      <c r="ARZ131" s="3"/>
      <c r="ASA131" s="3"/>
      <c r="ASB131" s="3"/>
      <c r="ASC131" s="3"/>
      <c r="ASD131" s="3"/>
      <c r="ASE131" s="3"/>
      <c r="ASF131" s="3"/>
      <c r="ASG131" s="3"/>
      <c r="ASH131" s="3"/>
      <c r="ASI131" s="3"/>
      <c r="ASJ131" s="3"/>
      <c r="ASK131" s="3"/>
      <c r="ASL131" s="3"/>
      <c r="ASM131" s="3"/>
      <c r="ASN131" s="3"/>
      <c r="ASO131" s="3"/>
      <c r="ASP131" s="3"/>
      <c r="ASQ131" s="3"/>
      <c r="ASR131" s="3"/>
      <c r="ASS131" s="3"/>
      <c r="AST131" s="3"/>
      <c r="ASU131" s="3"/>
      <c r="ASV131" s="3"/>
      <c r="ASW131" s="3"/>
      <c r="ASX131" s="3"/>
      <c r="ASY131" s="3"/>
      <c r="ASZ131" s="3"/>
      <c r="ATA131" s="3"/>
      <c r="ATB131" s="3"/>
      <c r="ATC131" s="3"/>
      <c r="ATD131" s="3"/>
      <c r="ATE131" s="3"/>
      <c r="ATF131" s="3"/>
      <c r="ATG131" s="3"/>
      <c r="ATH131" s="3"/>
      <c r="ATI131" s="3"/>
      <c r="ATJ131" s="3"/>
      <c r="ATK131" s="3"/>
      <c r="ATL131" s="3"/>
      <c r="ATM131" s="3"/>
      <c r="ATN131" s="3"/>
      <c r="ATO131" s="3"/>
      <c r="ATP131" s="3"/>
      <c r="ATQ131" s="3"/>
      <c r="ATR131" s="3"/>
      <c r="ATS131" s="3"/>
      <c r="ATT131" s="3"/>
      <c r="ATU131" s="3"/>
      <c r="ATV131" s="3"/>
      <c r="ATW131" s="3"/>
      <c r="ATX131" s="3"/>
      <c r="ATY131" s="3"/>
      <c r="ATZ131" s="3"/>
      <c r="AUA131" s="3"/>
      <c r="AUB131" s="3"/>
      <c r="AUC131" s="3"/>
      <c r="AUD131" s="3"/>
      <c r="AUE131" s="3"/>
      <c r="AUF131" s="3"/>
      <c r="AUG131" s="3"/>
      <c r="AUH131" s="3"/>
      <c r="AUI131" s="3"/>
      <c r="AUJ131" s="3"/>
      <c r="AUK131" s="3"/>
      <c r="AUL131" s="3"/>
      <c r="AUM131" s="3"/>
      <c r="AUN131" s="3"/>
      <c r="AUO131" s="3"/>
      <c r="AUP131" s="3"/>
      <c r="AUQ131" s="3"/>
      <c r="AUR131" s="3"/>
      <c r="AUS131" s="3"/>
      <c r="AUT131" s="3"/>
      <c r="AUU131" s="3"/>
      <c r="AUV131" s="3"/>
      <c r="AUW131" s="3"/>
      <c r="AUX131" s="3"/>
      <c r="AUY131" s="3"/>
      <c r="AUZ131" s="3"/>
      <c r="AVA131" s="3"/>
      <c r="AVB131" s="3"/>
      <c r="AVC131" s="3"/>
      <c r="AVD131" s="3"/>
      <c r="AVE131" s="3"/>
      <c r="AVF131" s="3"/>
      <c r="AVG131" s="3"/>
      <c r="AVH131" s="3"/>
      <c r="AVI131" s="3"/>
      <c r="AVJ131" s="3"/>
      <c r="AVK131" s="3"/>
      <c r="AVL131" s="3"/>
      <c r="AVM131" s="3"/>
      <c r="AVN131" s="3"/>
      <c r="AVO131" s="3"/>
      <c r="AVP131" s="3"/>
      <c r="AVQ131" s="3"/>
      <c r="AVR131" s="3"/>
      <c r="AVS131" s="3"/>
      <c r="AVT131" s="3"/>
      <c r="AVU131" s="3"/>
      <c r="AVV131" s="3"/>
      <c r="AVW131" s="3"/>
      <c r="AVX131" s="3"/>
      <c r="AVY131" s="3"/>
      <c r="AVZ131" s="3"/>
      <c r="AWA131" s="3"/>
      <c r="AWB131" s="3"/>
      <c r="AWC131" s="3"/>
      <c r="AWD131" s="3"/>
      <c r="AWE131" s="3"/>
      <c r="AWF131" s="3"/>
      <c r="AWG131" s="3"/>
      <c r="AWH131" s="3"/>
      <c r="AWI131" s="3"/>
      <c r="AWJ131" s="3"/>
      <c r="AWK131" s="3"/>
      <c r="AWL131" s="3"/>
      <c r="AWM131" s="3"/>
      <c r="AWN131" s="3"/>
      <c r="AWO131" s="3"/>
      <c r="AWP131" s="3"/>
      <c r="AWQ131" s="3"/>
      <c r="AWR131" s="3"/>
      <c r="AWS131" s="3"/>
      <c r="AWT131" s="3"/>
      <c r="AWU131" s="3"/>
      <c r="AWV131" s="3"/>
      <c r="AWW131" s="3"/>
      <c r="AWX131" s="3"/>
      <c r="AWY131" s="3"/>
      <c r="AWZ131" s="3"/>
      <c r="AXA131" s="3"/>
      <c r="AXB131" s="3"/>
      <c r="AXC131" s="3"/>
      <c r="AXD131" s="3"/>
      <c r="AXE131" s="3"/>
      <c r="AXF131" s="3"/>
      <c r="AXG131" s="3"/>
      <c r="AXH131" s="3"/>
      <c r="AXI131" s="3"/>
      <c r="AXJ131" s="3"/>
      <c r="AXK131" s="3"/>
      <c r="AXL131" s="3"/>
      <c r="AXM131" s="3"/>
      <c r="AXN131" s="3"/>
      <c r="AXO131" s="3"/>
      <c r="AXP131" s="3"/>
      <c r="AXQ131" s="3"/>
      <c r="AXR131" s="3"/>
      <c r="AXS131" s="3"/>
      <c r="AXT131" s="3"/>
      <c r="AXU131" s="3"/>
      <c r="AXV131" s="3"/>
      <c r="AXW131" s="3"/>
      <c r="AXX131" s="3"/>
      <c r="AXY131" s="3"/>
      <c r="AXZ131" s="3"/>
      <c r="AYA131" s="3"/>
      <c r="AYB131" s="3"/>
      <c r="AYC131" s="3"/>
      <c r="AYD131" s="3"/>
      <c r="AYE131" s="3"/>
      <c r="AYF131" s="3"/>
      <c r="AYG131" s="3"/>
      <c r="AYH131" s="3"/>
      <c r="AYI131" s="3"/>
      <c r="AYJ131" s="3"/>
      <c r="AYK131" s="3"/>
      <c r="AYL131" s="3"/>
      <c r="AYM131" s="3"/>
      <c r="AYN131" s="3"/>
      <c r="AYO131" s="3"/>
      <c r="AYP131" s="3"/>
      <c r="AYQ131" s="3"/>
      <c r="AYR131" s="3"/>
      <c r="AYS131" s="3"/>
      <c r="AYT131" s="3"/>
      <c r="AYU131" s="3"/>
      <c r="AYV131" s="3"/>
      <c r="AYW131" s="3"/>
      <c r="AYX131" s="3"/>
      <c r="AYY131" s="3"/>
      <c r="AYZ131" s="3"/>
      <c r="AZA131" s="3"/>
      <c r="AZB131" s="3"/>
      <c r="AZC131" s="3"/>
      <c r="AZD131" s="3"/>
      <c r="AZE131" s="3"/>
      <c r="AZF131" s="3"/>
      <c r="AZG131" s="3"/>
      <c r="AZH131" s="3"/>
      <c r="AZI131" s="3"/>
      <c r="AZJ131" s="3"/>
      <c r="AZK131" s="3"/>
      <c r="AZL131" s="3"/>
      <c r="AZM131" s="3"/>
      <c r="AZN131" s="3"/>
      <c r="AZO131" s="3"/>
      <c r="AZP131" s="3"/>
      <c r="AZQ131" s="3"/>
      <c r="AZR131" s="3"/>
      <c r="AZS131" s="3"/>
      <c r="AZT131" s="3"/>
      <c r="AZU131" s="3"/>
      <c r="AZV131" s="3"/>
      <c r="AZW131" s="3"/>
      <c r="AZX131" s="3"/>
      <c r="AZY131" s="3"/>
      <c r="AZZ131" s="3"/>
      <c r="BAA131" s="3"/>
      <c r="BAB131" s="3"/>
      <c r="BAC131" s="3"/>
      <c r="BAD131" s="3"/>
      <c r="BAE131" s="3"/>
      <c r="BAF131" s="3"/>
      <c r="BAG131" s="3"/>
      <c r="BAH131" s="3"/>
      <c r="BAI131" s="3"/>
      <c r="BAJ131" s="3"/>
      <c r="BAK131" s="3"/>
      <c r="BAL131" s="3"/>
      <c r="BAM131" s="3"/>
      <c r="BAN131" s="3"/>
      <c r="BAO131" s="3"/>
      <c r="BAP131" s="3"/>
      <c r="BAQ131" s="3"/>
      <c r="BAR131" s="3"/>
      <c r="BAS131" s="3"/>
      <c r="BAT131" s="3"/>
      <c r="BAU131" s="3"/>
      <c r="BAV131" s="3"/>
      <c r="BAW131" s="3"/>
      <c r="BAX131" s="3"/>
      <c r="BAY131" s="3"/>
      <c r="BAZ131" s="3"/>
      <c r="BBA131" s="3"/>
      <c r="BBB131" s="3"/>
      <c r="BBC131" s="3"/>
      <c r="BBD131" s="3"/>
      <c r="BBE131" s="3"/>
      <c r="BBF131" s="3"/>
      <c r="BBG131" s="3"/>
      <c r="BBH131" s="3"/>
      <c r="BBI131" s="3"/>
      <c r="BBJ131" s="3"/>
      <c r="BBK131" s="3"/>
      <c r="BBL131" s="3"/>
      <c r="BBM131" s="3"/>
      <c r="BBN131" s="3"/>
      <c r="BBO131" s="3"/>
      <c r="BBP131" s="3"/>
      <c r="BBQ131" s="3"/>
      <c r="BBR131" s="3"/>
      <c r="BBS131" s="3"/>
      <c r="BBT131" s="3"/>
      <c r="BBU131" s="3"/>
      <c r="BBV131" s="3"/>
      <c r="BBW131" s="3"/>
      <c r="BBX131" s="3"/>
      <c r="BBY131" s="3"/>
      <c r="BBZ131" s="3"/>
      <c r="BCA131" s="3"/>
      <c r="BCB131" s="3"/>
      <c r="BCC131" s="3"/>
      <c r="BCD131" s="3"/>
      <c r="BCE131" s="3"/>
      <c r="BCF131" s="3"/>
      <c r="BCG131" s="3"/>
      <c r="BCH131" s="3"/>
      <c r="BCI131" s="3"/>
      <c r="BCJ131" s="3"/>
      <c r="BCK131" s="3"/>
      <c r="BCL131" s="3"/>
      <c r="BCM131" s="3"/>
      <c r="BCN131" s="3"/>
      <c r="BCO131" s="3"/>
      <c r="BCP131" s="3"/>
      <c r="BCQ131" s="3"/>
      <c r="BCR131" s="3"/>
      <c r="BCS131" s="3"/>
      <c r="BCT131" s="3"/>
      <c r="BCU131" s="3"/>
      <c r="BCV131" s="3"/>
      <c r="BCW131" s="3"/>
      <c r="BCX131" s="3"/>
      <c r="BCY131" s="3"/>
      <c r="BCZ131" s="3"/>
      <c r="BDA131" s="3"/>
      <c r="BDB131" s="3"/>
      <c r="BDC131" s="3"/>
      <c r="BDD131" s="3"/>
      <c r="BDE131" s="3"/>
      <c r="BDF131" s="3"/>
      <c r="BDG131" s="3"/>
      <c r="BDH131" s="3"/>
      <c r="BDI131" s="3"/>
      <c r="BDJ131" s="3"/>
      <c r="BDK131" s="3"/>
      <c r="BDL131" s="3"/>
      <c r="BDM131" s="3"/>
      <c r="BDN131" s="3"/>
      <c r="BDO131" s="3"/>
      <c r="BDP131" s="3"/>
      <c r="BDQ131" s="3"/>
      <c r="BDR131" s="3"/>
      <c r="BDS131" s="3"/>
      <c r="BDT131" s="3"/>
      <c r="BDU131" s="3"/>
      <c r="BDV131" s="3"/>
      <c r="BDW131" s="3"/>
      <c r="BDX131" s="3"/>
      <c r="BDY131" s="3"/>
      <c r="BDZ131" s="3"/>
      <c r="BEA131" s="3"/>
      <c r="BEB131" s="3"/>
      <c r="BEC131" s="3"/>
      <c r="BED131" s="3"/>
      <c r="BEE131" s="3"/>
      <c r="BEF131" s="3"/>
      <c r="BEG131" s="3"/>
      <c r="BEH131" s="3"/>
      <c r="BEI131" s="3"/>
      <c r="BEJ131" s="3"/>
      <c r="BEK131" s="3"/>
      <c r="BEL131" s="3"/>
      <c r="BEM131" s="3"/>
      <c r="BEN131" s="3"/>
      <c r="BEO131" s="3"/>
      <c r="BEP131" s="3"/>
      <c r="BEQ131" s="3"/>
      <c r="BER131" s="3"/>
      <c r="BES131" s="3"/>
      <c r="BET131" s="3"/>
      <c r="BEU131" s="3"/>
      <c r="BEV131" s="3"/>
      <c r="BEW131" s="3"/>
      <c r="BEX131" s="3"/>
      <c r="BEY131" s="3"/>
      <c r="BEZ131" s="3"/>
      <c r="BFA131" s="3"/>
      <c r="BFB131" s="3"/>
      <c r="BFC131" s="3"/>
      <c r="BFD131" s="3"/>
      <c r="BFE131" s="3"/>
      <c r="BFF131" s="3"/>
      <c r="BFG131" s="3"/>
      <c r="BFH131" s="3"/>
      <c r="BFI131" s="3"/>
      <c r="BFJ131" s="3"/>
      <c r="BFK131" s="3"/>
      <c r="BFL131" s="3"/>
      <c r="BFM131" s="3"/>
      <c r="BFN131" s="3"/>
      <c r="BFO131" s="3"/>
      <c r="BFP131" s="3"/>
      <c r="BFQ131" s="3"/>
      <c r="BFR131" s="3"/>
      <c r="BFS131" s="3"/>
      <c r="BFT131" s="3"/>
      <c r="BFU131" s="3"/>
      <c r="BFV131" s="3"/>
      <c r="BFW131" s="3"/>
      <c r="BFX131" s="3"/>
      <c r="BFY131" s="3"/>
      <c r="BFZ131" s="3"/>
      <c r="BGA131" s="3"/>
      <c r="BGB131" s="3"/>
      <c r="BGC131" s="3"/>
      <c r="BGD131" s="3"/>
      <c r="BGE131" s="3"/>
      <c r="BGF131" s="3"/>
      <c r="BGG131" s="3"/>
      <c r="BGH131" s="3"/>
      <c r="BGI131" s="3"/>
      <c r="BGJ131" s="3"/>
      <c r="BGK131" s="3"/>
      <c r="BGL131" s="3"/>
      <c r="BGM131" s="3"/>
      <c r="BGN131" s="3"/>
      <c r="BGO131" s="3"/>
      <c r="BGP131" s="3"/>
      <c r="BGQ131" s="3"/>
      <c r="BGR131" s="3"/>
      <c r="BGS131" s="3"/>
      <c r="BGT131" s="3"/>
      <c r="BGU131" s="3"/>
      <c r="BGV131" s="3"/>
      <c r="BGW131" s="3"/>
      <c r="BGX131" s="3"/>
      <c r="BGY131" s="3"/>
      <c r="BGZ131" s="3"/>
      <c r="BHA131" s="3"/>
      <c r="BHB131" s="3"/>
      <c r="BHC131" s="3"/>
      <c r="BHD131" s="3"/>
      <c r="BHE131" s="3"/>
      <c r="BHF131" s="3"/>
      <c r="BHG131" s="3"/>
      <c r="BHH131" s="3"/>
      <c r="BHI131" s="3"/>
      <c r="BHJ131" s="3"/>
      <c r="BHK131" s="3"/>
      <c r="BHL131" s="3"/>
      <c r="BHM131" s="3"/>
      <c r="BHN131" s="3"/>
      <c r="BHO131" s="3"/>
      <c r="BHP131" s="3"/>
      <c r="BHQ131" s="3"/>
      <c r="BHR131" s="3"/>
      <c r="BHS131" s="3"/>
      <c r="BHT131" s="3"/>
      <c r="BHU131" s="3"/>
      <c r="BHV131" s="3"/>
      <c r="BHW131" s="3"/>
      <c r="BHX131" s="3"/>
      <c r="BHY131" s="3"/>
      <c r="BHZ131" s="3"/>
      <c r="BIA131" s="3"/>
      <c r="BIB131" s="3"/>
      <c r="BIC131" s="3"/>
      <c r="BID131" s="3"/>
      <c r="BIE131" s="3"/>
      <c r="BIF131" s="3"/>
      <c r="BIG131" s="3"/>
      <c r="BIH131" s="3"/>
      <c r="BII131" s="3"/>
      <c r="BIJ131" s="3"/>
      <c r="BIK131" s="3"/>
      <c r="BIL131" s="3"/>
      <c r="BIM131" s="3"/>
      <c r="BIN131" s="3"/>
      <c r="BIO131" s="3"/>
      <c r="BIP131" s="3"/>
      <c r="BIQ131" s="3"/>
      <c r="BIR131" s="3"/>
      <c r="BIS131" s="3"/>
      <c r="BIT131" s="3"/>
      <c r="BIU131" s="3"/>
      <c r="BIV131" s="3"/>
      <c r="BIW131" s="3"/>
      <c r="BIX131" s="3"/>
      <c r="BIY131" s="3"/>
      <c r="BIZ131" s="3"/>
      <c r="BJA131" s="3"/>
      <c r="BJB131" s="3"/>
      <c r="BJC131" s="3"/>
      <c r="BJD131" s="3"/>
      <c r="BJE131" s="3"/>
      <c r="BJF131" s="3"/>
      <c r="BJG131" s="3"/>
      <c r="BJH131" s="3"/>
      <c r="BJI131" s="3"/>
      <c r="BJJ131" s="3"/>
      <c r="BJK131" s="3"/>
      <c r="BJL131" s="3"/>
      <c r="BJM131" s="3"/>
      <c r="BJN131" s="3"/>
      <c r="BJO131" s="3"/>
      <c r="BJP131" s="3"/>
      <c r="BJQ131" s="3"/>
      <c r="BJR131" s="3"/>
      <c r="BJS131" s="3"/>
      <c r="BJT131" s="3"/>
      <c r="BJU131" s="3"/>
      <c r="BJV131" s="3"/>
      <c r="BJW131" s="3"/>
      <c r="BJX131" s="3"/>
      <c r="BJY131" s="3"/>
      <c r="BJZ131" s="3"/>
      <c r="BKA131" s="3"/>
      <c r="BKB131" s="3"/>
      <c r="BKC131" s="3"/>
      <c r="BKD131" s="3"/>
      <c r="BKE131" s="3"/>
      <c r="BKF131" s="3"/>
      <c r="BKG131" s="3"/>
      <c r="BKH131" s="3"/>
      <c r="BKI131" s="3"/>
      <c r="BKJ131" s="3"/>
      <c r="BKK131" s="3"/>
      <c r="BKL131" s="3"/>
      <c r="BKM131" s="3"/>
      <c r="BKN131" s="3"/>
      <c r="BKO131" s="3"/>
      <c r="BKP131" s="3"/>
      <c r="BKQ131" s="3"/>
      <c r="BKR131" s="3"/>
      <c r="BKS131" s="3"/>
      <c r="BKT131" s="3"/>
      <c r="BKU131" s="3"/>
      <c r="BKV131" s="3"/>
      <c r="BKW131" s="3"/>
      <c r="BKX131" s="3"/>
      <c r="BKY131" s="3"/>
      <c r="BKZ131" s="3"/>
      <c r="BLA131" s="3"/>
      <c r="BLB131" s="3"/>
      <c r="BLC131" s="3"/>
      <c r="BLD131" s="3"/>
      <c r="BLE131" s="3"/>
      <c r="BLF131" s="3"/>
      <c r="BLG131" s="3"/>
      <c r="BLH131" s="3"/>
      <c r="BLI131" s="3"/>
      <c r="BLJ131" s="3"/>
      <c r="BLK131" s="3"/>
      <c r="BLL131" s="3"/>
      <c r="BLM131" s="3"/>
      <c r="BLN131" s="3"/>
      <c r="BLO131" s="3"/>
      <c r="BLP131" s="3"/>
      <c r="BLQ131" s="3"/>
      <c r="BLR131" s="3"/>
      <c r="BLS131" s="3"/>
      <c r="BLT131" s="3"/>
      <c r="BLU131" s="3"/>
      <c r="BLV131" s="3"/>
      <c r="BLW131" s="3"/>
      <c r="BLX131" s="3"/>
      <c r="BLY131" s="3"/>
      <c r="BLZ131" s="3"/>
      <c r="BMA131" s="3"/>
      <c r="BMB131" s="3"/>
      <c r="BMC131" s="3"/>
      <c r="BMD131" s="3"/>
      <c r="BME131" s="3"/>
      <c r="BMF131" s="3"/>
      <c r="BMG131" s="3"/>
      <c r="BMH131" s="3"/>
      <c r="BMI131" s="3"/>
      <c r="BMJ131" s="3"/>
      <c r="BMK131" s="3"/>
      <c r="BML131" s="3"/>
      <c r="BMM131" s="3"/>
      <c r="BMN131" s="3"/>
      <c r="BMO131" s="3"/>
      <c r="BMP131" s="3"/>
      <c r="BMQ131" s="3"/>
      <c r="BMR131" s="3"/>
      <c r="BMS131" s="3"/>
      <c r="BMT131" s="3"/>
      <c r="BMU131" s="3"/>
      <c r="BMV131" s="3"/>
      <c r="BMW131" s="3"/>
      <c r="BMX131" s="3"/>
      <c r="BMY131" s="3"/>
      <c r="BMZ131" s="3"/>
      <c r="BNA131" s="3"/>
      <c r="BNB131" s="3"/>
      <c r="BNC131" s="3"/>
      <c r="BND131" s="3"/>
      <c r="BNE131" s="3"/>
      <c r="BNF131" s="3"/>
      <c r="BNG131" s="3"/>
      <c r="BNH131" s="3"/>
      <c r="BNI131" s="3"/>
      <c r="BNJ131" s="3"/>
      <c r="BNK131" s="3"/>
      <c r="BNL131" s="3"/>
      <c r="BNM131" s="3"/>
      <c r="BNN131" s="3"/>
      <c r="BNO131" s="3"/>
      <c r="BNP131" s="3"/>
      <c r="BNQ131" s="3"/>
      <c r="BNR131" s="3"/>
      <c r="BNS131" s="3"/>
      <c r="BNT131" s="3"/>
      <c r="BNU131" s="3"/>
      <c r="BNV131" s="3"/>
      <c r="BNW131" s="3"/>
      <c r="BNX131" s="3"/>
      <c r="BNY131" s="3"/>
      <c r="BNZ131" s="3"/>
      <c r="BOA131" s="3"/>
      <c r="BOB131" s="3"/>
      <c r="BOC131" s="3"/>
      <c r="BOD131" s="3"/>
      <c r="BOE131" s="3"/>
      <c r="BOF131" s="3"/>
      <c r="BOG131" s="3"/>
      <c r="BOH131" s="3"/>
      <c r="BOI131" s="3"/>
      <c r="BOJ131" s="3"/>
      <c r="BOK131" s="3"/>
      <c r="BOL131" s="3"/>
      <c r="BOM131" s="3"/>
      <c r="BON131" s="3"/>
      <c r="BOO131" s="3"/>
      <c r="BOP131" s="3"/>
      <c r="BOQ131" s="3"/>
      <c r="BOR131" s="3"/>
      <c r="BOS131" s="3"/>
      <c r="BOT131" s="3"/>
      <c r="BOU131" s="3"/>
      <c r="BOV131" s="3"/>
      <c r="BOW131" s="3"/>
      <c r="BOX131" s="3"/>
      <c r="BOY131" s="3"/>
      <c r="BOZ131" s="3"/>
      <c r="BPA131" s="3"/>
      <c r="BPB131" s="3"/>
      <c r="BPC131" s="3"/>
      <c r="BPD131" s="3"/>
      <c r="BPE131" s="3"/>
      <c r="BPF131" s="3"/>
      <c r="BPG131" s="3"/>
      <c r="BPH131" s="3"/>
      <c r="BPI131" s="3"/>
      <c r="BPJ131" s="3"/>
      <c r="BPK131" s="3"/>
      <c r="BPL131" s="3"/>
      <c r="BPM131" s="3"/>
      <c r="BPN131" s="3"/>
      <c r="BPO131" s="3"/>
      <c r="BPP131" s="3"/>
      <c r="BPQ131" s="3"/>
      <c r="BPR131" s="3"/>
      <c r="BPS131" s="3"/>
      <c r="BPT131" s="3"/>
      <c r="BPU131" s="3"/>
      <c r="BPV131" s="3"/>
      <c r="BPW131" s="3"/>
      <c r="BPX131" s="3"/>
      <c r="BPY131" s="3"/>
      <c r="BPZ131" s="3"/>
      <c r="BQA131" s="3"/>
      <c r="BQB131" s="3"/>
      <c r="BQC131" s="3"/>
      <c r="BQD131" s="3"/>
      <c r="BQE131" s="3"/>
      <c r="BQF131" s="3"/>
      <c r="BQG131" s="3"/>
      <c r="BQH131" s="3"/>
      <c r="BQI131" s="3"/>
      <c r="BQJ131" s="3"/>
      <c r="BQK131" s="3"/>
      <c r="BQL131" s="3"/>
      <c r="BQM131" s="3"/>
      <c r="BQN131" s="3"/>
      <c r="BQO131" s="3"/>
      <c r="BQP131" s="3"/>
      <c r="BQQ131" s="3"/>
      <c r="BQR131" s="3"/>
      <c r="BQS131" s="3"/>
      <c r="BQT131" s="3"/>
      <c r="BQU131" s="3"/>
      <c r="BQV131" s="3"/>
      <c r="BQW131" s="3"/>
      <c r="BQX131" s="3"/>
      <c r="BQY131" s="3"/>
      <c r="BQZ131" s="3"/>
      <c r="BRA131" s="3"/>
      <c r="BRB131" s="3"/>
      <c r="BRC131" s="3"/>
      <c r="BRD131" s="3"/>
      <c r="BRE131" s="3"/>
      <c r="BRF131" s="3"/>
      <c r="BRG131" s="3"/>
      <c r="BRH131" s="3"/>
      <c r="BRI131" s="3"/>
      <c r="BRJ131" s="3"/>
      <c r="BRK131" s="3"/>
      <c r="BRL131" s="3"/>
      <c r="BRM131" s="3"/>
      <c r="BRN131" s="3"/>
      <c r="BRO131" s="3"/>
      <c r="BRP131" s="3"/>
      <c r="BRQ131" s="3"/>
      <c r="BRR131" s="3"/>
      <c r="BRS131" s="3"/>
      <c r="BRT131" s="3"/>
      <c r="BRU131" s="3"/>
      <c r="BRV131" s="3"/>
      <c r="BRW131" s="3"/>
      <c r="BRX131" s="3"/>
      <c r="BRY131" s="3"/>
      <c r="BRZ131" s="3"/>
      <c r="BSA131" s="3"/>
      <c r="BSB131" s="3"/>
      <c r="BSC131" s="3"/>
      <c r="BSD131" s="3"/>
      <c r="BSE131" s="3"/>
      <c r="BSF131" s="3"/>
      <c r="BSG131" s="3"/>
      <c r="BSH131" s="3"/>
      <c r="BSI131" s="3"/>
      <c r="BSJ131" s="3"/>
      <c r="BSK131" s="3"/>
      <c r="BSL131" s="3"/>
      <c r="BSM131" s="3"/>
      <c r="BSN131" s="3"/>
      <c r="BSO131" s="3"/>
      <c r="BSP131" s="3"/>
      <c r="BSQ131" s="3"/>
      <c r="BSR131" s="3"/>
      <c r="BSS131" s="3"/>
      <c r="BST131" s="3"/>
      <c r="BSU131" s="3"/>
      <c r="BSV131" s="3"/>
      <c r="BSW131" s="3"/>
      <c r="BSX131" s="3"/>
      <c r="BSY131" s="3"/>
      <c r="BSZ131" s="3"/>
      <c r="BTA131" s="3"/>
      <c r="BTB131" s="3"/>
      <c r="BTC131" s="3"/>
      <c r="BTD131" s="3"/>
      <c r="BTE131" s="3"/>
      <c r="BTF131" s="3"/>
      <c r="BTG131" s="3"/>
      <c r="BTH131" s="3"/>
      <c r="BTI131" s="3"/>
      <c r="BTJ131" s="3"/>
      <c r="BTK131" s="3"/>
      <c r="BTL131" s="3"/>
      <c r="BTM131" s="3"/>
      <c r="BTN131" s="3"/>
      <c r="BTO131" s="3"/>
      <c r="BTP131" s="3"/>
      <c r="BTQ131" s="3"/>
      <c r="BTR131" s="3"/>
      <c r="BTS131" s="3"/>
      <c r="BTT131" s="3"/>
      <c r="BTU131" s="3"/>
      <c r="BTV131" s="3"/>
      <c r="BTW131" s="3"/>
      <c r="BTX131" s="3"/>
      <c r="BTY131" s="3"/>
      <c r="BTZ131" s="3"/>
      <c r="BUA131" s="3"/>
      <c r="BUB131" s="3"/>
      <c r="BUC131" s="3"/>
      <c r="BUD131" s="3"/>
      <c r="BUE131" s="3"/>
      <c r="BUF131" s="3"/>
      <c r="BUG131" s="3"/>
      <c r="BUH131" s="3"/>
      <c r="BUI131" s="3"/>
      <c r="BUJ131" s="3"/>
      <c r="BUK131" s="3"/>
      <c r="BUL131" s="3"/>
      <c r="BUM131" s="3"/>
      <c r="BUN131" s="3"/>
      <c r="BUO131" s="3"/>
      <c r="BUP131" s="3"/>
      <c r="BUQ131" s="3"/>
      <c r="BUR131" s="3"/>
      <c r="BUS131" s="3"/>
      <c r="BUT131" s="3"/>
      <c r="BUU131" s="3"/>
      <c r="BUV131" s="3"/>
      <c r="BUW131" s="3"/>
      <c r="BUX131" s="3"/>
      <c r="BUY131" s="3"/>
      <c r="BUZ131" s="3"/>
      <c r="BVA131" s="3"/>
      <c r="BVB131" s="3"/>
      <c r="BVC131" s="3"/>
      <c r="BVD131" s="3"/>
      <c r="BVE131" s="3"/>
      <c r="BVF131" s="3"/>
      <c r="BVG131" s="3"/>
      <c r="BVH131" s="3"/>
      <c r="BVI131" s="3"/>
      <c r="BVJ131" s="3"/>
      <c r="BVK131" s="3"/>
      <c r="BVL131" s="3"/>
      <c r="BVM131" s="3"/>
      <c r="BVN131" s="3"/>
      <c r="BVO131" s="3"/>
      <c r="BVP131" s="3"/>
      <c r="BVQ131" s="3"/>
      <c r="BVR131" s="3"/>
      <c r="BVS131" s="3"/>
      <c r="BVT131" s="3"/>
      <c r="BVU131" s="3"/>
      <c r="BVV131" s="3"/>
      <c r="BVW131" s="3"/>
      <c r="BVX131" s="3"/>
      <c r="BVY131" s="3"/>
      <c r="BVZ131" s="3"/>
      <c r="BWA131" s="3"/>
      <c r="BWB131" s="3"/>
      <c r="BWC131" s="3"/>
      <c r="BWD131" s="3"/>
      <c r="BWE131" s="3"/>
      <c r="BWF131" s="3"/>
      <c r="BWG131" s="3"/>
      <c r="BWH131" s="3"/>
      <c r="BWI131" s="3"/>
      <c r="BWJ131" s="3"/>
      <c r="BWK131" s="3"/>
      <c r="BWL131" s="3"/>
      <c r="BWM131" s="3"/>
      <c r="BWN131" s="3"/>
      <c r="BWO131" s="3"/>
      <c r="BWP131" s="3"/>
      <c r="BWQ131" s="3"/>
      <c r="BWR131" s="3"/>
      <c r="BWS131" s="3"/>
      <c r="BWT131" s="3"/>
      <c r="BWU131" s="3"/>
      <c r="BWV131" s="3"/>
      <c r="BWW131" s="3"/>
      <c r="BWX131" s="3"/>
      <c r="BWY131" s="3"/>
      <c r="BWZ131" s="3"/>
      <c r="BXA131" s="3"/>
      <c r="BXB131" s="3"/>
      <c r="BXC131" s="3"/>
      <c r="BXD131" s="3"/>
      <c r="BXE131" s="3"/>
      <c r="BXF131" s="3"/>
      <c r="BXG131" s="3"/>
      <c r="BXH131" s="3"/>
      <c r="BXI131" s="3"/>
      <c r="BXJ131" s="3"/>
      <c r="BXK131" s="3"/>
      <c r="BXL131" s="3"/>
      <c r="BXM131" s="3"/>
      <c r="BXN131" s="3"/>
      <c r="BXO131" s="3"/>
      <c r="BXP131" s="3"/>
      <c r="BXQ131" s="3"/>
      <c r="BXR131" s="3"/>
      <c r="BXS131" s="3"/>
      <c r="BXT131" s="3"/>
      <c r="BXU131" s="3"/>
      <c r="BXV131" s="3"/>
      <c r="BXW131" s="3"/>
      <c r="BXX131" s="3"/>
      <c r="BXY131" s="3"/>
      <c r="BXZ131" s="3"/>
      <c r="BYA131" s="3"/>
      <c r="BYB131" s="3"/>
      <c r="BYC131" s="3"/>
      <c r="BYD131" s="3"/>
      <c r="BYE131" s="3"/>
      <c r="BYF131" s="3"/>
      <c r="BYG131" s="3"/>
      <c r="BYH131" s="3"/>
      <c r="BYI131" s="3"/>
      <c r="BYJ131" s="3"/>
      <c r="BYK131" s="3"/>
      <c r="BYL131" s="3"/>
      <c r="BYM131" s="3"/>
      <c r="BYN131" s="3"/>
      <c r="BYO131" s="3"/>
      <c r="BYP131" s="3"/>
      <c r="BYQ131" s="3"/>
      <c r="BYR131" s="3"/>
      <c r="BYS131" s="3"/>
      <c r="BYT131" s="3"/>
      <c r="BYU131" s="3"/>
      <c r="BYV131" s="3"/>
      <c r="BYW131" s="3"/>
      <c r="BYX131" s="3"/>
      <c r="BYY131" s="3"/>
      <c r="BYZ131" s="3"/>
      <c r="BZA131" s="3"/>
      <c r="BZB131" s="3"/>
      <c r="BZC131" s="3"/>
      <c r="BZD131" s="3"/>
      <c r="BZE131" s="3"/>
      <c r="BZF131" s="3"/>
      <c r="BZG131" s="3"/>
      <c r="BZH131" s="3"/>
      <c r="BZI131" s="3"/>
      <c r="BZJ131" s="3"/>
      <c r="BZK131" s="3"/>
      <c r="BZL131" s="3"/>
      <c r="BZM131" s="3"/>
      <c r="BZN131" s="3"/>
      <c r="BZO131" s="3"/>
      <c r="BZP131" s="3"/>
      <c r="BZQ131" s="3"/>
      <c r="BZR131" s="3"/>
      <c r="BZS131" s="3"/>
      <c r="BZT131" s="3"/>
      <c r="BZU131" s="3"/>
      <c r="BZV131" s="3"/>
      <c r="BZW131" s="3"/>
      <c r="BZX131" s="3"/>
      <c r="BZY131" s="3"/>
      <c r="BZZ131" s="3"/>
      <c r="CAA131" s="3"/>
      <c r="CAB131" s="3"/>
      <c r="CAC131" s="3"/>
      <c r="CAD131" s="3"/>
      <c r="CAE131" s="3"/>
      <c r="CAF131" s="3"/>
      <c r="CAG131" s="3"/>
      <c r="CAH131" s="3"/>
      <c r="CAI131" s="3"/>
      <c r="CAJ131" s="3"/>
      <c r="CAK131" s="3"/>
      <c r="CAL131" s="3"/>
      <c r="CAM131" s="3"/>
      <c r="CAN131" s="3"/>
      <c r="CAO131" s="3"/>
      <c r="CAP131" s="3"/>
      <c r="CAQ131" s="3"/>
      <c r="CAR131" s="3"/>
      <c r="CAS131" s="3"/>
      <c r="CAT131" s="3"/>
      <c r="CAU131" s="3"/>
      <c r="CAV131" s="3"/>
      <c r="CAW131" s="3"/>
      <c r="CAX131" s="3"/>
      <c r="CAY131" s="3"/>
      <c r="CAZ131" s="3"/>
      <c r="CBA131" s="3"/>
      <c r="CBB131" s="3"/>
      <c r="CBC131" s="3"/>
      <c r="CBD131" s="3"/>
      <c r="CBE131" s="3"/>
      <c r="CBF131" s="3"/>
      <c r="CBG131" s="3"/>
      <c r="CBH131" s="3"/>
      <c r="CBI131" s="3"/>
      <c r="CBJ131" s="3"/>
      <c r="CBK131" s="3"/>
      <c r="CBL131" s="3"/>
      <c r="CBM131" s="3"/>
      <c r="CBN131" s="3"/>
      <c r="CBO131" s="3"/>
      <c r="CBP131" s="3"/>
      <c r="CBQ131" s="3"/>
      <c r="CBR131" s="3"/>
      <c r="CBS131" s="3"/>
      <c r="CBT131" s="3"/>
      <c r="CBU131" s="3"/>
      <c r="CBV131" s="3"/>
      <c r="CBW131" s="3"/>
      <c r="CBX131" s="3"/>
      <c r="CBY131" s="3"/>
      <c r="CBZ131" s="3"/>
      <c r="CCA131" s="3"/>
      <c r="CCB131" s="3"/>
      <c r="CCC131" s="3"/>
      <c r="CCD131" s="3"/>
      <c r="CCE131" s="3"/>
      <c r="CCF131" s="3"/>
      <c r="CCG131" s="3"/>
      <c r="CCH131" s="3"/>
      <c r="CCI131" s="3"/>
      <c r="CCJ131" s="3"/>
      <c r="CCK131" s="3"/>
      <c r="CCL131" s="3"/>
      <c r="CCM131" s="3"/>
      <c r="CCN131" s="3"/>
      <c r="CCO131" s="3"/>
      <c r="CCP131" s="3"/>
      <c r="CCQ131" s="3"/>
      <c r="CCR131" s="3"/>
      <c r="CCS131" s="3"/>
      <c r="CCT131" s="3"/>
      <c r="CCU131" s="3"/>
      <c r="CCV131" s="3"/>
      <c r="CCW131" s="3"/>
      <c r="CCX131" s="3"/>
      <c r="CCY131" s="3"/>
      <c r="CCZ131" s="3"/>
      <c r="CDA131" s="3"/>
      <c r="CDB131" s="3"/>
      <c r="CDC131" s="3"/>
      <c r="CDD131" s="3"/>
      <c r="CDE131" s="3"/>
      <c r="CDF131" s="3"/>
      <c r="CDG131" s="3"/>
      <c r="CDH131" s="3"/>
      <c r="CDI131" s="3"/>
      <c r="CDJ131" s="3"/>
      <c r="CDK131" s="3"/>
      <c r="CDL131" s="3"/>
      <c r="CDM131" s="3"/>
      <c r="CDN131" s="3"/>
      <c r="CDO131" s="3"/>
      <c r="CDP131" s="3"/>
      <c r="CDQ131" s="3"/>
      <c r="CDR131" s="3"/>
      <c r="CDS131" s="3"/>
      <c r="CDT131" s="3"/>
      <c r="CDU131" s="3"/>
      <c r="CDV131" s="3"/>
      <c r="CDW131" s="3"/>
      <c r="CDX131" s="3"/>
      <c r="CDY131" s="3"/>
      <c r="CDZ131" s="3"/>
      <c r="CEA131" s="3"/>
      <c r="CEB131" s="3"/>
      <c r="CEC131" s="3"/>
      <c r="CED131" s="3"/>
      <c r="CEE131" s="3"/>
      <c r="CEF131" s="3"/>
      <c r="CEG131" s="3"/>
      <c r="CEH131" s="3"/>
      <c r="CEI131" s="3"/>
      <c r="CEJ131" s="3"/>
      <c r="CEK131" s="3"/>
      <c r="CEL131" s="3"/>
      <c r="CEM131" s="3"/>
      <c r="CEN131" s="3"/>
      <c r="CEO131" s="3"/>
      <c r="CEP131" s="3"/>
      <c r="CEQ131" s="3"/>
      <c r="CER131" s="3"/>
      <c r="CES131" s="3"/>
      <c r="CET131" s="3"/>
      <c r="CEU131" s="3"/>
      <c r="CEV131" s="3"/>
      <c r="CEW131" s="3"/>
      <c r="CEX131" s="3"/>
      <c r="CEY131" s="3"/>
      <c r="CEZ131" s="3"/>
      <c r="CFA131" s="3"/>
      <c r="CFB131" s="3"/>
      <c r="CFC131" s="3"/>
      <c r="CFD131" s="3"/>
      <c r="CFE131" s="3"/>
      <c r="CFF131" s="3"/>
      <c r="CFG131" s="3"/>
      <c r="CFH131" s="3"/>
      <c r="CFI131" s="3"/>
      <c r="CFJ131" s="3"/>
      <c r="CFK131" s="3"/>
      <c r="CFL131" s="3"/>
      <c r="CFM131" s="3"/>
      <c r="CFN131" s="3"/>
      <c r="CFO131" s="3"/>
      <c r="CFP131" s="3"/>
      <c r="CFQ131" s="3"/>
      <c r="CFR131" s="3"/>
      <c r="CFS131" s="3"/>
      <c r="CFT131" s="3"/>
      <c r="CFU131" s="3"/>
      <c r="CFV131" s="3"/>
      <c r="CFW131" s="3"/>
      <c r="CFX131" s="3"/>
      <c r="CFY131" s="3"/>
      <c r="CFZ131" s="3"/>
      <c r="CGA131" s="3"/>
      <c r="CGB131" s="3"/>
      <c r="CGC131" s="3"/>
      <c r="CGD131" s="3"/>
      <c r="CGE131" s="3"/>
      <c r="CGF131" s="3"/>
      <c r="CGG131" s="3"/>
      <c r="CGH131" s="3"/>
      <c r="CGI131" s="3"/>
      <c r="CGJ131" s="3"/>
      <c r="CGK131" s="3"/>
      <c r="CGL131" s="3"/>
      <c r="CGM131" s="3"/>
      <c r="CGN131" s="3"/>
      <c r="CGO131" s="3"/>
      <c r="CGP131" s="3"/>
      <c r="CGQ131" s="3"/>
      <c r="CGR131" s="3"/>
      <c r="CGS131" s="3"/>
      <c r="CGT131" s="3"/>
      <c r="CGU131" s="3"/>
      <c r="CGV131" s="3"/>
      <c r="CGW131" s="3"/>
      <c r="CGX131" s="3"/>
      <c r="CGY131" s="3"/>
      <c r="CGZ131" s="3"/>
      <c r="CHA131" s="3"/>
      <c r="CHB131" s="3"/>
      <c r="CHC131" s="3"/>
      <c r="CHD131" s="3"/>
      <c r="CHE131" s="3"/>
      <c r="CHF131" s="3"/>
      <c r="CHG131" s="3"/>
      <c r="CHH131" s="3"/>
      <c r="CHI131" s="3"/>
      <c r="CHJ131" s="3"/>
      <c r="CHK131" s="3"/>
      <c r="CHL131" s="3"/>
      <c r="CHM131" s="3"/>
      <c r="CHN131" s="3"/>
      <c r="CHO131" s="3"/>
      <c r="CHP131" s="3"/>
      <c r="CHQ131" s="3"/>
      <c r="CHR131" s="3"/>
      <c r="CHS131" s="3"/>
      <c r="CHT131" s="3"/>
      <c r="CHU131" s="3"/>
      <c r="CHV131" s="3"/>
      <c r="CHW131" s="3"/>
      <c r="CHX131" s="3"/>
      <c r="CHY131" s="3"/>
      <c r="CHZ131" s="3"/>
      <c r="CIA131" s="3"/>
      <c r="CIB131" s="3"/>
      <c r="CIC131" s="3"/>
      <c r="CID131" s="3"/>
      <c r="CIE131" s="3"/>
      <c r="CIF131" s="3"/>
      <c r="CIG131" s="3"/>
      <c r="CIH131" s="3"/>
      <c r="CII131" s="3"/>
      <c r="CIJ131" s="3"/>
      <c r="CIK131" s="3"/>
      <c r="CIL131" s="3"/>
      <c r="CIM131" s="3"/>
      <c r="CIN131" s="3"/>
      <c r="CIO131" s="3"/>
      <c r="CIP131" s="3"/>
      <c r="CIQ131" s="3"/>
      <c r="CIR131" s="3"/>
      <c r="CIS131" s="3"/>
      <c r="CIT131" s="3"/>
      <c r="CIU131" s="3"/>
      <c r="CIV131" s="3"/>
      <c r="CIW131" s="3"/>
      <c r="CIX131" s="3"/>
      <c r="CIY131" s="3"/>
      <c r="CIZ131" s="3"/>
      <c r="CJA131" s="3"/>
      <c r="CJB131" s="3"/>
      <c r="CJC131" s="3"/>
      <c r="CJD131" s="3"/>
      <c r="CJE131" s="3"/>
      <c r="CJF131" s="3"/>
      <c r="CJG131" s="3"/>
      <c r="CJH131" s="3"/>
      <c r="CJI131" s="3"/>
      <c r="CJJ131" s="3"/>
      <c r="CJK131" s="3"/>
      <c r="CJL131" s="3"/>
      <c r="CJM131" s="3"/>
      <c r="CJN131" s="3"/>
      <c r="CJO131" s="3"/>
      <c r="CJP131" s="3"/>
      <c r="CJQ131" s="3"/>
      <c r="CJR131" s="3"/>
      <c r="CJS131" s="3"/>
      <c r="CJT131" s="3"/>
      <c r="CJU131" s="3"/>
      <c r="CJV131" s="3"/>
      <c r="CJW131" s="3"/>
      <c r="CJX131" s="3"/>
      <c r="CJY131" s="3"/>
      <c r="CJZ131" s="3"/>
      <c r="CKA131" s="3"/>
      <c r="CKB131" s="3"/>
      <c r="CKC131" s="3"/>
      <c r="CKD131" s="3"/>
      <c r="CKE131" s="3"/>
      <c r="CKF131" s="3"/>
      <c r="CKG131" s="3"/>
      <c r="CKH131" s="3"/>
      <c r="CKI131" s="3"/>
      <c r="CKJ131" s="3"/>
      <c r="CKK131" s="3"/>
      <c r="CKL131" s="3"/>
      <c r="CKM131" s="3"/>
      <c r="CKN131" s="3"/>
      <c r="CKO131" s="3"/>
      <c r="CKP131" s="3"/>
      <c r="CKQ131" s="3"/>
      <c r="CKR131" s="3"/>
      <c r="CKS131" s="3"/>
      <c r="CKT131" s="3"/>
      <c r="CKU131" s="3"/>
      <c r="CKV131" s="3"/>
      <c r="CKW131" s="3"/>
      <c r="CKX131" s="3"/>
      <c r="CKY131" s="3"/>
      <c r="CKZ131" s="3"/>
      <c r="CLA131" s="3"/>
      <c r="CLB131" s="3"/>
      <c r="CLC131" s="3"/>
      <c r="CLD131" s="3"/>
      <c r="CLE131" s="3"/>
      <c r="CLF131" s="3"/>
      <c r="CLG131" s="3"/>
      <c r="CLH131" s="3"/>
      <c r="CLI131" s="3"/>
      <c r="CLJ131" s="3"/>
      <c r="CLK131" s="3"/>
      <c r="CLL131" s="3"/>
      <c r="CLM131" s="3"/>
      <c r="CLN131" s="3"/>
      <c r="CLO131" s="3"/>
      <c r="CLP131" s="3"/>
      <c r="CLQ131" s="3"/>
      <c r="CLR131" s="3"/>
      <c r="CLS131" s="3"/>
      <c r="CLT131" s="3"/>
      <c r="CLU131" s="3"/>
      <c r="CLV131" s="3"/>
      <c r="CLW131" s="3"/>
      <c r="CLX131" s="3"/>
      <c r="CLY131" s="3"/>
      <c r="CLZ131" s="3"/>
      <c r="CMA131" s="3"/>
      <c r="CMB131" s="3"/>
      <c r="CMC131" s="3"/>
      <c r="CMD131" s="3"/>
      <c r="CME131" s="3"/>
      <c r="CMF131" s="3"/>
      <c r="CMG131" s="3"/>
      <c r="CMH131" s="3"/>
      <c r="CMI131" s="3"/>
      <c r="CMJ131" s="3"/>
      <c r="CMK131" s="3"/>
      <c r="CML131" s="3"/>
      <c r="CMM131" s="3"/>
      <c r="CMN131" s="3"/>
      <c r="CMO131" s="3"/>
      <c r="CMP131" s="3"/>
      <c r="CMQ131" s="3"/>
      <c r="CMR131" s="3"/>
      <c r="CMS131" s="3"/>
      <c r="CMT131" s="3"/>
      <c r="CMU131" s="3"/>
      <c r="CMV131" s="3"/>
      <c r="CMW131" s="3"/>
      <c r="CMX131" s="3"/>
      <c r="CMY131" s="3"/>
      <c r="CMZ131" s="3"/>
      <c r="CNA131" s="3"/>
      <c r="CNB131" s="3"/>
      <c r="CNC131" s="3"/>
      <c r="CND131" s="3"/>
      <c r="CNE131" s="3"/>
      <c r="CNF131" s="3"/>
      <c r="CNG131" s="3"/>
      <c r="CNH131" s="3"/>
      <c r="CNI131" s="3"/>
      <c r="CNJ131" s="3"/>
      <c r="CNK131" s="3"/>
      <c r="CNL131" s="3"/>
      <c r="CNM131" s="3"/>
      <c r="CNN131" s="3"/>
      <c r="CNO131" s="3"/>
      <c r="CNP131" s="3"/>
      <c r="CNQ131" s="3"/>
      <c r="CNR131" s="3"/>
      <c r="CNS131" s="3"/>
      <c r="CNT131" s="3"/>
      <c r="CNU131" s="3"/>
      <c r="CNV131" s="3"/>
      <c r="CNW131" s="3"/>
      <c r="CNX131" s="3"/>
      <c r="CNY131" s="3"/>
      <c r="CNZ131" s="3"/>
      <c r="COA131" s="3"/>
      <c r="COB131" s="3"/>
      <c r="COC131" s="3"/>
      <c r="COD131" s="3"/>
      <c r="COE131" s="3"/>
      <c r="COF131" s="3"/>
      <c r="COG131" s="3"/>
      <c r="COH131" s="3"/>
      <c r="COI131" s="3"/>
      <c r="COJ131" s="3"/>
      <c r="COK131" s="3"/>
      <c r="COL131" s="3"/>
      <c r="COM131" s="3"/>
      <c r="CON131" s="3"/>
      <c r="COO131" s="3"/>
      <c r="COP131" s="3"/>
      <c r="COQ131" s="3"/>
      <c r="COR131" s="3"/>
      <c r="COS131" s="3"/>
      <c r="COT131" s="3"/>
      <c r="COU131" s="3"/>
      <c r="COV131" s="3"/>
      <c r="COW131" s="3"/>
      <c r="COX131" s="3"/>
      <c r="COY131" s="3"/>
      <c r="COZ131" s="3"/>
      <c r="CPA131" s="3"/>
      <c r="CPB131" s="3"/>
      <c r="CPC131" s="3"/>
      <c r="CPD131" s="3"/>
      <c r="CPE131" s="3"/>
      <c r="CPF131" s="3"/>
      <c r="CPG131" s="3"/>
      <c r="CPH131" s="3"/>
      <c r="CPI131" s="3"/>
      <c r="CPJ131" s="3"/>
      <c r="CPK131" s="3"/>
      <c r="CPL131" s="3"/>
      <c r="CPM131" s="3"/>
      <c r="CPN131" s="3"/>
      <c r="CPO131" s="3"/>
      <c r="CPP131" s="3"/>
      <c r="CPQ131" s="3"/>
      <c r="CPR131" s="3"/>
      <c r="CPS131" s="3"/>
      <c r="CPT131" s="3"/>
      <c r="CPU131" s="3"/>
      <c r="CPV131" s="3"/>
      <c r="CPW131" s="3"/>
      <c r="CPX131" s="3"/>
      <c r="CPY131" s="3"/>
      <c r="CPZ131" s="3"/>
      <c r="CQA131" s="3"/>
      <c r="CQB131" s="3"/>
      <c r="CQC131" s="3"/>
      <c r="CQD131" s="3"/>
      <c r="CQE131" s="3"/>
      <c r="CQF131" s="3"/>
      <c r="CQG131" s="3"/>
      <c r="CQH131" s="3"/>
      <c r="CQI131" s="3"/>
      <c r="CQJ131" s="3"/>
      <c r="CQK131" s="3"/>
      <c r="CQL131" s="3"/>
      <c r="CQM131" s="3"/>
      <c r="CQN131" s="3"/>
      <c r="CQO131" s="3"/>
      <c r="CQP131" s="3"/>
      <c r="CQQ131" s="3"/>
      <c r="CQR131" s="3"/>
      <c r="CQS131" s="3"/>
      <c r="CQT131" s="3"/>
      <c r="CQU131" s="3"/>
      <c r="CQV131" s="3"/>
      <c r="CQW131" s="3"/>
      <c r="CQX131" s="3"/>
      <c r="CQY131" s="3"/>
      <c r="CQZ131" s="3"/>
      <c r="CRA131" s="3"/>
      <c r="CRB131" s="3"/>
      <c r="CRC131" s="3"/>
      <c r="CRD131" s="3"/>
      <c r="CRE131" s="3"/>
      <c r="CRF131" s="3"/>
      <c r="CRG131" s="3"/>
      <c r="CRH131" s="3"/>
      <c r="CRI131" s="3"/>
      <c r="CRJ131" s="3"/>
      <c r="CRK131" s="3"/>
      <c r="CRL131" s="3"/>
      <c r="CRM131" s="3"/>
      <c r="CRN131" s="3"/>
      <c r="CRO131" s="3"/>
      <c r="CRP131" s="3"/>
      <c r="CRQ131" s="3"/>
      <c r="CRR131" s="3"/>
      <c r="CRS131" s="3"/>
      <c r="CRT131" s="3"/>
      <c r="CRU131" s="3"/>
      <c r="CRV131" s="3"/>
      <c r="CRW131" s="3"/>
      <c r="CRX131" s="3"/>
      <c r="CRY131" s="3"/>
      <c r="CRZ131" s="3"/>
      <c r="CSA131" s="3"/>
      <c r="CSB131" s="3"/>
      <c r="CSC131" s="3"/>
      <c r="CSD131" s="3"/>
      <c r="CSE131" s="3"/>
      <c r="CSF131" s="3"/>
      <c r="CSG131" s="3"/>
      <c r="CSH131" s="3"/>
      <c r="CSI131" s="3"/>
      <c r="CSJ131" s="3"/>
      <c r="CSK131" s="3"/>
      <c r="CSL131" s="3"/>
      <c r="CSM131" s="3"/>
      <c r="CSN131" s="3"/>
      <c r="CSO131" s="3"/>
      <c r="CSP131" s="3"/>
      <c r="CSQ131" s="3"/>
      <c r="CSR131" s="3"/>
      <c r="CSS131" s="3"/>
      <c r="CST131" s="3"/>
      <c r="CSU131" s="3"/>
      <c r="CSV131" s="3"/>
      <c r="CSW131" s="3"/>
      <c r="CSX131" s="3"/>
      <c r="CSY131" s="3"/>
      <c r="CSZ131" s="3"/>
      <c r="CTA131" s="3"/>
      <c r="CTB131" s="3"/>
      <c r="CTC131" s="3"/>
      <c r="CTD131" s="3"/>
      <c r="CTE131" s="3"/>
      <c r="CTF131" s="3"/>
      <c r="CTG131" s="3"/>
      <c r="CTH131" s="3"/>
      <c r="CTI131" s="3"/>
      <c r="CTJ131" s="3"/>
      <c r="CTK131" s="3"/>
      <c r="CTL131" s="3"/>
      <c r="CTM131" s="3"/>
      <c r="CTN131" s="3"/>
      <c r="CTO131" s="3"/>
      <c r="CTP131" s="3"/>
      <c r="CTQ131" s="3"/>
      <c r="CTR131" s="3"/>
      <c r="CTS131" s="3"/>
      <c r="CTT131" s="3"/>
      <c r="CTU131" s="3"/>
      <c r="CTV131" s="3"/>
      <c r="CTW131" s="3"/>
      <c r="CTX131" s="3"/>
      <c r="CTY131" s="3"/>
      <c r="CTZ131" s="3"/>
      <c r="CUA131" s="3"/>
      <c r="CUB131" s="3"/>
      <c r="CUC131" s="3"/>
      <c r="CUD131" s="3"/>
      <c r="CUE131" s="3"/>
      <c r="CUF131" s="3"/>
      <c r="CUG131" s="3"/>
      <c r="CUH131" s="3"/>
      <c r="CUI131" s="3"/>
      <c r="CUJ131" s="3"/>
      <c r="CUK131" s="3"/>
      <c r="CUL131" s="3"/>
      <c r="CUM131" s="3"/>
      <c r="CUN131" s="3"/>
      <c r="CUO131" s="3"/>
      <c r="CUP131" s="3"/>
      <c r="CUQ131" s="3"/>
      <c r="CUR131" s="3"/>
      <c r="CUS131" s="3"/>
      <c r="CUT131" s="3"/>
      <c r="CUU131" s="3"/>
      <c r="CUV131" s="3"/>
      <c r="CUW131" s="3"/>
      <c r="CUX131" s="3"/>
      <c r="CUY131" s="3"/>
      <c r="CUZ131" s="3"/>
      <c r="CVA131" s="3"/>
      <c r="CVB131" s="3"/>
      <c r="CVC131" s="3"/>
      <c r="CVD131" s="3"/>
      <c r="CVE131" s="3"/>
      <c r="CVF131" s="3"/>
      <c r="CVG131" s="3"/>
      <c r="CVH131" s="3"/>
      <c r="CVI131" s="3"/>
      <c r="CVJ131" s="3"/>
      <c r="CVK131" s="3"/>
      <c r="CVL131" s="3"/>
      <c r="CVM131" s="3"/>
      <c r="CVN131" s="3"/>
      <c r="CVO131" s="3"/>
      <c r="CVP131" s="3"/>
      <c r="CVQ131" s="3"/>
      <c r="CVR131" s="3"/>
      <c r="CVS131" s="3"/>
      <c r="CVT131" s="3"/>
      <c r="CVU131" s="3"/>
      <c r="CVV131" s="3"/>
      <c r="CVW131" s="3"/>
      <c r="CVX131" s="3"/>
      <c r="CVY131" s="3"/>
      <c r="CVZ131" s="3"/>
      <c r="CWA131" s="3"/>
      <c r="CWB131" s="3"/>
      <c r="CWC131" s="3"/>
      <c r="CWD131" s="3"/>
      <c r="CWE131" s="3"/>
      <c r="CWF131" s="3"/>
      <c r="CWG131" s="3"/>
      <c r="CWH131" s="3"/>
      <c r="CWI131" s="3"/>
      <c r="CWJ131" s="3"/>
      <c r="CWK131" s="3"/>
      <c r="CWL131" s="3"/>
      <c r="CWM131" s="3"/>
      <c r="CWN131" s="3"/>
      <c r="CWO131" s="3"/>
      <c r="CWP131" s="3"/>
      <c r="CWQ131" s="3"/>
      <c r="CWR131" s="3"/>
    </row>
    <row r="132" spans="1:2644" ht="30" customHeight="1" x14ac:dyDescent="0.25">
      <c r="A132" s="558" t="s">
        <v>142</v>
      </c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60"/>
      <c r="T132" s="683">
        <f>SUM(T70,T32)</f>
        <v>7384</v>
      </c>
      <c r="U132" s="684"/>
      <c r="V132" s="684">
        <f>SUM(V32,V70)</f>
        <v>3442</v>
      </c>
      <c r="W132" s="685"/>
      <c r="X132" s="683">
        <f>SUM(X32,X70)</f>
        <v>1532</v>
      </c>
      <c r="Y132" s="684"/>
      <c r="Z132" s="684">
        <f>SUM(Z32,Z70)</f>
        <v>832</v>
      </c>
      <c r="AA132" s="684"/>
      <c r="AB132" s="684">
        <f>SUM(AB32,AB70)</f>
        <v>1044</v>
      </c>
      <c r="AC132" s="684"/>
      <c r="AD132" s="684">
        <f>SUM(AD32,AD70)</f>
        <v>34</v>
      </c>
      <c r="AE132" s="686"/>
      <c r="AF132" s="194">
        <f>SUM(AF70,AF32)</f>
        <v>1034</v>
      </c>
      <c r="AG132" s="189">
        <f>SUM(AG70,AG32)</f>
        <v>544</v>
      </c>
      <c r="AH132" s="191">
        <f>SUM(AH70,AH32)</f>
        <v>28</v>
      </c>
      <c r="AI132" s="203">
        <f>SUM(AI70,AI32)</f>
        <v>1022</v>
      </c>
      <c r="AJ132" s="189">
        <f>SUM(AJ70,AJ32)</f>
        <v>500</v>
      </c>
      <c r="AK132" s="191">
        <f>SUM(AK70,AK32)</f>
        <v>29</v>
      </c>
      <c r="AL132" s="203">
        <f>SUM(AL70,AL32)</f>
        <v>1104</v>
      </c>
      <c r="AM132" s="189">
        <f>SUM(AM70,AM32)</f>
        <v>516</v>
      </c>
      <c r="AN132" s="204">
        <f>SUM(AN70,AN32)</f>
        <v>30</v>
      </c>
      <c r="AO132" s="194">
        <f>SUM(AO70,AO32)</f>
        <v>1094</v>
      </c>
      <c r="AP132" s="189">
        <f>SUM(AP70,AP32)</f>
        <v>506</v>
      </c>
      <c r="AQ132" s="204">
        <f>SUM(AQ70,AQ32)</f>
        <v>30</v>
      </c>
      <c r="AR132" s="194">
        <f>SUM(AR70,AR32)</f>
        <v>984</v>
      </c>
      <c r="AS132" s="189">
        <f>SUM(AS70,AS32)</f>
        <v>446</v>
      </c>
      <c r="AT132" s="191">
        <f>SUM(AT70,AT32)</f>
        <v>27</v>
      </c>
      <c r="AU132" s="203">
        <f>SUM(AU70,AU32)</f>
        <v>1012</v>
      </c>
      <c r="AV132" s="189">
        <f>SUM(AV70,AV32)</f>
        <v>450</v>
      </c>
      <c r="AW132" s="204">
        <f>SUM(AW70,AW32)</f>
        <v>27</v>
      </c>
      <c r="AX132" s="194">
        <f>SUM(AX70,AX32)</f>
        <v>1134</v>
      </c>
      <c r="AY132" s="189">
        <f>SUM(AY70,AY32)</f>
        <v>480</v>
      </c>
      <c r="AZ132" s="191">
        <f>SUM(AZ70,AZ32)</f>
        <v>33</v>
      </c>
      <c r="BA132" s="203">
        <f>SUM(BA70,BA32)</f>
        <v>0</v>
      </c>
      <c r="BB132" s="189">
        <f>SUM(BB70,BB32)</f>
        <v>0</v>
      </c>
      <c r="BC132" s="204">
        <f>SUM(BC70,BC32)</f>
        <v>0</v>
      </c>
      <c r="BD132" s="683">
        <f>SUM(BD32,BD70)</f>
        <v>204</v>
      </c>
      <c r="BE132" s="686"/>
      <c r="BF132" s="397"/>
      <c r="BG132" s="398"/>
      <c r="BH132" s="398"/>
      <c r="BI132" s="533"/>
      <c r="BJ132" s="58"/>
    </row>
    <row r="133" spans="1:2644" ht="30" customHeight="1" x14ac:dyDescent="0.25">
      <c r="A133" s="411" t="s">
        <v>20</v>
      </c>
      <c r="B133" s="412"/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21"/>
      <c r="T133" s="665"/>
      <c r="U133" s="666"/>
      <c r="V133" s="409"/>
      <c r="W133" s="410"/>
      <c r="X133" s="408"/>
      <c r="Y133" s="409"/>
      <c r="Z133" s="409"/>
      <c r="AA133" s="409"/>
      <c r="AB133" s="409"/>
      <c r="AC133" s="409"/>
      <c r="AD133" s="409"/>
      <c r="AE133" s="432"/>
      <c r="AF133" s="667">
        <f>ROUND(AG132/17,0)</f>
        <v>32</v>
      </c>
      <c r="AG133" s="666"/>
      <c r="AH133" s="668"/>
      <c r="AI133" s="665">
        <f>ROUND(AJ132/16,0)</f>
        <v>31</v>
      </c>
      <c r="AJ133" s="666"/>
      <c r="AK133" s="668"/>
      <c r="AL133" s="665">
        <f>ROUND(AM132/17,0)</f>
        <v>30</v>
      </c>
      <c r="AM133" s="666"/>
      <c r="AN133" s="687"/>
      <c r="AO133" s="667">
        <f>ROUND(AP132/17,0)</f>
        <v>30</v>
      </c>
      <c r="AP133" s="666"/>
      <c r="AQ133" s="687"/>
      <c r="AR133" s="667">
        <f>ROUND(AS132/16,0)</f>
        <v>28</v>
      </c>
      <c r="AS133" s="666"/>
      <c r="AT133" s="668"/>
      <c r="AU133" s="665">
        <f>ROUND(AV132/16,0)</f>
        <v>28</v>
      </c>
      <c r="AV133" s="666"/>
      <c r="AW133" s="687"/>
      <c r="AX133" s="667">
        <f>ROUND(AY132/17,0)</f>
        <v>28</v>
      </c>
      <c r="AY133" s="666"/>
      <c r="AZ133" s="668"/>
      <c r="BA133" s="665"/>
      <c r="BB133" s="666"/>
      <c r="BC133" s="687"/>
      <c r="BD133" s="408"/>
      <c r="BE133" s="432"/>
      <c r="BF133" s="408"/>
      <c r="BG133" s="409"/>
      <c r="BH133" s="409"/>
      <c r="BI133" s="432"/>
      <c r="BJ133" s="58"/>
    </row>
    <row r="134" spans="1:2644" ht="30" customHeight="1" x14ac:dyDescent="0.25">
      <c r="A134" s="411" t="s">
        <v>21</v>
      </c>
      <c r="B134" s="412"/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21"/>
      <c r="T134" s="665">
        <f>SUM(AF134:BC134)</f>
        <v>2</v>
      </c>
      <c r="U134" s="666"/>
      <c r="V134" s="409"/>
      <c r="W134" s="410"/>
      <c r="X134" s="408"/>
      <c r="Y134" s="409"/>
      <c r="Z134" s="409"/>
      <c r="AA134" s="409"/>
      <c r="AB134" s="409"/>
      <c r="AC134" s="409"/>
      <c r="AD134" s="409"/>
      <c r="AE134" s="432"/>
      <c r="AF134" s="445"/>
      <c r="AG134" s="409"/>
      <c r="AH134" s="410"/>
      <c r="AI134" s="408"/>
      <c r="AJ134" s="409"/>
      <c r="AK134" s="410"/>
      <c r="AL134" s="408">
        <v>1</v>
      </c>
      <c r="AM134" s="409"/>
      <c r="AN134" s="432"/>
      <c r="AO134" s="445"/>
      <c r="AP134" s="409"/>
      <c r="AQ134" s="432"/>
      <c r="AR134" s="445"/>
      <c r="AS134" s="409"/>
      <c r="AT134" s="410"/>
      <c r="AU134" s="408">
        <v>1</v>
      </c>
      <c r="AV134" s="409"/>
      <c r="AW134" s="432"/>
      <c r="AX134" s="445"/>
      <c r="AY134" s="409"/>
      <c r="AZ134" s="410"/>
      <c r="BA134" s="408"/>
      <c r="BB134" s="409"/>
      <c r="BC134" s="432"/>
      <c r="BD134" s="408"/>
      <c r="BE134" s="432"/>
      <c r="BF134" s="408"/>
      <c r="BG134" s="409"/>
      <c r="BH134" s="409"/>
      <c r="BI134" s="432"/>
      <c r="BJ134" s="58"/>
    </row>
    <row r="135" spans="1:2644" ht="30" customHeight="1" x14ac:dyDescent="0.25">
      <c r="A135" s="411" t="s">
        <v>2</v>
      </c>
      <c r="B135" s="412"/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21"/>
      <c r="T135" s="665">
        <f t="shared" ref="T135:T137" si="34">SUM(AF135:BC135)</f>
        <v>3</v>
      </c>
      <c r="U135" s="666"/>
      <c r="V135" s="409"/>
      <c r="W135" s="410"/>
      <c r="X135" s="408"/>
      <c r="Y135" s="409"/>
      <c r="Z135" s="409"/>
      <c r="AA135" s="409"/>
      <c r="AB135" s="409"/>
      <c r="AC135" s="409"/>
      <c r="AD135" s="409"/>
      <c r="AE135" s="432"/>
      <c r="AF135" s="667"/>
      <c r="AG135" s="666"/>
      <c r="AH135" s="668"/>
      <c r="AI135" s="665"/>
      <c r="AJ135" s="666"/>
      <c r="AK135" s="668"/>
      <c r="AL135" s="665"/>
      <c r="AM135" s="666"/>
      <c r="AN135" s="687"/>
      <c r="AO135" s="667">
        <v>1</v>
      </c>
      <c r="AP135" s="666"/>
      <c r="AQ135" s="687"/>
      <c r="AR135" s="667">
        <v>1</v>
      </c>
      <c r="AS135" s="666"/>
      <c r="AT135" s="668"/>
      <c r="AU135" s="665"/>
      <c r="AV135" s="666"/>
      <c r="AW135" s="687"/>
      <c r="AX135" s="667">
        <v>1</v>
      </c>
      <c r="AY135" s="666"/>
      <c r="AZ135" s="668"/>
      <c r="BA135" s="408"/>
      <c r="BB135" s="409"/>
      <c r="BC135" s="432"/>
      <c r="BD135" s="408"/>
      <c r="BE135" s="432"/>
      <c r="BF135" s="408"/>
      <c r="BG135" s="409"/>
      <c r="BH135" s="409"/>
      <c r="BI135" s="432"/>
      <c r="BJ135" s="58"/>
    </row>
    <row r="136" spans="1:2644" ht="30" customHeight="1" x14ac:dyDescent="0.35">
      <c r="A136" s="411" t="s">
        <v>22</v>
      </c>
      <c r="B136" s="412"/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21"/>
      <c r="T136" s="665">
        <f t="shared" si="34"/>
        <v>30</v>
      </c>
      <c r="U136" s="666"/>
      <c r="V136" s="409"/>
      <c r="W136" s="410"/>
      <c r="X136" s="408"/>
      <c r="Y136" s="409"/>
      <c r="Z136" s="409"/>
      <c r="AA136" s="409"/>
      <c r="AB136" s="409"/>
      <c r="AC136" s="409"/>
      <c r="AD136" s="409"/>
      <c r="AE136" s="432"/>
      <c r="AF136" s="667">
        <v>4</v>
      </c>
      <c r="AG136" s="666"/>
      <c r="AH136" s="668"/>
      <c r="AI136" s="665">
        <v>4</v>
      </c>
      <c r="AJ136" s="666"/>
      <c r="AK136" s="668"/>
      <c r="AL136" s="665">
        <v>5</v>
      </c>
      <c r="AM136" s="666"/>
      <c r="AN136" s="687"/>
      <c r="AO136" s="667">
        <v>4</v>
      </c>
      <c r="AP136" s="666"/>
      <c r="AQ136" s="687"/>
      <c r="AR136" s="667">
        <v>4</v>
      </c>
      <c r="AS136" s="666"/>
      <c r="AT136" s="668"/>
      <c r="AU136" s="665">
        <v>4</v>
      </c>
      <c r="AV136" s="666"/>
      <c r="AW136" s="687"/>
      <c r="AX136" s="667">
        <v>5</v>
      </c>
      <c r="AY136" s="666"/>
      <c r="AZ136" s="668"/>
      <c r="BA136" s="408"/>
      <c r="BB136" s="409"/>
      <c r="BC136" s="432"/>
      <c r="BD136" s="408"/>
      <c r="BE136" s="432"/>
      <c r="BF136" s="408"/>
      <c r="BG136" s="409"/>
      <c r="BH136" s="409"/>
      <c r="BI136" s="432"/>
      <c r="BJ136" s="59"/>
    </row>
    <row r="137" spans="1:2644" ht="26.4" customHeight="1" thickBot="1" x14ac:dyDescent="0.3">
      <c r="A137" s="551" t="s">
        <v>23</v>
      </c>
      <c r="B137" s="552"/>
      <c r="C137" s="552"/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3"/>
      <c r="T137" s="760">
        <f t="shared" si="34"/>
        <v>27</v>
      </c>
      <c r="U137" s="698"/>
      <c r="V137" s="529"/>
      <c r="W137" s="618"/>
      <c r="X137" s="571"/>
      <c r="Y137" s="529"/>
      <c r="Z137" s="529"/>
      <c r="AA137" s="529"/>
      <c r="AB137" s="529"/>
      <c r="AC137" s="529"/>
      <c r="AD137" s="529"/>
      <c r="AE137" s="530"/>
      <c r="AF137" s="697">
        <v>6</v>
      </c>
      <c r="AG137" s="698"/>
      <c r="AH137" s="699"/>
      <c r="AI137" s="760">
        <v>4</v>
      </c>
      <c r="AJ137" s="698"/>
      <c r="AK137" s="699"/>
      <c r="AL137" s="760">
        <v>4</v>
      </c>
      <c r="AM137" s="698"/>
      <c r="AN137" s="783"/>
      <c r="AO137" s="697">
        <v>5</v>
      </c>
      <c r="AP137" s="698"/>
      <c r="AQ137" s="783"/>
      <c r="AR137" s="697">
        <v>4</v>
      </c>
      <c r="AS137" s="698"/>
      <c r="AT137" s="699"/>
      <c r="AU137" s="760">
        <v>3</v>
      </c>
      <c r="AV137" s="698"/>
      <c r="AW137" s="783"/>
      <c r="AX137" s="697">
        <v>1</v>
      </c>
      <c r="AY137" s="698"/>
      <c r="AZ137" s="699"/>
      <c r="BA137" s="571"/>
      <c r="BB137" s="529"/>
      <c r="BC137" s="530"/>
      <c r="BD137" s="571"/>
      <c r="BE137" s="530"/>
      <c r="BF137" s="571"/>
      <c r="BG137" s="529"/>
      <c r="BH137" s="529"/>
      <c r="BI137" s="530"/>
      <c r="BJ137" s="60"/>
    </row>
    <row r="138" spans="1:2644" ht="51.6" customHeight="1" thickBot="1" x14ac:dyDescent="0.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  <c r="S138" s="1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5"/>
      <c r="BG138" s="5"/>
      <c r="BH138" s="5"/>
      <c r="BI138" s="5"/>
      <c r="BJ138" s="61"/>
    </row>
    <row r="139" spans="1:2644" ht="47.25" customHeight="1" thickBot="1" x14ac:dyDescent="0.3">
      <c r="A139" s="480" t="s">
        <v>72</v>
      </c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2"/>
      <c r="Q139" s="480" t="s">
        <v>104</v>
      </c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2"/>
      <c r="AF139" s="561" t="s">
        <v>71</v>
      </c>
      <c r="AG139" s="562"/>
      <c r="AH139" s="562"/>
      <c r="AI139" s="562"/>
      <c r="AJ139" s="562"/>
      <c r="AK139" s="562"/>
      <c r="AL139" s="562"/>
      <c r="AM139" s="562"/>
      <c r="AN139" s="562"/>
      <c r="AO139" s="562"/>
      <c r="AP139" s="562"/>
      <c r="AQ139" s="562"/>
      <c r="AR139" s="562"/>
      <c r="AS139" s="562"/>
      <c r="AT139" s="563"/>
      <c r="AU139" s="562" t="s">
        <v>70</v>
      </c>
      <c r="AV139" s="562"/>
      <c r="AW139" s="562"/>
      <c r="AX139" s="562"/>
      <c r="AY139" s="562"/>
      <c r="AZ139" s="562"/>
      <c r="BA139" s="562"/>
      <c r="BB139" s="562"/>
      <c r="BC139" s="562"/>
      <c r="BD139" s="562"/>
      <c r="BE139" s="562"/>
      <c r="BF139" s="562"/>
      <c r="BG139" s="562"/>
      <c r="BH139" s="562"/>
      <c r="BI139" s="563"/>
      <c r="BJ139" s="61"/>
    </row>
    <row r="140" spans="1:2644" ht="54" customHeight="1" x14ac:dyDescent="0.25">
      <c r="A140" s="781" t="s">
        <v>31</v>
      </c>
      <c r="B140" s="694"/>
      <c r="C140" s="694"/>
      <c r="D140" s="694"/>
      <c r="E140" s="694"/>
      <c r="F140" s="694"/>
      <c r="G140" s="589"/>
      <c r="H140" s="626" t="s">
        <v>30</v>
      </c>
      <c r="I140" s="626"/>
      <c r="J140" s="626"/>
      <c r="K140" s="626" t="s">
        <v>32</v>
      </c>
      <c r="L140" s="626"/>
      <c r="M140" s="626"/>
      <c r="N140" s="695" t="s">
        <v>375</v>
      </c>
      <c r="O140" s="404"/>
      <c r="P140" s="405"/>
      <c r="Q140" s="761" t="s">
        <v>31</v>
      </c>
      <c r="R140" s="762"/>
      <c r="S140" s="762"/>
      <c r="T140" s="762"/>
      <c r="U140" s="762"/>
      <c r="V140" s="664"/>
      <c r="W140" s="626" t="s">
        <v>30</v>
      </c>
      <c r="X140" s="626"/>
      <c r="Y140" s="626"/>
      <c r="Z140" s="626" t="s">
        <v>32</v>
      </c>
      <c r="AA140" s="626"/>
      <c r="AB140" s="626"/>
      <c r="AC140" s="688" t="s">
        <v>400</v>
      </c>
      <c r="AD140" s="689"/>
      <c r="AE140" s="690"/>
      <c r="AF140" s="691" t="s">
        <v>30</v>
      </c>
      <c r="AG140" s="692"/>
      <c r="AH140" s="692"/>
      <c r="AI140" s="692"/>
      <c r="AJ140" s="693"/>
      <c r="AK140" s="399" t="s">
        <v>32</v>
      </c>
      <c r="AL140" s="694"/>
      <c r="AM140" s="694"/>
      <c r="AN140" s="694"/>
      <c r="AO140" s="589"/>
      <c r="AP140" s="695" t="s">
        <v>105</v>
      </c>
      <c r="AQ140" s="694"/>
      <c r="AR140" s="694"/>
      <c r="AS140" s="694"/>
      <c r="AT140" s="696"/>
      <c r="AU140" s="739" t="s">
        <v>164</v>
      </c>
      <c r="AV140" s="740"/>
      <c r="AW140" s="740"/>
      <c r="AX140" s="740"/>
      <c r="AY140" s="740"/>
      <c r="AZ140" s="740"/>
      <c r="BA140" s="740"/>
      <c r="BB140" s="740"/>
      <c r="BC140" s="740"/>
      <c r="BD140" s="740"/>
      <c r="BE140" s="740"/>
      <c r="BF140" s="740"/>
      <c r="BG140" s="740"/>
      <c r="BH140" s="740"/>
      <c r="BI140" s="741"/>
      <c r="BJ140" s="61"/>
    </row>
    <row r="141" spans="1:2644" ht="50.4" customHeight="1" x14ac:dyDescent="0.35">
      <c r="A141" s="751" t="s">
        <v>332</v>
      </c>
      <c r="B141" s="752"/>
      <c r="C141" s="752"/>
      <c r="D141" s="752"/>
      <c r="E141" s="752"/>
      <c r="F141" s="752"/>
      <c r="G141" s="585"/>
      <c r="H141" s="586">
        <v>2</v>
      </c>
      <c r="I141" s="752"/>
      <c r="J141" s="585"/>
      <c r="K141" s="586">
        <v>2</v>
      </c>
      <c r="L141" s="752"/>
      <c r="M141" s="585"/>
      <c r="N141" s="729">
        <f>K141*1.5</f>
        <v>3</v>
      </c>
      <c r="O141" s="730"/>
      <c r="P141" s="731"/>
      <c r="Q141" s="776" t="s">
        <v>187</v>
      </c>
      <c r="R141" s="777"/>
      <c r="S141" s="777"/>
      <c r="T141" s="777"/>
      <c r="U141" s="777"/>
      <c r="V141" s="778"/>
      <c r="W141" s="410">
        <v>6</v>
      </c>
      <c r="X141" s="434"/>
      <c r="Y141" s="445"/>
      <c r="Z141" s="410">
        <v>4</v>
      </c>
      <c r="AA141" s="434"/>
      <c r="AB141" s="445"/>
      <c r="AC141" s="748">
        <f>Z141*1.5</f>
        <v>6</v>
      </c>
      <c r="AD141" s="749"/>
      <c r="AE141" s="750"/>
      <c r="AF141" s="751">
        <v>8</v>
      </c>
      <c r="AG141" s="752"/>
      <c r="AH141" s="752"/>
      <c r="AI141" s="752"/>
      <c r="AJ141" s="585"/>
      <c r="AK141" s="586">
        <v>12</v>
      </c>
      <c r="AL141" s="752"/>
      <c r="AM141" s="752"/>
      <c r="AN141" s="752"/>
      <c r="AO141" s="585"/>
      <c r="AP141" s="729">
        <f>AK141*1.5</f>
        <v>18</v>
      </c>
      <c r="AQ141" s="730"/>
      <c r="AR141" s="730"/>
      <c r="AS141" s="730"/>
      <c r="AT141" s="731"/>
      <c r="AU141" s="742"/>
      <c r="AV141" s="743"/>
      <c r="AW141" s="743"/>
      <c r="AX141" s="743"/>
      <c r="AY141" s="743"/>
      <c r="AZ141" s="743"/>
      <c r="BA141" s="743"/>
      <c r="BB141" s="743"/>
      <c r="BC141" s="743"/>
      <c r="BD141" s="743"/>
      <c r="BE141" s="743"/>
      <c r="BF141" s="743"/>
      <c r="BG141" s="743"/>
      <c r="BH141" s="743"/>
      <c r="BI141" s="744"/>
      <c r="BJ141" s="62"/>
    </row>
    <row r="142" spans="1:2644" ht="37.5" customHeight="1" thickBot="1" x14ac:dyDescent="0.4">
      <c r="A142" s="753"/>
      <c r="B142" s="754"/>
      <c r="C142" s="754"/>
      <c r="D142" s="754"/>
      <c r="E142" s="754"/>
      <c r="F142" s="754"/>
      <c r="G142" s="755"/>
      <c r="H142" s="756"/>
      <c r="I142" s="754"/>
      <c r="J142" s="755"/>
      <c r="K142" s="756"/>
      <c r="L142" s="754"/>
      <c r="M142" s="755"/>
      <c r="N142" s="732"/>
      <c r="O142" s="733"/>
      <c r="P142" s="734"/>
      <c r="Q142" s="772" t="s">
        <v>188</v>
      </c>
      <c r="R142" s="773"/>
      <c r="S142" s="773"/>
      <c r="T142" s="773"/>
      <c r="U142" s="773"/>
      <c r="V142" s="774"/>
      <c r="W142" s="618">
        <v>8</v>
      </c>
      <c r="X142" s="775"/>
      <c r="Y142" s="617"/>
      <c r="Z142" s="618">
        <v>6</v>
      </c>
      <c r="AA142" s="775"/>
      <c r="AB142" s="617"/>
      <c r="AC142" s="732">
        <v>9</v>
      </c>
      <c r="AD142" s="733"/>
      <c r="AE142" s="734"/>
      <c r="AF142" s="753"/>
      <c r="AG142" s="754"/>
      <c r="AH142" s="754"/>
      <c r="AI142" s="754"/>
      <c r="AJ142" s="755"/>
      <c r="AK142" s="756"/>
      <c r="AL142" s="754"/>
      <c r="AM142" s="754"/>
      <c r="AN142" s="754"/>
      <c r="AO142" s="755"/>
      <c r="AP142" s="732"/>
      <c r="AQ142" s="733"/>
      <c r="AR142" s="733"/>
      <c r="AS142" s="733"/>
      <c r="AT142" s="734"/>
      <c r="AU142" s="745"/>
      <c r="AV142" s="746"/>
      <c r="AW142" s="746"/>
      <c r="AX142" s="746"/>
      <c r="AY142" s="746"/>
      <c r="AZ142" s="746"/>
      <c r="BA142" s="746"/>
      <c r="BB142" s="746"/>
      <c r="BC142" s="746"/>
      <c r="BD142" s="746"/>
      <c r="BE142" s="746"/>
      <c r="BF142" s="746"/>
      <c r="BG142" s="746"/>
      <c r="BH142" s="746"/>
      <c r="BI142" s="747"/>
      <c r="BJ142" s="62"/>
    </row>
    <row r="143" spans="1:2644" ht="12.6" customHeight="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4"/>
      <c r="BG143" s="14"/>
      <c r="BH143" s="14"/>
      <c r="BI143" s="14"/>
      <c r="BJ143" s="59"/>
    </row>
    <row r="144" spans="1:2644" s="30" customFormat="1" ht="40.5" customHeight="1" x14ac:dyDescent="0.6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79" t="s">
        <v>119</v>
      </c>
      <c r="AB144" s="265"/>
      <c r="AC144" s="265"/>
      <c r="AD144" s="265"/>
      <c r="AE144" s="265"/>
      <c r="AF144" s="265"/>
      <c r="AG144" s="265"/>
      <c r="AH144" s="265"/>
      <c r="AI144" s="265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4"/>
      <c r="BG144" s="14"/>
      <c r="BH144" s="14"/>
      <c r="BI144" s="14"/>
      <c r="BJ144" s="63"/>
      <c r="BP144" s="31"/>
      <c r="BQ144" s="31"/>
      <c r="BR144" s="31"/>
    </row>
    <row r="145" spans="1:70" s="30" customFormat="1" ht="24" customHeight="1" thickBot="1" x14ac:dyDescent="0.5500000000000000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7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4"/>
      <c r="BG145" s="14"/>
      <c r="BH145" s="14"/>
      <c r="BI145" s="14"/>
      <c r="BJ145" s="63"/>
      <c r="BP145" s="31"/>
      <c r="BQ145" s="31"/>
      <c r="BR145" s="31"/>
    </row>
    <row r="146" spans="1:70" ht="88.5" customHeight="1" thickBot="1" x14ac:dyDescent="0.5">
      <c r="A146" s="561" t="s">
        <v>109</v>
      </c>
      <c r="B146" s="562"/>
      <c r="C146" s="562"/>
      <c r="D146" s="563"/>
      <c r="E146" s="481" t="s">
        <v>110</v>
      </c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481"/>
      <c r="W146" s="481"/>
      <c r="X146" s="481"/>
      <c r="Y146" s="481"/>
      <c r="Z146" s="481"/>
      <c r="AA146" s="481"/>
      <c r="AB146" s="481"/>
      <c r="AC146" s="481"/>
      <c r="AD146" s="481"/>
      <c r="AE146" s="481"/>
      <c r="AF146" s="481"/>
      <c r="AG146" s="481"/>
      <c r="AH146" s="481"/>
      <c r="AI146" s="481"/>
      <c r="AJ146" s="481"/>
      <c r="AK146" s="481"/>
      <c r="AL146" s="481"/>
      <c r="AM146" s="481"/>
      <c r="AN146" s="481"/>
      <c r="AO146" s="481"/>
      <c r="AP146" s="481"/>
      <c r="AQ146" s="481"/>
      <c r="AR146" s="481"/>
      <c r="AS146" s="481"/>
      <c r="AT146" s="481"/>
      <c r="AU146" s="481"/>
      <c r="AV146" s="481"/>
      <c r="AW146" s="481"/>
      <c r="AX146" s="481"/>
      <c r="AY146" s="481"/>
      <c r="AZ146" s="481"/>
      <c r="BA146" s="481"/>
      <c r="BB146" s="481"/>
      <c r="BC146" s="481"/>
      <c r="BD146" s="481"/>
      <c r="BE146" s="482"/>
      <c r="BF146" s="561" t="s">
        <v>144</v>
      </c>
      <c r="BG146" s="562"/>
      <c r="BH146" s="562"/>
      <c r="BI146" s="563"/>
      <c r="BJ146" s="63"/>
      <c r="BK146" s="30"/>
    </row>
    <row r="147" spans="1:70" ht="87.75" customHeight="1" x14ac:dyDescent="0.4">
      <c r="A147" s="397" t="s">
        <v>120</v>
      </c>
      <c r="B147" s="398"/>
      <c r="C147" s="398"/>
      <c r="D147" s="533"/>
      <c r="E147" s="400" t="s">
        <v>246</v>
      </c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2"/>
      <c r="BF147" s="771" t="s">
        <v>442</v>
      </c>
      <c r="BG147" s="607"/>
      <c r="BH147" s="607"/>
      <c r="BI147" s="608"/>
      <c r="BJ147" s="66"/>
      <c r="BK147" s="67"/>
    </row>
    <row r="148" spans="1:70" ht="51.75" customHeight="1" thickBot="1" x14ac:dyDescent="0.45">
      <c r="A148" s="571" t="s">
        <v>121</v>
      </c>
      <c r="B148" s="529"/>
      <c r="C148" s="529"/>
      <c r="D148" s="530"/>
      <c r="E148" s="551" t="s">
        <v>243</v>
      </c>
      <c r="F148" s="552"/>
      <c r="G148" s="552"/>
      <c r="H148" s="552"/>
      <c r="I148" s="552"/>
      <c r="J148" s="552"/>
      <c r="K148" s="552"/>
      <c r="L148" s="552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2"/>
      <c r="AR148" s="552"/>
      <c r="AS148" s="552"/>
      <c r="AT148" s="552"/>
      <c r="AU148" s="552"/>
      <c r="AV148" s="552"/>
      <c r="AW148" s="552"/>
      <c r="AX148" s="552"/>
      <c r="AY148" s="552"/>
      <c r="AZ148" s="552"/>
      <c r="BA148" s="552"/>
      <c r="BB148" s="552"/>
      <c r="BC148" s="552"/>
      <c r="BD148" s="552"/>
      <c r="BE148" s="616"/>
      <c r="BF148" s="725" t="s">
        <v>354</v>
      </c>
      <c r="BG148" s="614"/>
      <c r="BH148" s="614"/>
      <c r="BI148" s="615"/>
      <c r="BJ148" s="66"/>
      <c r="BK148" s="67"/>
      <c r="BP148" s="3"/>
      <c r="BQ148" s="3"/>
      <c r="BR148" s="3"/>
    </row>
    <row r="149" spans="1:70" s="85" customFormat="1" ht="71.25" customHeight="1" x14ac:dyDescent="0.55000000000000004">
      <c r="A149" s="271" t="s">
        <v>124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272"/>
      <c r="S149" s="272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267"/>
      <c r="AF149" s="254"/>
      <c r="AG149" s="40"/>
      <c r="AH149" s="40"/>
      <c r="AI149" s="520" t="s">
        <v>124</v>
      </c>
      <c r="AJ149" s="520"/>
      <c r="AK149" s="520"/>
      <c r="AL149" s="520"/>
      <c r="AM149" s="520"/>
      <c r="AN149" s="520"/>
      <c r="AO149" s="520"/>
      <c r="AP149" s="520"/>
      <c r="AQ149" s="52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34"/>
      <c r="BJ149" s="84"/>
      <c r="BK149" s="84"/>
      <c r="BL149" s="84"/>
      <c r="BM149" s="84"/>
    </row>
    <row r="150" spans="1:70" s="85" customFormat="1" ht="17.25" customHeight="1" x14ac:dyDescent="0.55000000000000004">
      <c r="A150" s="521" t="s">
        <v>165</v>
      </c>
      <c r="B150" s="521"/>
      <c r="C150" s="521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1"/>
      <c r="X150" s="521"/>
      <c r="Y150" s="274"/>
      <c r="Z150" s="274"/>
      <c r="AA150" s="274"/>
      <c r="AB150" s="274"/>
      <c r="AC150" s="274"/>
      <c r="AD150" s="40"/>
      <c r="AE150" s="267"/>
      <c r="AF150" s="40"/>
      <c r="AG150" s="40"/>
      <c r="AH150" s="40"/>
      <c r="AI150" s="522" t="s">
        <v>170</v>
      </c>
      <c r="AJ150" s="522"/>
      <c r="AK150" s="522"/>
      <c r="AL150" s="522"/>
      <c r="AM150" s="522"/>
      <c r="AN150" s="522"/>
      <c r="AO150" s="522"/>
      <c r="AP150" s="522"/>
      <c r="AQ150" s="522"/>
      <c r="AR150" s="522"/>
      <c r="AS150" s="522"/>
      <c r="AT150" s="522"/>
      <c r="AU150" s="522"/>
      <c r="AV150" s="522"/>
      <c r="AW150" s="522"/>
      <c r="AX150" s="522"/>
      <c r="AY150" s="522"/>
      <c r="AZ150" s="522"/>
      <c r="BA150" s="522"/>
      <c r="BB150" s="522"/>
      <c r="BC150" s="522"/>
      <c r="BD150" s="522"/>
      <c r="BE150" s="522"/>
      <c r="BF150" s="522"/>
      <c r="BG150" s="522"/>
      <c r="BH150" s="522"/>
      <c r="BI150" s="34"/>
      <c r="BJ150" s="84"/>
      <c r="BK150" s="84"/>
      <c r="BL150" s="84"/>
      <c r="BM150" s="84"/>
    </row>
    <row r="151" spans="1:70" s="85" customFormat="1" ht="51.75" customHeight="1" x14ac:dyDescent="0.55000000000000004">
      <c r="A151" s="521"/>
      <c r="B151" s="521"/>
      <c r="C151" s="521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1"/>
      <c r="R151" s="521"/>
      <c r="S151" s="521"/>
      <c r="T151" s="521"/>
      <c r="U151" s="521"/>
      <c r="V151" s="521"/>
      <c r="W151" s="521"/>
      <c r="X151" s="521"/>
      <c r="Y151" s="274"/>
      <c r="Z151" s="274"/>
      <c r="AA151" s="274"/>
      <c r="AB151" s="274"/>
      <c r="AC151" s="274"/>
      <c r="AD151" s="40"/>
      <c r="AE151" s="267"/>
      <c r="AF151" s="40"/>
      <c r="AG151" s="40"/>
      <c r="AH151" s="40"/>
      <c r="AI151" s="522"/>
      <c r="AJ151" s="522"/>
      <c r="AK151" s="522"/>
      <c r="AL151" s="522"/>
      <c r="AM151" s="522"/>
      <c r="AN151" s="522"/>
      <c r="AO151" s="522"/>
      <c r="AP151" s="522"/>
      <c r="AQ151" s="522"/>
      <c r="AR151" s="522"/>
      <c r="AS151" s="522"/>
      <c r="AT151" s="522"/>
      <c r="AU151" s="522"/>
      <c r="AV151" s="522"/>
      <c r="AW151" s="522"/>
      <c r="AX151" s="522"/>
      <c r="AY151" s="522"/>
      <c r="AZ151" s="522"/>
      <c r="BA151" s="522"/>
      <c r="BB151" s="522"/>
      <c r="BC151" s="522"/>
      <c r="BD151" s="522"/>
      <c r="BE151" s="522"/>
      <c r="BF151" s="522"/>
      <c r="BG151" s="522"/>
      <c r="BH151" s="522"/>
      <c r="BI151" s="34"/>
      <c r="BJ151" s="84"/>
      <c r="BK151" s="84"/>
      <c r="BL151" s="84"/>
      <c r="BM151" s="84"/>
    </row>
    <row r="152" spans="1:70" s="254" customFormat="1" ht="43.5" customHeight="1" x14ac:dyDescent="0.6">
      <c r="A152" s="523"/>
      <c r="B152" s="523"/>
      <c r="C152" s="523"/>
      <c r="D152" s="523"/>
      <c r="E152" s="523"/>
      <c r="F152" s="523"/>
      <c r="G152" s="523"/>
      <c r="H152" s="524" t="s">
        <v>167</v>
      </c>
      <c r="I152" s="524"/>
      <c r="J152" s="524"/>
      <c r="K152" s="524"/>
      <c r="L152" s="524"/>
      <c r="M152" s="524"/>
      <c r="N152" s="524"/>
      <c r="O152" s="524"/>
      <c r="P152" s="524"/>
      <c r="Q152" s="524"/>
      <c r="R152" s="251"/>
      <c r="S152" s="251"/>
      <c r="T152" s="251"/>
      <c r="U152" s="251"/>
      <c r="V152" s="40"/>
      <c r="W152" s="40"/>
      <c r="X152" s="40"/>
      <c r="Y152" s="40"/>
      <c r="Z152" s="40"/>
      <c r="AA152" s="40"/>
      <c r="AB152" s="40"/>
      <c r="AC152" s="40"/>
      <c r="AD152" s="40"/>
      <c r="AE152" s="267"/>
      <c r="AF152" s="40"/>
      <c r="AG152" s="40"/>
      <c r="AH152" s="40"/>
      <c r="AI152" s="266"/>
      <c r="AJ152" s="252"/>
      <c r="AK152" s="252"/>
      <c r="AL152" s="252"/>
      <c r="AM152" s="252"/>
      <c r="AN152" s="252"/>
      <c r="AO152" s="252"/>
      <c r="AP152" s="525" t="s">
        <v>171</v>
      </c>
      <c r="AQ152" s="525"/>
      <c r="AR152" s="525"/>
      <c r="AS152" s="525"/>
      <c r="AT152" s="525"/>
      <c r="AU152" s="525"/>
      <c r="AV152" s="525"/>
      <c r="AW152" s="525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40"/>
      <c r="BI152" s="42"/>
      <c r="BJ152" s="253"/>
      <c r="BK152" s="253"/>
      <c r="BL152" s="253"/>
      <c r="BM152" s="253"/>
    </row>
    <row r="153" spans="1:70" s="85" customFormat="1" ht="54.75" customHeight="1" x14ac:dyDescent="0.55000000000000004">
      <c r="A153" s="768"/>
      <c r="B153" s="768"/>
      <c r="C153" s="768"/>
      <c r="D153" s="768"/>
      <c r="E153" s="768"/>
      <c r="F153" s="768"/>
      <c r="G153" s="768"/>
      <c r="H153" s="717">
        <v>2021</v>
      </c>
      <c r="I153" s="717"/>
      <c r="J153" s="71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1"/>
      <c r="AF153" s="80"/>
      <c r="AG153" s="80"/>
      <c r="AH153" s="80"/>
      <c r="AI153" s="735" t="s">
        <v>166</v>
      </c>
      <c r="AJ153" s="735"/>
      <c r="AK153" s="735"/>
      <c r="AL153" s="735"/>
      <c r="AM153" s="735"/>
      <c r="AN153" s="735"/>
      <c r="AO153" s="735"/>
      <c r="AP153" s="717">
        <v>2021</v>
      </c>
      <c r="AQ153" s="717"/>
      <c r="AR153" s="717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80"/>
      <c r="BH153" s="80"/>
      <c r="BI153" s="34"/>
      <c r="BJ153" s="84"/>
      <c r="BK153" s="84"/>
      <c r="BL153" s="84"/>
      <c r="BM153" s="84"/>
    </row>
    <row r="154" spans="1:70" s="255" customFormat="1" ht="64.5" customHeight="1" x14ac:dyDescent="0.65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R154" s="257"/>
      <c r="S154" s="257"/>
      <c r="AA154" s="258"/>
      <c r="BD154" s="259"/>
      <c r="BE154" s="259"/>
      <c r="BF154" s="259"/>
      <c r="BG154" s="259"/>
      <c r="BH154" s="259"/>
      <c r="BI154" s="42"/>
      <c r="BJ154" s="260"/>
      <c r="BK154" s="260"/>
      <c r="BL154" s="260"/>
      <c r="BM154" s="260"/>
    </row>
    <row r="155" spans="1:70" s="254" customFormat="1" ht="48.75" customHeight="1" x14ac:dyDescent="0.6">
      <c r="A155" s="261" t="s">
        <v>374</v>
      </c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R155" s="262"/>
      <c r="S155" s="262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BD155" s="263"/>
      <c r="BE155" s="263"/>
      <c r="BF155" s="263"/>
      <c r="BG155" s="263"/>
      <c r="BH155" s="263"/>
      <c r="BI155" s="42"/>
      <c r="BJ155" s="253"/>
      <c r="BK155" s="253"/>
      <c r="BL155" s="253"/>
      <c r="BM155" s="253"/>
    </row>
    <row r="156" spans="1:70" s="254" customFormat="1" ht="48.75" customHeight="1" x14ac:dyDescent="0.6">
      <c r="A156" s="170" t="s">
        <v>477</v>
      </c>
      <c r="R156" s="262"/>
      <c r="S156" s="262"/>
      <c r="BD156" s="263"/>
      <c r="BE156" s="263"/>
      <c r="BF156" s="263"/>
      <c r="BG156" s="263"/>
      <c r="BH156" s="263"/>
      <c r="BI156" s="42"/>
      <c r="BJ156" s="253"/>
      <c r="BK156" s="253"/>
      <c r="BL156" s="253"/>
      <c r="BM156" s="253"/>
    </row>
    <row r="157" spans="1:70" s="254" customFormat="1" ht="48.75" customHeight="1" thickBot="1" x14ac:dyDescent="0.65">
      <c r="A157" s="170"/>
      <c r="R157" s="262"/>
      <c r="S157" s="262"/>
      <c r="BD157" s="263"/>
      <c r="BE157" s="263"/>
      <c r="BF157" s="263"/>
      <c r="BG157" s="263"/>
      <c r="BH157" s="263"/>
      <c r="BI157" s="42"/>
      <c r="BJ157" s="253"/>
      <c r="BK157" s="253"/>
      <c r="BL157" s="253"/>
      <c r="BM157" s="253"/>
    </row>
    <row r="158" spans="1:70" s="73" customFormat="1" ht="88.5" customHeight="1" thickBot="1" x14ac:dyDescent="0.5">
      <c r="A158" s="561" t="s">
        <v>109</v>
      </c>
      <c r="B158" s="562"/>
      <c r="C158" s="562"/>
      <c r="D158" s="563"/>
      <c r="E158" s="481" t="s">
        <v>110</v>
      </c>
      <c r="F158" s="481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1"/>
      <c r="U158" s="481"/>
      <c r="V158" s="481"/>
      <c r="W158" s="481"/>
      <c r="X158" s="481"/>
      <c r="Y158" s="481"/>
      <c r="Z158" s="481"/>
      <c r="AA158" s="481"/>
      <c r="AB158" s="481"/>
      <c r="AC158" s="481"/>
      <c r="AD158" s="481"/>
      <c r="AE158" s="481"/>
      <c r="AF158" s="481"/>
      <c r="AG158" s="481"/>
      <c r="AH158" s="481"/>
      <c r="AI158" s="481"/>
      <c r="AJ158" s="481"/>
      <c r="AK158" s="481"/>
      <c r="AL158" s="481"/>
      <c r="AM158" s="481"/>
      <c r="AN158" s="481"/>
      <c r="AO158" s="481"/>
      <c r="AP158" s="481"/>
      <c r="AQ158" s="481"/>
      <c r="AR158" s="481"/>
      <c r="AS158" s="481"/>
      <c r="AT158" s="481"/>
      <c r="AU158" s="481"/>
      <c r="AV158" s="481"/>
      <c r="AW158" s="481"/>
      <c r="AX158" s="481"/>
      <c r="AY158" s="481"/>
      <c r="AZ158" s="481"/>
      <c r="BA158" s="481"/>
      <c r="BB158" s="481"/>
      <c r="BC158" s="481"/>
      <c r="BD158" s="481"/>
      <c r="BE158" s="482"/>
      <c r="BF158" s="561" t="s">
        <v>144</v>
      </c>
      <c r="BG158" s="562"/>
      <c r="BH158" s="562"/>
      <c r="BI158" s="563"/>
      <c r="BJ158" s="63"/>
      <c r="BK158" s="30"/>
      <c r="BP158" s="25"/>
      <c r="BQ158" s="25"/>
      <c r="BR158" s="25"/>
    </row>
    <row r="159" spans="1:70" s="73" customFormat="1" ht="51.75" customHeight="1" x14ac:dyDescent="0.25">
      <c r="A159" s="397" t="s">
        <v>128</v>
      </c>
      <c r="B159" s="398"/>
      <c r="C159" s="398"/>
      <c r="D159" s="533"/>
      <c r="E159" s="420" t="s">
        <v>377</v>
      </c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  <c r="AP159" s="412"/>
      <c r="AQ159" s="412"/>
      <c r="AR159" s="412"/>
      <c r="AS159" s="412"/>
      <c r="AT159" s="412"/>
      <c r="AU159" s="412"/>
      <c r="AV159" s="412"/>
      <c r="AW159" s="412"/>
      <c r="AX159" s="412"/>
      <c r="AY159" s="412"/>
      <c r="AZ159" s="412"/>
      <c r="BA159" s="412"/>
      <c r="BB159" s="412"/>
      <c r="BC159" s="412"/>
      <c r="BD159" s="412"/>
      <c r="BE159" s="421"/>
      <c r="BF159" s="535" t="s">
        <v>378</v>
      </c>
      <c r="BG159" s="536"/>
      <c r="BH159" s="536"/>
      <c r="BI159" s="537"/>
      <c r="BJ159" s="278"/>
      <c r="BP159" s="25"/>
      <c r="BQ159" s="25"/>
      <c r="BR159" s="25"/>
    </row>
    <row r="160" spans="1:70" s="73" customFormat="1" ht="96" customHeight="1" x14ac:dyDescent="0.25">
      <c r="A160" s="408" t="s">
        <v>379</v>
      </c>
      <c r="B160" s="409"/>
      <c r="C160" s="409"/>
      <c r="D160" s="432"/>
      <c r="E160" s="420" t="s">
        <v>380</v>
      </c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  <c r="AP160" s="412"/>
      <c r="AQ160" s="412"/>
      <c r="AR160" s="412"/>
      <c r="AS160" s="412"/>
      <c r="AT160" s="412"/>
      <c r="AU160" s="412"/>
      <c r="AV160" s="412"/>
      <c r="AW160" s="412"/>
      <c r="AX160" s="412"/>
      <c r="AY160" s="412"/>
      <c r="AZ160" s="412"/>
      <c r="BA160" s="412"/>
      <c r="BB160" s="412"/>
      <c r="BC160" s="412"/>
      <c r="BD160" s="412"/>
      <c r="BE160" s="421"/>
      <c r="BF160" s="538" t="s">
        <v>460</v>
      </c>
      <c r="BG160" s="539"/>
      <c r="BH160" s="539"/>
      <c r="BI160" s="540"/>
      <c r="BJ160" s="278"/>
    </row>
    <row r="161" spans="1:70" s="73" customFormat="1" ht="80.25" customHeight="1" x14ac:dyDescent="0.25">
      <c r="A161" s="408" t="s">
        <v>381</v>
      </c>
      <c r="B161" s="409"/>
      <c r="C161" s="409"/>
      <c r="D161" s="432"/>
      <c r="E161" s="420" t="s">
        <v>382</v>
      </c>
      <c r="F161" s="412"/>
      <c r="G161" s="412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  <c r="AJ161" s="412"/>
      <c r="AK161" s="412"/>
      <c r="AL161" s="412"/>
      <c r="AM161" s="412"/>
      <c r="AN161" s="412"/>
      <c r="AO161" s="412"/>
      <c r="AP161" s="412"/>
      <c r="AQ161" s="412"/>
      <c r="AR161" s="412"/>
      <c r="AS161" s="412"/>
      <c r="AT161" s="412"/>
      <c r="AU161" s="412"/>
      <c r="AV161" s="412"/>
      <c r="AW161" s="412"/>
      <c r="AX161" s="412"/>
      <c r="AY161" s="412"/>
      <c r="AZ161" s="412"/>
      <c r="BA161" s="412"/>
      <c r="BB161" s="412"/>
      <c r="BC161" s="412"/>
      <c r="BD161" s="412"/>
      <c r="BE161" s="421"/>
      <c r="BF161" s="422" t="s">
        <v>443</v>
      </c>
      <c r="BG161" s="440"/>
      <c r="BH161" s="440"/>
      <c r="BI161" s="441"/>
      <c r="BJ161" s="278"/>
    </row>
    <row r="162" spans="1:70" s="73" customFormat="1" ht="68.25" customHeight="1" x14ac:dyDescent="0.25">
      <c r="A162" s="408" t="s">
        <v>383</v>
      </c>
      <c r="B162" s="409"/>
      <c r="C162" s="409"/>
      <c r="D162" s="432"/>
      <c r="E162" s="420" t="s">
        <v>384</v>
      </c>
      <c r="F162" s="412"/>
      <c r="G162" s="412"/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2"/>
      <c r="AK162" s="412"/>
      <c r="AL162" s="412"/>
      <c r="AM162" s="412"/>
      <c r="AN162" s="412"/>
      <c r="AO162" s="412"/>
      <c r="AP162" s="412"/>
      <c r="AQ162" s="412"/>
      <c r="AR162" s="412"/>
      <c r="AS162" s="412"/>
      <c r="AT162" s="412"/>
      <c r="AU162" s="412"/>
      <c r="AV162" s="412"/>
      <c r="AW162" s="412"/>
      <c r="AX162" s="412"/>
      <c r="AY162" s="412"/>
      <c r="AZ162" s="412"/>
      <c r="BA162" s="412"/>
      <c r="BB162" s="412"/>
      <c r="BC162" s="412"/>
      <c r="BD162" s="412"/>
      <c r="BE162" s="421"/>
      <c r="BF162" s="541" t="s">
        <v>442</v>
      </c>
      <c r="BG162" s="542"/>
      <c r="BH162" s="542"/>
      <c r="BI162" s="543"/>
      <c r="BJ162" s="278"/>
    </row>
    <row r="163" spans="1:70" s="73" customFormat="1" ht="55.5" customHeight="1" x14ac:dyDescent="0.25">
      <c r="A163" s="408" t="s">
        <v>385</v>
      </c>
      <c r="B163" s="409"/>
      <c r="C163" s="409"/>
      <c r="D163" s="432"/>
      <c r="E163" s="544" t="s">
        <v>401</v>
      </c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545"/>
      <c r="Q163" s="545"/>
      <c r="R163" s="545"/>
      <c r="S163" s="545"/>
      <c r="T163" s="545"/>
      <c r="U163" s="545"/>
      <c r="V163" s="545"/>
      <c r="W163" s="545"/>
      <c r="X163" s="545"/>
      <c r="Y163" s="545"/>
      <c r="Z163" s="545"/>
      <c r="AA163" s="545"/>
      <c r="AB163" s="545"/>
      <c r="AC163" s="545"/>
      <c r="AD163" s="545"/>
      <c r="AE163" s="545"/>
      <c r="AF163" s="545"/>
      <c r="AG163" s="545"/>
      <c r="AH163" s="545"/>
      <c r="AI163" s="545"/>
      <c r="AJ163" s="545"/>
      <c r="AK163" s="545"/>
      <c r="AL163" s="545"/>
      <c r="AM163" s="545"/>
      <c r="AN163" s="545"/>
      <c r="AO163" s="545"/>
      <c r="AP163" s="545"/>
      <c r="AQ163" s="545"/>
      <c r="AR163" s="545"/>
      <c r="AS163" s="545"/>
      <c r="AT163" s="545"/>
      <c r="AU163" s="545"/>
      <c r="AV163" s="545"/>
      <c r="AW163" s="545"/>
      <c r="AX163" s="545"/>
      <c r="AY163" s="545"/>
      <c r="AZ163" s="545"/>
      <c r="BA163" s="545"/>
      <c r="BB163" s="545"/>
      <c r="BC163" s="545"/>
      <c r="BD163" s="545"/>
      <c r="BE163" s="546"/>
      <c r="BF163" s="422" t="s">
        <v>386</v>
      </c>
      <c r="BG163" s="423"/>
      <c r="BH163" s="423"/>
      <c r="BI163" s="424"/>
      <c r="BJ163" s="278"/>
    </row>
    <row r="164" spans="1:70" s="73" customFormat="1" ht="56.25" customHeight="1" x14ac:dyDescent="0.25">
      <c r="A164" s="408" t="s">
        <v>387</v>
      </c>
      <c r="B164" s="409"/>
      <c r="C164" s="409"/>
      <c r="D164" s="432"/>
      <c r="E164" s="544" t="s">
        <v>402</v>
      </c>
      <c r="F164" s="545"/>
      <c r="G164" s="545"/>
      <c r="H164" s="545"/>
      <c r="I164" s="545"/>
      <c r="J164" s="545"/>
      <c r="K164" s="545"/>
      <c r="L164" s="545"/>
      <c r="M164" s="545"/>
      <c r="N164" s="545"/>
      <c r="O164" s="545"/>
      <c r="P164" s="545"/>
      <c r="Q164" s="545"/>
      <c r="R164" s="545"/>
      <c r="S164" s="545"/>
      <c r="T164" s="545"/>
      <c r="U164" s="545"/>
      <c r="V164" s="545"/>
      <c r="W164" s="545"/>
      <c r="X164" s="545"/>
      <c r="Y164" s="545"/>
      <c r="Z164" s="545"/>
      <c r="AA164" s="545"/>
      <c r="AB164" s="545"/>
      <c r="AC164" s="545"/>
      <c r="AD164" s="545"/>
      <c r="AE164" s="545"/>
      <c r="AF164" s="545"/>
      <c r="AG164" s="545"/>
      <c r="AH164" s="545"/>
      <c r="AI164" s="545"/>
      <c r="AJ164" s="545"/>
      <c r="AK164" s="545"/>
      <c r="AL164" s="545"/>
      <c r="AM164" s="545"/>
      <c r="AN164" s="545"/>
      <c r="AO164" s="545"/>
      <c r="AP164" s="545"/>
      <c r="AQ164" s="545"/>
      <c r="AR164" s="545"/>
      <c r="AS164" s="545"/>
      <c r="AT164" s="545"/>
      <c r="AU164" s="545"/>
      <c r="AV164" s="545"/>
      <c r="AW164" s="545"/>
      <c r="AX164" s="545"/>
      <c r="AY164" s="545"/>
      <c r="AZ164" s="545"/>
      <c r="BA164" s="545"/>
      <c r="BB164" s="545"/>
      <c r="BC164" s="545"/>
      <c r="BD164" s="545"/>
      <c r="BE164" s="546"/>
      <c r="BF164" s="422" t="s">
        <v>145</v>
      </c>
      <c r="BG164" s="423"/>
      <c r="BH164" s="423"/>
      <c r="BI164" s="424"/>
      <c r="BJ164" s="279"/>
    </row>
    <row r="165" spans="1:70" s="73" customFormat="1" ht="43.5" customHeight="1" x14ac:dyDescent="0.25">
      <c r="A165" s="408" t="s">
        <v>388</v>
      </c>
      <c r="B165" s="409"/>
      <c r="C165" s="409"/>
      <c r="D165" s="432"/>
      <c r="E165" s="420" t="s">
        <v>389</v>
      </c>
      <c r="F165" s="412"/>
      <c r="G165" s="412"/>
      <c r="H165" s="412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412"/>
      <c r="AE165" s="412"/>
      <c r="AF165" s="412"/>
      <c r="AG165" s="412"/>
      <c r="AH165" s="412"/>
      <c r="AI165" s="412"/>
      <c r="AJ165" s="412"/>
      <c r="AK165" s="412"/>
      <c r="AL165" s="412"/>
      <c r="AM165" s="412"/>
      <c r="AN165" s="412"/>
      <c r="AO165" s="412"/>
      <c r="AP165" s="412"/>
      <c r="AQ165" s="412"/>
      <c r="AR165" s="412"/>
      <c r="AS165" s="412"/>
      <c r="AT165" s="412"/>
      <c r="AU165" s="412"/>
      <c r="AV165" s="412"/>
      <c r="AW165" s="412"/>
      <c r="AX165" s="412"/>
      <c r="AY165" s="412"/>
      <c r="AZ165" s="412"/>
      <c r="BA165" s="412"/>
      <c r="BB165" s="412"/>
      <c r="BC165" s="412"/>
      <c r="BD165" s="412"/>
      <c r="BE165" s="421"/>
      <c r="BF165" s="422" t="s">
        <v>390</v>
      </c>
      <c r="BG165" s="423"/>
      <c r="BH165" s="423"/>
      <c r="BI165" s="424"/>
      <c r="BJ165" s="279"/>
    </row>
    <row r="166" spans="1:70" s="73" customFormat="1" ht="58.5" customHeight="1" x14ac:dyDescent="0.25">
      <c r="A166" s="408" t="s">
        <v>391</v>
      </c>
      <c r="B166" s="409"/>
      <c r="C166" s="409"/>
      <c r="D166" s="432"/>
      <c r="E166" s="429" t="s">
        <v>447</v>
      </c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8"/>
      <c r="X166" s="428"/>
      <c r="Y166" s="428"/>
      <c r="Z166" s="428"/>
      <c r="AA166" s="428"/>
      <c r="AB166" s="428"/>
      <c r="AC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AN166" s="428"/>
      <c r="AO166" s="428"/>
      <c r="AP166" s="428"/>
      <c r="AQ166" s="428"/>
      <c r="AR166" s="428"/>
      <c r="AS166" s="428"/>
      <c r="AT166" s="428"/>
      <c r="AU166" s="428"/>
      <c r="AV166" s="428"/>
      <c r="AW166" s="428"/>
      <c r="AX166" s="428"/>
      <c r="AY166" s="428"/>
      <c r="AZ166" s="428"/>
      <c r="BA166" s="428"/>
      <c r="BB166" s="428"/>
      <c r="BC166" s="428"/>
      <c r="BD166" s="428"/>
      <c r="BE166" s="439"/>
      <c r="BF166" s="422" t="s">
        <v>192</v>
      </c>
      <c r="BG166" s="423"/>
      <c r="BH166" s="423"/>
      <c r="BI166" s="424"/>
      <c r="BJ166" s="279"/>
    </row>
    <row r="167" spans="1:70" s="73" customFormat="1" ht="40.5" customHeight="1" x14ac:dyDescent="0.25">
      <c r="A167" s="408" t="s">
        <v>392</v>
      </c>
      <c r="B167" s="409"/>
      <c r="C167" s="409"/>
      <c r="D167" s="432"/>
      <c r="E167" s="544" t="s">
        <v>403</v>
      </c>
      <c r="F167" s="545"/>
      <c r="G167" s="545"/>
      <c r="H167" s="545"/>
      <c r="I167" s="545"/>
      <c r="J167" s="545"/>
      <c r="K167" s="545"/>
      <c r="L167" s="545"/>
      <c r="M167" s="545"/>
      <c r="N167" s="545"/>
      <c r="O167" s="545"/>
      <c r="P167" s="545"/>
      <c r="Q167" s="545"/>
      <c r="R167" s="545"/>
      <c r="S167" s="545"/>
      <c r="T167" s="545"/>
      <c r="U167" s="545"/>
      <c r="V167" s="545"/>
      <c r="W167" s="545"/>
      <c r="X167" s="545"/>
      <c r="Y167" s="545"/>
      <c r="Z167" s="545"/>
      <c r="AA167" s="545"/>
      <c r="AB167" s="545"/>
      <c r="AC167" s="545"/>
      <c r="AD167" s="545"/>
      <c r="AE167" s="545"/>
      <c r="AF167" s="545"/>
      <c r="AG167" s="545"/>
      <c r="AH167" s="545"/>
      <c r="AI167" s="545"/>
      <c r="AJ167" s="545"/>
      <c r="AK167" s="545"/>
      <c r="AL167" s="545"/>
      <c r="AM167" s="545"/>
      <c r="AN167" s="545"/>
      <c r="AO167" s="545"/>
      <c r="AP167" s="545"/>
      <c r="AQ167" s="545"/>
      <c r="AR167" s="545"/>
      <c r="AS167" s="545"/>
      <c r="AT167" s="545"/>
      <c r="AU167" s="545"/>
      <c r="AV167" s="545"/>
      <c r="AW167" s="545"/>
      <c r="AX167" s="545"/>
      <c r="AY167" s="545"/>
      <c r="AZ167" s="545"/>
      <c r="BA167" s="545"/>
      <c r="BB167" s="545"/>
      <c r="BC167" s="545"/>
      <c r="BD167" s="545"/>
      <c r="BE167" s="546"/>
      <c r="BF167" s="422" t="s">
        <v>116</v>
      </c>
      <c r="BG167" s="423"/>
      <c r="BH167" s="423"/>
      <c r="BI167" s="424"/>
      <c r="BJ167" s="278"/>
    </row>
    <row r="168" spans="1:70" s="73" customFormat="1" ht="67.5" customHeight="1" x14ac:dyDescent="0.25">
      <c r="A168" s="408" t="s">
        <v>393</v>
      </c>
      <c r="B168" s="409"/>
      <c r="C168" s="409"/>
      <c r="D168" s="432"/>
      <c r="E168" s="420" t="s">
        <v>413</v>
      </c>
      <c r="F168" s="412"/>
      <c r="G168" s="412"/>
      <c r="H168" s="412"/>
      <c r="I168" s="412"/>
      <c r="J168" s="412"/>
      <c r="K168" s="412"/>
      <c r="L168" s="412"/>
      <c r="M168" s="412"/>
      <c r="N168" s="412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412"/>
      <c r="AE168" s="412"/>
      <c r="AF168" s="412"/>
      <c r="AG168" s="412"/>
      <c r="AH168" s="412"/>
      <c r="AI168" s="412"/>
      <c r="AJ168" s="412"/>
      <c r="AK168" s="412"/>
      <c r="AL168" s="412"/>
      <c r="AM168" s="412"/>
      <c r="AN168" s="412"/>
      <c r="AO168" s="412"/>
      <c r="AP168" s="412"/>
      <c r="AQ168" s="412"/>
      <c r="AR168" s="412"/>
      <c r="AS168" s="412"/>
      <c r="AT168" s="412"/>
      <c r="AU168" s="412"/>
      <c r="AV168" s="412"/>
      <c r="AW168" s="412"/>
      <c r="AX168" s="412"/>
      <c r="AY168" s="412"/>
      <c r="AZ168" s="412"/>
      <c r="BA168" s="412"/>
      <c r="BB168" s="412"/>
      <c r="BC168" s="412"/>
      <c r="BD168" s="412"/>
      <c r="BE168" s="421"/>
      <c r="BF168" s="422" t="s">
        <v>410</v>
      </c>
      <c r="BG168" s="423"/>
      <c r="BH168" s="423"/>
      <c r="BI168" s="424"/>
      <c r="BJ168" s="278"/>
    </row>
    <row r="169" spans="1:70" s="73" customFormat="1" ht="42" customHeight="1" x14ac:dyDescent="0.25">
      <c r="A169" s="408" t="s">
        <v>242</v>
      </c>
      <c r="B169" s="409"/>
      <c r="C169" s="409"/>
      <c r="D169" s="432"/>
      <c r="E169" s="420" t="s">
        <v>285</v>
      </c>
      <c r="F169" s="4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412"/>
      <c r="AE169" s="412"/>
      <c r="AF169" s="412"/>
      <c r="AG169" s="412"/>
      <c r="AH169" s="412"/>
      <c r="AI169" s="412"/>
      <c r="AJ169" s="412"/>
      <c r="AK169" s="412"/>
      <c r="AL169" s="412"/>
      <c r="AM169" s="412"/>
      <c r="AN169" s="412"/>
      <c r="AO169" s="412"/>
      <c r="AP169" s="412"/>
      <c r="AQ169" s="412"/>
      <c r="AR169" s="412"/>
      <c r="AS169" s="412"/>
      <c r="AT169" s="412"/>
      <c r="AU169" s="412"/>
      <c r="AV169" s="412"/>
      <c r="AW169" s="412"/>
      <c r="AX169" s="412"/>
      <c r="AY169" s="412"/>
      <c r="AZ169" s="412"/>
      <c r="BA169" s="412"/>
      <c r="BB169" s="412"/>
      <c r="BC169" s="412"/>
      <c r="BD169" s="412"/>
      <c r="BE169" s="421"/>
      <c r="BF169" s="422" t="s">
        <v>117</v>
      </c>
      <c r="BG169" s="440"/>
      <c r="BH169" s="440"/>
      <c r="BI169" s="441"/>
      <c r="BJ169" s="278"/>
    </row>
    <row r="170" spans="1:70" ht="50.25" customHeight="1" x14ac:dyDescent="0.4">
      <c r="A170" s="408" t="s">
        <v>244</v>
      </c>
      <c r="B170" s="409"/>
      <c r="C170" s="409"/>
      <c r="D170" s="432"/>
      <c r="E170" s="420" t="s">
        <v>414</v>
      </c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412"/>
      <c r="AE170" s="412"/>
      <c r="AF170" s="412"/>
      <c r="AG170" s="412"/>
      <c r="AH170" s="412"/>
      <c r="AI170" s="412"/>
      <c r="AJ170" s="412"/>
      <c r="AK170" s="412"/>
      <c r="AL170" s="412"/>
      <c r="AM170" s="412"/>
      <c r="AN170" s="412"/>
      <c r="AO170" s="412"/>
      <c r="AP170" s="412"/>
      <c r="AQ170" s="412"/>
      <c r="AR170" s="412"/>
      <c r="AS170" s="412"/>
      <c r="AT170" s="412"/>
      <c r="AU170" s="412"/>
      <c r="AV170" s="412"/>
      <c r="AW170" s="412"/>
      <c r="AX170" s="412"/>
      <c r="AY170" s="412"/>
      <c r="AZ170" s="412"/>
      <c r="BA170" s="412"/>
      <c r="BB170" s="412"/>
      <c r="BC170" s="412"/>
      <c r="BD170" s="412"/>
      <c r="BE170" s="421"/>
      <c r="BF170" s="422" t="s">
        <v>143</v>
      </c>
      <c r="BG170" s="423"/>
      <c r="BH170" s="423"/>
      <c r="BI170" s="424"/>
      <c r="BJ170" s="66"/>
      <c r="BK170" s="67"/>
      <c r="BP170" s="3"/>
      <c r="BQ170" s="3"/>
      <c r="BR170" s="3"/>
    </row>
    <row r="171" spans="1:70" ht="52.5" customHeight="1" x14ac:dyDescent="0.25">
      <c r="A171" s="408" t="s">
        <v>245</v>
      </c>
      <c r="B171" s="409"/>
      <c r="C171" s="409"/>
      <c r="D171" s="432"/>
      <c r="E171" s="420" t="s">
        <v>286</v>
      </c>
      <c r="F171" s="412"/>
      <c r="G171" s="412"/>
      <c r="H171" s="412"/>
      <c r="I171" s="412"/>
      <c r="J171" s="412"/>
      <c r="K171" s="412"/>
      <c r="L171" s="412"/>
      <c r="M171" s="412"/>
      <c r="N171" s="412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  <c r="AD171" s="412"/>
      <c r="AE171" s="412"/>
      <c r="AF171" s="412"/>
      <c r="AG171" s="412"/>
      <c r="AH171" s="412"/>
      <c r="AI171" s="412"/>
      <c r="AJ171" s="412"/>
      <c r="AK171" s="412"/>
      <c r="AL171" s="412"/>
      <c r="AM171" s="412"/>
      <c r="AN171" s="412"/>
      <c r="AO171" s="412"/>
      <c r="AP171" s="412"/>
      <c r="AQ171" s="412"/>
      <c r="AR171" s="412"/>
      <c r="AS171" s="412"/>
      <c r="AT171" s="412"/>
      <c r="AU171" s="412"/>
      <c r="AV171" s="412"/>
      <c r="AW171" s="412"/>
      <c r="AX171" s="412"/>
      <c r="AY171" s="412"/>
      <c r="AZ171" s="412"/>
      <c r="BA171" s="412"/>
      <c r="BB171" s="412"/>
      <c r="BC171" s="412"/>
      <c r="BD171" s="412"/>
      <c r="BE171" s="421"/>
      <c r="BF171" s="422" t="s">
        <v>143</v>
      </c>
      <c r="BG171" s="423"/>
      <c r="BH171" s="423"/>
      <c r="BI171" s="424"/>
      <c r="BJ171" s="66"/>
      <c r="BP171" s="3"/>
      <c r="BQ171" s="3"/>
      <c r="BR171" s="3"/>
    </row>
    <row r="172" spans="1:70" ht="57" customHeight="1" x14ac:dyDescent="0.25">
      <c r="A172" s="425" t="s">
        <v>247</v>
      </c>
      <c r="B172" s="426"/>
      <c r="C172" s="426"/>
      <c r="D172" s="427"/>
      <c r="E172" s="757" t="s">
        <v>321</v>
      </c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  <c r="V172" s="437"/>
      <c r="W172" s="437"/>
      <c r="X172" s="437"/>
      <c r="Y172" s="437"/>
      <c r="Z172" s="437"/>
      <c r="AA172" s="437"/>
      <c r="AB172" s="437"/>
      <c r="AC172" s="437"/>
      <c r="AD172" s="437"/>
      <c r="AE172" s="437"/>
      <c r="AF172" s="437"/>
      <c r="AG172" s="437"/>
      <c r="AH172" s="437"/>
      <c r="AI172" s="437"/>
      <c r="AJ172" s="437"/>
      <c r="AK172" s="437"/>
      <c r="AL172" s="437"/>
      <c r="AM172" s="437"/>
      <c r="AN172" s="437"/>
      <c r="AO172" s="437"/>
      <c r="AP172" s="437"/>
      <c r="AQ172" s="437"/>
      <c r="AR172" s="437"/>
      <c r="AS172" s="437"/>
      <c r="AT172" s="437"/>
      <c r="AU172" s="437"/>
      <c r="AV172" s="437"/>
      <c r="AW172" s="437"/>
      <c r="AX172" s="437"/>
      <c r="AY172" s="437"/>
      <c r="AZ172" s="437"/>
      <c r="BA172" s="437"/>
      <c r="BB172" s="437"/>
      <c r="BC172" s="437"/>
      <c r="BD172" s="437"/>
      <c r="BE172" s="438"/>
      <c r="BF172" s="719" t="s">
        <v>73</v>
      </c>
      <c r="BG172" s="655"/>
      <c r="BH172" s="655"/>
      <c r="BI172" s="656"/>
      <c r="BJ172" s="66"/>
      <c r="BP172" s="3"/>
      <c r="BQ172" s="3"/>
      <c r="BR172" s="3"/>
    </row>
    <row r="173" spans="1:70" s="336" customFormat="1" ht="65.099999999999994" customHeight="1" thickBot="1" x14ac:dyDescent="0.5">
      <c r="A173" s="779" t="s">
        <v>412</v>
      </c>
      <c r="B173" s="723"/>
      <c r="C173" s="723"/>
      <c r="D173" s="724"/>
      <c r="E173" s="720" t="s">
        <v>415</v>
      </c>
      <c r="F173" s="712"/>
      <c r="G173" s="712"/>
      <c r="H173" s="712"/>
      <c r="I173" s="712"/>
      <c r="J173" s="712"/>
      <c r="K173" s="712"/>
      <c r="L173" s="712"/>
      <c r="M173" s="712"/>
      <c r="N173" s="712"/>
      <c r="O173" s="712"/>
      <c r="P173" s="712"/>
      <c r="Q173" s="712"/>
      <c r="R173" s="712"/>
      <c r="S173" s="712"/>
      <c r="T173" s="712"/>
      <c r="U173" s="712"/>
      <c r="V173" s="712"/>
      <c r="W173" s="712"/>
      <c r="X173" s="712"/>
      <c r="Y173" s="712"/>
      <c r="Z173" s="712"/>
      <c r="AA173" s="712"/>
      <c r="AB173" s="712"/>
      <c r="AC173" s="712"/>
      <c r="AD173" s="712"/>
      <c r="AE173" s="712"/>
      <c r="AF173" s="712"/>
      <c r="AG173" s="712"/>
      <c r="AH173" s="712"/>
      <c r="AI173" s="712"/>
      <c r="AJ173" s="712"/>
      <c r="AK173" s="712"/>
      <c r="AL173" s="712"/>
      <c r="AM173" s="712"/>
      <c r="AN173" s="712"/>
      <c r="AO173" s="712"/>
      <c r="AP173" s="712"/>
      <c r="AQ173" s="712"/>
      <c r="AR173" s="712"/>
      <c r="AS173" s="712"/>
      <c r="AT173" s="712"/>
      <c r="AU173" s="712"/>
      <c r="AV173" s="712"/>
      <c r="AW173" s="712"/>
      <c r="AX173" s="712"/>
      <c r="AY173" s="712"/>
      <c r="AZ173" s="712"/>
      <c r="BA173" s="712"/>
      <c r="BB173" s="712"/>
      <c r="BC173" s="712"/>
      <c r="BD173" s="712"/>
      <c r="BE173" s="721"/>
      <c r="BF173" s="722" t="s">
        <v>233</v>
      </c>
      <c r="BG173" s="723"/>
      <c r="BH173" s="723"/>
      <c r="BI173" s="724"/>
      <c r="BJ173" s="335"/>
    </row>
    <row r="174" spans="1:70" ht="70.5" customHeight="1" x14ac:dyDescent="0.4">
      <c r="A174" s="397" t="s">
        <v>122</v>
      </c>
      <c r="B174" s="398"/>
      <c r="C174" s="398"/>
      <c r="D174" s="533"/>
      <c r="E174" s="736" t="s">
        <v>444</v>
      </c>
      <c r="F174" s="737"/>
      <c r="G174" s="737"/>
      <c r="H174" s="737"/>
      <c r="I174" s="737"/>
      <c r="J174" s="737"/>
      <c r="K174" s="737"/>
      <c r="L174" s="737"/>
      <c r="M174" s="737"/>
      <c r="N174" s="737"/>
      <c r="O174" s="737"/>
      <c r="P174" s="737"/>
      <c r="Q174" s="737"/>
      <c r="R174" s="737"/>
      <c r="S174" s="737"/>
      <c r="T174" s="737"/>
      <c r="U174" s="737"/>
      <c r="V174" s="737"/>
      <c r="W174" s="737"/>
      <c r="X174" s="737"/>
      <c r="Y174" s="737"/>
      <c r="Z174" s="737"/>
      <c r="AA174" s="737"/>
      <c r="AB174" s="737"/>
      <c r="AC174" s="737"/>
      <c r="AD174" s="737"/>
      <c r="AE174" s="737"/>
      <c r="AF174" s="737"/>
      <c r="AG174" s="737"/>
      <c r="AH174" s="737"/>
      <c r="AI174" s="737"/>
      <c r="AJ174" s="737"/>
      <c r="AK174" s="737"/>
      <c r="AL174" s="737"/>
      <c r="AM174" s="737"/>
      <c r="AN174" s="737"/>
      <c r="AO174" s="737"/>
      <c r="AP174" s="737"/>
      <c r="AQ174" s="737"/>
      <c r="AR174" s="737"/>
      <c r="AS174" s="737"/>
      <c r="AT174" s="737"/>
      <c r="AU174" s="737"/>
      <c r="AV174" s="737"/>
      <c r="AW174" s="737"/>
      <c r="AX174" s="737"/>
      <c r="AY174" s="737"/>
      <c r="AZ174" s="737"/>
      <c r="BA174" s="737"/>
      <c r="BB174" s="737"/>
      <c r="BC174" s="737"/>
      <c r="BD174" s="737"/>
      <c r="BE174" s="738"/>
      <c r="BF174" s="535" t="s">
        <v>214</v>
      </c>
      <c r="BG174" s="607"/>
      <c r="BH174" s="607"/>
      <c r="BI174" s="608"/>
      <c r="BJ174" s="66"/>
      <c r="BK174" s="67"/>
      <c r="BP174" s="3"/>
      <c r="BQ174" s="3"/>
      <c r="BR174" s="3"/>
    </row>
    <row r="175" spans="1:70" ht="51.75" customHeight="1" x14ac:dyDescent="0.4">
      <c r="A175" s="408" t="s">
        <v>123</v>
      </c>
      <c r="B175" s="409"/>
      <c r="C175" s="409"/>
      <c r="D175" s="432"/>
      <c r="E175" s="429" t="s">
        <v>445</v>
      </c>
      <c r="F175" s="428"/>
      <c r="G175" s="428"/>
      <c r="H175" s="428"/>
      <c r="I175" s="428"/>
      <c r="J175" s="428"/>
      <c r="K175" s="428"/>
      <c r="L175" s="428"/>
      <c r="M175" s="428"/>
      <c r="N175" s="428"/>
      <c r="O175" s="428"/>
      <c r="P175" s="428"/>
      <c r="Q175" s="428"/>
      <c r="R175" s="428"/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  <c r="AM175" s="428"/>
      <c r="AN175" s="428"/>
      <c r="AO175" s="428"/>
      <c r="AP175" s="428"/>
      <c r="AQ175" s="428"/>
      <c r="AR175" s="428"/>
      <c r="AS175" s="428"/>
      <c r="AT175" s="428"/>
      <c r="AU175" s="428"/>
      <c r="AV175" s="428"/>
      <c r="AW175" s="428"/>
      <c r="AX175" s="428"/>
      <c r="AY175" s="428"/>
      <c r="AZ175" s="428"/>
      <c r="BA175" s="428"/>
      <c r="BB175" s="428"/>
      <c r="BC175" s="428"/>
      <c r="BD175" s="428"/>
      <c r="BE175" s="439"/>
      <c r="BF175" s="422" t="s">
        <v>215</v>
      </c>
      <c r="BG175" s="440"/>
      <c r="BH175" s="440"/>
      <c r="BI175" s="441"/>
      <c r="BJ175" s="66"/>
      <c r="BK175" s="67"/>
      <c r="BP175" s="3"/>
      <c r="BQ175" s="3"/>
      <c r="BR175" s="3"/>
    </row>
    <row r="176" spans="1:70" ht="45.75" customHeight="1" x14ac:dyDescent="0.4">
      <c r="A176" s="408" t="s">
        <v>130</v>
      </c>
      <c r="B176" s="409"/>
      <c r="C176" s="409"/>
      <c r="D176" s="432"/>
      <c r="E176" s="411" t="s">
        <v>446</v>
      </c>
      <c r="F176" s="412"/>
      <c r="G176" s="412"/>
      <c r="H176" s="412"/>
      <c r="I176" s="412"/>
      <c r="J176" s="412"/>
      <c r="K176" s="412"/>
      <c r="L176" s="412"/>
      <c r="M176" s="412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3"/>
      <c r="BF176" s="422" t="s">
        <v>127</v>
      </c>
      <c r="BG176" s="423"/>
      <c r="BH176" s="423"/>
      <c r="BI176" s="424"/>
      <c r="BJ176" s="68"/>
      <c r="BK176" s="67"/>
      <c r="BP176" s="3"/>
      <c r="BQ176" s="3"/>
      <c r="BR176" s="3"/>
    </row>
    <row r="177" spans="1:75" ht="51.75" customHeight="1" x14ac:dyDescent="0.25">
      <c r="A177" s="408" t="s">
        <v>131</v>
      </c>
      <c r="B177" s="409"/>
      <c r="C177" s="409"/>
      <c r="D177" s="432"/>
      <c r="E177" s="759" t="s">
        <v>421</v>
      </c>
      <c r="F177" s="759"/>
      <c r="G177" s="759"/>
      <c r="H177" s="759"/>
      <c r="I177" s="759"/>
      <c r="J177" s="759"/>
      <c r="K177" s="759"/>
      <c r="L177" s="759"/>
      <c r="M177" s="759"/>
      <c r="N177" s="759"/>
      <c r="O177" s="759"/>
      <c r="P177" s="759"/>
      <c r="Q177" s="759"/>
      <c r="R177" s="759"/>
      <c r="S177" s="759"/>
      <c r="T177" s="759"/>
      <c r="U177" s="759"/>
      <c r="V177" s="759"/>
      <c r="W177" s="759"/>
      <c r="X177" s="759"/>
      <c r="Y177" s="759"/>
      <c r="Z177" s="759"/>
      <c r="AA177" s="759"/>
      <c r="AB177" s="759"/>
      <c r="AC177" s="759"/>
      <c r="AD177" s="759"/>
      <c r="AE177" s="759"/>
      <c r="AF177" s="759"/>
      <c r="AG177" s="759"/>
      <c r="AH177" s="759"/>
      <c r="AI177" s="759"/>
      <c r="AJ177" s="759"/>
      <c r="AK177" s="759"/>
      <c r="AL177" s="759"/>
      <c r="AM177" s="759"/>
      <c r="AN177" s="759"/>
      <c r="AO177" s="759"/>
      <c r="AP177" s="759"/>
      <c r="AQ177" s="759"/>
      <c r="AR177" s="759"/>
      <c r="AS177" s="759"/>
      <c r="AT177" s="759"/>
      <c r="AU177" s="759"/>
      <c r="AV177" s="759"/>
      <c r="AW177" s="759"/>
      <c r="AX177" s="759"/>
      <c r="AY177" s="759"/>
      <c r="AZ177" s="759"/>
      <c r="BA177" s="759"/>
      <c r="BB177" s="759"/>
      <c r="BC177" s="759"/>
      <c r="BD177" s="759"/>
      <c r="BE177" s="759"/>
      <c r="BF177" s="422" t="s">
        <v>132</v>
      </c>
      <c r="BG177" s="423"/>
      <c r="BH177" s="423"/>
      <c r="BI177" s="424"/>
      <c r="BJ177" s="66"/>
      <c r="BP177" s="3"/>
      <c r="BQ177" s="3"/>
      <c r="BR177" s="3"/>
    </row>
    <row r="178" spans="1:75" ht="49.5" customHeight="1" x14ac:dyDescent="0.25">
      <c r="A178" s="408" t="s">
        <v>133</v>
      </c>
      <c r="B178" s="409"/>
      <c r="C178" s="409"/>
      <c r="D178" s="432"/>
      <c r="E178" s="420" t="s">
        <v>284</v>
      </c>
      <c r="F178" s="412"/>
      <c r="G178" s="412"/>
      <c r="H178" s="412"/>
      <c r="I178" s="412"/>
      <c r="J178" s="412"/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21"/>
      <c r="BF178" s="422" t="s">
        <v>149</v>
      </c>
      <c r="BG178" s="440"/>
      <c r="BH178" s="440"/>
      <c r="BI178" s="441"/>
      <c r="BJ178" s="66"/>
      <c r="BP178" s="3"/>
      <c r="BQ178" s="3"/>
      <c r="BR178" s="3"/>
    </row>
    <row r="179" spans="1:75" ht="49.5" customHeight="1" x14ac:dyDescent="0.25">
      <c r="A179" s="408" t="s">
        <v>134</v>
      </c>
      <c r="B179" s="409"/>
      <c r="C179" s="409"/>
      <c r="D179" s="432"/>
      <c r="E179" s="769" t="s">
        <v>422</v>
      </c>
      <c r="F179" s="770"/>
      <c r="G179" s="770"/>
      <c r="H179" s="770"/>
      <c r="I179" s="770"/>
      <c r="J179" s="770"/>
      <c r="K179" s="770"/>
      <c r="L179" s="770"/>
      <c r="M179" s="770"/>
      <c r="N179" s="770"/>
      <c r="O179" s="770"/>
      <c r="P179" s="770"/>
      <c r="Q179" s="770"/>
      <c r="R179" s="770"/>
      <c r="S179" s="770"/>
      <c r="T179" s="770"/>
      <c r="U179" s="770"/>
      <c r="V179" s="770"/>
      <c r="W179" s="770"/>
      <c r="X179" s="770"/>
      <c r="Y179" s="770"/>
      <c r="Z179" s="770"/>
      <c r="AA179" s="770"/>
      <c r="AB179" s="770"/>
      <c r="AC179" s="770"/>
      <c r="AD179" s="770"/>
      <c r="AE179" s="770"/>
      <c r="AF179" s="770"/>
      <c r="AG179" s="770"/>
      <c r="AH179" s="770"/>
      <c r="AI179" s="770"/>
      <c r="AJ179" s="770"/>
      <c r="AK179" s="770"/>
      <c r="AL179" s="770"/>
      <c r="AM179" s="770"/>
      <c r="AN179" s="770"/>
      <c r="AO179" s="770"/>
      <c r="AP179" s="770"/>
      <c r="AQ179" s="770"/>
      <c r="AR179" s="770"/>
      <c r="AS179" s="770"/>
      <c r="AT179" s="770"/>
      <c r="AU179" s="770"/>
      <c r="AV179" s="770"/>
      <c r="AW179" s="770"/>
      <c r="AX179" s="770"/>
      <c r="AY179" s="770"/>
      <c r="AZ179" s="770"/>
      <c r="BA179" s="770"/>
      <c r="BB179" s="770"/>
      <c r="BC179" s="770"/>
      <c r="BD179" s="770"/>
      <c r="BE179" s="770"/>
      <c r="BF179" s="422" t="s">
        <v>174</v>
      </c>
      <c r="BG179" s="440"/>
      <c r="BH179" s="440"/>
      <c r="BI179" s="441"/>
      <c r="BJ179" s="66"/>
      <c r="BP179" s="3"/>
      <c r="BQ179" s="3"/>
      <c r="BR179" s="3"/>
    </row>
    <row r="180" spans="1:75" ht="77.25" customHeight="1" x14ac:dyDescent="0.25">
      <c r="A180" s="408" t="s">
        <v>219</v>
      </c>
      <c r="B180" s="409"/>
      <c r="C180" s="409"/>
      <c r="D180" s="432"/>
      <c r="E180" s="758" t="s">
        <v>448</v>
      </c>
      <c r="F180" s="759"/>
      <c r="G180" s="759"/>
      <c r="H180" s="759"/>
      <c r="I180" s="759"/>
      <c r="J180" s="759"/>
      <c r="K180" s="759"/>
      <c r="L180" s="759"/>
      <c r="M180" s="759"/>
      <c r="N180" s="759"/>
      <c r="O180" s="759"/>
      <c r="P180" s="759"/>
      <c r="Q180" s="759"/>
      <c r="R180" s="759"/>
      <c r="S180" s="759"/>
      <c r="T180" s="759"/>
      <c r="U180" s="759"/>
      <c r="V180" s="759"/>
      <c r="W180" s="759"/>
      <c r="X180" s="759"/>
      <c r="Y180" s="759"/>
      <c r="Z180" s="759"/>
      <c r="AA180" s="759"/>
      <c r="AB180" s="759"/>
      <c r="AC180" s="759"/>
      <c r="AD180" s="759"/>
      <c r="AE180" s="759"/>
      <c r="AF180" s="759"/>
      <c r="AG180" s="759"/>
      <c r="AH180" s="759"/>
      <c r="AI180" s="759"/>
      <c r="AJ180" s="759"/>
      <c r="AK180" s="759"/>
      <c r="AL180" s="759"/>
      <c r="AM180" s="759"/>
      <c r="AN180" s="759"/>
      <c r="AO180" s="759"/>
      <c r="AP180" s="759"/>
      <c r="AQ180" s="759"/>
      <c r="AR180" s="759"/>
      <c r="AS180" s="759"/>
      <c r="AT180" s="759"/>
      <c r="AU180" s="759"/>
      <c r="AV180" s="759"/>
      <c r="AW180" s="759"/>
      <c r="AX180" s="759"/>
      <c r="AY180" s="759"/>
      <c r="AZ180" s="759"/>
      <c r="BA180" s="759"/>
      <c r="BB180" s="759"/>
      <c r="BC180" s="759"/>
      <c r="BD180" s="759"/>
      <c r="BE180" s="759"/>
      <c r="BF180" s="422" t="s">
        <v>177</v>
      </c>
      <c r="BG180" s="440"/>
      <c r="BH180" s="440"/>
      <c r="BI180" s="441"/>
      <c r="BJ180" s="66"/>
      <c r="BP180" s="3"/>
      <c r="BQ180" s="3"/>
      <c r="BR180" s="3"/>
    </row>
    <row r="181" spans="1:75" ht="70.5" customHeight="1" x14ac:dyDescent="0.25">
      <c r="A181" s="408" t="s">
        <v>220</v>
      </c>
      <c r="B181" s="409"/>
      <c r="C181" s="409"/>
      <c r="D181" s="432"/>
      <c r="E181" s="544" t="s">
        <v>449</v>
      </c>
      <c r="F181" s="545"/>
      <c r="G181" s="545"/>
      <c r="H181" s="545"/>
      <c r="I181" s="545"/>
      <c r="J181" s="545"/>
      <c r="K181" s="545"/>
      <c r="L181" s="545"/>
      <c r="M181" s="545"/>
      <c r="N181" s="545"/>
      <c r="O181" s="545"/>
      <c r="P181" s="545"/>
      <c r="Q181" s="545"/>
      <c r="R181" s="545"/>
      <c r="S181" s="545"/>
      <c r="T181" s="545"/>
      <c r="U181" s="545"/>
      <c r="V181" s="545"/>
      <c r="W181" s="545"/>
      <c r="X181" s="545"/>
      <c r="Y181" s="545"/>
      <c r="Z181" s="545"/>
      <c r="AA181" s="545"/>
      <c r="AB181" s="545"/>
      <c r="AC181" s="545"/>
      <c r="AD181" s="545"/>
      <c r="AE181" s="545"/>
      <c r="AF181" s="545"/>
      <c r="AG181" s="545"/>
      <c r="AH181" s="545"/>
      <c r="AI181" s="545"/>
      <c r="AJ181" s="545"/>
      <c r="AK181" s="545"/>
      <c r="AL181" s="545"/>
      <c r="AM181" s="545"/>
      <c r="AN181" s="545"/>
      <c r="AO181" s="545"/>
      <c r="AP181" s="545"/>
      <c r="AQ181" s="545"/>
      <c r="AR181" s="545"/>
      <c r="AS181" s="545"/>
      <c r="AT181" s="545"/>
      <c r="AU181" s="545"/>
      <c r="AV181" s="545"/>
      <c r="AW181" s="545"/>
      <c r="AX181" s="545"/>
      <c r="AY181" s="545"/>
      <c r="AZ181" s="545"/>
      <c r="BA181" s="545"/>
      <c r="BB181" s="545"/>
      <c r="BC181" s="545"/>
      <c r="BD181" s="545"/>
      <c r="BE181" s="546"/>
      <c r="BF181" s="422" t="s">
        <v>179</v>
      </c>
      <c r="BG181" s="440"/>
      <c r="BH181" s="440"/>
      <c r="BI181" s="441"/>
      <c r="BJ181" s="66"/>
      <c r="BP181" s="3"/>
      <c r="BQ181" s="3"/>
      <c r="BR181" s="3"/>
    </row>
    <row r="182" spans="1:75" ht="63" customHeight="1" x14ac:dyDescent="0.25">
      <c r="A182" s="408" t="s">
        <v>250</v>
      </c>
      <c r="B182" s="409"/>
      <c r="C182" s="409"/>
      <c r="D182" s="432"/>
      <c r="E182" s="428" t="s">
        <v>405</v>
      </c>
      <c r="F182" s="428"/>
      <c r="G182" s="428"/>
      <c r="H182" s="428"/>
      <c r="I182" s="428"/>
      <c r="J182" s="428"/>
      <c r="K182" s="428"/>
      <c r="L182" s="428"/>
      <c r="M182" s="428"/>
      <c r="N182" s="428"/>
      <c r="O182" s="428"/>
      <c r="P182" s="428"/>
      <c r="Q182" s="428"/>
      <c r="R182" s="428"/>
      <c r="S182" s="428"/>
      <c r="T182" s="428"/>
      <c r="U182" s="428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428"/>
      <c r="AK182" s="428"/>
      <c r="AL182" s="428"/>
      <c r="AM182" s="428"/>
      <c r="AN182" s="428"/>
      <c r="AO182" s="428"/>
      <c r="AP182" s="428"/>
      <c r="AQ182" s="428"/>
      <c r="AR182" s="428"/>
      <c r="AS182" s="428"/>
      <c r="AT182" s="428"/>
      <c r="AU182" s="428"/>
      <c r="AV182" s="428"/>
      <c r="AW182" s="428"/>
      <c r="AX182" s="428"/>
      <c r="AY182" s="428"/>
      <c r="AZ182" s="428"/>
      <c r="BA182" s="428"/>
      <c r="BB182" s="428"/>
      <c r="BC182" s="428"/>
      <c r="BD182" s="428"/>
      <c r="BE182" s="428"/>
      <c r="BF182" s="422" t="s">
        <v>353</v>
      </c>
      <c r="BG182" s="440"/>
      <c r="BH182" s="440"/>
      <c r="BI182" s="441"/>
      <c r="BJ182" s="66"/>
      <c r="BP182" s="3"/>
      <c r="BQ182" s="3"/>
      <c r="BR182" s="3"/>
    </row>
    <row r="183" spans="1:75" ht="45.75" customHeight="1" x14ac:dyDescent="0.25">
      <c r="A183" s="408" t="s">
        <v>251</v>
      </c>
      <c r="B183" s="409"/>
      <c r="C183" s="409"/>
      <c r="D183" s="432"/>
      <c r="E183" s="420" t="s">
        <v>301</v>
      </c>
      <c r="F183" s="412"/>
      <c r="G183" s="412"/>
      <c r="H183" s="412"/>
      <c r="I183" s="412"/>
      <c r="J183" s="412"/>
      <c r="K183" s="412"/>
      <c r="L183" s="412"/>
      <c r="M183" s="412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412"/>
      <c r="AE183" s="412"/>
      <c r="AF183" s="412"/>
      <c r="AG183" s="412"/>
      <c r="AH183" s="412"/>
      <c r="AI183" s="412"/>
      <c r="AJ183" s="412"/>
      <c r="AK183" s="412"/>
      <c r="AL183" s="412"/>
      <c r="AM183" s="412"/>
      <c r="AN183" s="412"/>
      <c r="AO183" s="412"/>
      <c r="AP183" s="412"/>
      <c r="AQ183" s="412"/>
      <c r="AR183" s="412"/>
      <c r="AS183" s="412"/>
      <c r="AT183" s="412"/>
      <c r="AU183" s="412"/>
      <c r="AV183" s="412"/>
      <c r="AW183" s="412"/>
      <c r="AX183" s="412"/>
      <c r="AY183" s="412"/>
      <c r="AZ183" s="412"/>
      <c r="BA183" s="412"/>
      <c r="BB183" s="412"/>
      <c r="BC183" s="412"/>
      <c r="BD183" s="412"/>
      <c r="BE183" s="421"/>
      <c r="BF183" s="422" t="s">
        <v>354</v>
      </c>
      <c r="BG183" s="440"/>
      <c r="BH183" s="440"/>
      <c r="BI183" s="441"/>
      <c r="BJ183" s="66"/>
      <c r="BP183" s="3"/>
      <c r="BQ183" s="3"/>
      <c r="BR183" s="3"/>
    </row>
    <row r="184" spans="1:75" ht="70.5" customHeight="1" x14ac:dyDescent="0.25">
      <c r="A184" s="408" t="s">
        <v>252</v>
      </c>
      <c r="B184" s="409"/>
      <c r="C184" s="409"/>
      <c r="D184" s="432"/>
      <c r="E184" s="429" t="s">
        <v>404</v>
      </c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  <c r="S184" s="428"/>
      <c r="T184" s="428"/>
      <c r="U184" s="428"/>
      <c r="V184" s="428"/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428"/>
      <c r="AG184" s="428"/>
      <c r="AH184" s="428"/>
      <c r="AI184" s="428"/>
      <c r="AJ184" s="428"/>
      <c r="AK184" s="428"/>
      <c r="AL184" s="428"/>
      <c r="AM184" s="428"/>
      <c r="AN184" s="428"/>
      <c r="AO184" s="428"/>
      <c r="AP184" s="428"/>
      <c r="AQ184" s="428"/>
      <c r="AR184" s="428"/>
      <c r="AS184" s="428"/>
      <c r="AT184" s="428"/>
      <c r="AU184" s="428"/>
      <c r="AV184" s="428"/>
      <c r="AW184" s="428"/>
      <c r="AX184" s="428"/>
      <c r="AY184" s="428"/>
      <c r="AZ184" s="428"/>
      <c r="BA184" s="428"/>
      <c r="BB184" s="428"/>
      <c r="BC184" s="428"/>
      <c r="BD184" s="428"/>
      <c r="BE184" s="439"/>
      <c r="BF184" s="422" t="s">
        <v>355</v>
      </c>
      <c r="BG184" s="440"/>
      <c r="BH184" s="440"/>
      <c r="BI184" s="441"/>
      <c r="BJ184" s="66"/>
      <c r="BP184" s="3"/>
      <c r="BQ184" s="3"/>
      <c r="BR184" s="3"/>
    </row>
    <row r="185" spans="1:75" s="33" customFormat="1" ht="54.75" customHeight="1" x14ac:dyDescent="0.5">
      <c r="A185" s="408" t="s">
        <v>270</v>
      </c>
      <c r="B185" s="409"/>
      <c r="C185" s="409"/>
      <c r="D185" s="432"/>
      <c r="E185" s="428" t="s">
        <v>372</v>
      </c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/>
      <c r="AD185" s="428"/>
      <c r="AE185" s="428"/>
      <c r="AF185" s="428"/>
      <c r="AG185" s="428"/>
      <c r="AH185" s="428"/>
      <c r="AI185" s="428"/>
      <c r="AJ185" s="428"/>
      <c r="AK185" s="428"/>
      <c r="AL185" s="428"/>
      <c r="AM185" s="428"/>
      <c r="AN185" s="428"/>
      <c r="AO185" s="428"/>
      <c r="AP185" s="428"/>
      <c r="AQ185" s="428"/>
      <c r="AR185" s="428"/>
      <c r="AS185" s="428"/>
      <c r="AT185" s="428"/>
      <c r="AU185" s="428"/>
      <c r="AV185" s="428"/>
      <c r="AW185" s="428"/>
      <c r="AX185" s="428"/>
      <c r="AY185" s="428"/>
      <c r="AZ185" s="428"/>
      <c r="BA185" s="428"/>
      <c r="BB185" s="428"/>
      <c r="BC185" s="428"/>
      <c r="BD185" s="428"/>
      <c r="BE185" s="428"/>
      <c r="BF185" s="422" t="s">
        <v>248</v>
      </c>
      <c r="BG185" s="440"/>
      <c r="BH185" s="440"/>
      <c r="BI185" s="441"/>
      <c r="BJ185" s="406" t="s">
        <v>197</v>
      </c>
      <c r="BK185" s="406"/>
      <c r="BL185" s="406"/>
      <c r="BM185" s="406"/>
      <c r="BN185" s="406"/>
      <c r="BO185" s="406"/>
      <c r="BP185" s="406"/>
      <c r="BQ185" s="406"/>
      <c r="BR185" s="406"/>
      <c r="BS185" s="406"/>
      <c r="BT185" s="406"/>
      <c r="BU185" s="406"/>
      <c r="BV185" s="406"/>
      <c r="BW185" s="407"/>
    </row>
    <row r="186" spans="1:75" s="33" customFormat="1" ht="78.75" customHeight="1" thickBot="1" x14ac:dyDescent="0.55000000000000004">
      <c r="A186" s="571" t="s">
        <v>302</v>
      </c>
      <c r="B186" s="529"/>
      <c r="C186" s="529"/>
      <c r="D186" s="530"/>
      <c r="E186" s="428" t="s">
        <v>423</v>
      </c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8"/>
      <c r="T186" s="428"/>
      <c r="U186" s="428"/>
      <c r="V186" s="428"/>
      <c r="W186" s="428"/>
      <c r="X186" s="428"/>
      <c r="Y186" s="428"/>
      <c r="Z186" s="428"/>
      <c r="AA186" s="428"/>
      <c r="AB186" s="428"/>
      <c r="AC186" s="428"/>
      <c r="AD186" s="428"/>
      <c r="AE186" s="428"/>
      <c r="AF186" s="428"/>
      <c r="AG186" s="428"/>
      <c r="AH186" s="428"/>
      <c r="AI186" s="428"/>
      <c r="AJ186" s="428"/>
      <c r="AK186" s="428"/>
      <c r="AL186" s="428"/>
      <c r="AM186" s="428"/>
      <c r="AN186" s="428"/>
      <c r="AO186" s="428"/>
      <c r="AP186" s="428"/>
      <c r="AQ186" s="428"/>
      <c r="AR186" s="428"/>
      <c r="AS186" s="428"/>
      <c r="AT186" s="428"/>
      <c r="AU186" s="428"/>
      <c r="AV186" s="428"/>
      <c r="AW186" s="428"/>
      <c r="AX186" s="428"/>
      <c r="AY186" s="428"/>
      <c r="AZ186" s="428"/>
      <c r="BA186" s="428"/>
      <c r="BB186" s="428"/>
      <c r="BC186" s="428"/>
      <c r="BD186" s="428"/>
      <c r="BE186" s="428"/>
      <c r="BF186" s="718" t="s">
        <v>249</v>
      </c>
      <c r="BG186" s="614"/>
      <c r="BH186" s="614"/>
      <c r="BI186" s="615"/>
      <c r="BJ186" s="406" t="s">
        <v>239</v>
      </c>
      <c r="BK186" s="406"/>
      <c r="BL186" s="406"/>
      <c r="BM186" s="406"/>
      <c r="BN186" s="406"/>
      <c r="BO186" s="406"/>
      <c r="BP186" s="406"/>
      <c r="BQ186" s="406"/>
      <c r="BR186" s="406"/>
      <c r="BS186" s="406"/>
      <c r="BT186" s="406"/>
      <c r="BU186" s="406"/>
      <c r="BV186" s="406"/>
      <c r="BW186" s="407"/>
    </row>
    <row r="187" spans="1:75" s="73" customFormat="1" ht="113.25" customHeight="1" thickBot="1" x14ac:dyDescent="0.5">
      <c r="A187" s="561" t="s">
        <v>109</v>
      </c>
      <c r="B187" s="562"/>
      <c r="C187" s="562"/>
      <c r="D187" s="563"/>
      <c r="E187" s="481" t="s">
        <v>110</v>
      </c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1"/>
      <c r="U187" s="481"/>
      <c r="V187" s="481"/>
      <c r="W187" s="481"/>
      <c r="X187" s="481"/>
      <c r="Y187" s="481"/>
      <c r="Z187" s="481"/>
      <c r="AA187" s="481"/>
      <c r="AB187" s="481"/>
      <c r="AC187" s="481"/>
      <c r="AD187" s="481"/>
      <c r="AE187" s="481"/>
      <c r="AF187" s="481"/>
      <c r="AG187" s="481"/>
      <c r="AH187" s="481"/>
      <c r="AI187" s="481"/>
      <c r="AJ187" s="481"/>
      <c r="AK187" s="481"/>
      <c r="AL187" s="481"/>
      <c r="AM187" s="481"/>
      <c r="AN187" s="481"/>
      <c r="AO187" s="481"/>
      <c r="AP187" s="481"/>
      <c r="AQ187" s="481"/>
      <c r="AR187" s="481"/>
      <c r="AS187" s="481"/>
      <c r="AT187" s="481"/>
      <c r="AU187" s="481"/>
      <c r="AV187" s="481"/>
      <c r="AW187" s="481"/>
      <c r="AX187" s="481"/>
      <c r="AY187" s="481"/>
      <c r="AZ187" s="481"/>
      <c r="BA187" s="481"/>
      <c r="BB187" s="481"/>
      <c r="BC187" s="481"/>
      <c r="BD187" s="481"/>
      <c r="BE187" s="482"/>
      <c r="BF187" s="561" t="s">
        <v>144</v>
      </c>
      <c r="BG187" s="562"/>
      <c r="BH187" s="562"/>
      <c r="BI187" s="563"/>
      <c r="BJ187" s="63"/>
      <c r="BK187" s="30"/>
      <c r="BP187" s="25"/>
      <c r="BQ187" s="25"/>
      <c r="BR187" s="25"/>
    </row>
    <row r="188" spans="1:75" s="74" customFormat="1" ht="78.75" customHeight="1" x14ac:dyDescent="0.5">
      <c r="A188" s="425" t="s">
        <v>303</v>
      </c>
      <c r="B188" s="426"/>
      <c r="C188" s="426"/>
      <c r="D188" s="427"/>
      <c r="E188" s="428" t="s">
        <v>424</v>
      </c>
      <c r="F188" s="428"/>
      <c r="G188" s="428"/>
      <c r="H188" s="428"/>
      <c r="I188" s="428"/>
      <c r="J188" s="428"/>
      <c r="K188" s="428"/>
      <c r="L188" s="428"/>
      <c r="M188" s="428"/>
      <c r="N188" s="428"/>
      <c r="O188" s="428"/>
      <c r="P188" s="428"/>
      <c r="Q188" s="428"/>
      <c r="R188" s="428"/>
      <c r="S188" s="428"/>
      <c r="T188" s="428"/>
      <c r="U188" s="428"/>
      <c r="V188" s="428"/>
      <c r="W188" s="428"/>
      <c r="X188" s="428"/>
      <c r="Y188" s="428"/>
      <c r="Z188" s="428"/>
      <c r="AA188" s="428"/>
      <c r="AB188" s="428"/>
      <c r="AC188" s="428"/>
      <c r="AD188" s="428"/>
      <c r="AE188" s="428"/>
      <c r="AF188" s="428"/>
      <c r="AG188" s="428"/>
      <c r="AH188" s="428"/>
      <c r="AI188" s="428"/>
      <c r="AJ188" s="428"/>
      <c r="AK188" s="428"/>
      <c r="AL188" s="428"/>
      <c r="AM188" s="428"/>
      <c r="AN188" s="428"/>
      <c r="AO188" s="428"/>
      <c r="AP188" s="428"/>
      <c r="AQ188" s="428"/>
      <c r="AR188" s="428"/>
      <c r="AS188" s="428"/>
      <c r="AT188" s="428"/>
      <c r="AU188" s="428"/>
      <c r="AV188" s="428"/>
      <c r="AW188" s="428"/>
      <c r="AX188" s="428"/>
      <c r="AY188" s="428"/>
      <c r="AZ188" s="428"/>
      <c r="BA188" s="428"/>
      <c r="BB188" s="428"/>
      <c r="BC188" s="428"/>
      <c r="BD188" s="428"/>
      <c r="BE188" s="428"/>
      <c r="BF188" s="719" t="s">
        <v>249</v>
      </c>
      <c r="BG188" s="655"/>
      <c r="BH188" s="655"/>
      <c r="BI188" s="656"/>
      <c r="BJ188" s="406" t="s">
        <v>239</v>
      </c>
      <c r="BK188" s="406"/>
      <c r="BL188" s="406"/>
      <c r="BM188" s="406"/>
      <c r="BN188" s="406"/>
      <c r="BO188" s="406"/>
      <c r="BP188" s="406"/>
      <c r="BQ188" s="406"/>
      <c r="BR188" s="406"/>
      <c r="BS188" s="406"/>
      <c r="BT188" s="406"/>
      <c r="BU188" s="406"/>
      <c r="BV188" s="406"/>
      <c r="BW188" s="407"/>
    </row>
    <row r="189" spans="1:75" s="33" customFormat="1" ht="79.5" customHeight="1" x14ac:dyDescent="0.5">
      <c r="A189" s="408" t="s">
        <v>304</v>
      </c>
      <c r="B189" s="409"/>
      <c r="C189" s="409"/>
      <c r="D189" s="432"/>
      <c r="E189" s="429" t="s">
        <v>426</v>
      </c>
      <c r="F189" s="428"/>
      <c r="G189" s="428"/>
      <c r="H189" s="428"/>
      <c r="I189" s="428"/>
      <c r="J189" s="428"/>
      <c r="K189" s="428"/>
      <c r="L189" s="428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8"/>
      <c r="X189" s="428"/>
      <c r="Y189" s="428"/>
      <c r="Z189" s="428"/>
      <c r="AA189" s="428"/>
      <c r="AB189" s="428"/>
      <c r="AC189" s="428"/>
      <c r="AD189" s="428"/>
      <c r="AE189" s="428"/>
      <c r="AF189" s="428"/>
      <c r="AG189" s="428"/>
      <c r="AH189" s="428"/>
      <c r="AI189" s="428"/>
      <c r="AJ189" s="428"/>
      <c r="AK189" s="428"/>
      <c r="AL189" s="428"/>
      <c r="AM189" s="428"/>
      <c r="AN189" s="428"/>
      <c r="AO189" s="428"/>
      <c r="AP189" s="428"/>
      <c r="AQ189" s="428"/>
      <c r="AR189" s="428"/>
      <c r="AS189" s="428"/>
      <c r="AT189" s="428"/>
      <c r="AU189" s="428"/>
      <c r="AV189" s="428"/>
      <c r="AW189" s="428"/>
      <c r="AX189" s="428"/>
      <c r="AY189" s="428"/>
      <c r="AZ189" s="428"/>
      <c r="BA189" s="428"/>
      <c r="BB189" s="428"/>
      <c r="BC189" s="428"/>
      <c r="BD189" s="428"/>
      <c r="BE189" s="439"/>
      <c r="BF189" s="422" t="s">
        <v>357</v>
      </c>
      <c r="BG189" s="440"/>
      <c r="BH189" s="440"/>
      <c r="BI189" s="441"/>
      <c r="BJ189" s="394" t="s">
        <v>208</v>
      </c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  <c r="BV189" s="395"/>
      <c r="BW189" s="396"/>
    </row>
    <row r="190" spans="1:75" s="74" customFormat="1" ht="64.5" customHeight="1" x14ac:dyDescent="0.5">
      <c r="A190" s="408" t="s">
        <v>305</v>
      </c>
      <c r="B190" s="409"/>
      <c r="C190" s="409"/>
      <c r="D190" s="410"/>
      <c r="E190" s="429" t="s">
        <v>428</v>
      </c>
      <c r="F190" s="428"/>
      <c r="G190" s="428"/>
      <c r="H190" s="428"/>
      <c r="I190" s="428"/>
      <c r="J190" s="428"/>
      <c r="K190" s="428"/>
      <c r="L190" s="428"/>
      <c r="M190" s="428"/>
      <c r="N190" s="428"/>
      <c r="O190" s="428"/>
      <c r="P190" s="428"/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8"/>
      <c r="AF190" s="428"/>
      <c r="AG190" s="428"/>
      <c r="AH190" s="428"/>
      <c r="AI190" s="428"/>
      <c r="AJ190" s="428"/>
      <c r="AK190" s="428"/>
      <c r="AL190" s="428"/>
      <c r="AM190" s="428"/>
      <c r="AN190" s="428"/>
      <c r="AO190" s="428"/>
      <c r="AP190" s="428"/>
      <c r="AQ190" s="428"/>
      <c r="AR190" s="428"/>
      <c r="AS190" s="428"/>
      <c r="AT190" s="428"/>
      <c r="AU190" s="428"/>
      <c r="AV190" s="428"/>
      <c r="AW190" s="428"/>
      <c r="AX190" s="428"/>
      <c r="AY190" s="428"/>
      <c r="AZ190" s="428"/>
      <c r="BA190" s="428"/>
      <c r="BB190" s="428"/>
      <c r="BC190" s="428"/>
      <c r="BD190" s="428"/>
      <c r="BE190" s="439"/>
      <c r="BF190" s="422" t="s">
        <v>357</v>
      </c>
      <c r="BG190" s="440"/>
      <c r="BH190" s="440"/>
      <c r="BI190" s="441"/>
      <c r="BJ190" s="394" t="s">
        <v>208</v>
      </c>
      <c r="BK190" s="395"/>
      <c r="BL190" s="395"/>
      <c r="BM190" s="395"/>
      <c r="BN190" s="395"/>
      <c r="BO190" s="395"/>
      <c r="BP190" s="395"/>
      <c r="BQ190" s="395"/>
      <c r="BR190" s="395"/>
      <c r="BS190" s="395"/>
      <c r="BT190" s="395"/>
      <c r="BU190" s="395"/>
      <c r="BV190" s="395"/>
      <c r="BW190" s="396"/>
    </row>
    <row r="191" spans="1:75" s="33" customFormat="1" ht="77.25" customHeight="1" x14ac:dyDescent="0.5">
      <c r="A191" s="408" t="s">
        <v>306</v>
      </c>
      <c r="B191" s="409"/>
      <c r="C191" s="409"/>
      <c r="D191" s="410"/>
      <c r="E191" s="429" t="s">
        <v>429</v>
      </c>
      <c r="F191" s="428"/>
      <c r="G191" s="428"/>
      <c r="H191" s="428"/>
      <c r="I191" s="428"/>
      <c r="J191" s="428"/>
      <c r="K191" s="428"/>
      <c r="L191" s="428"/>
      <c r="M191" s="428"/>
      <c r="N191" s="428"/>
      <c r="O191" s="428"/>
      <c r="P191" s="428"/>
      <c r="Q191" s="428"/>
      <c r="R191" s="428"/>
      <c r="S191" s="428"/>
      <c r="T191" s="428"/>
      <c r="U191" s="428"/>
      <c r="V191" s="428"/>
      <c r="W191" s="428"/>
      <c r="X191" s="428"/>
      <c r="Y191" s="428"/>
      <c r="Z191" s="428"/>
      <c r="AA191" s="428"/>
      <c r="AB191" s="428"/>
      <c r="AC191" s="428"/>
      <c r="AD191" s="428"/>
      <c r="AE191" s="428"/>
      <c r="AF191" s="428"/>
      <c r="AG191" s="428"/>
      <c r="AH191" s="428"/>
      <c r="AI191" s="428"/>
      <c r="AJ191" s="428"/>
      <c r="AK191" s="428"/>
      <c r="AL191" s="428"/>
      <c r="AM191" s="428"/>
      <c r="AN191" s="428"/>
      <c r="AO191" s="428"/>
      <c r="AP191" s="428"/>
      <c r="AQ191" s="428"/>
      <c r="AR191" s="428"/>
      <c r="AS191" s="428"/>
      <c r="AT191" s="428"/>
      <c r="AU191" s="428"/>
      <c r="AV191" s="428"/>
      <c r="AW191" s="428"/>
      <c r="AX191" s="428"/>
      <c r="AY191" s="428"/>
      <c r="AZ191" s="428"/>
      <c r="BA191" s="428"/>
      <c r="BB191" s="428"/>
      <c r="BC191" s="428"/>
      <c r="BD191" s="428"/>
      <c r="BE191" s="439"/>
      <c r="BF191" s="701" t="s">
        <v>358</v>
      </c>
      <c r="BG191" s="440"/>
      <c r="BH191" s="440"/>
      <c r="BI191" s="441"/>
      <c r="BJ191" s="394" t="s">
        <v>209</v>
      </c>
      <c r="BK191" s="395"/>
      <c r="BL191" s="395"/>
      <c r="BM191" s="395"/>
      <c r="BN191" s="395"/>
      <c r="BO191" s="395"/>
      <c r="BP191" s="395"/>
      <c r="BQ191" s="395"/>
      <c r="BR191" s="395"/>
      <c r="BS191" s="395"/>
      <c r="BT191" s="395"/>
      <c r="BU191" s="395"/>
      <c r="BV191" s="395"/>
      <c r="BW191" s="396"/>
    </row>
    <row r="192" spans="1:75" s="33" customFormat="1" ht="72.75" customHeight="1" x14ac:dyDescent="0.5">
      <c r="A192" s="408" t="s">
        <v>307</v>
      </c>
      <c r="B192" s="409"/>
      <c r="C192" s="409"/>
      <c r="D192" s="410"/>
      <c r="E192" s="411" t="s">
        <v>313</v>
      </c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  <c r="AP192" s="412"/>
      <c r="AQ192" s="412"/>
      <c r="AR192" s="412"/>
      <c r="AS192" s="412"/>
      <c r="AT192" s="412"/>
      <c r="AU192" s="412"/>
      <c r="AV192" s="412"/>
      <c r="AW192" s="412"/>
      <c r="AX192" s="412"/>
      <c r="AY192" s="412"/>
      <c r="AZ192" s="412"/>
      <c r="BA192" s="412"/>
      <c r="BB192" s="412"/>
      <c r="BC192" s="412"/>
      <c r="BD192" s="412"/>
      <c r="BE192" s="413"/>
      <c r="BF192" s="701" t="s">
        <v>261</v>
      </c>
      <c r="BG192" s="440"/>
      <c r="BH192" s="440"/>
      <c r="BI192" s="441"/>
      <c r="BJ192" s="550" t="s">
        <v>293</v>
      </c>
      <c r="BK192" s="406"/>
      <c r="BL192" s="406"/>
      <c r="BM192" s="406"/>
      <c r="BN192" s="406"/>
      <c r="BO192" s="406"/>
      <c r="BP192" s="406"/>
      <c r="BQ192" s="406"/>
      <c r="BR192" s="406"/>
      <c r="BS192" s="406"/>
      <c r="BT192" s="406"/>
      <c r="BU192" s="406"/>
      <c r="BV192" s="406"/>
      <c r="BW192" s="407"/>
    </row>
    <row r="193" spans="1:75" s="33" customFormat="1" ht="79.5" customHeight="1" x14ac:dyDescent="0.5">
      <c r="A193" s="408" t="s">
        <v>308</v>
      </c>
      <c r="B193" s="409"/>
      <c r="C193" s="409"/>
      <c r="D193" s="410"/>
      <c r="E193" s="411" t="s">
        <v>430</v>
      </c>
      <c r="F193" s="412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412"/>
      <c r="AE193" s="412"/>
      <c r="AF193" s="412"/>
      <c r="AG193" s="412"/>
      <c r="AH193" s="412"/>
      <c r="AI193" s="412"/>
      <c r="AJ193" s="412"/>
      <c r="AK193" s="412"/>
      <c r="AL193" s="412"/>
      <c r="AM193" s="412"/>
      <c r="AN193" s="412"/>
      <c r="AO193" s="412"/>
      <c r="AP193" s="412"/>
      <c r="AQ193" s="412"/>
      <c r="AR193" s="412"/>
      <c r="AS193" s="412"/>
      <c r="AT193" s="412"/>
      <c r="AU193" s="412"/>
      <c r="AV193" s="412"/>
      <c r="AW193" s="412"/>
      <c r="AX193" s="412"/>
      <c r="AY193" s="412"/>
      <c r="AZ193" s="412"/>
      <c r="BA193" s="412"/>
      <c r="BB193" s="412"/>
      <c r="BC193" s="412"/>
      <c r="BD193" s="412"/>
      <c r="BE193" s="413"/>
      <c r="BF193" s="701" t="s">
        <v>262</v>
      </c>
      <c r="BG193" s="440"/>
      <c r="BH193" s="440"/>
      <c r="BI193" s="441"/>
      <c r="BJ193" s="550" t="s">
        <v>260</v>
      </c>
      <c r="BK193" s="406"/>
      <c r="BL193" s="406"/>
      <c r="BM193" s="406"/>
      <c r="BN193" s="406"/>
      <c r="BO193" s="406"/>
      <c r="BP193" s="406"/>
      <c r="BQ193" s="406"/>
      <c r="BR193" s="406"/>
      <c r="BS193" s="406"/>
      <c r="BT193" s="406"/>
      <c r="BU193" s="406"/>
      <c r="BV193" s="406"/>
      <c r="BW193" s="407"/>
    </row>
    <row r="194" spans="1:75" s="33" customFormat="1" ht="81.75" customHeight="1" x14ac:dyDescent="0.5">
      <c r="A194" s="408" t="s">
        <v>431</v>
      </c>
      <c r="B194" s="409"/>
      <c r="C194" s="409"/>
      <c r="D194" s="410"/>
      <c r="E194" s="429" t="s">
        <v>450</v>
      </c>
      <c r="F194" s="428"/>
      <c r="G194" s="428"/>
      <c r="H194" s="428"/>
      <c r="I194" s="428"/>
      <c r="J194" s="428"/>
      <c r="K194" s="428"/>
      <c r="L194" s="428"/>
      <c r="M194" s="428"/>
      <c r="N194" s="428"/>
      <c r="O194" s="428"/>
      <c r="P194" s="428"/>
      <c r="Q194" s="428"/>
      <c r="R194" s="428"/>
      <c r="S194" s="428"/>
      <c r="T194" s="428"/>
      <c r="U194" s="428"/>
      <c r="V194" s="428"/>
      <c r="W194" s="428"/>
      <c r="X194" s="428"/>
      <c r="Y194" s="428"/>
      <c r="Z194" s="428"/>
      <c r="AA194" s="428"/>
      <c r="AB194" s="428"/>
      <c r="AC194" s="428"/>
      <c r="AD194" s="428"/>
      <c r="AE194" s="428"/>
      <c r="AF194" s="428"/>
      <c r="AG194" s="428"/>
      <c r="AH194" s="428"/>
      <c r="AI194" s="428"/>
      <c r="AJ194" s="428"/>
      <c r="AK194" s="428"/>
      <c r="AL194" s="428"/>
      <c r="AM194" s="428"/>
      <c r="AN194" s="428"/>
      <c r="AO194" s="428"/>
      <c r="AP194" s="428"/>
      <c r="AQ194" s="428"/>
      <c r="AR194" s="428"/>
      <c r="AS194" s="428"/>
      <c r="AT194" s="428"/>
      <c r="AU194" s="428"/>
      <c r="AV194" s="428"/>
      <c r="AW194" s="428"/>
      <c r="AX194" s="428"/>
      <c r="AY194" s="428"/>
      <c r="AZ194" s="428"/>
      <c r="BA194" s="428"/>
      <c r="BB194" s="428"/>
      <c r="BC194" s="428"/>
      <c r="BD194" s="428"/>
      <c r="BE194" s="439"/>
      <c r="BF194" s="701" t="s">
        <v>263</v>
      </c>
      <c r="BG194" s="440"/>
      <c r="BH194" s="440"/>
      <c r="BI194" s="441"/>
      <c r="BJ194" s="406" t="s">
        <v>266</v>
      </c>
      <c r="BK194" s="406"/>
      <c r="BL194" s="406"/>
      <c r="BM194" s="406"/>
      <c r="BN194" s="406"/>
      <c r="BO194" s="406"/>
      <c r="BP194" s="406"/>
      <c r="BQ194" s="406"/>
      <c r="BR194" s="406"/>
      <c r="BS194" s="406"/>
      <c r="BT194" s="406"/>
      <c r="BU194" s="406"/>
      <c r="BV194" s="406"/>
      <c r="BW194" s="407"/>
    </row>
    <row r="195" spans="1:75" s="33" customFormat="1" ht="81.75" customHeight="1" thickBot="1" x14ac:dyDescent="0.55000000000000004">
      <c r="A195" s="571" t="s">
        <v>432</v>
      </c>
      <c r="B195" s="529"/>
      <c r="C195" s="529"/>
      <c r="D195" s="618"/>
      <c r="E195" s="726" t="s">
        <v>462</v>
      </c>
      <c r="F195" s="727"/>
      <c r="G195" s="727"/>
      <c r="H195" s="727"/>
      <c r="I195" s="727"/>
      <c r="J195" s="727"/>
      <c r="K195" s="727"/>
      <c r="L195" s="727"/>
      <c r="M195" s="727"/>
      <c r="N195" s="727"/>
      <c r="O195" s="727"/>
      <c r="P195" s="727"/>
      <c r="Q195" s="727"/>
      <c r="R195" s="727"/>
      <c r="S195" s="727"/>
      <c r="T195" s="727"/>
      <c r="U195" s="727"/>
      <c r="V195" s="727"/>
      <c r="W195" s="727"/>
      <c r="X195" s="727"/>
      <c r="Y195" s="727"/>
      <c r="Z195" s="727"/>
      <c r="AA195" s="727"/>
      <c r="AB195" s="727"/>
      <c r="AC195" s="727"/>
      <c r="AD195" s="727"/>
      <c r="AE195" s="727"/>
      <c r="AF195" s="727"/>
      <c r="AG195" s="727"/>
      <c r="AH195" s="727"/>
      <c r="AI195" s="727"/>
      <c r="AJ195" s="727"/>
      <c r="AK195" s="727"/>
      <c r="AL195" s="727"/>
      <c r="AM195" s="727"/>
      <c r="AN195" s="727"/>
      <c r="AO195" s="727"/>
      <c r="AP195" s="727"/>
      <c r="AQ195" s="727"/>
      <c r="AR195" s="727"/>
      <c r="AS195" s="727"/>
      <c r="AT195" s="727"/>
      <c r="AU195" s="727"/>
      <c r="AV195" s="727"/>
      <c r="AW195" s="727"/>
      <c r="AX195" s="727"/>
      <c r="AY195" s="727"/>
      <c r="AZ195" s="727"/>
      <c r="BA195" s="727"/>
      <c r="BB195" s="727"/>
      <c r="BC195" s="727"/>
      <c r="BD195" s="727"/>
      <c r="BE195" s="728"/>
      <c r="BF195" s="725" t="s">
        <v>265</v>
      </c>
      <c r="BG195" s="614"/>
      <c r="BH195" s="614"/>
      <c r="BI195" s="615"/>
      <c r="BJ195" s="406" t="s">
        <v>267</v>
      </c>
      <c r="BK195" s="406"/>
      <c r="BL195" s="406"/>
      <c r="BM195" s="406"/>
      <c r="BN195" s="406"/>
      <c r="BO195" s="406"/>
      <c r="BP195" s="406"/>
      <c r="BQ195" s="406"/>
      <c r="BR195" s="406"/>
      <c r="BS195" s="406"/>
      <c r="BT195" s="406"/>
      <c r="BU195" s="406"/>
      <c r="BV195" s="406"/>
      <c r="BW195" s="407"/>
    </row>
    <row r="196" spans="1:75" s="33" customFormat="1" ht="57.75" customHeight="1" x14ac:dyDescent="0.5">
      <c r="A196" s="397" t="s">
        <v>135</v>
      </c>
      <c r="B196" s="398"/>
      <c r="C196" s="398"/>
      <c r="D196" s="533"/>
      <c r="E196" s="702" t="s">
        <v>453</v>
      </c>
      <c r="F196" s="703"/>
      <c r="G196" s="703"/>
      <c r="H196" s="703"/>
      <c r="I196" s="703"/>
      <c r="J196" s="703"/>
      <c r="K196" s="703"/>
      <c r="L196" s="703"/>
      <c r="M196" s="703"/>
      <c r="N196" s="703"/>
      <c r="O196" s="703"/>
      <c r="P196" s="703"/>
      <c r="Q196" s="703"/>
      <c r="R196" s="703"/>
      <c r="S196" s="703"/>
      <c r="T196" s="703"/>
      <c r="U196" s="703"/>
      <c r="V196" s="703"/>
      <c r="W196" s="703"/>
      <c r="X196" s="703"/>
      <c r="Y196" s="703"/>
      <c r="Z196" s="703"/>
      <c r="AA196" s="703"/>
      <c r="AB196" s="703"/>
      <c r="AC196" s="703"/>
      <c r="AD196" s="703"/>
      <c r="AE196" s="703"/>
      <c r="AF196" s="703"/>
      <c r="AG196" s="703"/>
      <c r="AH196" s="703"/>
      <c r="AI196" s="703"/>
      <c r="AJ196" s="703"/>
      <c r="AK196" s="703"/>
      <c r="AL196" s="703"/>
      <c r="AM196" s="703"/>
      <c r="AN196" s="703"/>
      <c r="AO196" s="703"/>
      <c r="AP196" s="703"/>
      <c r="AQ196" s="703"/>
      <c r="AR196" s="703"/>
      <c r="AS196" s="703"/>
      <c r="AT196" s="703"/>
      <c r="AU196" s="703"/>
      <c r="AV196" s="703"/>
      <c r="AW196" s="703"/>
      <c r="AX196" s="703"/>
      <c r="AY196" s="703"/>
      <c r="AZ196" s="703"/>
      <c r="BA196" s="703"/>
      <c r="BB196" s="703"/>
      <c r="BC196" s="703"/>
      <c r="BD196" s="703"/>
      <c r="BE196" s="704"/>
      <c r="BF196" s="535" t="s">
        <v>233</v>
      </c>
      <c r="BG196" s="536"/>
      <c r="BH196" s="536"/>
      <c r="BI196" s="537"/>
      <c r="BJ196" s="66"/>
      <c r="BK196" s="3"/>
      <c r="BL196" s="35"/>
      <c r="BM196" s="35"/>
    </row>
    <row r="197" spans="1:75" s="33" customFormat="1" ht="57.75" customHeight="1" x14ac:dyDescent="0.5">
      <c r="A197" s="408" t="s">
        <v>136</v>
      </c>
      <c r="B197" s="409"/>
      <c r="C197" s="409"/>
      <c r="D197" s="432"/>
      <c r="E197" s="705" t="s">
        <v>454</v>
      </c>
      <c r="F197" s="706"/>
      <c r="G197" s="706"/>
      <c r="H197" s="706"/>
      <c r="I197" s="706"/>
      <c r="J197" s="706"/>
      <c r="K197" s="706"/>
      <c r="L197" s="706"/>
      <c r="M197" s="706"/>
      <c r="N197" s="706"/>
      <c r="O197" s="706"/>
      <c r="P197" s="706"/>
      <c r="Q197" s="706"/>
      <c r="R197" s="706"/>
      <c r="S197" s="706"/>
      <c r="T197" s="706"/>
      <c r="U197" s="706"/>
      <c r="V197" s="706"/>
      <c r="W197" s="706"/>
      <c r="X197" s="706"/>
      <c r="Y197" s="706"/>
      <c r="Z197" s="706"/>
      <c r="AA197" s="706"/>
      <c r="AB197" s="706"/>
      <c r="AC197" s="706"/>
      <c r="AD197" s="706"/>
      <c r="AE197" s="706"/>
      <c r="AF197" s="706"/>
      <c r="AG197" s="706"/>
      <c r="AH197" s="706"/>
      <c r="AI197" s="706"/>
      <c r="AJ197" s="706"/>
      <c r="AK197" s="706"/>
      <c r="AL197" s="706"/>
      <c r="AM197" s="706"/>
      <c r="AN197" s="706"/>
      <c r="AO197" s="706"/>
      <c r="AP197" s="706"/>
      <c r="AQ197" s="706"/>
      <c r="AR197" s="706"/>
      <c r="AS197" s="706"/>
      <c r="AT197" s="706"/>
      <c r="AU197" s="706"/>
      <c r="AV197" s="706"/>
      <c r="AW197" s="706"/>
      <c r="AX197" s="706"/>
      <c r="AY197" s="706"/>
      <c r="AZ197" s="706"/>
      <c r="BA197" s="706"/>
      <c r="BB197" s="706"/>
      <c r="BC197" s="706"/>
      <c r="BD197" s="706"/>
      <c r="BE197" s="707"/>
      <c r="BF197" s="708" t="s">
        <v>217</v>
      </c>
      <c r="BG197" s="709"/>
      <c r="BH197" s="709"/>
      <c r="BI197" s="710"/>
      <c r="BJ197" s="66"/>
      <c r="BK197" s="3"/>
      <c r="BL197" s="35"/>
      <c r="BM197" s="35"/>
    </row>
    <row r="198" spans="1:75" s="33" customFormat="1" ht="51.75" customHeight="1" x14ac:dyDescent="0.5">
      <c r="A198" s="408" t="s">
        <v>137</v>
      </c>
      <c r="B198" s="409"/>
      <c r="C198" s="409"/>
      <c r="D198" s="432"/>
      <c r="E198" s="711" t="s">
        <v>331</v>
      </c>
      <c r="F198" s="712"/>
      <c r="G198" s="712"/>
      <c r="H198" s="712"/>
      <c r="I198" s="712"/>
      <c r="J198" s="712"/>
      <c r="K198" s="712"/>
      <c r="L198" s="712"/>
      <c r="M198" s="712"/>
      <c r="N198" s="712"/>
      <c r="O198" s="712"/>
      <c r="P198" s="712"/>
      <c r="Q198" s="712"/>
      <c r="R198" s="712"/>
      <c r="S198" s="712"/>
      <c r="T198" s="712"/>
      <c r="U198" s="712"/>
      <c r="V198" s="712"/>
      <c r="W198" s="712"/>
      <c r="X198" s="712"/>
      <c r="Y198" s="712"/>
      <c r="Z198" s="712"/>
      <c r="AA198" s="712"/>
      <c r="AB198" s="712"/>
      <c r="AC198" s="712"/>
      <c r="AD198" s="712"/>
      <c r="AE198" s="712"/>
      <c r="AF198" s="712"/>
      <c r="AG198" s="712"/>
      <c r="AH198" s="712"/>
      <c r="AI198" s="712"/>
      <c r="AJ198" s="712"/>
      <c r="AK198" s="712"/>
      <c r="AL198" s="712"/>
      <c r="AM198" s="712"/>
      <c r="AN198" s="712"/>
      <c r="AO198" s="712"/>
      <c r="AP198" s="712"/>
      <c r="AQ198" s="712"/>
      <c r="AR198" s="712"/>
      <c r="AS198" s="712"/>
      <c r="AT198" s="712"/>
      <c r="AU198" s="712"/>
      <c r="AV198" s="712"/>
      <c r="AW198" s="712"/>
      <c r="AX198" s="712"/>
      <c r="AY198" s="712"/>
      <c r="AZ198" s="712"/>
      <c r="BA198" s="712"/>
      <c r="BB198" s="712"/>
      <c r="BC198" s="712"/>
      <c r="BD198" s="712"/>
      <c r="BE198" s="713"/>
      <c r="BF198" s="422" t="s">
        <v>184</v>
      </c>
      <c r="BG198" s="423"/>
      <c r="BH198" s="423"/>
      <c r="BI198" s="424"/>
      <c r="BJ198" s="66"/>
      <c r="BK198" s="67"/>
      <c r="BL198" s="35"/>
      <c r="BM198" s="35"/>
    </row>
    <row r="199" spans="1:75" s="33" customFormat="1" ht="48.75" customHeight="1" x14ac:dyDescent="0.5">
      <c r="A199" s="408" t="s">
        <v>139</v>
      </c>
      <c r="B199" s="409"/>
      <c r="C199" s="409"/>
      <c r="D199" s="432"/>
      <c r="E199" s="436" t="s">
        <v>434</v>
      </c>
      <c r="F199" s="437"/>
      <c r="G199" s="437"/>
      <c r="H199" s="437"/>
      <c r="I199" s="437"/>
      <c r="J199" s="437"/>
      <c r="K199" s="437"/>
      <c r="L199" s="437"/>
      <c r="M199" s="437"/>
      <c r="N199" s="437"/>
      <c r="O199" s="437"/>
      <c r="P199" s="437"/>
      <c r="Q199" s="437"/>
      <c r="R199" s="437"/>
      <c r="S199" s="437"/>
      <c r="T199" s="437"/>
      <c r="U199" s="437"/>
      <c r="V199" s="437"/>
      <c r="W199" s="437"/>
      <c r="X199" s="437"/>
      <c r="Y199" s="437"/>
      <c r="Z199" s="437"/>
      <c r="AA199" s="437"/>
      <c r="AB199" s="437"/>
      <c r="AC199" s="437"/>
      <c r="AD199" s="437"/>
      <c r="AE199" s="437"/>
      <c r="AF199" s="437"/>
      <c r="AG199" s="437"/>
      <c r="AH199" s="437"/>
      <c r="AI199" s="437"/>
      <c r="AJ199" s="437"/>
      <c r="AK199" s="437"/>
      <c r="AL199" s="437"/>
      <c r="AM199" s="437"/>
      <c r="AN199" s="437"/>
      <c r="AO199" s="437"/>
      <c r="AP199" s="437"/>
      <c r="AQ199" s="437"/>
      <c r="AR199" s="437"/>
      <c r="AS199" s="437"/>
      <c r="AT199" s="437"/>
      <c r="AU199" s="437"/>
      <c r="AV199" s="437"/>
      <c r="AW199" s="437"/>
      <c r="AX199" s="437"/>
      <c r="AY199" s="437"/>
      <c r="AZ199" s="437"/>
      <c r="BA199" s="437"/>
      <c r="BB199" s="437"/>
      <c r="BC199" s="437"/>
      <c r="BD199" s="437"/>
      <c r="BE199" s="438"/>
      <c r="BF199" s="422" t="s">
        <v>183</v>
      </c>
      <c r="BG199" s="423"/>
      <c r="BH199" s="423"/>
      <c r="BI199" s="424"/>
      <c r="BJ199" s="66"/>
      <c r="BK199" s="67"/>
      <c r="BL199" s="35"/>
      <c r="BM199" s="35"/>
    </row>
    <row r="200" spans="1:75" s="33" customFormat="1" ht="42.75" customHeight="1" x14ac:dyDescent="0.5">
      <c r="A200" s="408" t="s">
        <v>140</v>
      </c>
      <c r="B200" s="409"/>
      <c r="C200" s="409"/>
      <c r="D200" s="432"/>
      <c r="E200" s="411" t="s">
        <v>253</v>
      </c>
      <c r="F200" s="412"/>
      <c r="G200" s="412"/>
      <c r="H200" s="412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  <c r="AP200" s="412"/>
      <c r="AQ200" s="412"/>
      <c r="AR200" s="412"/>
      <c r="AS200" s="412"/>
      <c r="AT200" s="412"/>
      <c r="AU200" s="412"/>
      <c r="AV200" s="412"/>
      <c r="AW200" s="412"/>
      <c r="AX200" s="412"/>
      <c r="AY200" s="412"/>
      <c r="AZ200" s="412"/>
      <c r="BA200" s="412"/>
      <c r="BB200" s="412"/>
      <c r="BC200" s="412"/>
      <c r="BD200" s="412"/>
      <c r="BE200" s="421"/>
      <c r="BF200" s="422" t="s">
        <v>185</v>
      </c>
      <c r="BG200" s="423"/>
      <c r="BH200" s="423"/>
      <c r="BI200" s="424"/>
      <c r="BJ200" s="66"/>
      <c r="BK200" s="67"/>
      <c r="BL200" s="35"/>
      <c r="BM200" s="35"/>
    </row>
    <row r="201" spans="1:75" s="33" customFormat="1" ht="48" customHeight="1" x14ac:dyDescent="0.5">
      <c r="A201" s="408" t="s">
        <v>141</v>
      </c>
      <c r="B201" s="409"/>
      <c r="C201" s="409"/>
      <c r="D201" s="432"/>
      <c r="E201" s="420" t="s">
        <v>309</v>
      </c>
      <c r="F201" s="412"/>
      <c r="G201" s="412"/>
      <c r="H201" s="412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  <c r="AP201" s="412"/>
      <c r="AQ201" s="412"/>
      <c r="AR201" s="412"/>
      <c r="AS201" s="412"/>
      <c r="AT201" s="412"/>
      <c r="AU201" s="412"/>
      <c r="AV201" s="412"/>
      <c r="AW201" s="412"/>
      <c r="AX201" s="412"/>
      <c r="AY201" s="412"/>
      <c r="AZ201" s="412"/>
      <c r="BA201" s="412"/>
      <c r="BB201" s="412"/>
      <c r="BC201" s="412"/>
      <c r="BD201" s="412"/>
      <c r="BE201" s="421"/>
      <c r="BF201" s="422" t="s">
        <v>186</v>
      </c>
      <c r="BG201" s="423"/>
      <c r="BH201" s="423"/>
      <c r="BI201" s="424"/>
      <c r="BJ201" s="66"/>
      <c r="BK201" s="67"/>
      <c r="BL201" s="35"/>
      <c r="BM201" s="35"/>
    </row>
    <row r="202" spans="1:75" s="33" customFormat="1" ht="55.5" customHeight="1" x14ac:dyDescent="0.5">
      <c r="A202" s="408" t="s">
        <v>221</v>
      </c>
      <c r="B202" s="409"/>
      <c r="C202" s="409"/>
      <c r="D202" s="432"/>
      <c r="E202" s="714" t="s">
        <v>451</v>
      </c>
      <c r="F202" s="714"/>
      <c r="G202" s="714"/>
      <c r="H202" s="714"/>
      <c r="I202" s="714"/>
      <c r="J202" s="714"/>
      <c r="K202" s="714"/>
      <c r="L202" s="714"/>
      <c r="M202" s="714"/>
      <c r="N202" s="714"/>
      <c r="O202" s="714"/>
      <c r="P202" s="714"/>
      <c r="Q202" s="714"/>
      <c r="R202" s="714"/>
      <c r="S202" s="714"/>
      <c r="T202" s="714"/>
      <c r="U202" s="714"/>
      <c r="V202" s="714"/>
      <c r="W202" s="714"/>
      <c r="X202" s="714"/>
      <c r="Y202" s="714"/>
      <c r="Z202" s="714"/>
      <c r="AA202" s="714"/>
      <c r="AB202" s="714"/>
      <c r="AC202" s="714"/>
      <c r="AD202" s="714"/>
      <c r="AE202" s="714"/>
      <c r="AF202" s="714"/>
      <c r="AG202" s="714"/>
      <c r="AH202" s="714"/>
      <c r="AI202" s="714"/>
      <c r="AJ202" s="714"/>
      <c r="AK202" s="714"/>
      <c r="AL202" s="714"/>
      <c r="AM202" s="714"/>
      <c r="AN202" s="714"/>
      <c r="AO202" s="714"/>
      <c r="AP202" s="714"/>
      <c r="AQ202" s="714"/>
      <c r="AR202" s="714"/>
      <c r="AS202" s="714"/>
      <c r="AT202" s="714"/>
      <c r="AU202" s="714"/>
      <c r="AV202" s="714"/>
      <c r="AW202" s="714"/>
      <c r="AX202" s="714"/>
      <c r="AY202" s="714"/>
      <c r="AZ202" s="714"/>
      <c r="BA202" s="714"/>
      <c r="BB202" s="714"/>
      <c r="BC202" s="714"/>
      <c r="BD202" s="714"/>
      <c r="BE202" s="714"/>
      <c r="BF202" s="422" t="s">
        <v>198</v>
      </c>
      <c r="BG202" s="423"/>
      <c r="BH202" s="423"/>
      <c r="BI202" s="424"/>
      <c r="BJ202" s="555" t="s">
        <v>258</v>
      </c>
      <c r="BK202" s="556"/>
      <c r="BL202" s="556"/>
      <c r="BM202" s="556"/>
      <c r="BN202" s="556"/>
      <c r="BO202" s="556"/>
      <c r="BP202" s="556"/>
      <c r="BQ202" s="556"/>
      <c r="BR202" s="556"/>
      <c r="BS202" s="556"/>
      <c r="BT202" s="556"/>
      <c r="BU202" s="556"/>
      <c r="BV202" s="556"/>
      <c r="BW202" s="557"/>
    </row>
    <row r="203" spans="1:75" s="33" customFormat="1" ht="62.25" customHeight="1" x14ac:dyDescent="0.5">
      <c r="A203" s="425" t="s">
        <v>310</v>
      </c>
      <c r="B203" s="426"/>
      <c r="C203" s="426"/>
      <c r="D203" s="427"/>
      <c r="E203" s="428" t="s">
        <v>465</v>
      </c>
      <c r="F203" s="428"/>
      <c r="G203" s="428"/>
      <c r="H203" s="428"/>
      <c r="I203" s="428"/>
      <c r="J203" s="428"/>
      <c r="K203" s="428"/>
      <c r="L203" s="428"/>
      <c r="M203" s="428"/>
      <c r="N203" s="428"/>
      <c r="O203" s="428"/>
      <c r="P203" s="428"/>
      <c r="Q203" s="428"/>
      <c r="R203" s="428"/>
      <c r="S203" s="428"/>
      <c r="T203" s="428"/>
      <c r="U203" s="428"/>
      <c r="V203" s="428"/>
      <c r="W203" s="428"/>
      <c r="X203" s="428"/>
      <c r="Y203" s="428"/>
      <c r="Z203" s="428"/>
      <c r="AA203" s="428"/>
      <c r="AB203" s="428"/>
      <c r="AC203" s="428"/>
      <c r="AD203" s="428"/>
      <c r="AE203" s="428"/>
      <c r="AF203" s="428"/>
      <c r="AG203" s="428"/>
      <c r="AH203" s="428"/>
      <c r="AI203" s="428"/>
      <c r="AJ203" s="428"/>
      <c r="AK203" s="428"/>
      <c r="AL203" s="428"/>
      <c r="AM203" s="428"/>
      <c r="AN203" s="428"/>
      <c r="AO203" s="428"/>
      <c r="AP203" s="428"/>
      <c r="AQ203" s="428"/>
      <c r="AR203" s="428"/>
      <c r="AS203" s="428"/>
      <c r="AT203" s="428"/>
      <c r="AU203" s="428"/>
      <c r="AV203" s="428"/>
      <c r="AW203" s="428"/>
      <c r="AX203" s="428"/>
      <c r="AY203" s="428"/>
      <c r="AZ203" s="428"/>
      <c r="BA203" s="428"/>
      <c r="BB203" s="428"/>
      <c r="BC203" s="428"/>
      <c r="BD203" s="428"/>
      <c r="BE203" s="428"/>
      <c r="BF203" s="422" t="s">
        <v>199</v>
      </c>
      <c r="BG203" s="423"/>
      <c r="BH203" s="423"/>
      <c r="BI203" s="424"/>
      <c r="BJ203" s="406" t="s">
        <v>200</v>
      </c>
      <c r="BK203" s="406"/>
      <c r="BL203" s="406"/>
      <c r="BM203" s="406"/>
      <c r="BN203" s="406"/>
      <c r="BO203" s="406"/>
      <c r="BP203" s="406"/>
      <c r="BQ203" s="406"/>
      <c r="BR203" s="406"/>
      <c r="BS203" s="406"/>
      <c r="BT203" s="406"/>
      <c r="BU203" s="406"/>
      <c r="BV203" s="406"/>
      <c r="BW203" s="407"/>
    </row>
    <row r="204" spans="1:75" s="74" customFormat="1" ht="58.5" customHeight="1" x14ac:dyDescent="0.5">
      <c r="A204" s="433" t="s">
        <v>222</v>
      </c>
      <c r="B204" s="434"/>
      <c r="C204" s="434"/>
      <c r="D204" s="435"/>
      <c r="E204" s="429" t="s">
        <v>315</v>
      </c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8"/>
      <c r="T204" s="428"/>
      <c r="U204" s="428"/>
      <c r="V204" s="428"/>
      <c r="W204" s="428"/>
      <c r="X204" s="428"/>
      <c r="Y204" s="428"/>
      <c r="Z204" s="428"/>
      <c r="AA204" s="428"/>
      <c r="AB204" s="428"/>
      <c r="AC204" s="428"/>
      <c r="AD204" s="428"/>
      <c r="AE204" s="428"/>
      <c r="AF204" s="428"/>
      <c r="AG204" s="428"/>
      <c r="AH204" s="428"/>
      <c r="AI204" s="428"/>
      <c r="AJ204" s="428"/>
      <c r="AK204" s="428"/>
      <c r="AL204" s="428"/>
      <c r="AM204" s="428"/>
      <c r="AN204" s="428"/>
      <c r="AO204" s="428"/>
      <c r="AP204" s="428"/>
      <c r="AQ204" s="428"/>
      <c r="AR204" s="428"/>
      <c r="AS204" s="428"/>
      <c r="AT204" s="428"/>
      <c r="AU204" s="428"/>
      <c r="AV204" s="428"/>
      <c r="AW204" s="428"/>
      <c r="AX204" s="428"/>
      <c r="AY204" s="428"/>
      <c r="AZ204" s="428"/>
      <c r="BA204" s="428"/>
      <c r="BB204" s="428"/>
      <c r="BC204" s="428"/>
      <c r="BD204" s="428"/>
      <c r="BE204" s="428"/>
      <c r="BF204" s="430" t="s">
        <v>201</v>
      </c>
      <c r="BG204" s="414"/>
      <c r="BH204" s="414"/>
      <c r="BI204" s="431"/>
      <c r="BJ204" s="550" t="s">
        <v>207</v>
      </c>
      <c r="BK204" s="406"/>
      <c r="BL204" s="406"/>
      <c r="BM204" s="406"/>
      <c r="BN204" s="406"/>
      <c r="BO204" s="406"/>
      <c r="BP204" s="406"/>
      <c r="BQ204" s="406"/>
      <c r="BR204" s="406"/>
      <c r="BS204" s="406"/>
      <c r="BT204" s="406"/>
      <c r="BU204" s="406"/>
      <c r="BV204" s="406"/>
      <c r="BW204" s="407"/>
    </row>
    <row r="205" spans="1:75" s="33" customFormat="1" ht="78" customHeight="1" x14ac:dyDescent="0.5">
      <c r="A205" s="408" t="s">
        <v>223</v>
      </c>
      <c r="B205" s="409"/>
      <c r="C205" s="409"/>
      <c r="D205" s="410"/>
      <c r="E205" s="429" t="s">
        <v>435</v>
      </c>
      <c r="F205" s="428"/>
      <c r="G205" s="428"/>
      <c r="H205" s="428"/>
      <c r="I205" s="428"/>
      <c r="J205" s="428"/>
      <c r="K205" s="428"/>
      <c r="L205" s="428"/>
      <c r="M205" s="428"/>
      <c r="N205" s="428"/>
      <c r="O205" s="428"/>
      <c r="P205" s="428"/>
      <c r="Q205" s="428"/>
      <c r="R205" s="428"/>
      <c r="S205" s="428"/>
      <c r="T205" s="428"/>
      <c r="U205" s="428"/>
      <c r="V205" s="428"/>
      <c r="W205" s="428"/>
      <c r="X205" s="428"/>
      <c r="Y205" s="428"/>
      <c r="Z205" s="428"/>
      <c r="AA205" s="428"/>
      <c r="AB205" s="428"/>
      <c r="AC205" s="428"/>
      <c r="AD205" s="428"/>
      <c r="AE205" s="428"/>
      <c r="AF205" s="428"/>
      <c r="AG205" s="428"/>
      <c r="AH205" s="428"/>
      <c r="AI205" s="428"/>
      <c r="AJ205" s="428"/>
      <c r="AK205" s="428"/>
      <c r="AL205" s="428"/>
      <c r="AM205" s="428"/>
      <c r="AN205" s="428"/>
      <c r="AO205" s="428"/>
      <c r="AP205" s="428"/>
      <c r="AQ205" s="428"/>
      <c r="AR205" s="428"/>
      <c r="AS205" s="428"/>
      <c r="AT205" s="428"/>
      <c r="AU205" s="428"/>
      <c r="AV205" s="428"/>
      <c r="AW205" s="428"/>
      <c r="AX205" s="428"/>
      <c r="AY205" s="428"/>
      <c r="AZ205" s="428"/>
      <c r="BA205" s="428"/>
      <c r="BB205" s="428"/>
      <c r="BC205" s="428"/>
      <c r="BD205" s="428"/>
      <c r="BE205" s="428"/>
      <c r="BF205" s="422" t="s">
        <v>202</v>
      </c>
      <c r="BG205" s="423"/>
      <c r="BH205" s="423"/>
      <c r="BI205" s="424"/>
      <c r="BJ205" s="555" t="s">
        <v>259</v>
      </c>
      <c r="BK205" s="556"/>
      <c r="BL205" s="556"/>
      <c r="BM205" s="556"/>
      <c r="BN205" s="556"/>
      <c r="BO205" s="556"/>
      <c r="BP205" s="556"/>
      <c r="BQ205" s="556"/>
      <c r="BR205" s="556"/>
      <c r="BS205" s="556"/>
      <c r="BT205" s="556"/>
      <c r="BU205" s="556"/>
      <c r="BV205" s="556"/>
      <c r="BW205" s="557"/>
    </row>
    <row r="206" spans="1:75" s="33" customFormat="1" ht="67.5" customHeight="1" x14ac:dyDescent="0.5">
      <c r="A206" s="408" t="s">
        <v>224</v>
      </c>
      <c r="B206" s="409"/>
      <c r="C206" s="409"/>
      <c r="D206" s="410"/>
      <c r="E206" s="429" t="s">
        <v>314</v>
      </c>
      <c r="F206" s="428"/>
      <c r="G206" s="428"/>
      <c r="H206" s="428"/>
      <c r="I206" s="428"/>
      <c r="J206" s="428"/>
      <c r="K206" s="428"/>
      <c r="L206" s="428"/>
      <c r="M206" s="428"/>
      <c r="N206" s="428"/>
      <c r="O206" s="428"/>
      <c r="P206" s="428"/>
      <c r="Q206" s="428"/>
      <c r="R206" s="428"/>
      <c r="S206" s="428"/>
      <c r="T206" s="428"/>
      <c r="U206" s="428"/>
      <c r="V206" s="428"/>
      <c r="W206" s="428"/>
      <c r="X206" s="428"/>
      <c r="Y206" s="428"/>
      <c r="Z206" s="428"/>
      <c r="AA206" s="428"/>
      <c r="AB206" s="428"/>
      <c r="AC206" s="428"/>
      <c r="AD206" s="428"/>
      <c r="AE206" s="428"/>
      <c r="AF206" s="428"/>
      <c r="AG206" s="428"/>
      <c r="AH206" s="428"/>
      <c r="AI206" s="428"/>
      <c r="AJ206" s="428"/>
      <c r="AK206" s="428"/>
      <c r="AL206" s="428"/>
      <c r="AM206" s="428"/>
      <c r="AN206" s="428"/>
      <c r="AO206" s="428"/>
      <c r="AP206" s="428"/>
      <c r="AQ206" s="428"/>
      <c r="AR206" s="428"/>
      <c r="AS206" s="428"/>
      <c r="AT206" s="428"/>
      <c r="AU206" s="428"/>
      <c r="AV206" s="428"/>
      <c r="AW206" s="428"/>
      <c r="AX206" s="428"/>
      <c r="AY206" s="428"/>
      <c r="AZ206" s="428"/>
      <c r="BA206" s="428"/>
      <c r="BB206" s="428"/>
      <c r="BC206" s="428"/>
      <c r="BD206" s="428"/>
      <c r="BE206" s="428"/>
      <c r="BF206" s="422" t="s">
        <v>203</v>
      </c>
      <c r="BG206" s="423"/>
      <c r="BH206" s="423"/>
      <c r="BI206" s="424"/>
      <c r="BJ206" s="394" t="s">
        <v>241</v>
      </c>
      <c r="BK206" s="395"/>
      <c r="BL206" s="395"/>
      <c r="BM206" s="395"/>
      <c r="BN206" s="395"/>
      <c r="BO206" s="395"/>
      <c r="BP206" s="395"/>
      <c r="BQ206" s="395"/>
      <c r="BR206" s="395"/>
      <c r="BS206" s="395"/>
      <c r="BT206" s="395"/>
      <c r="BU206" s="395"/>
      <c r="BV206" s="395"/>
      <c r="BW206" s="396"/>
    </row>
    <row r="207" spans="1:75" s="32" customFormat="1" ht="58.5" customHeight="1" x14ac:dyDescent="0.55000000000000004">
      <c r="A207" s="408" t="s">
        <v>225</v>
      </c>
      <c r="B207" s="409"/>
      <c r="C207" s="409"/>
      <c r="D207" s="410"/>
      <c r="E207" s="429" t="s">
        <v>436</v>
      </c>
      <c r="F207" s="428"/>
      <c r="G207" s="428"/>
      <c r="H207" s="428"/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  <c r="S207" s="428"/>
      <c r="T207" s="428"/>
      <c r="U207" s="428"/>
      <c r="V207" s="428"/>
      <c r="W207" s="428"/>
      <c r="X207" s="428"/>
      <c r="Y207" s="428"/>
      <c r="Z207" s="428"/>
      <c r="AA207" s="428"/>
      <c r="AB207" s="428"/>
      <c r="AC207" s="428"/>
      <c r="AD207" s="428"/>
      <c r="AE207" s="428"/>
      <c r="AF207" s="428"/>
      <c r="AG207" s="428"/>
      <c r="AH207" s="428"/>
      <c r="AI207" s="428"/>
      <c r="AJ207" s="428"/>
      <c r="AK207" s="428"/>
      <c r="AL207" s="428"/>
      <c r="AM207" s="428"/>
      <c r="AN207" s="428"/>
      <c r="AO207" s="428"/>
      <c r="AP207" s="428"/>
      <c r="AQ207" s="428"/>
      <c r="AR207" s="428"/>
      <c r="AS207" s="428"/>
      <c r="AT207" s="428"/>
      <c r="AU207" s="428"/>
      <c r="AV207" s="428"/>
      <c r="AW207" s="428"/>
      <c r="AX207" s="428"/>
      <c r="AY207" s="428"/>
      <c r="AZ207" s="428"/>
      <c r="BA207" s="428"/>
      <c r="BB207" s="428"/>
      <c r="BC207" s="428"/>
      <c r="BD207" s="428"/>
      <c r="BE207" s="428"/>
      <c r="BF207" s="430" t="s">
        <v>235</v>
      </c>
      <c r="BG207" s="415"/>
      <c r="BH207" s="415"/>
      <c r="BI207" s="416"/>
      <c r="BJ207" s="550" t="s">
        <v>210</v>
      </c>
      <c r="BK207" s="406"/>
      <c r="BL207" s="406"/>
      <c r="BM207" s="406"/>
      <c r="BN207" s="406"/>
      <c r="BO207" s="406"/>
      <c r="BP207" s="406"/>
      <c r="BQ207" s="406"/>
      <c r="BR207" s="406"/>
      <c r="BS207" s="406"/>
      <c r="BT207" s="406"/>
      <c r="BU207" s="406"/>
      <c r="BV207" s="406"/>
      <c r="BW207" s="407"/>
    </row>
    <row r="208" spans="1:75" s="32" customFormat="1" ht="70.5" customHeight="1" x14ac:dyDescent="0.55000000000000004">
      <c r="A208" s="408" t="s">
        <v>226</v>
      </c>
      <c r="B208" s="409"/>
      <c r="C208" s="409"/>
      <c r="D208" s="410"/>
      <c r="E208" s="429" t="s">
        <v>468</v>
      </c>
      <c r="F208" s="428"/>
      <c r="G208" s="428"/>
      <c r="H208" s="428"/>
      <c r="I208" s="428"/>
      <c r="J208" s="428"/>
      <c r="K208" s="428"/>
      <c r="L208" s="428"/>
      <c r="M208" s="428"/>
      <c r="N208" s="428"/>
      <c r="O208" s="428"/>
      <c r="P208" s="428"/>
      <c r="Q208" s="428"/>
      <c r="R208" s="428"/>
      <c r="S208" s="428"/>
      <c r="T208" s="428"/>
      <c r="U208" s="428"/>
      <c r="V208" s="428"/>
      <c r="W208" s="428"/>
      <c r="X208" s="428"/>
      <c r="Y208" s="428"/>
      <c r="Z208" s="428"/>
      <c r="AA208" s="428"/>
      <c r="AB208" s="428"/>
      <c r="AC208" s="428"/>
      <c r="AD208" s="428"/>
      <c r="AE208" s="428"/>
      <c r="AF208" s="428"/>
      <c r="AG208" s="428"/>
      <c r="AH208" s="428"/>
      <c r="AI208" s="428"/>
      <c r="AJ208" s="428"/>
      <c r="AK208" s="428"/>
      <c r="AL208" s="428"/>
      <c r="AM208" s="428"/>
      <c r="AN208" s="428"/>
      <c r="AO208" s="428"/>
      <c r="AP208" s="428"/>
      <c r="AQ208" s="428"/>
      <c r="AR208" s="428"/>
      <c r="AS208" s="428"/>
      <c r="AT208" s="428"/>
      <c r="AU208" s="428"/>
      <c r="AV208" s="428"/>
      <c r="AW208" s="428"/>
      <c r="AX208" s="428"/>
      <c r="AY208" s="428"/>
      <c r="AZ208" s="428"/>
      <c r="BA208" s="428"/>
      <c r="BB208" s="428"/>
      <c r="BC208" s="428"/>
      <c r="BD208" s="428"/>
      <c r="BE208" s="428"/>
      <c r="BF208" s="430" t="s">
        <v>236</v>
      </c>
      <c r="BG208" s="415"/>
      <c r="BH208" s="415"/>
      <c r="BI208" s="416"/>
      <c r="BJ208" s="550" t="s">
        <v>278</v>
      </c>
      <c r="BK208" s="406"/>
      <c r="BL208" s="406"/>
      <c r="BM208" s="406"/>
      <c r="BN208" s="406"/>
      <c r="BO208" s="406"/>
      <c r="BP208" s="406"/>
      <c r="BQ208" s="406"/>
      <c r="BR208" s="406"/>
      <c r="BS208" s="406"/>
      <c r="BT208" s="406"/>
      <c r="BU208" s="406"/>
      <c r="BV208" s="406"/>
      <c r="BW208" s="406"/>
    </row>
    <row r="209" spans="1:75" s="32" customFormat="1" ht="61.5" customHeight="1" x14ac:dyDescent="0.55000000000000004">
      <c r="A209" s="408" t="s">
        <v>227</v>
      </c>
      <c r="B209" s="409"/>
      <c r="C209" s="409"/>
      <c r="D209" s="410"/>
      <c r="E209" s="429" t="s">
        <v>311</v>
      </c>
      <c r="F209" s="428"/>
      <c r="G209" s="428"/>
      <c r="H209" s="428"/>
      <c r="I209" s="428"/>
      <c r="J209" s="428"/>
      <c r="K209" s="428"/>
      <c r="L209" s="428"/>
      <c r="M209" s="428"/>
      <c r="N209" s="428"/>
      <c r="O209" s="428"/>
      <c r="P209" s="428"/>
      <c r="Q209" s="428"/>
      <c r="R209" s="428"/>
      <c r="S209" s="428"/>
      <c r="T209" s="428"/>
      <c r="U209" s="428"/>
      <c r="V209" s="428"/>
      <c r="W209" s="428"/>
      <c r="X209" s="428"/>
      <c r="Y209" s="428"/>
      <c r="Z209" s="428"/>
      <c r="AA209" s="428"/>
      <c r="AB209" s="428"/>
      <c r="AC209" s="428"/>
      <c r="AD209" s="428"/>
      <c r="AE209" s="428"/>
      <c r="AF209" s="428"/>
      <c r="AG209" s="428"/>
      <c r="AH209" s="428"/>
      <c r="AI209" s="428"/>
      <c r="AJ209" s="428"/>
      <c r="AK209" s="428"/>
      <c r="AL209" s="428"/>
      <c r="AM209" s="428"/>
      <c r="AN209" s="428"/>
      <c r="AO209" s="428"/>
      <c r="AP209" s="428"/>
      <c r="AQ209" s="428"/>
      <c r="AR209" s="428"/>
      <c r="AS209" s="428"/>
      <c r="AT209" s="428"/>
      <c r="AU209" s="428"/>
      <c r="AV209" s="428"/>
      <c r="AW209" s="428"/>
      <c r="AX209" s="428"/>
      <c r="AY209" s="428"/>
      <c r="AZ209" s="428"/>
      <c r="BA209" s="428"/>
      <c r="BB209" s="428"/>
      <c r="BC209" s="428"/>
      <c r="BD209" s="428"/>
      <c r="BE209" s="428"/>
      <c r="BF209" s="430" t="s">
        <v>237</v>
      </c>
      <c r="BG209" s="415"/>
      <c r="BH209" s="415"/>
      <c r="BI209" s="416"/>
      <c r="BJ209" s="394" t="s">
        <v>264</v>
      </c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  <c r="BV209" s="395"/>
      <c r="BW209" s="396"/>
    </row>
    <row r="210" spans="1:75" s="25" customFormat="1" ht="63" customHeight="1" x14ac:dyDescent="0.25">
      <c r="A210" s="408" t="s">
        <v>228</v>
      </c>
      <c r="B210" s="409"/>
      <c r="C210" s="409"/>
      <c r="D210" s="410"/>
      <c r="E210" s="411" t="s">
        <v>437</v>
      </c>
      <c r="F210" s="412"/>
      <c r="G210" s="412"/>
      <c r="H210" s="412"/>
      <c r="I210" s="412"/>
      <c r="J210" s="412"/>
      <c r="K210" s="412"/>
      <c r="L210" s="412"/>
      <c r="M210" s="412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  <c r="AD210" s="412"/>
      <c r="AE210" s="412"/>
      <c r="AF210" s="412"/>
      <c r="AG210" s="412"/>
      <c r="AH210" s="412"/>
      <c r="AI210" s="412"/>
      <c r="AJ210" s="412"/>
      <c r="AK210" s="412"/>
      <c r="AL210" s="412"/>
      <c r="AM210" s="412"/>
      <c r="AN210" s="412"/>
      <c r="AO210" s="412"/>
      <c r="AP210" s="412"/>
      <c r="AQ210" s="412"/>
      <c r="AR210" s="412"/>
      <c r="AS210" s="412"/>
      <c r="AT210" s="412"/>
      <c r="AU210" s="412"/>
      <c r="AV210" s="412"/>
      <c r="AW210" s="412"/>
      <c r="AX210" s="412"/>
      <c r="AY210" s="412"/>
      <c r="AZ210" s="412"/>
      <c r="BA210" s="412"/>
      <c r="BB210" s="412"/>
      <c r="BC210" s="412"/>
      <c r="BD210" s="412"/>
      <c r="BE210" s="421"/>
      <c r="BF210" s="430" t="s">
        <v>238</v>
      </c>
      <c r="BG210" s="415"/>
      <c r="BH210" s="415"/>
      <c r="BI210" s="416"/>
      <c r="BJ210" s="406" t="s">
        <v>240</v>
      </c>
      <c r="BK210" s="406"/>
      <c r="BL210" s="406"/>
      <c r="BM210" s="406"/>
      <c r="BN210" s="406"/>
      <c r="BO210" s="406"/>
      <c r="BP210" s="406"/>
      <c r="BQ210" s="406"/>
      <c r="BR210" s="406"/>
      <c r="BS210" s="406"/>
      <c r="BT210" s="406"/>
      <c r="BU210" s="406"/>
      <c r="BV210" s="406"/>
      <c r="BW210" s="407"/>
    </row>
    <row r="211" spans="1:75" s="25" customFormat="1" ht="69.75" customHeight="1" x14ac:dyDescent="0.25">
      <c r="A211" s="408" t="s">
        <v>229</v>
      </c>
      <c r="B211" s="409"/>
      <c r="C211" s="409"/>
      <c r="D211" s="410"/>
      <c r="E211" s="411" t="s">
        <v>470</v>
      </c>
      <c r="F211" s="412"/>
      <c r="G211" s="412"/>
      <c r="H211" s="412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412"/>
      <c r="AE211" s="412"/>
      <c r="AF211" s="412"/>
      <c r="AG211" s="412"/>
      <c r="AH211" s="412"/>
      <c r="AI211" s="412"/>
      <c r="AJ211" s="412"/>
      <c r="AK211" s="412"/>
      <c r="AL211" s="412"/>
      <c r="AM211" s="412"/>
      <c r="AN211" s="412"/>
      <c r="AO211" s="412"/>
      <c r="AP211" s="412"/>
      <c r="AQ211" s="412"/>
      <c r="AR211" s="412"/>
      <c r="AS211" s="412"/>
      <c r="AT211" s="412"/>
      <c r="AU211" s="412"/>
      <c r="AV211" s="412"/>
      <c r="AW211" s="412"/>
      <c r="AX211" s="412"/>
      <c r="AY211" s="412"/>
      <c r="AZ211" s="412"/>
      <c r="BA211" s="412"/>
      <c r="BB211" s="412"/>
      <c r="BC211" s="412"/>
      <c r="BD211" s="412"/>
      <c r="BE211" s="421"/>
      <c r="BF211" s="430" t="s">
        <v>272</v>
      </c>
      <c r="BG211" s="415"/>
      <c r="BH211" s="415"/>
      <c r="BI211" s="416"/>
      <c r="BJ211" s="550" t="s">
        <v>268</v>
      </c>
      <c r="BK211" s="406"/>
      <c r="BL211" s="406"/>
      <c r="BM211" s="406"/>
      <c r="BN211" s="406"/>
      <c r="BO211" s="406"/>
      <c r="BP211" s="406"/>
      <c r="BQ211" s="406"/>
      <c r="BR211" s="406"/>
      <c r="BS211" s="406"/>
      <c r="BT211" s="406"/>
      <c r="BU211" s="406"/>
      <c r="BV211" s="406"/>
      <c r="BW211" s="407"/>
    </row>
    <row r="212" spans="1:75" s="25" customFormat="1" ht="83.25" customHeight="1" x14ac:dyDescent="0.25">
      <c r="A212" s="408" t="s">
        <v>230</v>
      </c>
      <c r="B212" s="409"/>
      <c r="C212" s="409"/>
      <c r="D212" s="410"/>
      <c r="E212" s="429" t="s">
        <v>280</v>
      </c>
      <c r="F212" s="428"/>
      <c r="G212" s="428"/>
      <c r="H212" s="428"/>
      <c r="I212" s="428"/>
      <c r="J212" s="428"/>
      <c r="K212" s="428"/>
      <c r="L212" s="428"/>
      <c r="M212" s="428"/>
      <c r="N212" s="428"/>
      <c r="O212" s="428"/>
      <c r="P212" s="428"/>
      <c r="Q212" s="428"/>
      <c r="R212" s="428"/>
      <c r="S212" s="428"/>
      <c r="T212" s="428"/>
      <c r="U212" s="428"/>
      <c r="V212" s="428"/>
      <c r="W212" s="428"/>
      <c r="X212" s="428"/>
      <c r="Y212" s="428"/>
      <c r="Z212" s="428"/>
      <c r="AA212" s="428"/>
      <c r="AB212" s="428"/>
      <c r="AC212" s="428"/>
      <c r="AD212" s="428"/>
      <c r="AE212" s="428"/>
      <c r="AF212" s="428"/>
      <c r="AG212" s="428"/>
      <c r="AH212" s="428"/>
      <c r="AI212" s="428"/>
      <c r="AJ212" s="428"/>
      <c r="AK212" s="428"/>
      <c r="AL212" s="428"/>
      <c r="AM212" s="428"/>
      <c r="AN212" s="428"/>
      <c r="AO212" s="428"/>
      <c r="AP212" s="428"/>
      <c r="AQ212" s="428"/>
      <c r="AR212" s="428"/>
      <c r="AS212" s="428"/>
      <c r="AT212" s="428"/>
      <c r="AU212" s="428"/>
      <c r="AV212" s="428"/>
      <c r="AW212" s="428"/>
      <c r="AX212" s="428"/>
      <c r="AY212" s="428"/>
      <c r="AZ212" s="428"/>
      <c r="BA212" s="428"/>
      <c r="BB212" s="428"/>
      <c r="BC212" s="428"/>
      <c r="BD212" s="428"/>
      <c r="BE212" s="428"/>
      <c r="BF212" s="430" t="s">
        <v>273</v>
      </c>
      <c r="BG212" s="415"/>
      <c r="BH212" s="415"/>
      <c r="BI212" s="416"/>
      <c r="BJ212" s="555" t="s">
        <v>271</v>
      </c>
      <c r="BK212" s="556"/>
      <c r="BL212" s="556"/>
      <c r="BM212" s="556"/>
      <c r="BN212" s="556"/>
      <c r="BO212" s="556"/>
      <c r="BP212" s="556"/>
      <c r="BQ212" s="556"/>
      <c r="BR212" s="556"/>
      <c r="BS212" s="556"/>
      <c r="BT212" s="556"/>
      <c r="BU212" s="556"/>
      <c r="BV212" s="556"/>
      <c r="BW212" s="557"/>
    </row>
    <row r="213" spans="1:75" s="25" customFormat="1" ht="82.5" customHeight="1" x14ac:dyDescent="0.25">
      <c r="A213" s="408" t="s">
        <v>231</v>
      </c>
      <c r="B213" s="409"/>
      <c r="C213" s="409"/>
      <c r="D213" s="410"/>
      <c r="E213" s="429" t="s">
        <v>312</v>
      </c>
      <c r="F213" s="428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  <c r="Q213" s="428"/>
      <c r="R213" s="428"/>
      <c r="S213" s="428"/>
      <c r="T213" s="428"/>
      <c r="U213" s="428"/>
      <c r="V213" s="428"/>
      <c r="W213" s="428"/>
      <c r="X213" s="428"/>
      <c r="Y213" s="428"/>
      <c r="Z213" s="428"/>
      <c r="AA213" s="428"/>
      <c r="AB213" s="428"/>
      <c r="AC213" s="428"/>
      <c r="AD213" s="428"/>
      <c r="AE213" s="428"/>
      <c r="AF213" s="428"/>
      <c r="AG213" s="428"/>
      <c r="AH213" s="428"/>
      <c r="AI213" s="428"/>
      <c r="AJ213" s="428"/>
      <c r="AK213" s="428"/>
      <c r="AL213" s="428"/>
      <c r="AM213" s="428"/>
      <c r="AN213" s="428"/>
      <c r="AO213" s="428"/>
      <c r="AP213" s="428"/>
      <c r="AQ213" s="428"/>
      <c r="AR213" s="428"/>
      <c r="AS213" s="428"/>
      <c r="AT213" s="428"/>
      <c r="AU213" s="428"/>
      <c r="AV213" s="428"/>
      <c r="AW213" s="428"/>
      <c r="AX213" s="428"/>
      <c r="AY213" s="428"/>
      <c r="AZ213" s="428"/>
      <c r="BA213" s="428"/>
      <c r="BB213" s="428"/>
      <c r="BC213" s="428"/>
      <c r="BD213" s="428"/>
      <c r="BE213" s="428"/>
      <c r="BF213" s="430" t="s">
        <v>279</v>
      </c>
      <c r="BG213" s="415"/>
      <c r="BH213" s="415"/>
      <c r="BI213" s="416"/>
      <c r="BJ213" s="394" t="s">
        <v>206</v>
      </c>
      <c r="BK213" s="395"/>
      <c r="BL213" s="395"/>
      <c r="BM213" s="395"/>
      <c r="BN213" s="395"/>
      <c r="BO213" s="395"/>
      <c r="BP213" s="395"/>
      <c r="BQ213" s="395"/>
      <c r="BR213" s="395"/>
      <c r="BS213" s="395"/>
      <c r="BT213" s="395"/>
      <c r="BU213" s="395"/>
      <c r="BV213" s="395"/>
      <c r="BW213" s="396"/>
    </row>
    <row r="214" spans="1:75" s="25" customFormat="1" ht="70.5" customHeight="1" thickBot="1" x14ac:dyDescent="0.3">
      <c r="A214" s="571" t="s">
        <v>232</v>
      </c>
      <c r="B214" s="529"/>
      <c r="C214" s="529"/>
      <c r="D214" s="618"/>
      <c r="E214" s="551" t="s">
        <v>463</v>
      </c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Q214" s="552"/>
      <c r="R214" s="552"/>
      <c r="S214" s="552"/>
      <c r="T214" s="552"/>
      <c r="U214" s="552"/>
      <c r="V214" s="552"/>
      <c r="W214" s="552"/>
      <c r="X214" s="552"/>
      <c r="Y214" s="552"/>
      <c r="Z214" s="552"/>
      <c r="AA214" s="552"/>
      <c r="AB214" s="552"/>
      <c r="AC214" s="552"/>
      <c r="AD214" s="552"/>
      <c r="AE214" s="552"/>
      <c r="AF214" s="552"/>
      <c r="AG214" s="552"/>
      <c r="AH214" s="552"/>
      <c r="AI214" s="552"/>
      <c r="AJ214" s="552"/>
      <c r="AK214" s="552"/>
      <c r="AL214" s="552"/>
      <c r="AM214" s="552"/>
      <c r="AN214" s="552"/>
      <c r="AO214" s="552"/>
      <c r="AP214" s="552"/>
      <c r="AQ214" s="552"/>
      <c r="AR214" s="552"/>
      <c r="AS214" s="552"/>
      <c r="AT214" s="552"/>
      <c r="AU214" s="552"/>
      <c r="AV214" s="552"/>
      <c r="AW214" s="552"/>
      <c r="AX214" s="552"/>
      <c r="AY214" s="552"/>
      <c r="AZ214" s="552"/>
      <c r="BA214" s="552"/>
      <c r="BB214" s="552"/>
      <c r="BC214" s="552"/>
      <c r="BD214" s="552"/>
      <c r="BE214" s="553"/>
      <c r="BF214" s="764" t="s">
        <v>279</v>
      </c>
      <c r="BG214" s="765"/>
      <c r="BH214" s="765"/>
      <c r="BI214" s="766"/>
      <c r="BJ214" s="406" t="s">
        <v>204</v>
      </c>
      <c r="BK214" s="406"/>
      <c r="BL214" s="406"/>
      <c r="BM214" s="406"/>
      <c r="BN214" s="406"/>
      <c r="BO214" s="406"/>
      <c r="BP214" s="406"/>
      <c r="BQ214" s="406"/>
      <c r="BR214" s="406"/>
      <c r="BS214" s="406"/>
      <c r="BT214" s="406"/>
      <c r="BU214" s="406"/>
      <c r="BV214" s="406"/>
      <c r="BW214" s="407"/>
    </row>
    <row r="215" spans="1:75" s="85" customFormat="1" ht="71.25" customHeight="1" x14ac:dyDescent="0.55000000000000004">
      <c r="A215" s="271" t="s">
        <v>124</v>
      </c>
      <c r="B215" s="393"/>
      <c r="C215" s="393"/>
      <c r="D215" s="393"/>
      <c r="E215" s="393"/>
      <c r="F215" s="393"/>
      <c r="G215" s="393"/>
      <c r="H215" s="393"/>
      <c r="I215" s="393"/>
      <c r="J215" s="393"/>
      <c r="K215" s="393"/>
      <c r="L215" s="393"/>
      <c r="M215" s="393"/>
      <c r="N215" s="393"/>
      <c r="O215" s="393"/>
      <c r="P215" s="393"/>
      <c r="Q215" s="393"/>
      <c r="R215" s="272"/>
      <c r="S215" s="272"/>
      <c r="T215" s="393"/>
      <c r="U215" s="393"/>
      <c r="V215" s="393"/>
      <c r="W215" s="393"/>
      <c r="X215" s="393"/>
      <c r="Y215" s="393"/>
      <c r="Z215" s="393"/>
      <c r="AA215" s="393"/>
      <c r="AB215" s="393"/>
      <c r="AC215" s="393"/>
      <c r="AD215" s="393"/>
      <c r="AE215" s="390"/>
      <c r="AF215" s="254"/>
      <c r="AG215" s="393"/>
      <c r="AH215" s="393"/>
      <c r="AI215" s="520" t="s">
        <v>124</v>
      </c>
      <c r="AJ215" s="520"/>
      <c r="AK215" s="520"/>
      <c r="AL215" s="520"/>
      <c r="AM215" s="520"/>
      <c r="AN215" s="520"/>
      <c r="AO215" s="520"/>
      <c r="AP215" s="520"/>
      <c r="AQ215" s="520"/>
      <c r="AR215" s="393"/>
      <c r="AS215" s="393"/>
      <c r="AT215" s="393"/>
      <c r="AU215" s="393"/>
      <c r="AV215" s="393"/>
      <c r="AW215" s="393"/>
      <c r="AX215" s="393"/>
      <c r="AY215" s="393"/>
      <c r="AZ215" s="393"/>
      <c r="BA215" s="393"/>
      <c r="BB215" s="393"/>
      <c r="BC215" s="393"/>
      <c r="BD215" s="393"/>
      <c r="BE215" s="393"/>
      <c r="BF215" s="393"/>
      <c r="BG215" s="393"/>
      <c r="BH215" s="393"/>
      <c r="BI215" s="34"/>
      <c r="BJ215" s="84"/>
      <c r="BK215" s="84"/>
      <c r="BL215" s="84"/>
      <c r="BM215" s="84"/>
    </row>
    <row r="216" spans="1:75" s="85" customFormat="1" ht="17.25" customHeight="1" x14ac:dyDescent="0.55000000000000004">
      <c r="A216" s="521" t="s">
        <v>165</v>
      </c>
      <c r="B216" s="521"/>
      <c r="C216" s="521"/>
      <c r="D216" s="521"/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1"/>
      <c r="R216" s="521"/>
      <c r="S216" s="521"/>
      <c r="T216" s="521"/>
      <c r="U216" s="521"/>
      <c r="V216" s="521"/>
      <c r="W216" s="521"/>
      <c r="X216" s="521"/>
      <c r="Y216" s="274"/>
      <c r="Z216" s="274"/>
      <c r="AA216" s="274"/>
      <c r="AB216" s="274"/>
      <c r="AC216" s="274"/>
      <c r="AD216" s="393"/>
      <c r="AE216" s="390"/>
      <c r="AF216" s="393"/>
      <c r="AG216" s="393"/>
      <c r="AH216" s="393"/>
      <c r="AI216" s="522" t="s">
        <v>170</v>
      </c>
      <c r="AJ216" s="522"/>
      <c r="AK216" s="522"/>
      <c r="AL216" s="522"/>
      <c r="AM216" s="522"/>
      <c r="AN216" s="522"/>
      <c r="AO216" s="522"/>
      <c r="AP216" s="522"/>
      <c r="AQ216" s="522"/>
      <c r="AR216" s="522"/>
      <c r="AS216" s="522"/>
      <c r="AT216" s="522"/>
      <c r="AU216" s="522"/>
      <c r="AV216" s="522"/>
      <c r="AW216" s="522"/>
      <c r="AX216" s="522"/>
      <c r="AY216" s="522"/>
      <c r="AZ216" s="522"/>
      <c r="BA216" s="522"/>
      <c r="BB216" s="522"/>
      <c r="BC216" s="522"/>
      <c r="BD216" s="522"/>
      <c r="BE216" s="522"/>
      <c r="BF216" s="522"/>
      <c r="BG216" s="522"/>
      <c r="BH216" s="522"/>
      <c r="BI216" s="34"/>
      <c r="BJ216" s="84"/>
      <c r="BK216" s="84"/>
      <c r="BL216" s="84"/>
      <c r="BM216" s="84"/>
    </row>
    <row r="217" spans="1:75" s="85" customFormat="1" ht="51.75" customHeight="1" x14ac:dyDescent="0.55000000000000004">
      <c r="A217" s="521"/>
      <c r="B217" s="521"/>
      <c r="C217" s="521"/>
      <c r="D217" s="521"/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1"/>
      <c r="R217" s="521"/>
      <c r="S217" s="521"/>
      <c r="T217" s="521"/>
      <c r="U217" s="521"/>
      <c r="V217" s="521"/>
      <c r="W217" s="521"/>
      <c r="X217" s="521"/>
      <c r="Y217" s="274"/>
      <c r="Z217" s="274"/>
      <c r="AA217" s="274"/>
      <c r="AB217" s="274"/>
      <c r="AC217" s="274"/>
      <c r="AD217" s="393"/>
      <c r="AE217" s="390"/>
      <c r="AF217" s="393"/>
      <c r="AG217" s="393"/>
      <c r="AH217" s="393"/>
      <c r="AI217" s="522"/>
      <c r="AJ217" s="522"/>
      <c r="AK217" s="522"/>
      <c r="AL217" s="522"/>
      <c r="AM217" s="522"/>
      <c r="AN217" s="522"/>
      <c r="AO217" s="522"/>
      <c r="AP217" s="522"/>
      <c r="AQ217" s="522"/>
      <c r="AR217" s="522"/>
      <c r="AS217" s="522"/>
      <c r="AT217" s="522"/>
      <c r="AU217" s="522"/>
      <c r="AV217" s="522"/>
      <c r="AW217" s="522"/>
      <c r="AX217" s="522"/>
      <c r="AY217" s="522"/>
      <c r="AZ217" s="522"/>
      <c r="BA217" s="522"/>
      <c r="BB217" s="522"/>
      <c r="BC217" s="522"/>
      <c r="BD217" s="522"/>
      <c r="BE217" s="522"/>
      <c r="BF217" s="522"/>
      <c r="BG217" s="522"/>
      <c r="BH217" s="522"/>
      <c r="BI217" s="34"/>
      <c r="BJ217" s="84"/>
      <c r="BK217" s="84"/>
      <c r="BL217" s="84"/>
      <c r="BM217" s="84"/>
    </row>
    <row r="218" spans="1:75" s="254" customFormat="1" ht="43.5" customHeight="1" x14ac:dyDescent="0.6">
      <c r="A218" s="523"/>
      <c r="B218" s="523"/>
      <c r="C218" s="523"/>
      <c r="D218" s="523"/>
      <c r="E218" s="523"/>
      <c r="F218" s="523"/>
      <c r="G218" s="523"/>
      <c r="H218" s="524" t="s">
        <v>167</v>
      </c>
      <c r="I218" s="524"/>
      <c r="J218" s="524"/>
      <c r="K218" s="524"/>
      <c r="L218" s="524"/>
      <c r="M218" s="524"/>
      <c r="N218" s="524"/>
      <c r="O218" s="524"/>
      <c r="P218" s="524"/>
      <c r="Q218" s="524"/>
      <c r="R218" s="251"/>
      <c r="S218" s="251"/>
      <c r="T218" s="251"/>
      <c r="U218" s="251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0"/>
      <c r="AF218" s="393"/>
      <c r="AG218" s="393"/>
      <c r="AH218" s="393"/>
      <c r="AI218" s="389"/>
      <c r="AJ218" s="392"/>
      <c r="AK218" s="392"/>
      <c r="AL218" s="392"/>
      <c r="AM218" s="392"/>
      <c r="AN218" s="392"/>
      <c r="AO218" s="392"/>
      <c r="AP218" s="525" t="s">
        <v>171</v>
      </c>
      <c r="AQ218" s="525"/>
      <c r="AR218" s="525"/>
      <c r="AS218" s="525"/>
      <c r="AT218" s="525"/>
      <c r="AU218" s="525"/>
      <c r="AV218" s="525"/>
      <c r="AW218" s="525"/>
      <c r="AX218" s="251"/>
      <c r="AY218" s="251"/>
      <c r="AZ218" s="251"/>
      <c r="BA218" s="251"/>
      <c r="BB218" s="251"/>
      <c r="BC218" s="251"/>
      <c r="BD218" s="251"/>
      <c r="BE218" s="251"/>
      <c r="BF218" s="251"/>
      <c r="BG218" s="251"/>
      <c r="BH218" s="393"/>
      <c r="BI218" s="42"/>
      <c r="BJ218" s="253"/>
      <c r="BK218" s="253"/>
      <c r="BL218" s="253"/>
      <c r="BM218" s="253"/>
    </row>
    <row r="219" spans="1:75" s="85" customFormat="1" ht="54.75" customHeight="1" x14ac:dyDescent="0.55000000000000004">
      <c r="A219" s="768"/>
      <c r="B219" s="768"/>
      <c r="C219" s="768"/>
      <c r="D219" s="768"/>
      <c r="E219" s="768"/>
      <c r="F219" s="768"/>
      <c r="G219" s="768"/>
      <c r="H219" s="717">
        <v>2021</v>
      </c>
      <c r="I219" s="717"/>
      <c r="J219" s="717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  <c r="AD219" s="268"/>
      <c r="AE219" s="269"/>
      <c r="AF219" s="268"/>
      <c r="AG219" s="268"/>
      <c r="AH219" s="268"/>
      <c r="AI219" s="735" t="s">
        <v>166</v>
      </c>
      <c r="AJ219" s="735"/>
      <c r="AK219" s="735"/>
      <c r="AL219" s="735"/>
      <c r="AM219" s="735"/>
      <c r="AN219" s="735"/>
      <c r="AO219" s="735"/>
      <c r="AP219" s="717">
        <v>2021</v>
      </c>
      <c r="AQ219" s="717"/>
      <c r="AR219" s="717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268"/>
      <c r="BH219" s="268"/>
      <c r="BI219" s="34"/>
      <c r="BJ219" s="84"/>
      <c r="BK219" s="84"/>
      <c r="BL219" s="84"/>
      <c r="BM219" s="84"/>
    </row>
    <row r="220" spans="1:75" s="255" customFormat="1" ht="64.5" customHeight="1" x14ac:dyDescent="0.65"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R220" s="257"/>
      <c r="S220" s="257"/>
      <c r="AA220" s="258"/>
      <c r="BD220" s="259"/>
      <c r="BE220" s="259"/>
      <c r="BF220" s="259"/>
      <c r="BG220" s="259"/>
      <c r="BH220" s="259"/>
      <c r="BI220" s="42"/>
      <c r="BJ220" s="260"/>
      <c r="BK220" s="260"/>
      <c r="BL220" s="260"/>
      <c r="BM220" s="260"/>
    </row>
    <row r="221" spans="1:75" s="254" customFormat="1" ht="48.75" customHeight="1" x14ac:dyDescent="0.6">
      <c r="A221" s="261" t="s">
        <v>374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R221" s="262"/>
      <c r="S221" s="262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  <c r="BD221" s="263"/>
      <c r="BE221" s="263"/>
      <c r="BF221" s="263"/>
      <c r="BG221" s="263"/>
      <c r="BH221" s="263"/>
      <c r="BI221" s="42"/>
      <c r="BJ221" s="253"/>
      <c r="BK221" s="253"/>
      <c r="BL221" s="253"/>
      <c r="BM221" s="253"/>
    </row>
    <row r="222" spans="1:75" s="254" customFormat="1" ht="48.75" customHeight="1" x14ac:dyDescent="0.6">
      <c r="A222" s="170" t="s">
        <v>477</v>
      </c>
      <c r="R222" s="262"/>
      <c r="S222" s="262"/>
      <c r="BD222" s="263"/>
      <c r="BE222" s="263"/>
      <c r="BF222" s="263"/>
      <c r="BG222" s="263"/>
      <c r="BH222" s="263"/>
      <c r="BI222" s="42"/>
      <c r="BJ222" s="253"/>
      <c r="BK222" s="253"/>
      <c r="BL222" s="253"/>
      <c r="BM222" s="253"/>
    </row>
    <row r="223" spans="1:75" s="254" customFormat="1" ht="48.75" customHeight="1" thickBot="1" x14ac:dyDescent="0.65">
      <c r="A223" s="170"/>
      <c r="R223" s="262"/>
      <c r="S223" s="262"/>
      <c r="BD223" s="263"/>
      <c r="BE223" s="263"/>
      <c r="BF223" s="263"/>
      <c r="BG223" s="263"/>
      <c r="BH223" s="263"/>
      <c r="BI223" s="42"/>
      <c r="BJ223" s="253"/>
      <c r="BK223" s="253"/>
      <c r="BL223" s="253"/>
      <c r="BM223" s="253"/>
    </row>
    <row r="224" spans="1:75" s="73" customFormat="1" ht="88.5" customHeight="1" thickBot="1" x14ac:dyDescent="0.5">
      <c r="A224" s="561" t="s">
        <v>109</v>
      </c>
      <c r="B224" s="562"/>
      <c r="C224" s="562"/>
      <c r="D224" s="563"/>
      <c r="E224" s="481" t="s">
        <v>110</v>
      </c>
      <c r="F224" s="481"/>
      <c r="G224" s="481"/>
      <c r="H224" s="481"/>
      <c r="I224" s="481"/>
      <c r="J224" s="481"/>
      <c r="K224" s="481"/>
      <c r="L224" s="481"/>
      <c r="M224" s="481"/>
      <c r="N224" s="481"/>
      <c r="O224" s="481"/>
      <c r="P224" s="481"/>
      <c r="Q224" s="481"/>
      <c r="R224" s="481"/>
      <c r="S224" s="481"/>
      <c r="T224" s="481"/>
      <c r="U224" s="481"/>
      <c r="V224" s="481"/>
      <c r="W224" s="481"/>
      <c r="X224" s="481"/>
      <c r="Y224" s="481"/>
      <c r="Z224" s="481"/>
      <c r="AA224" s="481"/>
      <c r="AB224" s="481"/>
      <c r="AC224" s="481"/>
      <c r="AD224" s="481"/>
      <c r="AE224" s="481"/>
      <c r="AF224" s="481"/>
      <c r="AG224" s="481"/>
      <c r="AH224" s="481"/>
      <c r="AI224" s="481"/>
      <c r="AJ224" s="481"/>
      <c r="AK224" s="481"/>
      <c r="AL224" s="481"/>
      <c r="AM224" s="481"/>
      <c r="AN224" s="481"/>
      <c r="AO224" s="481"/>
      <c r="AP224" s="481"/>
      <c r="AQ224" s="481"/>
      <c r="AR224" s="481"/>
      <c r="AS224" s="481"/>
      <c r="AT224" s="481"/>
      <c r="AU224" s="481"/>
      <c r="AV224" s="481"/>
      <c r="AW224" s="481"/>
      <c r="AX224" s="481"/>
      <c r="AY224" s="481"/>
      <c r="AZ224" s="481"/>
      <c r="BA224" s="481"/>
      <c r="BB224" s="481"/>
      <c r="BC224" s="481"/>
      <c r="BD224" s="481"/>
      <c r="BE224" s="482"/>
      <c r="BF224" s="561" t="s">
        <v>144</v>
      </c>
      <c r="BG224" s="562"/>
      <c r="BH224" s="562"/>
      <c r="BI224" s="563"/>
      <c r="BJ224" s="63"/>
      <c r="BK224" s="30"/>
      <c r="BP224" s="25"/>
      <c r="BQ224" s="25"/>
      <c r="BR224" s="25"/>
    </row>
    <row r="225" spans="1:75" s="25" customFormat="1" ht="54" customHeight="1" x14ac:dyDescent="0.25">
      <c r="A225" s="397" t="s">
        <v>254</v>
      </c>
      <c r="B225" s="398"/>
      <c r="C225" s="398"/>
      <c r="D225" s="399"/>
      <c r="E225" s="400" t="s">
        <v>464</v>
      </c>
      <c r="F225" s="401"/>
      <c r="G225" s="401"/>
      <c r="H225" s="401"/>
      <c r="I225" s="401"/>
      <c r="J225" s="401"/>
      <c r="K225" s="401"/>
      <c r="L225" s="401"/>
      <c r="M225" s="401"/>
      <c r="N225" s="401"/>
      <c r="O225" s="401"/>
      <c r="P225" s="401"/>
      <c r="Q225" s="401"/>
      <c r="R225" s="401"/>
      <c r="S225" s="401"/>
      <c r="T225" s="401"/>
      <c r="U225" s="401"/>
      <c r="V225" s="401"/>
      <c r="W225" s="401"/>
      <c r="X225" s="401"/>
      <c r="Y225" s="401"/>
      <c r="Z225" s="401"/>
      <c r="AA225" s="401"/>
      <c r="AB225" s="401"/>
      <c r="AC225" s="401"/>
      <c r="AD225" s="401"/>
      <c r="AE225" s="401"/>
      <c r="AF225" s="401"/>
      <c r="AG225" s="401"/>
      <c r="AH225" s="401"/>
      <c r="AI225" s="401"/>
      <c r="AJ225" s="401"/>
      <c r="AK225" s="401"/>
      <c r="AL225" s="401"/>
      <c r="AM225" s="401"/>
      <c r="AN225" s="401"/>
      <c r="AO225" s="401"/>
      <c r="AP225" s="401"/>
      <c r="AQ225" s="401"/>
      <c r="AR225" s="401"/>
      <c r="AS225" s="401"/>
      <c r="AT225" s="401"/>
      <c r="AU225" s="401"/>
      <c r="AV225" s="401"/>
      <c r="AW225" s="401"/>
      <c r="AX225" s="401"/>
      <c r="AY225" s="401"/>
      <c r="AZ225" s="401"/>
      <c r="BA225" s="401"/>
      <c r="BB225" s="401"/>
      <c r="BC225" s="401"/>
      <c r="BD225" s="401"/>
      <c r="BE225" s="402"/>
      <c r="BF225" s="403" t="s">
        <v>345</v>
      </c>
      <c r="BG225" s="404"/>
      <c r="BH225" s="404"/>
      <c r="BI225" s="405"/>
      <c r="BJ225" s="406" t="s">
        <v>204</v>
      </c>
      <c r="BK225" s="406"/>
      <c r="BL225" s="406"/>
      <c r="BM225" s="406"/>
      <c r="BN225" s="406"/>
      <c r="BO225" s="406"/>
      <c r="BP225" s="406"/>
      <c r="BQ225" s="406"/>
      <c r="BR225" s="406"/>
      <c r="BS225" s="406"/>
      <c r="BT225" s="406"/>
      <c r="BU225" s="406"/>
      <c r="BV225" s="406"/>
      <c r="BW225" s="407"/>
    </row>
    <row r="226" spans="1:75" s="25" customFormat="1" ht="77.25" customHeight="1" x14ac:dyDescent="0.25">
      <c r="A226" s="408" t="s">
        <v>255</v>
      </c>
      <c r="B226" s="409"/>
      <c r="C226" s="409"/>
      <c r="D226" s="410"/>
      <c r="E226" s="411" t="s">
        <v>316</v>
      </c>
      <c r="F226" s="412"/>
      <c r="G226" s="412"/>
      <c r="H226" s="412"/>
      <c r="I226" s="412"/>
      <c r="J226" s="412"/>
      <c r="K226" s="412"/>
      <c r="L226" s="412"/>
      <c r="M226" s="412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412"/>
      <c r="AE226" s="412"/>
      <c r="AF226" s="412"/>
      <c r="AG226" s="412"/>
      <c r="AH226" s="412"/>
      <c r="AI226" s="412"/>
      <c r="AJ226" s="412"/>
      <c r="AK226" s="412"/>
      <c r="AL226" s="412"/>
      <c r="AM226" s="412"/>
      <c r="AN226" s="412"/>
      <c r="AO226" s="412"/>
      <c r="AP226" s="412"/>
      <c r="AQ226" s="412"/>
      <c r="AR226" s="412"/>
      <c r="AS226" s="412"/>
      <c r="AT226" s="412"/>
      <c r="AU226" s="412"/>
      <c r="AV226" s="412"/>
      <c r="AW226" s="412"/>
      <c r="AX226" s="412"/>
      <c r="AY226" s="412"/>
      <c r="AZ226" s="412"/>
      <c r="BA226" s="412"/>
      <c r="BB226" s="412"/>
      <c r="BC226" s="412"/>
      <c r="BD226" s="412"/>
      <c r="BE226" s="413"/>
      <c r="BF226" s="414" t="s">
        <v>346</v>
      </c>
      <c r="BG226" s="415"/>
      <c r="BH226" s="415"/>
      <c r="BI226" s="416"/>
      <c r="BJ226" s="394" t="s">
        <v>205</v>
      </c>
      <c r="BK226" s="395"/>
      <c r="BL226" s="395"/>
      <c r="BM226" s="395"/>
      <c r="BN226" s="395"/>
      <c r="BO226" s="395"/>
      <c r="BP226" s="395"/>
      <c r="BQ226" s="395"/>
      <c r="BR226" s="395"/>
      <c r="BS226" s="395"/>
      <c r="BT226" s="395"/>
      <c r="BU226" s="395"/>
      <c r="BV226" s="395"/>
      <c r="BW226" s="396"/>
    </row>
    <row r="227" spans="1:75" s="25" customFormat="1" ht="59.4" customHeight="1" x14ac:dyDescent="0.25">
      <c r="A227" s="408" t="s">
        <v>256</v>
      </c>
      <c r="B227" s="409"/>
      <c r="C227" s="409"/>
      <c r="D227" s="410"/>
      <c r="E227" s="411" t="s">
        <v>466</v>
      </c>
      <c r="F227" s="412"/>
      <c r="G227" s="412"/>
      <c r="H227" s="412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412"/>
      <c r="AE227" s="412"/>
      <c r="AF227" s="412"/>
      <c r="AG227" s="412"/>
      <c r="AH227" s="412"/>
      <c r="AI227" s="412"/>
      <c r="AJ227" s="412"/>
      <c r="AK227" s="412"/>
      <c r="AL227" s="412"/>
      <c r="AM227" s="412"/>
      <c r="AN227" s="412"/>
      <c r="AO227" s="412"/>
      <c r="AP227" s="412"/>
      <c r="AQ227" s="412"/>
      <c r="AR227" s="412"/>
      <c r="AS227" s="412"/>
      <c r="AT227" s="412"/>
      <c r="AU227" s="412"/>
      <c r="AV227" s="412"/>
      <c r="AW227" s="412"/>
      <c r="AX227" s="412"/>
      <c r="AY227" s="412"/>
      <c r="AZ227" s="412"/>
      <c r="BA227" s="412"/>
      <c r="BB227" s="412"/>
      <c r="BC227" s="412"/>
      <c r="BD227" s="412"/>
      <c r="BE227" s="413"/>
      <c r="BF227" s="414" t="s">
        <v>347</v>
      </c>
      <c r="BG227" s="415"/>
      <c r="BH227" s="415"/>
      <c r="BI227" s="416"/>
      <c r="BJ227" s="394" t="s">
        <v>350</v>
      </c>
      <c r="BK227" s="395"/>
      <c r="BL227" s="395"/>
      <c r="BM227" s="395"/>
      <c r="BN227" s="395"/>
      <c r="BO227" s="395"/>
      <c r="BP227" s="395"/>
      <c r="BQ227" s="395"/>
      <c r="BR227" s="395"/>
      <c r="BS227" s="395"/>
      <c r="BT227" s="395"/>
      <c r="BU227" s="395"/>
      <c r="BV227" s="395"/>
      <c r="BW227" s="396"/>
    </row>
    <row r="228" spans="1:75" s="25" customFormat="1" ht="62.25" customHeight="1" x14ac:dyDescent="0.25">
      <c r="A228" s="408" t="s">
        <v>257</v>
      </c>
      <c r="B228" s="409"/>
      <c r="C228" s="409"/>
      <c r="D228" s="410"/>
      <c r="E228" s="411" t="s">
        <v>467</v>
      </c>
      <c r="F228" s="412"/>
      <c r="G228" s="412"/>
      <c r="H228" s="412"/>
      <c r="I228" s="412"/>
      <c r="J228" s="412"/>
      <c r="K228" s="412"/>
      <c r="L228" s="412"/>
      <c r="M228" s="412"/>
      <c r="N228" s="412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  <c r="AD228" s="412"/>
      <c r="AE228" s="412"/>
      <c r="AF228" s="412"/>
      <c r="AG228" s="412"/>
      <c r="AH228" s="412"/>
      <c r="AI228" s="412"/>
      <c r="AJ228" s="412"/>
      <c r="AK228" s="412"/>
      <c r="AL228" s="412"/>
      <c r="AM228" s="412"/>
      <c r="AN228" s="412"/>
      <c r="AO228" s="412"/>
      <c r="AP228" s="412"/>
      <c r="AQ228" s="412"/>
      <c r="AR228" s="412"/>
      <c r="AS228" s="412"/>
      <c r="AT228" s="412"/>
      <c r="AU228" s="412"/>
      <c r="AV228" s="412"/>
      <c r="AW228" s="412"/>
      <c r="AX228" s="412"/>
      <c r="AY228" s="412"/>
      <c r="AZ228" s="412"/>
      <c r="BA228" s="412"/>
      <c r="BB228" s="412"/>
      <c r="BC228" s="412"/>
      <c r="BD228" s="412"/>
      <c r="BE228" s="413"/>
      <c r="BF228" s="414" t="s">
        <v>348</v>
      </c>
      <c r="BG228" s="415"/>
      <c r="BH228" s="415"/>
      <c r="BI228" s="416"/>
      <c r="BJ228" s="417">
        <v>9800102</v>
      </c>
      <c r="BK228" s="418"/>
      <c r="BL228" s="418"/>
      <c r="BM228" s="418"/>
      <c r="BN228" s="418"/>
      <c r="BO228" s="418"/>
      <c r="BP228" s="418"/>
      <c r="BQ228" s="418"/>
      <c r="BR228" s="418"/>
      <c r="BS228" s="418"/>
      <c r="BT228" s="418"/>
      <c r="BU228" s="418"/>
      <c r="BV228" s="418"/>
      <c r="BW228" s="419"/>
    </row>
    <row r="229" spans="1:75" s="25" customFormat="1" ht="78.599999999999994" customHeight="1" x14ac:dyDescent="0.25">
      <c r="A229" s="408" t="s">
        <v>396</v>
      </c>
      <c r="B229" s="409"/>
      <c r="C229" s="409"/>
      <c r="D229" s="410"/>
      <c r="E229" s="411" t="s">
        <v>461</v>
      </c>
      <c r="F229" s="412"/>
      <c r="G229" s="412"/>
      <c r="H229" s="412"/>
      <c r="I229" s="412"/>
      <c r="J229" s="412"/>
      <c r="K229" s="412"/>
      <c r="L229" s="412"/>
      <c r="M229" s="412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2"/>
      <c r="AN229" s="412"/>
      <c r="AO229" s="412"/>
      <c r="AP229" s="412"/>
      <c r="AQ229" s="412"/>
      <c r="AR229" s="412"/>
      <c r="AS229" s="412"/>
      <c r="AT229" s="412"/>
      <c r="AU229" s="412"/>
      <c r="AV229" s="412"/>
      <c r="AW229" s="412"/>
      <c r="AX229" s="412"/>
      <c r="AY229" s="412"/>
      <c r="AZ229" s="412"/>
      <c r="BA229" s="412"/>
      <c r="BB229" s="412"/>
      <c r="BC229" s="412"/>
      <c r="BD229" s="412"/>
      <c r="BE229" s="413"/>
      <c r="BF229" s="414" t="s">
        <v>276</v>
      </c>
      <c r="BG229" s="415"/>
      <c r="BH229" s="415"/>
      <c r="BI229" s="416"/>
      <c r="BJ229" s="394" t="s">
        <v>269</v>
      </c>
      <c r="BK229" s="395"/>
      <c r="BL229" s="395"/>
      <c r="BM229" s="395"/>
      <c r="BN229" s="395"/>
      <c r="BO229" s="395"/>
      <c r="BP229" s="395"/>
      <c r="BQ229" s="395"/>
      <c r="BR229" s="395"/>
      <c r="BS229" s="395"/>
      <c r="BT229" s="395"/>
      <c r="BU229" s="395"/>
      <c r="BV229" s="395"/>
      <c r="BW229" s="396"/>
    </row>
    <row r="230" spans="1:75" s="25" customFormat="1" ht="62.25" customHeight="1" thickBot="1" x14ac:dyDescent="0.3">
      <c r="A230" s="571" t="s">
        <v>397</v>
      </c>
      <c r="B230" s="529"/>
      <c r="C230" s="529"/>
      <c r="D230" s="618"/>
      <c r="E230" s="551" t="s">
        <v>398</v>
      </c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  <c r="Q230" s="552"/>
      <c r="R230" s="552"/>
      <c r="S230" s="552"/>
      <c r="T230" s="552"/>
      <c r="U230" s="552"/>
      <c r="V230" s="552"/>
      <c r="W230" s="552"/>
      <c r="X230" s="552"/>
      <c r="Y230" s="552"/>
      <c r="Z230" s="552"/>
      <c r="AA230" s="552"/>
      <c r="AB230" s="552"/>
      <c r="AC230" s="552"/>
      <c r="AD230" s="552"/>
      <c r="AE230" s="552"/>
      <c r="AF230" s="552"/>
      <c r="AG230" s="552"/>
      <c r="AH230" s="552"/>
      <c r="AI230" s="552"/>
      <c r="AJ230" s="552"/>
      <c r="AK230" s="552"/>
      <c r="AL230" s="552"/>
      <c r="AM230" s="552"/>
      <c r="AN230" s="552"/>
      <c r="AO230" s="552"/>
      <c r="AP230" s="552"/>
      <c r="AQ230" s="552"/>
      <c r="AR230" s="552"/>
      <c r="AS230" s="552"/>
      <c r="AT230" s="552"/>
      <c r="AU230" s="552"/>
      <c r="AV230" s="552"/>
      <c r="AW230" s="552"/>
      <c r="AX230" s="552"/>
      <c r="AY230" s="552"/>
      <c r="AZ230" s="552"/>
      <c r="BA230" s="552"/>
      <c r="BB230" s="552"/>
      <c r="BC230" s="552"/>
      <c r="BD230" s="552"/>
      <c r="BE230" s="616"/>
      <c r="BF230" s="767" t="s">
        <v>277</v>
      </c>
      <c r="BG230" s="765"/>
      <c r="BH230" s="765"/>
      <c r="BI230" s="766"/>
      <c r="BJ230" s="394" t="s">
        <v>211</v>
      </c>
      <c r="BK230" s="395"/>
      <c r="BL230" s="395"/>
      <c r="BM230" s="395"/>
      <c r="BN230" s="395"/>
      <c r="BO230" s="395"/>
      <c r="BP230" s="395"/>
      <c r="BQ230" s="395"/>
      <c r="BR230" s="395"/>
      <c r="BS230" s="395"/>
      <c r="BT230" s="395"/>
      <c r="BU230" s="395"/>
      <c r="BV230" s="395"/>
      <c r="BW230" s="396"/>
    </row>
    <row r="231" spans="1:75" s="85" customFormat="1" ht="59.25" customHeight="1" x14ac:dyDescent="0.5">
      <c r="A231" s="534" t="s">
        <v>362</v>
      </c>
      <c r="B231" s="534"/>
      <c r="C231" s="534"/>
      <c r="D231" s="534"/>
      <c r="E231" s="534"/>
      <c r="F231" s="534"/>
      <c r="G231" s="534"/>
      <c r="H231" s="534"/>
      <c r="I231" s="534"/>
      <c r="J231" s="534"/>
      <c r="K231" s="534"/>
      <c r="L231" s="534"/>
      <c r="M231" s="534"/>
      <c r="N231" s="534"/>
      <c r="O231" s="534"/>
      <c r="P231" s="534"/>
      <c r="Q231" s="534"/>
      <c r="R231" s="534"/>
      <c r="S231" s="534"/>
      <c r="T231" s="534"/>
      <c r="U231" s="534"/>
      <c r="V231" s="534"/>
      <c r="W231" s="534"/>
      <c r="X231" s="534"/>
      <c r="Y231" s="534"/>
      <c r="Z231" s="534"/>
      <c r="AA231" s="534"/>
      <c r="AB231" s="534"/>
      <c r="AC231" s="534"/>
      <c r="AD231" s="534"/>
      <c r="AE231" s="534"/>
      <c r="AF231" s="534"/>
      <c r="AG231" s="534"/>
      <c r="AH231" s="534"/>
      <c r="AI231" s="534"/>
      <c r="AJ231" s="534"/>
      <c r="AK231" s="534"/>
      <c r="AL231" s="534"/>
      <c r="AM231" s="534"/>
      <c r="AN231" s="534"/>
      <c r="AO231" s="534"/>
      <c r="AP231" s="534"/>
      <c r="AQ231" s="534"/>
      <c r="AR231" s="534"/>
      <c r="AS231" s="534"/>
      <c r="AT231" s="534"/>
      <c r="AU231" s="534"/>
      <c r="AV231" s="534"/>
      <c r="AW231" s="534"/>
      <c r="AX231" s="534"/>
      <c r="AY231" s="534"/>
      <c r="AZ231" s="534"/>
      <c r="BA231" s="534"/>
      <c r="BB231" s="534"/>
      <c r="BC231" s="534"/>
      <c r="BD231" s="534"/>
      <c r="BE231" s="534"/>
      <c r="BF231" s="534"/>
      <c r="BG231" s="534"/>
      <c r="BH231" s="534"/>
      <c r="BI231" s="534"/>
      <c r="BJ231" s="82"/>
      <c r="BK231" s="83"/>
      <c r="BL231" s="84"/>
      <c r="BM231" s="84"/>
    </row>
    <row r="232" spans="1:75" s="85" customFormat="1" ht="138.75" customHeight="1" x14ac:dyDescent="0.5">
      <c r="A232" s="716" t="s">
        <v>433</v>
      </c>
      <c r="B232" s="716"/>
      <c r="C232" s="716"/>
      <c r="D232" s="716"/>
      <c r="E232" s="716"/>
      <c r="F232" s="716"/>
      <c r="G232" s="716"/>
      <c r="H232" s="716"/>
      <c r="I232" s="716"/>
      <c r="J232" s="716"/>
      <c r="K232" s="716"/>
      <c r="L232" s="716"/>
      <c r="M232" s="716"/>
      <c r="N232" s="716"/>
      <c r="O232" s="716"/>
      <c r="P232" s="716"/>
      <c r="Q232" s="716"/>
      <c r="R232" s="716"/>
      <c r="S232" s="716"/>
      <c r="T232" s="716"/>
      <c r="U232" s="716"/>
      <c r="V232" s="716"/>
      <c r="W232" s="716"/>
      <c r="X232" s="716"/>
      <c r="Y232" s="716"/>
      <c r="Z232" s="716"/>
      <c r="AA232" s="716"/>
      <c r="AB232" s="716"/>
      <c r="AC232" s="716"/>
      <c r="AD232" s="716"/>
      <c r="AE232" s="716"/>
      <c r="AF232" s="716"/>
      <c r="AG232" s="716"/>
      <c r="AH232" s="716"/>
      <c r="AI232" s="716"/>
      <c r="AJ232" s="716"/>
      <c r="AK232" s="716"/>
      <c r="AL232" s="716"/>
      <c r="AM232" s="716"/>
      <c r="AN232" s="716"/>
      <c r="AO232" s="716"/>
      <c r="AP232" s="716"/>
      <c r="AQ232" s="716"/>
      <c r="AR232" s="716"/>
      <c r="AS232" s="716"/>
      <c r="AT232" s="716"/>
      <c r="AU232" s="716"/>
      <c r="AV232" s="716"/>
      <c r="AW232" s="716"/>
      <c r="AX232" s="716"/>
      <c r="AY232" s="716"/>
      <c r="AZ232" s="716"/>
      <c r="BA232" s="716"/>
      <c r="BB232" s="716"/>
      <c r="BC232" s="716"/>
      <c r="BD232" s="716"/>
      <c r="BE232" s="716"/>
      <c r="BF232" s="716"/>
      <c r="BG232" s="716"/>
      <c r="BH232" s="716"/>
      <c r="BI232" s="716"/>
      <c r="BJ232" s="86"/>
      <c r="BK232" s="83"/>
      <c r="BL232" s="84"/>
      <c r="BM232" s="84"/>
    </row>
    <row r="233" spans="1:75" s="25" customFormat="1" ht="40.5" customHeight="1" x14ac:dyDescent="0.55000000000000004">
      <c r="A233" s="387" t="s">
        <v>124</v>
      </c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272"/>
      <c r="S233" s="272"/>
      <c r="T233" s="393"/>
      <c r="U233" s="393"/>
      <c r="V233" s="393"/>
      <c r="W233" s="393"/>
      <c r="X233" s="393"/>
      <c r="Y233" s="393"/>
      <c r="Z233" s="393"/>
      <c r="AA233" s="393"/>
      <c r="AB233" s="393"/>
      <c r="AC233" s="393"/>
      <c r="AD233" s="393"/>
      <c r="AE233" s="390"/>
      <c r="AF233" s="32"/>
      <c r="AG233" s="393"/>
      <c r="AH233" s="393"/>
      <c r="AI233" s="520" t="s">
        <v>124</v>
      </c>
      <c r="AJ233" s="520"/>
      <c r="AK233" s="520"/>
      <c r="AL233" s="520"/>
      <c r="AM233" s="520"/>
      <c r="AN233" s="520"/>
      <c r="AO233" s="520"/>
      <c r="AP233" s="520"/>
      <c r="AQ233" s="520"/>
      <c r="AR233" s="393"/>
      <c r="AS233" s="393"/>
      <c r="AT233" s="393"/>
      <c r="AU233" s="393"/>
      <c r="AV233" s="393"/>
      <c r="AW233" s="393"/>
      <c r="AX233" s="393"/>
      <c r="AY233" s="393"/>
      <c r="AZ233" s="393"/>
      <c r="BA233" s="393"/>
      <c r="BB233" s="393"/>
      <c r="BC233" s="393"/>
      <c r="BD233" s="393"/>
      <c r="BE233" s="393"/>
      <c r="BF233" s="393"/>
      <c r="BG233" s="393"/>
      <c r="BH233" s="393"/>
      <c r="BI233" s="280"/>
      <c r="BJ233" s="66"/>
      <c r="BK233" s="46"/>
    </row>
    <row r="234" spans="1:75" s="25" customFormat="1" ht="30.6" customHeight="1" x14ac:dyDescent="0.5">
      <c r="A234" s="525" t="s">
        <v>456</v>
      </c>
      <c r="B234" s="525"/>
      <c r="C234" s="525"/>
      <c r="D234" s="525"/>
      <c r="E234" s="525"/>
      <c r="F234" s="525"/>
      <c r="G234" s="525"/>
      <c r="H234" s="525"/>
      <c r="I234" s="525"/>
      <c r="J234" s="525"/>
      <c r="K234" s="525"/>
      <c r="L234" s="525"/>
      <c r="M234" s="525"/>
      <c r="N234" s="525"/>
      <c r="O234" s="525"/>
      <c r="P234" s="525"/>
      <c r="Q234" s="525"/>
      <c r="R234" s="525"/>
      <c r="S234" s="525"/>
      <c r="T234" s="525"/>
      <c r="U234" s="525"/>
      <c r="V234" s="525"/>
      <c r="W234" s="525"/>
      <c r="X234" s="525"/>
      <c r="Y234" s="525"/>
      <c r="Z234" s="525"/>
      <c r="AA234" s="525"/>
      <c r="AB234" s="525"/>
      <c r="AC234" s="525"/>
      <c r="AD234" s="525"/>
      <c r="AE234" s="525"/>
      <c r="AF234" s="393"/>
      <c r="AG234" s="393"/>
      <c r="AH234" s="393"/>
      <c r="AI234" s="521" t="s">
        <v>455</v>
      </c>
      <c r="AJ234" s="521"/>
      <c r="AK234" s="521"/>
      <c r="AL234" s="521"/>
      <c r="AM234" s="521"/>
      <c r="AN234" s="521"/>
      <c r="AO234" s="521"/>
      <c r="AP234" s="521"/>
      <c r="AQ234" s="521"/>
      <c r="AR234" s="521"/>
      <c r="AS234" s="521"/>
      <c r="AT234" s="521"/>
      <c r="AU234" s="521"/>
      <c r="AV234" s="521"/>
      <c r="AW234" s="521"/>
      <c r="AX234" s="521"/>
      <c r="AY234" s="521"/>
      <c r="AZ234" s="521"/>
      <c r="BA234" s="521"/>
      <c r="BB234" s="521"/>
      <c r="BC234" s="521"/>
      <c r="BD234" s="521"/>
      <c r="BE234" s="521"/>
      <c r="BF234" s="521"/>
      <c r="BG234" s="521"/>
      <c r="BH234" s="521"/>
      <c r="BI234" s="521"/>
      <c r="BJ234" s="66"/>
      <c r="BK234" s="46"/>
    </row>
    <row r="235" spans="1:75" s="25" customFormat="1" ht="61.5" customHeight="1" x14ac:dyDescent="0.55000000000000004">
      <c r="A235" s="525"/>
      <c r="B235" s="525"/>
      <c r="C235" s="525"/>
      <c r="D235" s="525"/>
      <c r="E235" s="525"/>
      <c r="F235" s="525"/>
      <c r="G235" s="525"/>
      <c r="H235" s="525"/>
      <c r="I235" s="525"/>
      <c r="J235" s="525"/>
      <c r="K235" s="525"/>
      <c r="L235" s="525"/>
      <c r="M235" s="525"/>
      <c r="N235" s="525"/>
      <c r="O235" s="525"/>
      <c r="P235" s="525"/>
      <c r="Q235" s="525"/>
      <c r="R235" s="525"/>
      <c r="S235" s="525"/>
      <c r="T235" s="525"/>
      <c r="U235" s="525"/>
      <c r="V235" s="525"/>
      <c r="W235" s="525"/>
      <c r="X235" s="525"/>
      <c r="Y235" s="525"/>
      <c r="Z235" s="525"/>
      <c r="AA235" s="525"/>
      <c r="AB235" s="525"/>
      <c r="AC235" s="525"/>
      <c r="AD235" s="525"/>
      <c r="AE235" s="525"/>
      <c r="AF235" s="32"/>
      <c r="AG235" s="393"/>
      <c r="AH235" s="393"/>
      <c r="AI235" s="521"/>
      <c r="AJ235" s="521"/>
      <c r="AK235" s="521"/>
      <c r="AL235" s="521"/>
      <c r="AM235" s="521"/>
      <c r="AN235" s="521"/>
      <c r="AO235" s="521"/>
      <c r="AP235" s="521"/>
      <c r="AQ235" s="521"/>
      <c r="AR235" s="521"/>
      <c r="AS235" s="521"/>
      <c r="AT235" s="521"/>
      <c r="AU235" s="521"/>
      <c r="AV235" s="521"/>
      <c r="AW235" s="521"/>
      <c r="AX235" s="521"/>
      <c r="AY235" s="521"/>
      <c r="AZ235" s="521"/>
      <c r="BA235" s="521"/>
      <c r="BB235" s="521"/>
      <c r="BC235" s="521"/>
      <c r="BD235" s="521"/>
      <c r="BE235" s="521"/>
      <c r="BF235" s="521"/>
      <c r="BG235" s="521"/>
      <c r="BH235" s="521"/>
      <c r="BI235" s="521"/>
      <c r="BJ235" s="66"/>
      <c r="BK235" s="46"/>
    </row>
    <row r="236" spans="1:75" s="25" customFormat="1" ht="54.75" customHeight="1" x14ac:dyDescent="0.6">
      <c r="A236" s="577"/>
      <c r="B236" s="577"/>
      <c r="C236" s="577"/>
      <c r="D236" s="577"/>
      <c r="E236" s="577"/>
      <c r="F236" s="577"/>
      <c r="G236" s="577"/>
      <c r="H236" s="577"/>
      <c r="I236" s="577"/>
      <c r="J236" s="581" t="s">
        <v>457</v>
      </c>
      <c r="K236" s="581"/>
      <c r="L236" s="581"/>
      <c r="M236" s="581"/>
      <c r="N236" s="581"/>
      <c r="O236" s="581"/>
      <c r="P236" s="581"/>
      <c r="Q236" s="581"/>
      <c r="R236" s="581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393"/>
      <c r="AE236" s="390"/>
      <c r="AF236" s="32"/>
      <c r="AG236" s="393"/>
      <c r="AH236" s="393"/>
      <c r="AI236" s="523"/>
      <c r="AJ236" s="523"/>
      <c r="AK236" s="523"/>
      <c r="AL236" s="523"/>
      <c r="AM236" s="523"/>
      <c r="AN236" s="523"/>
      <c r="AO236" s="523"/>
      <c r="AP236" s="581" t="s">
        <v>167</v>
      </c>
      <c r="AQ236" s="581"/>
      <c r="AR236" s="581"/>
      <c r="AS236" s="581"/>
      <c r="AT236" s="581"/>
      <c r="AU236" s="581"/>
      <c r="AV236" s="581"/>
      <c r="AW236" s="581"/>
      <c r="AX236" s="581"/>
      <c r="AY236" s="581"/>
      <c r="AZ236" s="251"/>
      <c r="BA236" s="251"/>
      <c r="BB236" s="251"/>
      <c r="BC236" s="251"/>
      <c r="BD236" s="393"/>
      <c r="BE236" s="393"/>
      <c r="BF236" s="393"/>
      <c r="BG236" s="393"/>
      <c r="BH236" s="393"/>
      <c r="BI236" s="280"/>
      <c r="BJ236" s="66"/>
      <c r="BK236" s="46"/>
    </row>
    <row r="237" spans="1:75" s="25" customFormat="1" ht="51.75" customHeight="1" x14ac:dyDescent="0.6">
      <c r="A237" s="715" t="s">
        <v>166</v>
      </c>
      <c r="B237" s="715"/>
      <c r="C237" s="715"/>
      <c r="D237" s="715"/>
      <c r="E237" s="715"/>
      <c r="F237" s="715"/>
      <c r="G237" s="715"/>
      <c r="H237" s="715"/>
      <c r="I237" s="715"/>
      <c r="J237" s="527">
        <v>2021</v>
      </c>
      <c r="K237" s="527"/>
      <c r="L237" s="527"/>
      <c r="M237" s="32"/>
      <c r="N237" s="393"/>
      <c r="O237" s="393"/>
      <c r="P237" s="393"/>
      <c r="Q237" s="393"/>
      <c r="R237" s="272"/>
      <c r="S237" s="272"/>
      <c r="T237" s="393"/>
      <c r="U237" s="393"/>
      <c r="V237" s="393"/>
      <c r="W237" s="393"/>
      <c r="X237" s="393"/>
      <c r="Y237" s="393"/>
      <c r="Z237" s="393"/>
      <c r="AA237" s="393"/>
      <c r="AB237" s="393"/>
      <c r="AC237" s="393"/>
      <c r="AD237" s="393"/>
      <c r="AE237" s="390"/>
      <c r="AF237" s="32"/>
      <c r="AG237" s="393"/>
      <c r="AH237" s="393"/>
      <c r="AI237" s="526"/>
      <c r="AJ237" s="526"/>
      <c r="AK237" s="526"/>
      <c r="AL237" s="526"/>
      <c r="AM237" s="526"/>
      <c r="AN237" s="526"/>
      <c r="AO237" s="526"/>
      <c r="AP237" s="527">
        <v>2021</v>
      </c>
      <c r="AQ237" s="527"/>
      <c r="AR237" s="527"/>
      <c r="AS237" s="32"/>
      <c r="AT237" s="32"/>
      <c r="AU237" s="32"/>
      <c r="AV237" s="32"/>
      <c r="AW237" s="393"/>
      <c r="AX237" s="393"/>
      <c r="AY237" s="393"/>
      <c r="AZ237" s="393"/>
      <c r="BA237" s="393"/>
      <c r="BB237" s="393"/>
      <c r="BC237" s="393"/>
      <c r="BD237" s="393"/>
      <c r="BE237" s="393"/>
      <c r="BF237" s="393"/>
      <c r="BG237" s="393"/>
      <c r="BH237" s="393"/>
      <c r="BI237" s="280"/>
      <c r="BJ237" s="66"/>
      <c r="BK237" s="46"/>
    </row>
    <row r="238" spans="1:75" s="25" customFormat="1" ht="30.6" customHeight="1" x14ac:dyDescent="0.55000000000000004">
      <c r="A238" s="281"/>
      <c r="B238" s="282"/>
      <c r="C238" s="282"/>
      <c r="D238" s="282"/>
      <c r="E238" s="282"/>
      <c r="F238" s="282"/>
      <c r="G238" s="393"/>
      <c r="H238" s="171"/>
      <c r="I238" s="393"/>
      <c r="J238" s="393"/>
      <c r="K238" s="393"/>
      <c r="L238" s="393"/>
      <c r="M238" s="393"/>
      <c r="N238" s="393"/>
      <c r="O238" s="393"/>
      <c r="P238" s="393"/>
      <c r="Q238" s="393"/>
      <c r="R238" s="272"/>
      <c r="S238" s="272"/>
      <c r="T238" s="393"/>
      <c r="U238" s="393"/>
      <c r="V238" s="393"/>
      <c r="W238" s="393"/>
      <c r="X238" s="393"/>
      <c r="Y238" s="393"/>
      <c r="Z238" s="393"/>
      <c r="AA238" s="393"/>
      <c r="AB238" s="393"/>
      <c r="AC238" s="393"/>
      <c r="AD238" s="393"/>
      <c r="AE238" s="390"/>
      <c r="AF238" s="32"/>
      <c r="AG238" s="393"/>
      <c r="AH238" s="393"/>
      <c r="AI238" s="393"/>
      <c r="AJ238" s="282"/>
      <c r="AK238" s="282"/>
      <c r="AL238" s="282"/>
      <c r="AM238" s="282"/>
      <c r="AN238" s="282"/>
      <c r="AO238" s="282"/>
      <c r="AP238" s="393"/>
      <c r="AQ238" s="393"/>
      <c r="AR238" s="393"/>
      <c r="AS238" s="393"/>
      <c r="AT238" s="393"/>
      <c r="AU238" s="393"/>
      <c r="AV238" s="393"/>
      <c r="AW238" s="393"/>
      <c r="AX238" s="393"/>
      <c r="AY238" s="393"/>
      <c r="AZ238" s="393"/>
      <c r="BA238" s="393"/>
      <c r="BB238" s="393"/>
      <c r="BC238" s="393"/>
      <c r="BD238" s="393"/>
      <c r="BE238" s="393"/>
      <c r="BF238" s="393"/>
      <c r="BG238" s="393"/>
      <c r="BH238" s="393"/>
      <c r="BI238" s="280"/>
      <c r="BJ238" s="66"/>
      <c r="BK238" s="46"/>
    </row>
    <row r="239" spans="1:75" s="25" customFormat="1" ht="30.6" customHeight="1" x14ac:dyDescent="0.55000000000000004">
      <c r="A239" s="525" t="s">
        <v>168</v>
      </c>
      <c r="B239" s="525"/>
      <c r="C239" s="525"/>
      <c r="D239" s="525"/>
      <c r="E239" s="525"/>
      <c r="F239" s="525"/>
      <c r="G239" s="525"/>
      <c r="H239" s="525"/>
      <c r="I239" s="525"/>
      <c r="J239" s="525"/>
      <c r="K239" s="525"/>
      <c r="L239" s="525"/>
      <c r="M239" s="525"/>
      <c r="N239" s="525"/>
      <c r="O239" s="525"/>
      <c r="P239" s="525"/>
      <c r="Q239" s="525"/>
      <c r="R239" s="525"/>
      <c r="S239" s="525"/>
      <c r="T239" s="525"/>
      <c r="U239" s="525"/>
      <c r="V239" s="525"/>
      <c r="W239" s="525"/>
      <c r="X239" s="525"/>
      <c r="Y239" s="525"/>
      <c r="Z239" s="525"/>
      <c r="AA239" s="525"/>
      <c r="AB239" s="525"/>
      <c r="AC239" s="525"/>
      <c r="AD239" s="525"/>
      <c r="AE239" s="525"/>
      <c r="AF239" s="32"/>
      <c r="AG239" s="393"/>
      <c r="AH239" s="393"/>
      <c r="AI239" s="522" t="s">
        <v>471</v>
      </c>
      <c r="AJ239" s="522"/>
      <c r="AK239" s="522"/>
      <c r="AL239" s="522"/>
      <c r="AM239" s="522"/>
      <c r="AN239" s="522"/>
      <c r="AO239" s="522"/>
      <c r="AP239" s="522"/>
      <c r="AQ239" s="522"/>
      <c r="AR239" s="522"/>
      <c r="AS239" s="522"/>
      <c r="AT239" s="522"/>
      <c r="AU239" s="522"/>
      <c r="AV239" s="522"/>
      <c r="AW239" s="522"/>
      <c r="AX239" s="522"/>
      <c r="AY239" s="522"/>
      <c r="AZ239" s="522"/>
      <c r="BA239" s="522"/>
      <c r="BB239" s="522"/>
      <c r="BC239" s="522"/>
      <c r="BD239" s="522"/>
      <c r="BE239" s="522"/>
      <c r="BF239" s="522"/>
      <c r="BG239" s="522"/>
      <c r="BH239" s="522"/>
      <c r="BI239" s="522"/>
      <c r="BJ239" s="66"/>
      <c r="BK239" s="46"/>
    </row>
    <row r="240" spans="1:75" s="25" customFormat="1" ht="58.5" customHeight="1" x14ac:dyDescent="0.55000000000000004">
      <c r="A240" s="525"/>
      <c r="B240" s="525"/>
      <c r="C240" s="525"/>
      <c r="D240" s="525"/>
      <c r="E240" s="525"/>
      <c r="F240" s="525"/>
      <c r="G240" s="525"/>
      <c r="H240" s="525"/>
      <c r="I240" s="525"/>
      <c r="J240" s="525"/>
      <c r="K240" s="525"/>
      <c r="L240" s="525"/>
      <c r="M240" s="525"/>
      <c r="N240" s="525"/>
      <c r="O240" s="525"/>
      <c r="P240" s="525"/>
      <c r="Q240" s="525"/>
      <c r="R240" s="525"/>
      <c r="S240" s="525"/>
      <c r="T240" s="525"/>
      <c r="U240" s="525"/>
      <c r="V240" s="525"/>
      <c r="W240" s="525"/>
      <c r="X240" s="525"/>
      <c r="Y240" s="525"/>
      <c r="Z240" s="525"/>
      <c r="AA240" s="525"/>
      <c r="AB240" s="525"/>
      <c r="AC240" s="525"/>
      <c r="AD240" s="525"/>
      <c r="AE240" s="525"/>
      <c r="AF240" s="32"/>
      <c r="AG240" s="393"/>
      <c r="AH240" s="393"/>
      <c r="AI240" s="522"/>
      <c r="AJ240" s="522"/>
      <c r="AK240" s="522"/>
      <c r="AL240" s="522"/>
      <c r="AM240" s="522"/>
      <c r="AN240" s="522"/>
      <c r="AO240" s="522"/>
      <c r="AP240" s="522"/>
      <c r="AQ240" s="522"/>
      <c r="AR240" s="522"/>
      <c r="AS240" s="522"/>
      <c r="AT240" s="522"/>
      <c r="AU240" s="522"/>
      <c r="AV240" s="522"/>
      <c r="AW240" s="522"/>
      <c r="AX240" s="522"/>
      <c r="AY240" s="522"/>
      <c r="AZ240" s="522"/>
      <c r="BA240" s="522"/>
      <c r="BB240" s="522"/>
      <c r="BC240" s="522"/>
      <c r="BD240" s="522"/>
      <c r="BE240" s="522"/>
      <c r="BF240" s="522"/>
      <c r="BG240" s="522"/>
      <c r="BH240" s="522"/>
      <c r="BI240" s="522"/>
      <c r="BJ240" s="66"/>
      <c r="BK240" s="47"/>
    </row>
    <row r="241" spans="1:63" s="25" customFormat="1" ht="55.5" customHeight="1" x14ac:dyDescent="0.6">
      <c r="A241" s="577"/>
      <c r="B241" s="577"/>
      <c r="C241" s="577"/>
      <c r="D241" s="577"/>
      <c r="E241" s="577"/>
      <c r="F241" s="577"/>
      <c r="G241" s="577"/>
      <c r="H241" s="577"/>
      <c r="I241" s="577"/>
      <c r="J241" s="524" t="s">
        <v>169</v>
      </c>
      <c r="K241" s="524"/>
      <c r="L241" s="524"/>
      <c r="M241" s="524"/>
      <c r="N241" s="524"/>
      <c r="O241" s="524"/>
      <c r="P241" s="524"/>
      <c r="Q241" s="524"/>
      <c r="R241" s="524"/>
      <c r="S241" s="283"/>
      <c r="T241" s="283"/>
      <c r="U241" s="283"/>
      <c r="V241" s="283"/>
      <c r="W241" s="283"/>
      <c r="X241" s="283"/>
      <c r="Y241" s="283"/>
      <c r="Z241" s="283"/>
      <c r="AA241" s="283"/>
      <c r="AB241" s="283"/>
      <c r="AC241" s="283"/>
      <c r="AD241" s="393"/>
      <c r="AE241" s="390"/>
      <c r="AF241" s="32"/>
      <c r="AG241" s="393"/>
      <c r="AH241" s="393"/>
      <c r="AI241" s="577"/>
      <c r="AJ241" s="577"/>
      <c r="AK241" s="577"/>
      <c r="AL241" s="577"/>
      <c r="AM241" s="577"/>
      <c r="AN241" s="577"/>
      <c r="AO241" s="577"/>
      <c r="AP241" s="581" t="s">
        <v>171</v>
      </c>
      <c r="AQ241" s="581"/>
      <c r="AR241" s="581"/>
      <c r="AS241" s="581"/>
      <c r="AT241" s="581"/>
      <c r="AU241" s="581"/>
      <c r="AV241" s="391"/>
      <c r="AW241" s="391"/>
      <c r="AX241" s="388"/>
      <c r="AY241" s="388"/>
      <c r="AZ241" s="388"/>
      <c r="BA241" s="388"/>
      <c r="BB241" s="388"/>
      <c r="BC241" s="388"/>
      <c r="BD241" s="388"/>
      <c r="BE241" s="388"/>
      <c r="BF241" s="388"/>
      <c r="BG241" s="388"/>
      <c r="BH241" s="388"/>
      <c r="BI241" s="284"/>
      <c r="BJ241" s="66"/>
      <c r="BK241" s="47"/>
    </row>
    <row r="242" spans="1:63" s="25" customFormat="1" ht="53.25" customHeight="1" x14ac:dyDescent="0.6">
      <c r="A242" s="715" t="s">
        <v>166</v>
      </c>
      <c r="B242" s="715"/>
      <c r="C242" s="715"/>
      <c r="D242" s="715"/>
      <c r="E242" s="715"/>
      <c r="F242" s="715"/>
      <c r="G242" s="715"/>
      <c r="H242" s="715"/>
      <c r="I242" s="715"/>
      <c r="J242" s="527">
        <v>2021</v>
      </c>
      <c r="K242" s="527"/>
      <c r="L242" s="527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40"/>
      <c r="AE242" s="270"/>
      <c r="AF242" s="32"/>
      <c r="AG242" s="40"/>
      <c r="AH242" s="40"/>
      <c r="AI242" s="763" t="s">
        <v>166</v>
      </c>
      <c r="AJ242" s="763"/>
      <c r="AK242" s="763"/>
      <c r="AL242" s="763"/>
      <c r="AM242" s="763"/>
      <c r="AN242" s="763"/>
      <c r="AO242" s="763"/>
      <c r="AP242" s="527">
        <v>2021</v>
      </c>
      <c r="AQ242" s="527"/>
      <c r="AR242" s="527"/>
      <c r="AS242" s="270"/>
      <c r="AT242" s="270"/>
      <c r="AU242" s="270"/>
      <c r="AV242" s="270"/>
      <c r="AW242" s="270"/>
      <c r="AX242" s="251"/>
      <c r="AY242" s="251"/>
      <c r="AZ242" s="251"/>
      <c r="BA242" s="251"/>
      <c r="BB242" s="251"/>
      <c r="BC242" s="251"/>
      <c r="BD242" s="251"/>
      <c r="BE242" s="251"/>
      <c r="BF242" s="251"/>
      <c r="BG242" s="251"/>
      <c r="BH242" s="40"/>
      <c r="BI242" s="280"/>
      <c r="BJ242" s="66"/>
      <c r="BK242" s="47"/>
    </row>
    <row r="243" spans="1:63" s="25" customFormat="1" ht="30.6" customHeight="1" x14ac:dyDescent="0.6">
      <c r="A243" s="285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40"/>
      <c r="AE243" s="270"/>
      <c r="AF243" s="32"/>
      <c r="AG243" s="40"/>
      <c r="AH243" s="40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251"/>
      <c r="AY243" s="251"/>
      <c r="AZ243" s="251"/>
      <c r="BA243" s="251"/>
      <c r="BB243" s="251"/>
      <c r="BC243" s="251"/>
      <c r="BD243" s="251"/>
      <c r="BE243" s="251"/>
      <c r="BF243" s="251"/>
      <c r="BG243" s="251"/>
      <c r="BH243" s="40"/>
      <c r="BI243" s="286"/>
      <c r="BJ243" s="66"/>
      <c r="BK243" s="46"/>
    </row>
    <row r="244" spans="1:63" s="25" customFormat="1" ht="30.6" customHeight="1" x14ac:dyDescent="0.55000000000000004">
      <c r="A244" s="578" t="s">
        <v>394</v>
      </c>
      <c r="B244" s="578"/>
      <c r="C244" s="578"/>
      <c r="D244" s="578"/>
      <c r="E244" s="578"/>
      <c r="F244" s="578"/>
      <c r="G244" s="578"/>
      <c r="H244" s="578"/>
      <c r="I244" s="578"/>
      <c r="J244" s="578"/>
      <c r="K244" s="578"/>
      <c r="L244" s="578"/>
      <c r="M244" s="578"/>
      <c r="N244" s="578"/>
      <c r="O244" s="578"/>
      <c r="P244" s="578"/>
      <c r="Q244" s="578"/>
      <c r="R244" s="578"/>
      <c r="S244" s="578"/>
      <c r="T244" s="578"/>
      <c r="U244" s="578"/>
      <c r="V244" s="578"/>
      <c r="W244" s="578"/>
      <c r="X244" s="578"/>
      <c r="Y244" s="578"/>
      <c r="Z244" s="578"/>
      <c r="AA244" s="578"/>
      <c r="AB244" s="578"/>
      <c r="AC244" s="578"/>
      <c r="AD244" s="578"/>
      <c r="AE244" s="578"/>
      <c r="AF244" s="32"/>
      <c r="AG244" s="40"/>
      <c r="AH244" s="40"/>
      <c r="AI244" s="579" t="s">
        <v>125</v>
      </c>
      <c r="AJ244" s="579"/>
      <c r="AK244" s="579"/>
      <c r="AL244" s="579"/>
      <c r="AM244" s="579"/>
      <c r="AN244" s="579"/>
      <c r="AO244" s="579"/>
      <c r="AP244" s="579"/>
      <c r="AQ244" s="579"/>
      <c r="AR244" s="579"/>
      <c r="AS244" s="579"/>
      <c r="AT244" s="579"/>
      <c r="AU244" s="579"/>
      <c r="AV244" s="579"/>
      <c r="AW244" s="579"/>
      <c r="AX244" s="579"/>
      <c r="AY244" s="579"/>
      <c r="AZ244" s="579"/>
      <c r="BA244" s="579"/>
      <c r="BB244" s="579"/>
      <c r="BC244" s="579"/>
      <c r="BD244" s="579"/>
      <c r="BE244" s="579"/>
      <c r="BF244" s="579"/>
      <c r="BG244" s="579"/>
      <c r="BH244" s="579"/>
      <c r="BI244" s="579"/>
      <c r="BJ244" s="66"/>
      <c r="BK244" s="46"/>
    </row>
    <row r="245" spans="1:63" s="25" customFormat="1" ht="9.75" customHeight="1" x14ac:dyDescent="0.55000000000000004">
      <c r="A245" s="578"/>
      <c r="B245" s="578"/>
      <c r="C245" s="578"/>
      <c r="D245" s="578"/>
      <c r="E245" s="578"/>
      <c r="F245" s="578"/>
      <c r="G245" s="578"/>
      <c r="H245" s="578"/>
      <c r="I245" s="578"/>
      <c r="J245" s="578"/>
      <c r="K245" s="578"/>
      <c r="L245" s="578"/>
      <c r="M245" s="578"/>
      <c r="N245" s="578"/>
      <c r="O245" s="578"/>
      <c r="P245" s="578"/>
      <c r="Q245" s="578"/>
      <c r="R245" s="578"/>
      <c r="S245" s="578"/>
      <c r="T245" s="578"/>
      <c r="U245" s="578"/>
      <c r="V245" s="578"/>
      <c r="W245" s="578"/>
      <c r="X245" s="578"/>
      <c r="Y245" s="578"/>
      <c r="Z245" s="578"/>
      <c r="AA245" s="578"/>
      <c r="AB245" s="578"/>
      <c r="AC245" s="578"/>
      <c r="AD245" s="578"/>
      <c r="AE245" s="578"/>
      <c r="AF245" s="32"/>
      <c r="AG245" s="40"/>
      <c r="AH245" s="40"/>
      <c r="AI245" s="579"/>
      <c r="AJ245" s="579"/>
      <c r="AK245" s="579"/>
      <c r="AL245" s="579"/>
      <c r="AM245" s="579"/>
      <c r="AN245" s="579"/>
      <c r="AO245" s="579"/>
      <c r="AP245" s="579"/>
      <c r="AQ245" s="579"/>
      <c r="AR245" s="579"/>
      <c r="AS245" s="579"/>
      <c r="AT245" s="579"/>
      <c r="AU245" s="579"/>
      <c r="AV245" s="579"/>
      <c r="AW245" s="579"/>
      <c r="AX245" s="579"/>
      <c r="AY245" s="579"/>
      <c r="AZ245" s="579"/>
      <c r="BA245" s="579"/>
      <c r="BB245" s="579"/>
      <c r="BC245" s="579"/>
      <c r="BD245" s="579"/>
      <c r="BE245" s="579"/>
      <c r="BF245" s="579"/>
      <c r="BG245" s="579"/>
      <c r="BH245" s="579"/>
      <c r="BI245" s="579"/>
      <c r="BJ245" s="66"/>
      <c r="BK245" s="46"/>
    </row>
    <row r="246" spans="1:63" s="25" customFormat="1" ht="35.4" x14ac:dyDescent="0.6">
      <c r="A246" s="577"/>
      <c r="B246" s="577"/>
      <c r="C246" s="577"/>
      <c r="D246" s="577"/>
      <c r="E246" s="577"/>
      <c r="F246" s="577"/>
      <c r="G246" s="577"/>
      <c r="H246" s="577"/>
      <c r="I246" s="577"/>
      <c r="J246" s="525" t="s">
        <v>373</v>
      </c>
      <c r="K246" s="525"/>
      <c r="L246" s="525"/>
      <c r="M246" s="525"/>
      <c r="N246" s="525"/>
      <c r="O246" s="525"/>
      <c r="P246" s="525"/>
      <c r="Q246" s="525"/>
      <c r="R246" s="525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40"/>
      <c r="AE246" s="270"/>
      <c r="AF246" s="32"/>
      <c r="AG246" s="40"/>
      <c r="AH246" s="40"/>
      <c r="AI246" s="577"/>
      <c r="AJ246" s="577"/>
      <c r="AK246" s="577"/>
      <c r="AL246" s="577"/>
      <c r="AM246" s="577"/>
      <c r="AN246" s="577"/>
      <c r="AO246" s="577"/>
      <c r="AP246" s="525" t="s">
        <v>458</v>
      </c>
      <c r="AQ246" s="525"/>
      <c r="AR246" s="525"/>
      <c r="AS246" s="525"/>
      <c r="AT246" s="525"/>
      <c r="AU246" s="525"/>
      <c r="AV246" s="270"/>
      <c r="AW246" s="270"/>
      <c r="AX246" s="251"/>
      <c r="AY246" s="251"/>
      <c r="AZ246" s="251"/>
      <c r="BA246" s="251"/>
      <c r="BB246" s="251"/>
      <c r="BC246" s="251"/>
      <c r="BD246" s="251"/>
      <c r="BE246" s="251"/>
      <c r="BF246" s="251"/>
      <c r="BG246" s="251"/>
      <c r="BH246" s="40"/>
      <c r="BI246" s="42"/>
      <c r="BJ246" s="66"/>
      <c r="BK246" s="46"/>
    </row>
    <row r="247" spans="1:63" s="25" customFormat="1" ht="35.4" x14ac:dyDescent="0.6">
      <c r="A247" s="700"/>
      <c r="B247" s="700"/>
      <c r="C247" s="700"/>
      <c r="D247" s="700"/>
      <c r="E247" s="700"/>
      <c r="F247" s="700"/>
      <c r="G247" s="700"/>
      <c r="H247" s="700"/>
      <c r="I247" s="700"/>
      <c r="J247" s="527">
        <v>2021</v>
      </c>
      <c r="K247" s="527"/>
      <c r="L247" s="527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40"/>
      <c r="AE247" s="270"/>
      <c r="AF247" s="32"/>
      <c r="AG247" s="40"/>
      <c r="AH247" s="40"/>
      <c r="AI247" s="580"/>
      <c r="AJ247" s="580"/>
      <c r="AK247" s="580"/>
      <c r="AL247" s="580"/>
      <c r="AM247" s="580"/>
      <c r="AN247" s="580"/>
      <c r="AO247" s="580"/>
      <c r="AP247" s="527">
        <v>2021</v>
      </c>
      <c r="AQ247" s="527"/>
      <c r="AR247" s="527"/>
      <c r="AS247" s="32"/>
      <c r="AT247" s="32"/>
      <c r="AU247" s="32"/>
      <c r="AV247" s="32"/>
      <c r="AW247" s="270"/>
      <c r="AX247" s="251"/>
      <c r="AY247" s="251"/>
      <c r="AZ247" s="251"/>
      <c r="BA247" s="251"/>
      <c r="BB247" s="251"/>
      <c r="BC247" s="251"/>
      <c r="BD247" s="251"/>
      <c r="BE247" s="251"/>
      <c r="BF247" s="251"/>
      <c r="BG247" s="251"/>
      <c r="BH247" s="40"/>
      <c r="BI247" s="42"/>
      <c r="BJ247" s="66"/>
      <c r="BK247" s="46"/>
    </row>
    <row r="248" spans="1:63" s="25" customFormat="1" ht="30.6" customHeight="1" x14ac:dyDescent="0.6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270"/>
      <c r="Q248" s="40"/>
      <c r="R248" s="272"/>
      <c r="S248" s="272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270"/>
      <c r="AF248" s="32"/>
      <c r="AG248" s="40"/>
      <c r="AH248" s="40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251"/>
      <c r="AY248" s="251"/>
      <c r="AZ248" s="251"/>
      <c r="BA248" s="251"/>
      <c r="BB248" s="251"/>
      <c r="BC248" s="251"/>
      <c r="BD248" s="251"/>
      <c r="BE248" s="251"/>
      <c r="BF248" s="251"/>
      <c r="BG248" s="251"/>
      <c r="BH248" s="40"/>
      <c r="BI248" s="42"/>
      <c r="BJ248" s="66"/>
      <c r="BK248" s="46"/>
    </row>
    <row r="249" spans="1:63" s="25" customFormat="1" ht="30.6" customHeight="1" x14ac:dyDescent="0.6">
      <c r="A249" s="521" t="s">
        <v>172</v>
      </c>
      <c r="B249" s="521"/>
      <c r="C249" s="521"/>
      <c r="D249" s="521"/>
      <c r="E249" s="521"/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1"/>
      <c r="R249" s="521"/>
      <c r="S249" s="521"/>
      <c r="T249" s="521"/>
      <c r="U249" s="521"/>
      <c r="V249" s="521"/>
      <c r="W249" s="521"/>
      <c r="X249" s="521"/>
      <c r="Y249" s="521"/>
      <c r="Z249" s="521"/>
      <c r="AA249" s="521"/>
      <c r="AB249" s="521"/>
      <c r="AC249" s="521"/>
      <c r="AD249" s="40"/>
      <c r="AE249" s="270"/>
      <c r="AF249" s="32"/>
      <c r="AG249" s="40"/>
      <c r="AH249" s="40"/>
      <c r="AI249" s="270"/>
      <c r="AJ249" s="43"/>
      <c r="AK249" s="43"/>
      <c r="AL249" s="43"/>
      <c r="AM249" s="43"/>
      <c r="AN249" s="43"/>
      <c r="AO249" s="43"/>
      <c r="AP249" s="43"/>
      <c r="AQ249" s="32"/>
      <c r="AR249" s="32"/>
      <c r="AS249" s="32"/>
      <c r="AT249" s="32"/>
      <c r="AU249" s="32"/>
      <c r="AV249" s="32"/>
      <c r="AW249" s="32"/>
      <c r="AX249" s="251"/>
      <c r="AY249" s="251"/>
      <c r="AZ249" s="251"/>
      <c r="BA249" s="251"/>
      <c r="BB249" s="251"/>
      <c r="BC249" s="251"/>
      <c r="BD249" s="251"/>
      <c r="BE249" s="251"/>
      <c r="BF249" s="251"/>
      <c r="BG249" s="40"/>
      <c r="BH249" s="40"/>
      <c r="BI249" s="42"/>
      <c r="BJ249" s="66"/>
      <c r="BK249" s="46"/>
    </row>
    <row r="250" spans="1:63" s="25" customFormat="1" ht="35.4" x14ac:dyDescent="0.6">
      <c r="A250" s="521"/>
      <c r="B250" s="521"/>
      <c r="C250" s="521"/>
      <c r="D250" s="521"/>
      <c r="E250" s="521"/>
      <c r="F250" s="521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1"/>
      <c r="R250" s="521"/>
      <c r="S250" s="521"/>
      <c r="T250" s="521"/>
      <c r="U250" s="521"/>
      <c r="V250" s="521"/>
      <c r="W250" s="521"/>
      <c r="X250" s="521"/>
      <c r="Y250" s="521"/>
      <c r="Z250" s="521"/>
      <c r="AA250" s="521"/>
      <c r="AB250" s="521"/>
      <c r="AC250" s="521"/>
      <c r="AD250" s="40"/>
      <c r="AE250" s="270"/>
      <c r="AF250" s="32"/>
      <c r="AG250" s="40"/>
      <c r="AH250" s="40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1"/>
      <c r="AT250" s="281"/>
      <c r="AU250" s="281"/>
      <c r="AV250" s="281"/>
      <c r="AW250" s="288"/>
      <c r="AX250" s="288"/>
      <c r="AY250" s="288"/>
      <c r="AZ250" s="288"/>
      <c r="BA250" s="288"/>
      <c r="BB250" s="288"/>
      <c r="BC250" s="288"/>
      <c r="BD250" s="40"/>
      <c r="BE250" s="40"/>
      <c r="BF250" s="40"/>
      <c r="BG250" s="40"/>
      <c r="BH250" s="40"/>
      <c r="BI250" s="42"/>
      <c r="BJ250" s="66"/>
      <c r="BK250" s="46"/>
    </row>
    <row r="251" spans="1:63" s="25" customFormat="1" ht="35.4" x14ac:dyDescent="0.6">
      <c r="A251" s="285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40"/>
      <c r="AE251" s="270"/>
      <c r="AF251" s="32"/>
      <c r="AG251" s="40"/>
      <c r="AH251" s="40"/>
      <c r="AI251" s="270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0"/>
      <c r="AY251" s="32"/>
      <c r="AZ251" s="32"/>
      <c r="BA251" s="32"/>
      <c r="BB251" s="32"/>
      <c r="BC251" s="32"/>
      <c r="BD251" s="40"/>
      <c r="BE251" s="40"/>
      <c r="BF251" s="40"/>
      <c r="BG251" s="40"/>
      <c r="BH251" s="40"/>
      <c r="BI251" s="42"/>
      <c r="BJ251" s="66"/>
      <c r="BK251" s="46"/>
    </row>
    <row r="252" spans="1:63" s="25" customFormat="1" ht="35.4" x14ac:dyDescent="0.6">
      <c r="A252" s="527" t="s">
        <v>469</v>
      </c>
      <c r="B252" s="527"/>
      <c r="C252" s="527"/>
      <c r="D252" s="527"/>
      <c r="E252" s="527"/>
      <c r="F252" s="527"/>
      <c r="G252" s="527"/>
      <c r="H252" s="527"/>
      <c r="I252" s="527"/>
      <c r="J252" s="527"/>
      <c r="K252" s="527"/>
      <c r="L252" s="527"/>
      <c r="M252" s="527"/>
      <c r="N252" s="527"/>
      <c r="O252" s="527"/>
      <c r="P252" s="527"/>
      <c r="Q252" s="527"/>
      <c r="R252" s="527"/>
      <c r="S252" s="527"/>
      <c r="T252" s="527"/>
      <c r="U252" s="527"/>
      <c r="V252" s="527"/>
      <c r="W252" s="527"/>
      <c r="X252" s="527"/>
      <c r="Y252" s="527"/>
      <c r="Z252" s="527"/>
      <c r="AA252" s="527"/>
      <c r="AB252" s="527"/>
      <c r="AC252" s="32"/>
      <c r="AD252" s="40"/>
      <c r="AE252" s="270"/>
      <c r="AF252" s="32"/>
      <c r="AG252" s="40"/>
      <c r="AH252" s="40"/>
      <c r="AI252" s="270"/>
      <c r="AJ252" s="44"/>
      <c r="AK252" s="44"/>
      <c r="AL252" s="44"/>
      <c r="AM252" s="44"/>
      <c r="AN252" s="44"/>
      <c r="AO252" s="44"/>
      <c r="AP252" s="45"/>
      <c r="AQ252" s="45"/>
      <c r="AR252" s="45"/>
      <c r="AS252" s="43"/>
      <c r="AT252" s="43"/>
      <c r="AU252" s="43"/>
      <c r="AV252" s="43"/>
      <c r="AW252" s="32"/>
      <c r="AX252" s="32"/>
      <c r="AY252" s="32"/>
      <c r="AZ252" s="32"/>
      <c r="BA252" s="32"/>
      <c r="BB252" s="32"/>
      <c r="BC252" s="32"/>
      <c r="BD252" s="40"/>
      <c r="BE252" s="40"/>
      <c r="BF252" s="40"/>
      <c r="BG252" s="40"/>
      <c r="BH252" s="40"/>
      <c r="BI252" s="42"/>
      <c r="BJ252" s="66"/>
      <c r="BK252" s="39"/>
    </row>
    <row r="253" spans="1:63" s="25" customFormat="1" ht="35.4" x14ac:dyDescent="0.6">
      <c r="A253" s="275"/>
      <c r="B253" s="275"/>
      <c r="C253" s="275"/>
      <c r="D253" s="275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32"/>
      <c r="AD253" s="40"/>
      <c r="AE253" s="270"/>
      <c r="AF253" s="32"/>
      <c r="AG253" s="40"/>
      <c r="AH253" s="40"/>
      <c r="AI253" s="270"/>
      <c r="AJ253" s="44"/>
      <c r="AK253" s="44"/>
      <c r="AL253" s="44"/>
      <c r="AM253" s="44"/>
      <c r="AN253" s="44"/>
      <c r="AO253" s="44"/>
      <c r="AP253" s="45"/>
      <c r="AQ253" s="45"/>
      <c r="AR253" s="45"/>
      <c r="AS253" s="43"/>
      <c r="AT253" s="43"/>
      <c r="AU253" s="43"/>
      <c r="AV253" s="43"/>
      <c r="AW253" s="32"/>
      <c r="AX253" s="32"/>
      <c r="AY253" s="32"/>
      <c r="AZ253" s="32"/>
      <c r="BA253" s="32"/>
      <c r="BB253" s="32"/>
      <c r="BC253" s="32"/>
      <c r="BD253" s="40"/>
      <c r="BE253" s="40"/>
      <c r="BF253" s="40"/>
      <c r="BG253" s="40"/>
      <c r="BH253" s="40"/>
      <c r="BI253" s="42"/>
      <c r="BJ253" s="66"/>
      <c r="BK253" s="39"/>
    </row>
    <row r="254" spans="1:63" s="25" customFormat="1" ht="35.4" x14ac:dyDescent="0.6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40"/>
      <c r="AH254" s="40"/>
      <c r="AI254" s="41"/>
      <c r="AJ254" s="44"/>
      <c r="AK254" s="44"/>
      <c r="AL254" s="44"/>
      <c r="AM254" s="44"/>
      <c r="AN254" s="44"/>
      <c r="AO254" s="44"/>
      <c r="AP254" s="45"/>
      <c r="AQ254" s="45"/>
      <c r="AR254" s="45"/>
      <c r="AS254" s="43"/>
      <c r="AT254" s="43"/>
      <c r="AU254" s="43"/>
      <c r="AV254" s="43"/>
      <c r="AW254" s="32"/>
      <c r="AX254" s="32"/>
      <c r="AY254" s="32"/>
      <c r="AZ254" s="32"/>
      <c r="BA254" s="32"/>
      <c r="BB254" s="32"/>
      <c r="BC254" s="32"/>
      <c r="BD254" s="40"/>
      <c r="BE254" s="40"/>
      <c r="BF254" s="40"/>
      <c r="BG254" s="40"/>
      <c r="BH254" s="40"/>
      <c r="BI254" s="42"/>
      <c r="BJ254" s="66"/>
      <c r="BK254" s="39"/>
    </row>
    <row r="255" spans="1:63" s="25" customFormat="1" x14ac:dyDescent="0.25">
      <c r="R255" s="37"/>
      <c r="S255" s="37"/>
      <c r="BF255" s="38"/>
      <c r="BG255" s="38"/>
      <c r="BH255" s="38"/>
      <c r="BI255" s="38"/>
      <c r="BJ255" s="64"/>
    </row>
    <row r="256" spans="1:63" s="25" customFormat="1" x14ac:dyDescent="0.25">
      <c r="R256" s="37"/>
      <c r="S256" s="37"/>
      <c r="BF256" s="38"/>
      <c r="BG256" s="38"/>
      <c r="BH256" s="38"/>
      <c r="BI256" s="38"/>
      <c r="BJ256" s="64"/>
    </row>
    <row r="257" spans="18:62" s="25" customFormat="1" x14ac:dyDescent="0.25">
      <c r="R257" s="37"/>
      <c r="S257" s="37"/>
      <c r="BF257" s="38"/>
      <c r="BG257" s="38"/>
      <c r="BH257" s="38"/>
      <c r="BI257" s="38"/>
      <c r="BJ257" s="64"/>
    </row>
    <row r="258" spans="18:62" s="25" customFormat="1" x14ac:dyDescent="0.25">
      <c r="R258" s="37"/>
      <c r="S258" s="37"/>
      <c r="BF258" s="38"/>
      <c r="BG258" s="38"/>
      <c r="BH258" s="38"/>
      <c r="BI258" s="38"/>
      <c r="BJ258" s="64"/>
    </row>
    <row r="259" spans="18:62" s="25" customFormat="1" x14ac:dyDescent="0.25">
      <c r="R259" s="37"/>
      <c r="S259" s="37"/>
      <c r="BF259" s="38"/>
      <c r="BG259" s="38"/>
      <c r="BH259" s="38"/>
      <c r="BI259" s="38"/>
      <c r="BJ259" s="64"/>
    </row>
    <row r="260" spans="18:62" s="25" customFormat="1" x14ac:dyDescent="0.25">
      <c r="R260" s="37"/>
      <c r="S260" s="37"/>
      <c r="BF260" s="38"/>
      <c r="BG260" s="38"/>
      <c r="BH260" s="38"/>
      <c r="BI260" s="38"/>
      <c r="BJ260" s="64"/>
    </row>
    <row r="261" spans="18:62" s="25" customFormat="1" x14ac:dyDescent="0.25">
      <c r="R261" s="37"/>
      <c r="S261" s="37"/>
      <c r="BF261" s="38"/>
      <c r="BG261" s="38"/>
      <c r="BH261" s="38"/>
      <c r="BI261" s="38"/>
      <c r="BJ261" s="64"/>
    </row>
    <row r="262" spans="18:62" s="25" customFormat="1" x14ac:dyDescent="0.25">
      <c r="R262" s="37"/>
      <c r="S262" s="37"/>
      <c r="BF262" s="38"/>
      <c r="BG262" s="38"/>
      <c r="BH262" s="38"/>
      <c r="BI262" s="38"/>
      <c r="BJ262" s="64"/>
    </row>
    <row r="263" spans="18:62" s="25" customFormat="1" x14ac:dyDescent="0.25">
      <c r="R263" s="37"/>
      <c r="S263" s="37"/>
      <c r="BF263" s="38"/>
      <c r="BG263" s="38"/>
      <c r="BH263" s="38"/>
      <c r="BI263" s="38"/>
      <c r="BJ263" s="64"/>
    </row>
    <row r="264" spans="18:62" s="25" customFormat="1" x14ac:dyDescent="0.25">
      <c r="R264" s="37"/>
      <c r="S264" s="37"/>
      <c r="BF264" s="38"/>
      <c r="BG264" s="38"/>
      <c r="BH264" s="38"/>
      <c r="BI264" s="38"/>
      <c r="BJ264" s="64"/>
    </row>
    <row r="265" spans="18:62" s="25" customFormat="1" x14ac:dyDescent="0.25">
      <c r="R265" s="37"/>
      <c r="S265" s="37"/>
      <c r="BF265" s="38"/>
      <c r="BG265" s="38"/>
      <c r="BH265" s="38"/>
      <c r="BI265" s="38"/>
      <c r="BJ265" s="64"/>
    </row>
    <row r="266" spans="18:62" s="25" customFormat="1" x14ac:dyDescent="0.25">
      <c r="R266" s="37"/>
      <c r="S266" s="37"/>
      <c r="BF266" s="38"/>
      <c r="BG266" s="38"/>
      <c r="BH266" s="38"/>
      <c r="BI266" s="38"/>
      <c r="BJ266" s="64"/>
    </row>
    <row r="267" spans="18:62" s="25" customFormat="1" x14ac:dyDescent="0.25">
      <c r="R267" s="37"/>
      <c r="S267" s="37"/>
      <c r="BF267" s="38"/>
      <c r="BG267" s="38"/>
      <c r="BH267" s="38"/>
      <c r="BI267" s="38"/>
      <c r="BJ267" s="64"/>
    </row>
    <row r="268" spans="18:62" s="25" customFormat="1" x14ac:dyDescent="0.25">
      <c r="R268" s="37"/>
      <c r="S268" s="37"/>
      <c r="BF268" s="38"/>
      <c r="BG268" s="38"/>
      <c r="BH268" s="38"/>
      <c r="BI268" s="38"/>
      <c r="BJ268" s="64"/>
    </row>
    <row r="269" spans="18:62" s="25" customFormat="1" x14ac:dyDescent="0.25">
      <c r="R269" s="37"/>
      <c r="S269" s="37"/>
      <c r="BF269" s="38"/>
      <c r="BG269" s="38"/>
      <c r="BH269" s="38"/>
      <c r="BI269" s="38"/>
      <c r="BJ269" s="64"/>
    </row>
    <row r="270" spans="18:62" s="25" customFormat="1" x14ac:dyDescent="0.25">
      <c r="R270" s="37"/>
      <c r="S270" s="37"/>
      <c r="BF270" s="38"/>
      <c r="BG270" s="38"/>
      <c r="BH270" s="38"/>
      <c r="BI270" s="38"/>
      <c r="BJ270" s="64"/>
    </row>
    <row r="271" spans="18:62" s="25" customFormat="1" x14ac:dyDescent="0.25">
      <c r="R271" s="37"/>
      <c r="S271" s="37"/>
      <c r="BF271" s="38"/>
      <c r="BG271" s="38"/>
      <c r="BH271" s="38"/>
      <c r="BI271" s="38"/>
      <c r="BJ271" s="64"/>
    </row>
    <row r="272" spans="18:62" s="25" customFormat="1" x14ac:dyDescent="0.25">
      <c r="R272" s="37"/>
      <c r="S272" s="37"/>
      <c r="BF272" s="38"/>
      <c r="BG272" s="38"/>
      <c r="BH272" s="38"/>
      <c r="BI272" s="38"/>
      <c r="BJ272" s="64"/>
    </row>
    <row r="273" spans="18:62" s="25" customFormat="1" x14ac:dyDescent="0.25">
      <c r="R273" s="37"/>
      <c r="S273" s="37"/>
      <c r="BF273" s="38"/>
      <c r="BG273" s="38"/>
      <c r="BH273" s="38"/>
      <c r="BI273" s="38"/>
      <c r="BJ273" s="64"/>
    </row>
    <row r="274" spans="18:62" s="25" customFormat="1" x14ac:dyDescent="0.25">
      <c r="R274" s="37"/>
      <c r="S274" s="37"/>
      <c r="BF274" s="38"/>
      <c r="BG274" s="38"/>
      <c r="BH274" s="38"/>
      <c r="BI274" s="38"/>
      <c r="BJ274" s="64"/>
    </row>
    <row r="275" spans="18:62" s="25" customFormat="1" x14ac:dyDescent="0.25">
      <c r="R275" s="37"/>
      <c r="S275" s="37"/>
      <c r="BF275" s="38"/>
      <c r="BG275" s="38"/>
      <c r="BH275" s="38"/>
      <c r="BI275" s="38"/>
      <c r="BJ275" s="64"/>
    </row>
    <row r="276" spans="18:62" s="25" customFormat="1" x14ac:dyDescent="0.25">
      <c r="R276" s="37"/>
      <c r="S276" s="37"/>
      <c r="BF276" s="38"/>
      <c r="BG276" s="38"/>
      <c r="BH276" s="38"/>
      <c r="BI276" s="38"/>
      <c r="BJ276" s="64"/>
    </row>
    <row r="277" spans="18:62" s="25" customFormat="1" x14ac:dyDescent="0.25">
      <c r="R277" s="37"/>
      <c r="S277" s="37"/>
      <c r="BF277" s="38"/>
      <c r="BG277" s="38"/>
      <c r="BH277" s="38"/>
      <c r="BI277" s="38"/>
      <c r="BJ277" s="64"/>
    </row>
    <row r="278" spans="18:62" s="25" customFormat="1" x14ac:dyDescent="0.25">
      <c r="R278" s="37"/>
      <c r="S278" s="37"/>
      <c r="BF278" s="38"/>
      <c r="BG278" s="38"/>
      <c r="BH278" s="38"/>
      <c r="BI278" s="38"/>
      <c r="BJ278" s="64"/>
    </row>
    <row r="279" spans="18:62" s="25" customFormat="1" x14ac:dyDescent="0.25">
      <c r="R279" s="37"/>
      <c r="S279" s="37"/>
      <c r="BF279" s="38"/>
      <c r="BG279" s="38"/>
      <c r="BH279" s="38"/>
      <c r="BI279" s="38"/>
      <c r="BJ279" s="64"/>
    </row>
    <row r="280" spans="18:62" s="25" customFormat="1" x14ac:dyDescent="0.25">
      <c r="R280" s="37"/>
      <c r="S280" s="37"/>
      <c r="BF280" s="38"/>
      <c r="BG280" s="38"/>
      <c r="BH280" s="38"/>
      <c r="BI280" s="38"/>
      <c r="BJ280" s="64"/>
    </row>
    <row r="281" spans="18:62" s="25" customFormat="1" x14ac:dyDescent="0.25">
      <c r="R281" s="37"/>
      <c r="S281" s="37"/>
      <c r="BF281" s="38"/>
      <c r="BG281" s="38"/>
      <c r="BH281" s="38"/>
      <c r="BI281" s="38"/>
      <c r="BJ281" s="64"/>
    </row>
    <row r="282" spans="18:62" s="25" customFormat="1" x14ac:dyDescent="0.25">
      <c r="R282" s="37"/>
      <c r="S282" s="37"/>
      <c r="BF282" s="38"/>
      <c r="BG282" s="38"/>
      <c r="BH282" s="38"/>
      <c r="BI282" s="38"/>
      <c r="BJ282" s="64"/>
    </row>
    <row r="283" spans="18:62" s="25" customFormat="1" x14ac:dyDescent="0.25">
      <c r="R283" s="37"/>
      <c r="S283" s="37"/>
      <c r="BF283" s="38"/>
      <c r="BG283" s="38"/>
      <c r="BH283" s="38"/>
      <c r="BI283" s="38"/>
      <c r="BJ283" s="64"/>
    </row>
    <row r="284" spans="18:62" s="25" customFormat="1" x14ac:dyDescent="0.25">
      <c r="R284" s="37"/>
      <c r="S284" s="37"/>
      <c r="BF284" s="38"/>
      <c r="BG284" s="38"/>
      <c r="BH284" s="38"/>
      <c r="BI284" s="38"/>
      <c r="BJ284" s="64"/>
    </row>
    <row r="285" spans="18:62" s="25" customFormat="1" x14ac:dyDescent="0.25">
      <c r="R285" s="37"/>
      <c r="S285" s="37"/>
      <c r="BF285" s="38"/>
      <c r="BG285" s="38"/>
      <c r="BH285" s="38"/>
      <c r="BI285" s="38"/>
      <c r="BJ285" s="64"/>
    </row>
    <row r="286" spans="18:62" s="25" customFormat="1" x14ac:dyDescent="0.25">
      <c r="R286" s="37"/>
      <c r="S286" s="37"/>
      <c r="BF286" s="38"/>
      <c r="BG286" s="38"/>
      <c r="BH286" s="38"/>
      <c r="BI286" s="38"/>
      <c r="BJ286" s="64"/>
    </row>
    <row r="287" spans="18:62" s="25" customFormat="1" x14ac:dyDescent="0.25">
      <c r="R287" s="37"/>
      <c r="S287" s="37"/>
      <c r="BF287" s="38"/>
      <c r="BG287" s="38"/>
      <c r="BH287" s="38"/>
      <c r="BI287" s="38"/>
      <c r="BJ287" s="64"/>
    </row>
    <row r="288" spans="18:62" s="25" customFormat="1" x14ac:dyDescent="0.25">
      <c r="R288" s="37"/>
      <c r="S288" s="37"/>
      <c r="BF288" s="38"/>
      <c r="BG288" s="38"/>
      <c r="BH288" s="38"/>
      <c r="BI288" s="38"/>
      <c r="BJ288" s="64"/>
    </row>
    <row r="289" spans="18:62" s="25" customFormat="1" x14ac:dyDescent="0.25">
      <c r="R289" s="37"/>
      <c r="S289" s="37"/>
      <c r="BF289" s="38"/>
      <c r="BG289" s="38"/>
      <c r="BH289" s="38"/>
      <c r="BI289" s="38"/>
      <c r="BJ289" s="64"/>
    </row>
    <row r="290" spans="18:62" s="25" customFormat="1" x14ac:dyDescent="0.25">
      <c r="R290" s="37"/>
      <c r="S290" s="37"/>
      <c r="BF290" s="38"/>
      <c r="BG290" s="38"/>
      <c r="BH290" s="38"/>
      <c r="BI290" s="38"/>
      <c r="BJ290" s="64"/>
    </row>
    <row r="291" spans="18:62" s="25" customFormat="1" x14ac:dyDescent="0.25">
      <c r="R291" s="37"/>
      <c r="S291" s="37"/>
      <c r="BF291" s="38"/>
      <c r="BG291" s="38"/>
      <c r="BH291" s="38"/>
      <c r="BI291" s="38"/>
      <c r="BJ291" s="64"/>
    </row>
    <row r="292" spans="18:62" s="25" customFormat="1" x14ac:dyDescent="0.25">
      <c r="R292" s="37"/>
      <c r="S292" s="37"/>
      <c r="BF292" s="38"/>
      <c r="BG292" s="38"/>
      <c r="BH292" s="38"/>
      <c r="BI292" s="38"/>
      <c r="BJ292" s="64"/>
    </row>
    <row r="293" spans="18:62" s="25" customFormat="1" x14ac:dyDescent="0.25">
      <c r="R293" s="37"/>
      <c r="S293" s="37"/>
      <c r="BF293" s="38"/>
      <c r="BG293" s="38"/>
      <c r="BH293" s="38"/>
      <c r="BI293" s="38"/>
      <c r="BJ293" s="64"/>
    </row>
    <row r="294" spans="18:62" s="25" customFormat="1" x14ac:dyDescent="0.25">
      <c r="R294" s="37"/>
      <c r="S294" s="37"/>
      <c r="BF294" s="38"/>
      <c r="BG294" s="38"/>
      <c r="BH294" s="38"/>
      <c r="BI294" s="38"/>
      <c r="BJ294" s="64"/>
    </row>
    <row r="295" spans="18:62" s="25" customFormat="1" x14ac:dyDescent="0.25">
      <c r="R295" s="37"/>
      <c r="S295" s="37"/>
      <c r="BF295" s="38"/>
      <c r="BG295" s="38"/>
      <c r="BH295" s="38"/>
      <c r="BI295" s="38"/>
      <c r="BJ295" s="64"/>
    </row>
    <row r="296" spans="18:62" s="25" customFormat="1" x14ac:dyDescent="0.25">
      <c r="R296" s="37"/>
      <c r="S296" s="37"/>
      <c r="BF296" s="38"/>
      <c r="BG296" s="38"/>
      <c r="BH296" s="38"/>
      <c r="BI296" s="38"/>
      <c r="BJ296" s="64"/>
    </row>
    <row r="297" spans="18:62" s="25" customFormat="1" x14ac:dyDescent="0.25">
      <c r="R297" s="37"/>
      <c r="S297" s="37"/>
      <c r="BF297" s="38"/>
      <c r="BG297" s="38"/>
      <c r="BH297" s="38"/>
      <c r="BI297" s="38"/>
      <c r="BJ297" s="64"/>
    </row>
    <row r="298" spans="18:62" s="25" customFormat="1" x14ac:dyDescent="0.25">
      <c r="R298" s="37"/>
      <c r="S298" s="37"/>
      <c r="BF298" s="38"/>
      <c r="BG298" s="38"/>
      <c r="BH298" s="38"/>
      <c r="BI298" s="38"/>
      <c r="BJ298" s="64"/>
    </row>
    <row r="299" spans="18:62" s="25" customFormat="1" x14ac:dyDescent="0.25">
      <c r="R299" s="37"/>
      <c r="S299" s="37"/>
      <c r="BF299" s="38"/>
      <c r="BG299" s="38"/>
      <c r="BH299" s="38"/>
      <c r="BI299" s="38"/>
      <c r="BJ299" s="64"/>
    </row>
    <row r="300" spans="18:62" s="25" customFormat="1" x14ac:dyDescent="0.25">
      <c r="R300" s="37"/>
      <c r="S300" s="37"/>
      <c r="BF300" s="38"/>
      <c r="BG300" s="38"/>
      <c r="BH300" s="38"/>
      <c r="BI300" s="38"/>
      <c r="BJ300" s="64"/>
    </row>
    <row r="301" spans="18:62" s="25" customFormat="1" x14ac:dyDescent="0.25">
      <c r="R301" s="37"/>
      <c r="S301" s="37"/>
      <c r="BF301" s="38"/>
      <c r="BG301" s="38"/>
      <c r="BH301" s="38"/>
      <c r="BI301" s="38"/>
      <c r="BJ301" s="64"/>
    </row>
    <row r="302" spans="18:62" s="25" customFormat="1" x14ac:dyDescent="0.25">
      <c r="R302" s="37"/>
      <c r="S302" s="37"/>
      <c r="BF302" s="38"/>
      <c r="BG302" s="38"/>
      <c r="BH302" s="38"/>
      <c r="BI302" s="38"/>
      <c r="BJ302" s="64"/>
    </row>
    <row r="303" spans="18:62" s="25" customFormat="1" x14ac:dyDescent="0.25">
      <c r="R303" s="37"/>
      <c r="S303" s="37"/>
      <c r="BF303" s="38"/>
      <c r="BG303" s="38"/>
      <c r="BH303" s="38"/>
      <c r="BI303" s="38"/>
      <c r="BJ303" s="64"/>
    </row>
    <row r="304" spans="18:62" s="25" customFormat="1" x14ac:dyDescent="0.25">
      <c r="R304" s="37"/>
      <c r="S304" s="37"/>
      <c r="BF304" s="38"/>
      <c r="BG304" s="38"/>
      <c r="BH304" s="38"/>
      <c r="BI304" s="38"/>
      <c r="BJ304" s="64"/>
    </row>
    <row r="305" spans="18:62" s="25" customFormat="1" x14ac:dyDescent="0.25">
      <c r="R305" s="37"/>
      <c r="S305" s="37"/>
      <c r="BF305" s="38"/>
      <c r="BG305" s="38"/>
      <c r="BH305" s="38"/>
      <c r="BI305" s="38"/>
      <c r="BJ305" s="64"/>
    </row>
    <row r="306" spans="18:62" s="25" customFormat="1" x14ac:dyDescent="0.25">
      <c r="R306" s="37"/>
      <c r="S306" s="37"/>
      <c r="BF306" s="38"/>
      <c r="BG306" s="38"/>
      <c r="BH306" s="38"/>
      <c r="BI306" s="38"/>
      <c r="BJ306" s="64"/>
    </row>
    <row r="307" spans="18:62" s="25" customFormat="1" x14ac:dyDescent="0.25">
      <c r="R307" s="37"/>
      <c r="S307" s="37"/>
      <c r="BF307" s="38"/>
      <c r="BG307" s="38"/>
      <c r="BH307" s="38"/>
      <c r="BI307" s="38"/>
      <c r="BJ307" s="64"/>
    </row>
    <row r="308" spans="18:62" s="25" customFormat="1" x14ac:dyDescent="0.25">
      <c r="R308" s="37"/>
      <c r="S308" s="37"/>
      <c r="BF308" s="38"/>
      <c r="BG308" s="38"/>
      <c r="BH308" s="38"/>
      <c r="BI308" s="38"/>
      <c r="BJ308" s="64"/>
    </row>
    <row r="309" spans="18:62" s="25" customFormat="1" x14ac:dyDescent="0.25">
      <c r="R309" s="37"/>
      <c r="S309" s="37"/>
      <c r="BF309" s="38"/>
      <c r="BG309" s="38"/>
      <c r="BH309" s="38"/>
      <c r="BI309" s="38"/>
      <c r="BJ309" s="64"/>
    </row>
    <row r="310" spans="18:62" s="25" customFormat="1" x14ac:dyDescent="0.25">
      <c r="R310" s="37"/>
      <c r="S310" s="37"/>
      <c r="BF310" s="38"/>
      <c r="BG310" s="38"/>
      <c r="BH310" s="38"/>
      <c r="BI310" s="38"/>
      <c r="BJ310" s="64"/>
    </row>
    <row r="311" spans="18:62" s="25" customFormat="1" x14ac:dyDescent="0.25">
      <c r="R311" s="37"/>
      <c r="S311" s="37"/>
      <c r="BF311" s="38"/>
      <c r="BG311" s="38"/>
      <c r="BH311" s="38"/>
      <c r="BI311" s="38"/>
      <c r="BJ311" s="64"/>
    </row>
    <row r="312" spans="18:62" s="25" customFormat="1" x14ac:dyDescent="0.25">
      <c r="R312" s="37"/>
      <c r="S312" s="37"/>
      <c r="BF312" s="38"/>
      <c r="BG312" s="38"/>
      <c r="BH312" s="38"/>
      <c r="BI312" s="38"/>
      <c r="BJ312" s="64"/>
    </row>
    <row r="313" spans="18:62" s="25" customFormat="1" x14ac:dyDescent="0.25">
      <c r="R313" s="37"/>
      <c r="S313" s="37"/>
      <c r="BF313" s="38"/>
      <c r="BG313" s="38"/>
      <c r="BH313" s="38"/>
      <c r="BI313" s="38"/>
      <c r="BJ313" s="64"/>
    </row>
    <row r="314" spans="18:62" s="25" customFormat="1" x14ac:dyDescent="0.25">
      <c r="R314" s="37"/>
      <c r="S314" s="37"/>
      <c r="BF314" s="38"/>
      <c r="BG314" s="38"/>
      <c r="BH314" s="38"/>
      <c r="BI314" s="38"/>
      <c r="BJ314" s="64"/>
    </row>
    <row r="315" spans="18:62" s="25" customFormat="1" x14ac:dyDescent="0.25">
      <c r="R315" s="37"/>
      <c r="S315" s="37"/>
      <c r="BF315" s="38"/>
      <c r="BG315" s="38"/>
      <c r="BH315" s="38"/>
      <c r="BI315" s="38"/>
      <c r="BJ315" s="64"/>
    </row>
    <row r="316" spans="18:62" s="25" customFormat="1" x14ac:dyDescent="0.25">
      <c r="R316" s="37"/>
      <c r="S316" s="37"/>
      <c r="BF316" s="38"/>
      <c r="BG316" s="38"/>
      <c r="BH316" s="38"/>
      <c r="BI316" s="38"/>
      <c r="BJ316" s="64"/>
    </row>
    <row r="317" spans="18:62" s="25" customFormat="1" x14ac:dyDescent="0.25">
      <c r="R317" s="37"/>
      <c r="S317" s="37"/>
      <c r="BF317" s="38"/>
      <c r="BG317" s="38"/>
      <c r="BH317" s="38"/>
      <c r="BI317" s="38"/>
      <c r="BJ317" s="64"/>
    </row>
    <row r="318" spans="18:62" s="25" customFormat="1" x14ac:dyDescent="0.25">
      <c r="R318" s="37"/>
      <c r="S318" s="37"/>
      <c r="BF318" s="38"/>
      <c r="BG318" s="38"/>
      <c r="BH318" s="38"/>
      <c r="BI318" s="38"/>
      <c r="BJ318" s="64"/>
    </row>
    <row r="319" spans="18:62" s="25" customFormat="1" x14ac:dyDescent="0.25">
      <c r="R319" s="37"/>
      <c r="S319" s="37"/>
      <c r="BF319" s="38"/>
      <c r="BG319" s="38"/>
      <c r="BH319" s="38"/>
      <c r="BI319" s="38"/>
      <c r="BJ319" s="64"/>
    </row>
    <row r="320" spans="18:62" s="25" customFormat="1" x14ac:dyDescent="0.25">
      <c r="R320" s="37"/>
      <c r="S320" s="37"/>
      <c r="BF320" s="38"/>
      <c r="BG320" s="38"/>
      <c r="BH320" s="38"/>
      <c r="BI320" s="38"/>
      <c r="BJ320" s="64"/>
    </row>
    <row r="321" spans="18:62" s="25" customFormat="1" x14ac:dyDescent="0.25">
      <c r="R321" s="37"/>
      <c r="S321" s="37"/>
      <c r="BF321" s="38"/>
      <c r="BG321" s="38"/>
      <c r="BH321" s="38"/>
      <c r="BI321" s="38"/>
      <c r="BJ321" s="64"/>
    </row>
    <row r="322" spans="18:62" s="25" customFormat="1" x14ac:dyDescent="0.25">
      <c r="R322" s="37"/>
      <c r="S322" s="37"/>
      <c r="BF322" s="38"/>
      <c r="BG322" s="38"/>
      <c r="BH322" s="38"/>
      <c r="BI322" s="38"/>
      <c r="BJ322" s="64"/>
    </row>
    <row r="323" spans="18:62" s="25" customFormat="1" x14ac:dyDescent="0.25">
      <c r="R323" s="37"/>
      <c r="S323" s="37"/>
      <c r="BF323" s="38"/>
      <c r="BG323" s="38"/>
      <c r="BH323" s="38"/>
      <c r="BI323" s="38"/>
      <c r="BJ323" s="64"/>
    </row>
    <row r="324" spans="18:62" s="25" customFormat="1" x14ac:dyDescent="0.25">
      <c r="R324" s="37"/>
      <c r="S324" s="37"/>
      <c r="BF324" s="38"/>
      <c r="BG324" s="38"/>
      <c r="BH324" s="38"/>
      <c r="BI324" s="38"/>
      <c r="BJ324" s="64"/>
    </row>
    <row r="325" spans="18:62" s="25" customFormat="1" x14ac:dyDescent="0.25">
      <c r="R325" s="37"/>
      <c r="S325" s="37"/>
      <c r="BF325" s="38"/>
      <c r="BG325" s="38"/>
      <c r="BH325" s="38"/>
      <c r="BI325" s="38"/>
      <c r="BJ325" s="64"/>
    </row>
    <row r="326" spans="18:62" s="25" customFormat="1" x14ac:dyDescent="0.25">
      <c r="R326" s="37"/>
      <c r="S326" s="37"/>
      <c r="BF326" s="38"/>
      <c r="BG326" s="38"/>
      <c r="BH326" s="38"/>
      <c r="BI326" s="38"/>
      <c r="BJ326" s="64"/>
    </row>
    <row r="327" spans="18:62" s="25" customFormat="1" x14ac:dyDescent="0.25">
      <c r="R327" s="37"/>
      <c r="S327" s="37"/>
      <c r="BF327" s="38"/>
      <c r="BG327" s="38"/>
      <c r="BH327" s="38"/>
      <c r="BI327" s="38"/>
      <c r="BJ327" s="64"/>
    </row>
    <row r="328" spans="18:62" s="25" customFormat="1" x14ac:dyDescent="0.25">
      <c r="R328" s="37"/>
      <c r="S328" s="37"/>
      <c r="BF328" s="38"/>
      <c r="BG328" s="38"/>
      <c r="BH328" s="38"/>
      <c r="BI328" s="38"/>
      <c r="BJ328" s="64"/>
    </row>
    <row r="329" spans="18:62" s="25" customFormat="1" x14ac:dyDescent="0.25">
      <c r="R329" s="37"/>
      <c r="S329" s="37"/>
      <c r="BF329" s="38"/>
      <c r="BG329" s="38"/>
      <c r="BH329" s="38"/>
      <c r="BI329" s="38"/>
      <c r="BJ329" s="64"/>
    </row>
    <row r="330" spans="18:62" s="25" customFormat="1" x14ac:dyDescent="0.25">
      <c r="R330" s="37"/>
      <c r="S330" s="37"/>
      <c r="BF330" s="38"/>
      <c r="BG330" s="38"/>
      <c r="BH330" s="38"/>
      <c r="BI330" s="38"/>
      <c r="BJ330" s="64"/>
    </row>
    <row r="331" spans="18:62" s="25" customFormat="1" x14ac:dyDescent="0.25">
      <c r="R331" s="37"/>
      <c r="S331" s="37"/>
      <c r="BF331" s="38"/>
      <c r="BG331" s="38"/>
      <c r="BH331" s="38"/>
      <c r="BI331" s="38"/>
      <c r="BJ331" s="64"/>
    </row>
    <row r="332" spans="18:62" s="25" customFormat="1" x14ac:dyDescent="0.25">
      <c r="R332" s="37"/>
      <c r="S332" s="37"/>
      <c r="BF332" s="38"/>
      <c r="BG332" s="38"/>
      <c r="BH332" s="38"/>
      <c r="BI332" s="38"/>
      <c r="BJ332" s="64"/>
    </row>
    <row r="333" spans="18:62" s="25" customFormat="1" x14ac:dyDescent="0.25">
      <c r="R333" s="37"/>
      <c r="S333" s="37"/>
      <c r="BF333" s="38"/>
      <c r="BG333" s="38"/>
      <c r="BH333" s="38"/>
      <c r="BI333" s="38"/>
      <c r="BJ333" s="64"/>
    </row>
    <row r="334" spans="18:62" s="25" customFormat="1" x14ac:dyDescent="0.25">
      <c r="R334" s="37"/>
      <c r="S334" s="37"/>
      <c r="BF334" s="38"/>
      <c r="BG334" s="38"/>
      <c r="BH334" s="38"/>
      <c r="BI334" s="38"/>
      <c r="BJ334" s="64"/>
    </row>
    <row r="335" spans="18:62" s="25" customFormat="1" x14ac:dyDescent="0.25">
      <c r="R335" s="37"/>
      <c r="S335" s="37"/>
      <c r="BF335" s="38"/>
      <c r="BG335" s="38"/>
      <c r="BH335" s="38"/>
      <c r="BI335" s="38"/>
      <c r="BJ335" s="64"/>
    </row>
    <row r="336" spans="18:62" s="25" customFormat="1" x14ac:dyDescent="0.25">
      <c r="R336" s="37"/>
      <c r="S336" s="37"/>
      <c r="BF336" s="38"/>
      <c r="BG336" s="38"/>
      <c r="BH336" s="38"/>
      <c r="BI336" s="38"/>
      <c r="BJ336" s="64"/>
    </row>
    <row r="337" spans="18:62" s="25" customFormat="1" x14ac:dyDescent="0.25">
      <c r="R337" s="37"/>
      <c r="S337" s="37"/>
      <c r="BF337" s="38"/>
      <c r="BG337" s="38"/>
      <c r="BH337" s="38"/>
      <c r="BI337" s="38"/>
      <c r="BJ337" s="64"/>
    </row>
    <row r="338" spans="18:62" s="25" customFormat="1" x14ac:dyDescent="0.25">
      <c r="R338" s="37"/>
      <c r="S338" s="37"/>
      <c r="BF338" s="38"/>
      <c r="BG338" s="38"/>
      <c r="BH338" s="38"/>
      <c r="BI338" s="38"/>
      <c r="BJ338" s="64"/>
    </row>
    <row r="339" spans="18:62" s="25" customFormat="1" x14ac:dyDescent="0.25">
      <c r="R339" s="37"/>
      <c r="S339" s="37"/>
      <c r="BF339" s="38"/>
      <c r="BG339" s="38"/>
      <c r="BH339" s="38"/>
      <c r="BI339" s="38"/>
      <c r="BJ339" s="64"/>
    </row>
    <row r="340" spans="18:62" s="25" customFormat="1" x14ac:dyDescent="0.25">
      <c r="R340" s="37"/>
      <c r="S340" s="37"/>
      <c r="BF340" s="38"/>
      <c r="BG340" s="38"/>
      <c r="BH340" s="38"/>
      <c r="BI340" s="38"/>
      <c r="BJ340" s="64"/>
    </row>
    <row r="341" spans="18:62" s="25" customFormat="1" x14ac:dyDescent="0.25">
      <c r="R341" s="37"/>
      <c r="S341" s="37"/>
      <c r="BF341" s="38"/>
      <c r="BG341" s="38"/>
      <c r="BH341" s="38"/>
      <c r="BI341" s="38"/>
      <c r="BJ341" s="64"/>
    </row>
    <row r="342" spans="18:62" s="25" customFormat="1" x14ac:dyDescent="0.25">
      <c r="R342" s="37"/>
      <c r="S342" s="37"/>
      <c r="BF342" s="38"/>
      <c r="BG342" s="38"/>
      <c r="BH342" s="38"/>
      <c r="BI342" s="38"/>
      <c r="BJ342" s="64"/>
    </row>
    <row r="343" spans="18:62" s="25" customFormat="1" x14ac:dyDescent="0.25">
      <c r="R343" s="37"/>
      <c r="S343" s="37"/>
      <c r="BF343" s="38"/>
      <c r="BG343" s="38"/>
      <c r="BH343" s="38"/>
      <c r="BI343" s="38"/>
      <c r="BJ343" s="64"/>
    </row>
    <row r="344" spans="18:62" s="25" customFormat="1" x14ac:dyDescent="0.25">
      <c r="R344" s="37"/>
      <c r="S344" s="37"/>
      <c r="BF344" s="38"/>
      <c r="BG344" s="38"/>
      <c r="BH344" s="38"/>
      <c r="BI344" s="38"/>
      <c r="BJ344" s="64"/>
    </row>
    <row r="345" spans="18:62" s="25" customFormat="1" x14ac:dyDescent="0.25">
      <c r="R345" s="37"/>
      <c r="S345" s="37"/>
      <c r="BF345" s="38"/>
      <c r="BG345" s="38"/>
      <c r="BH345" s="38"/>
      <c r="BI345" s="38"/>
      <c r="BJ345" s="64"/>
    </row>
    <row r="346" spans="18:62" s="25" customFormat="1" x14ac:dyDescent="0.25">
      <c r="R346" s="37"/>
      <c r="S346" s="37"/>
      <c r="BF346" s="38"/>
      <c r="BG346" s="38"/>
      <c r="BH346" s="38"/>
      <c r="BI346" s="38"/>
      <c r="BJ346" s="64"/>
    </row>
    <row r="347" spans="18:62" s="25" customFormat="1" x14ac:dyDescent="0.25">
      <c r="R347" s="37"/>
      <c r="S347" s="37"/>
      <c r="BF347" s="38"/>
      <c r="BG347" s="38"/>
      <c r="BH347" s="38"/>
      <c r="BI347" s="38"/>
      <c r="BJ347" s="64"/>
    </row>
    <row r="348" spans="18:62" s="25" customFormat="1" x14ac:dyDescent="0.25">
      <c r="R348" s="37"/>
      <c r="S348" s="37"/>
      <c r="BF348" s="38"/>
      <c r="BG348" s="38"/>
      <c r="BH348" s="38"/>
      <c r="BI348" s="38"/>
      <c r="BJ348" s="64"/>
    </row>
    <row r="349" spans="18:62" s="25" customFormat="1" x14ac:dyDescent="0.25">
      <c r="R349" s="37"/>
      <c r="S349" s="37"/>
      <c r="BF349" s="38"/>
      <c r="BG349" s="38"/>
      <c r="BH349" s="38"/>
      <c r="BI349" s="38"/>
      <c r="BJ349" s="64"/>
    </row>
    <row r="350" spans="18:62" s="25" customFormat="1" x14ac:dyDescent="0.25">
      <c r="R350" s="37"/>
      <c r="S350" s="37"/>
      <c r="BF350" s="38"/>
      <c r="BG350" s="38"/>
      <c r="BH350" s="38"/>
      <c r="BI350" s="38"/>
      <c r="BJ350" s="64"/>
    </row>
    <row r="351" spans="18:62" s="25" customFormat="1" x14ac:dyDescent="0.25">
      <c r="R351" s="37"/>
      <c r="S351" s="37"/>
      <c r="BF351" s="38"/>
      <c r="BG351" s="38"/>
      <c r="BH351" s="38"/>
      <c r="BI351" s="38"/>
      <c r="BJ351" s="64"/>
    </row>
    <row r="352" spans="18:62" s="25" customFormat="1" x14ac:dyDescent="0.25">
      <c r="R352" s="37"/>
      <c r="S352" s="37"/>
      <c r="BF352" s="38"/>
      <c r="BG352" s="38"/>
      <c r="BH352" s="38"/>
      <c r="BI352" s="38"/>
      <c r="BJ352" s="64"/>
    </row>
    <row r="353" spans="18:62" s="25" customFormat="1" x14ac:dyDescent="0.25">
      <c r="R353" s="37"/>
      <c r="S353" s="37"/>
      <c r="BF353" s="38"/>
      <c r="BG353" s="38"/>
      <c r="BH353" s="38"/>
      <c r="BI353" s="38"/>
      <c r="BJ353" s="64"/>
    </row>
    <row r="354" spans="18:62" s="25" customFormat="1" x14ac:dyDescent="0.25">
      <c r="R354" s="37"/>
      <c r="S354" s="37"/>
      <c r="BF354" s="38"/>
      <c r="BG354" s="38"/>
      <c r="BH354" s="38"/>
      <c r="BI354" s="38"/>
      <c r="BJ354" s="64"/>
    </row>
    <row r="355" spans="18:62" s="25" customFormat="1" x14ac:dyDescent="0.25">
      <c r="R355" s="37"/>
      <c r="S355" s="37"/>
      <c r="BF355" s="38"/>
      <c r="BG355" s="38"/>
      <c r="BH355" s="38"/>
      <c r="BI355" s="38"/>
      <c r="BJ355" s="64"/>
    </row>
    <row r="356" spans="18:62" s="25" customFormat="1" x14ac:dyDescent="0.25">
      <c r="R356" s="37"/>
      <c r="S356" s="37"/>
      <c r="BF356" s="38"/>
      <c r="BG356" s="38"/>
      <c r="BH356" s="38"/>
      <c r="BI356" s="38"/>
      <c r="BJ356" s="64"/>
    </row>
    <row r="357" spans="18:62" s="25" customFormat="1" x14ac:dyDescent="0.25">
      <c r="R357" s="37"/>
      <c r="S357" s="37"/>
      <c r="BF357" s="38"/>
      <c r="BG357" s="38"/>
      <c r="BH357" s="38"/>
      <c r="BI357" s="38"/>
      <c r="BJ357" s="64"/>
    </row>
    <row r="358" spans="18:62" s="25" customFormat="1" x14ac:dyDescent="0.25">
      <c r="R358" s="37"/>
      <c r="S358" s="37"/>
      <c r="BF358" s="38"/>
      <c r="BG358" s="38"/>
      <c r="BH358" s="38"/>
      <c r="BI358" s="38"/>
      <c r="BJ358" s="64"/>
    </row>
    <row r="359" spans="18:62" s="25" customFormat="1" x14ac:dyDescent="0.25">
      <c r="R359" s="37"/>
      <c r="S359" s="37"/>
      <c r="BF359" s="38"/>
      <c r="BG359" s="38"/>
      <c r="BH359" s="38"/>
      <c r="BI359" s="38"/>
      <c r="BJ359" s="64"/>
    </row>
    <row r="360" spans="18:62" s="25" customFormat="1" x14ac:dyDescent="0.25">
      <c r="R360" s="37"/>
      <c r="S360" s="37"/>
      <c r="BF360" s="38"/>
      <c r="BG360" s="38"/>
      <c r="BH360" s="38"/>
      <c r="BI360" s="38"/>
      <c r="BJ360" s="64"/>
    </row>
    <row r="361" spans="18:62" s="25" customFormat="1" x14ac:dyDescent="0.25">
      <c r="R361" s="37"/>
      <c r="S361" s="37"/>
      <c r="BF361" s="38"/>
      <c r="BG361" s="38"/>
      <c r="BH361" s="38"/>
      <c r="BI361" s="38"/>
      <c r="BJ361" s="64"/>
    </row>
    <row r="362" spans="18:62" s="25" customFormat="1" x14ac:dyDescent="0.25">
      <c r="R362" s="37"/>
      <c r="S362" s="37"/>
      <c r="BF362" s="38"/>
      <c r="BG362" s="38"/>
      <c r="BH362" s="38"/>
      <c r="BI362" s="38"/>
      <c r="BJ362" s="64"/>
    </row>
    <row r="363" spans="18:62" s="25" customFormat="1" x14ac:dyDescent="0.25">
      <c r="R363" s="37"/>
      <c r="S363" s="37"/>
      <c r="BF363" s="38"/>
      <c r="BG363" s="38"/>
      <c r="BH363" s="38"/>
      <c r="BI363" s="38"/>
      <c r="BJ363" s="64"/>
    </row>
    <row r="364" spans="18:62" s="25" customFormat="1" x14ac:dyDescent="0.25">
      <c r="R364" s="37"/>
      <c r="S364" s="37"/>
      <c r="BF364" s="38"/>
      <c r="BG364" s="38"/>
      <c r="BH364" s="38"/>
      <c r="BI364" s="38"/>
      <c r="BJ364" s="64"/>
    </row>
    <row r="365" spans="18:62" s="25" customFormat="1" x14ac:dyDescent="0.25">
      <c r="R365" s="37"/>
      <c r="S365" s="37"/>
      <c r="BF365" s="38"/>
      <c r="BG365" s="38"/>
      <c r="BH365" s="38"/>
      <c r="BI365" s="38"/>
      <c r="BJ365" s="64"/>
    </row>
    <row r="366" spans="18:62" s="25" customFormat="1" x14ac:dyDescent="0.25">
      <c r="R366" s="37"/>
      <c r="S366" s="37"/>
      <c r="BF366" s="38"/>
      <c r="BG366" s="38"/>
      <c r="BH366" s="38"/>
      <c r="BI366" s="38"/>
      <c r="BJ366" s="64"/>
    </row>
    <row r="367" spans="18:62" s="25" customFormat="1" x14ac:dyDescent="0.25">
      <c r="R367" s="37"/>
      <c r="S367" s="37"/>
      <c r="BF367" s="38"/>
      <c r="BG367" s="38"/>
      <c r="BH367" s="38"/>
      <c r="BI367" s="38"/>
      <c r="BJ367" s="64"/>
    </row>
    <row r="368" spans="18:62" s="25" customFormat="1" x14ac:dyDescent="0.25">
      <c r="R368" s="37"/>
      <c r="S368" s="37"/>
      <c r="BF368" s="38"/>
      <c r="BG368" s="38"/>
      <c r="BH368" s="38"/>
      <c r="BI368" s="38"/>
      <c r="BJ368" s="64"/>
    </row>
    <row r="369" spans="18:62" s="25" customFormat="1" x14ac:dyDescent="0.25">
      <c r="R369" s="37"/>
      <c r="S369" s="37"/>
      <c r="BF369" s="38"/>
      <c r="BG369" s="38"/>
      <c r="BH369" s="38"/>
      <c r="BI369" s="38"/>
      <c r="BJ369" s="64"/>
    </row>
    <row r="370" spans="18:62" s="25" customFormat="1" x14ac:dyDescent="0.25">
      <c r="R370" s="37"/>
      <c r="S370" s="37"/>
      <c r="BF370" s="38"/>
      <c r="BG370" s="38"/>
      <c r="BH370" s="38"/>
      <c r="BI370" s="38"/>
      <c r="BJ370" s="64"/>
    </row>
    <row r="371" spans="18:62" s="25" customFormat="1" x14ac:dyDescent="0.25">
      <c r="R371" s="37"/>
      <c r="S371" s="37"/>
      <c r="BF371" s="38"/>
      <c r="BG371" s="38"/>
      <c r="BH371" s="38"/>
      <c r="BI371" s="38"/>
      <c r="BJ371" s="64"/>
    </row>
    <row r="372" spans="18:62" s="25" customFormat="1" x14ac:dyDescent="0.25">
      <c r="R372" s="37"/>
      <c r="S372" s="37"/>
      <c r="BF372" s="38"/>
      <c r="BG372" s="38"/>
      <c r="BH372" s="38"/>
      <c r="BI372" s="38"/>
      <c r="BJ372" s="64"/>
    </row>
    <row r="373" spans="18:62" s="25" customFormat="1" x14ac:dyDescent="0.25">
      <c r="R373" s="37"/>
      <c r="S373" s="37"/>
      <c r="BF373" s="38"/>
      <c r="BG373" s="38"/>
      <c r="BH373" s="38"/>
      <c r="BI373" s="38"/>
      <c r="BJ373" s="64"/>
    </row>
    <row r="374" spans="18:62" s="25" customFormat="1" x14ac:dyDescent="0.25">
      <c r="R374" s="37"/>
      <c r="S374" s="37"/>
      <c r="BF374" s="38"/>
      <c r="BG374" s="38"/>
      <c r="BH374" s="38"/>
      <c r="BI374" s="38"/>
      <c r="BJ374" s="64"/>
    </row>
    <row r="375" spans="18:62" s="25" customFormat="1" x14ac:dyDescent="0.25">
      <c r="R375" s="37"/>
      <c r="S375" s="37"/>
      <c r="BF375" s="38"/>
      <c r="BG375" s="38"/>
      <c r="BH375" s="38"/>
      <c r="BI375" s="38"/>
      <c r="BJ375" s="64"/>
    </row>
    <row r="376" spans="18:62" s="25" customFormat="1" x14ac:dyDescent="0.25">
      <c r="R376" s="37"/>
      <c r="S376" s="37"/>
      <c r="BF376" s="38"/>
      <c r="BG376" s="38"/>
      <c r="BH376" s="38"/>
      <c r="BI376" s="38"/>
      <c r="BJ376" s="64"/>
    </row>
    <row r="377" spans="18:62" s="25" customFormat="1" x14ac:dyDescent="0.25">
      <c r="R377" s="37"/>
      <c r="S377" s="37"/>
      <c r="BF377" s="38"/>
      <c r="BG377" s="38"/>
      <c r="BH377" s="38"/>
      <c r="BI377" s="38"/>
      <c r="BJ377" s="64"/>
    </row>
    <row r="378" spans="18:62" s="25" customFormat="1" x14ac:dyDescent="0.25">
      <c r="R378" s="37"/>
      <c r="S378" s="37"/>
      <c r="BF378" s="38"/>
      <c r="BG378" s="38"/>
      <c r="BH378" s="38"/>
      <c r="BI378" s="38"/>
      <c r="BJ378" s="64"/>
    </row>
    <row r="379" spans="18:62" s="25" customFormat="1" x14ac:dyDescent="0.25">
      <c r="R379" s="37"/>
      <c r="S379" s="37"/>
      <c r="BF379" s="38"/>
      <c r="BG379" s="38"/>
      <c r="BH379" s="38"/>
      <c r="BI379" s="38"/>
      <c r="BJ379" s="64"/>
    </row>
    <row r="380" spans="18:62" s="25" customFormat="1" x14ac:dyDescent="0.25">
      <c r="R380" s="37"/>
      <c r="S380" s="37"/>
      <c r="BF380" s="38"/>
      <c r="BG380" s="38"/>
      <c r="BH380" s="38"/>
      <c r="BI380" s="38"/>
      <c r="BJ380" s="64"/>
    </row>
    <row r="381" spans="18:62" s="25" customFormat="1" x14ac:dyDescent="0.25">
      <c r="R381" s="37"/>
      <c r="S381" s="37"/>
      <c r="BF381" s="38"/>
      <c r="BG381" s="38"/>
      <c r="BH381" s="38"/>
      <c r="BI381" s="38"/>
      <c r="BJ381" s="64"/>
    </row>
    <row r="382" spans="18:62" s="25" customFormat="1" x14ac:dyDescent="0.25">
      <c r="R382" s="37"/>
      <c r="S382" s="37"/>
      <c r="BF382" s="38"/>
      <c r="BG382" s="38"/>
      <c r="BH382" s="38"/>
      <c r="BI382" s="38"/>
      <c r="BJ382" s="64"/>
    </row>
    <row r="383" spans="18:62" s="25" customFormat="1" x14ac:dyDescent="0.25">
      <c r="R383" s="37"/>
      <c r="S383" s="37"/>
      <c r="BF383" s="38"/>
      <c r="BG383" s="38"/>
      <c r="BH383" s="38"/>
      <c r="BI383" s="38"/>
      <c r="BJ383" s="64"/>
    </row>
    <row r="384" spans="18:62" s="25" customFormat="1" x14ac:dyDescent="0.25">
      <c r="R384" s="37"/>
      <c r="S384" s="37"/>
      <c r="BF384" s="38"/>
      <c r="BG384" s="38"/>
      <c r="BH384" s="38"/>
      <c r="BI384" s="38"/>
      <c r="BJ384" s="64"/>
    </row>
    <row r="385" spans="18:62" s="25" customFormat="1" x14ac:dyDescent="0.25">
      <c r="R385" s="37"/>
      <c r="S385" s="37"/>
      <c r="BF385" s="38"/>
      <c r="BG385" s="38"/>
      <c r="BH385" s="38"/>
      <c r="BI385" s="38"/>
      <c r="BJ385" s="64"/>
    </row>
    <row r="386" spans="18:62" s="25" customFormat="1" x14ac:dyDescent="0.25">
      <c r="R386" s="37"/>
      <c r="S386" s="37"/>
      <c r="BF386" s="38"/>
      <c r="BG386" s="38"/>
      <c r="BH386" s="38"/>
      <c r="BI386" s="38"/>
      <c r="BJ386" s="64"/>
    </row>
    <row r="387" spans="18:62" s="25" customFormat="1" x14ac:dyDescent="0.25">
      <c r="R387" s="37"/>
      <c r="S387" s="37"/>
      <c r="BF387" s="38"/>
      <c r="BG387" s="38"/>
      <c r="BH387" s="38"/>
      <c r="BI387" s="38"/>
      <c r="BJ387" s="64"/>
    </row>
    <row r="388" spans="18:62" s="25" customFormat="1" x14ac:dyDescent="0.25">
      <c r="R388" s="37"/>
      <c r="S388" s="37"/>
      <c r="BF388" s="38"/>
      <c r="BG388" s="38"/>
      <c r="BH388" s="38"/>
      <c r="BI388" s="38"/>
      <c r="BJ388" s="64"/>
    </row>
    <row r="389" spans="18:62" s="25" customFormat="1" x14ac:dyDescent="0.25">
      <c r="R389" s="37"/>
      <c r="S389" s="37"/>
      <c r="BF389" s="38"/>
      <c r="BG389" s="38"/>
      <c r="BH389" s="38"/>
      <c r="BI389" s="38"/>
      <c r="BJ389" s="64"/>
    </row>
    <row r="390" spans="18:62" s="25" customFormat="1" x14ac:dyDescent="0.25">
      <c r="R390" s="37"/>
      <c r="S390" s="37"/>
      <c r="BF390" s="38"/>
      <c r="BG390" s="38"/>
      <c r="BH390" s="38"/>
      <c r="BI390" s="38"/>
      <c r="BJ390" s="64"/>
    </row>
    <row r="391" spans="18:62" s="25" customFormat="1" x14ac:dyDescent="0.25">
      <c r="R391" s="37"/>
      <c r="S391" s="37"/>
      <c r="BF391" s="38"/>
      <c r="BG391" s="38"/>
      <c r="BH391" s="38"/>
      <c r="BI391" s="38"/>
      <c r="BJ391" s="64"/>
    </row>
    <row r="392" spans="18:62" s="25" customFormat="1" x14ac:dyDescent="0.25">
      <c r="R392" s="37"/>
      <c r="S392" s="37"/>
      <c r="BF392" s="38"/>
      <c r="BG392" s="38"/>
      <c r="BH392" s="38"/>
      <c r="BI392" s="38"/>
      <c r="BJ392" s="64"/>
    </row>
    <row r="393" spans="18:62" s="25" customFormat="1" x14ac:dyDescent="0.25">
      <c r="R393" s="37"/>
      <c r="S393" s="37"/>
      <c r="BF393" s="38"/>
      <c r="BG393" s="38"/>
      <c r="BH393" s="38"/>
      <c r="BI393" s="38"/>
      <c r="BJ393" s="64"/>
    </row>
    <row r="394" spans="18:62" s="25" customFormat="1" x14ac:dyDescent="0.25">
      <c r="R394" s="37"/>
      <c r="S394" s="37"/>
      <c r="BF394" s="38"/>
      <c r="BG394" s="38"/>
      <c r="BH394" s="38"/>
      <c r="BI394" s="38"/>
      <c r="BJ394" s="64"/>
    </row>
    <row r="395" spans="18:62" s="25" customFormat="1" x14ac:dyDescent="0.25">
      <c r="R395" s="37"/>
      <c r="S395" s="37"/>
      <c r="BF395" s="38"/>
      <c r="BG395" s="38"/>
      <c r="BH395" s="38"/>
      <c r="BI395" s="38"/>
      <c r="BJ395" s="64"/>
    </row>
    <row r="396" spans="18:62" s="25" customFormat="1" x14ac:dyDescent="0.25">
      <c r="R396" s="37"/>
      <c r="S396" s="37"/>
      <c r="BF396" s="38"/>
      <c r="BG396" s="38"/>
      <c r="BH396" s="38"/>
      <c r="BI396" s="38"/>
      <c r="BJ396" s="64"/>
    </row>
    <row r="397" spans="18:62" s="25" customFormat="1" x14ac:dyDescent="0.25">
      <c r="R397" s="37"/>
      <c r="S397" s="37"/>
      <c r="BF397" s="38"/>
      <c r="BG397" s="38"/>
      <c r="BH397" s="38"/>
      <c r="BI397" s="38"/>
      <c r="BJ397" s="64"/>
    </row>
    <row r="398" spans="18:62" s="25" customFormat="1" x14ac:dyDescent="0.25">
      <c r="R398" s="37"/>
      <c r="S398" s="37"/>
      <c r="BF398" s="38"/>
      <c r="BG398" s="38"/>
      <c r="BH398" s="38"/>
      <c r="BI398" s="38"/>
      <c r="BJ398" s="64"/>
    </row>
    <row r="399" spans="18:62" s="25" customFormat="1" x14ac:dyDescent="0.25">
      <c r="R399" s="37"/>
      <c r="S399" s="37"/>
      <c r="BF399" s="38"/>
      <c r="BG399" s="38"/>
      <c r="BH399" s="38"/>
      <c r="BI399" s="38"/>
      <c r="BJ399" s="64"/>
    </row>
    <row r="400" spans="18:62" s="25" customFormat="1" x14ac:dyDescent="0.25">
      <c r="R400" s="37"/>
      <c r="S400" s="37"/>
      <c r="BF400" s="38"/>
      <c r="BG400" s="38"/>
      <c r="BH400" s="38"/>
      <c r="BI400" s="38"/>
      <c r="BJ400" s="64"/>
    </row>
    <row r="401" spans="18:62" s="25" customFormat="1" x14ac:dyDescent="0.25">
      <c r="R401" s="37"/>
      <c r="S401" s="37"/>
      <c r="BF401" s="38"/>
      <c r="BG401" s="38"/>
      <c r="BH401" s="38"/>
      <c r="BI401" s="38"/>
      <c r="BJ401" s="64"/>
    </row>
    <row r="402" spans="18:62" s="25" customFormat="1" x14ac:dyDescent="0.25">
      <c r="R402" s="37"/>
      <c r="S402" s="37"/>
      <c r="BF402" s="38"/>
      <c r="BG402" s="38"/>
      <c r="BH402" s="38"/>
      <c r="BI402" s="38"/>
      <c r="BJ402" s="64"/>
    </row>
    <row r="403" spans="18:62" s="25" customFormat="1" x14ac:dyDescent="0.25">
      <c r="R403" s="37"/>
      <c r="S403" s="37"/>
      <c r="BF403" s="38"/>
      <c r="BG403" s="38"/>
      <c r="BH403" s="38"/>
      <c r="BI403" s="38"/>
      <c r="BJ403" s="64"/>
    </row>
    <row r="404" spans="18:62" s="25" customFormat="1" x14ac:dyDescent="0.25">
      <c r="R404" s="37"/>
      <c r="S404" s="37"/>
      <c r="BF404" s="38"/>
      <c r="BG404" s="38"/>
      <c r="BH404" s="38"/>
      <c r="BI404" s="38"/>
      <c r="BJ404" s="64"/>
    </row>
    <row r="405" spans="18:62" s="25" customFormat="1" x14ac:dyDescent="0.25">
      <c r="R405" s="37"/>
      <c r="S405" s="37"/>
      <c r="BF405" s="38"/>
      <c r="BG405" s="38"/>
      <c r="BH405" s="38"/>
      <c r="BI405" s="38"/>
      <c r="BJ405" s="64"/>
    </row>
    <row r="406" spans="18:62" s="25" customFormat="1" x14ac:dyDescent="0.25">
      <c r="R406" s="37"/>
      <c r="S406" s="37"/>
      <c r="BF406" s="38"/>
      <c r="BG406" s="38"/>
      <c r="BH406" s="38"/>
      <c r="BI406" s="38"/>
      <c r="BJ406" s="64"/>
    </row>
    <row r="407" spans="18:62" s="25" customFormat="1" x14ac:dyDescent="0.25">
      <c r="R407" s="37"/>
      <c r="S407" s="37"/>
      <c r="BF407" s="38"/>
      <c r="BG407" s="38"/>
      <c r="BH407" s="38"/>
      <c r="BI407" s="38"/>
      <c r="BJ407" s="64"/>
    </row>
    <row r="408" spans="18:62" s="25" customFormat="1" x14ac:dyDescent="0.25">
      <c r="R408" s="37"/>
      <c r="S408" s="37"/>
      <c r="BF408" s="38"/>
      <c r="BG408" s="38"/>
      <c r="BH408" s="38"/>
      <c r="BI408" s="38"/>
      <c r="BJ408" s="64"/>
    </row>
    <row r="409" spans="18:62" s="25" customFormat="1" x14ac:dyDescent="0.25">
      <c r="R409" s="37"/>
      <c r="S409" s="37"/>
      <c r="BF409" s="38"/>
      <c r="BG409" s="38"/>
      <c r="BH409" s="38"/>
      <c r="BI409" s="38"/>
      <c r="BJ409" s="64"/>
    </row>
    <row r="410" spans="18:62" s="25" customFormat="1" x14ac:dyDescent="0.25">
      <c r="R410" s="37"/>
      <c r="S410" s="37"/>
      <c r="BF410" s="38"/>
      <c r="BG410" s="38"/>
      <c r="BH410" s="38"/>
      <c r="BI410" s="38"/>
      <c r="BJ410" s="64"/>
    </row>
    <row r="411" spans="18:62" s="25" customFormat="1" x14ac:dyDescent="0.25">
      <c r="R411" s="37"/>
      <c r="S411" s="37"/>
      <c r="BF411" s="38"/>
      <c r="BG411" s="38"/>
      <c r="BH411" s="38"/>
      <c r="BI411" s="38"/>
      <c r="BJ411" s="64"/>
    </row>
    <row r="412" spans="18:62" s="25" customFormat="1" x14ac:dyDescent="0.25">
      <c r="R412" s="37"/>
      <c r="S412" s="37"/>
      <c r="BF412" s="38"/>
      <c r="BG412" s="38"/>
      <c r="BH412" s="38"/>
      <c r="BI412" s="38"/>
      <c r="BJ412" s="64"/>
    </row>
    <row r="413" spans="18:62" s="25" customFormat="1" x14ac:dyDescent="0.25">
      <c r="R413" s="37"/>
      <c r="S413" s="37"/>
      <c r="BF413" s="38"/>
      <c r="BG413" s="38"/>
      <c r="BH413" s="38"/>
      <c r="BI413" s="38"/>
      <c r="BJ413" s="64"/>
    </row>
    <row r="414" spans="18:62" s="25" customFormat="1" x14ac:dyDescent="0.25">
      <c r="R414" s="37"/>
      <c r="S414" s="37"/>
      <c r="BF414" s="38"/>
      <c r="BG414" s="38"/>
      <c r="BH414" s="38"/>
      <c r="BI414" s="38"/>
      <c r="BJ414" s="64"/>
    </row>
    <row r="415" spans="18:62" s="25" customFormat="1" x14ac:dyDescent="0.25">
      <c r="R415" s="37"/>
      <c r="S415" s="37"/>
      <c r="BF415" s="38"/>
      <c r="BG415" s="38"/>
      <c r="BH415" s="38"/>
      <c r="BI415" s="38"/>
      <c r="BJ415" s="64"/>
    </row>
    <row r="416" spans="18:62" s="25" customFormat="1" x14ac:dyDescent="0.25">
      <c r="R416" s="37"/>
      <c r="S416" s="37"/>
      <c r="BF416" s="38"/>
      <c r="BG416" s="38"/>
      <c r="BH416" s="38"/>
      <c r="BI416" s="38"/>
      <c r="BJ416" s="64"/>
    </row>
    <row r="417" spans="18:62" s="25" customFormat="1" x14ac:dyDescent="0.25">
      <c r="R417" s="37"/>
      <c r="S417" s="37"/>
      <c r="BF417" s="38"/>
      <c r="BG417" s="38"/>
      <c r="BH417" s="38"/>
      <c r="BI417" s="38"/>
      <c r="BJ417" s="64"/>
    </row>
    <row r="418" spans="18:62" s="25" customFormat="1" x14ac:dyDescent="0.25">
      <c r="R418" s="37"/>
      <c r="S418" s="37"/>
      <c r="BF418" s="38"/>
      <c r="BG418" s="38"/>
      <c r="BH418" s="38"/>
      <c r="BI418" s="38"/>
      <c r="BJ418" s="64"/>
    </row>
    <row r="419" spans="18:62" s="25" customFormat="1" x14ac:dyDescent="0.25">
      <c r="R419" s="37"/>
      <c r="S419" s="37"/>
      <c r="BF419" s="38"/>
      <c r="BG419" s="38"/>
      <c r="BH419" s="38"/>
      <c r="BI419" s="38"/>
      <c r="BJ419" s="64"/>
    </row>
    <row r="420" spans="18:62" s="25" customFormat="1" x14ac:dyDescent="0.25">
      <c r="R420" s="37"/>
      <c r="S420" s="37"/>
      <c r="BF420" s="38"/>
      <c r="BG420" s="38"/>
      <c r="BH420" s="38"/>
      <c r="BI420" s="38"/>
      <c r="BJ420" s="64"/>
    </row>
    <row r="421" spans="18:62" s="25" customFormat="1" x14ac:dyDescent="0.25">
      <c r="R421" s="37"/>
      <c r="S421" s="37"/>
      <c r="BF421" s="38"/>
      <c r="BG421" s="38"/>
      <c r="BH421" s="38"/>
      <c r="BI421" s="38"/>
      <c r="BJ421" s="64"/>
    </row>
    <row r="422" spans="18:62" s="25" customFormat="1" x14ac:dyDescent="0.25">
      <c r="R422" s="37"/>
      <c r="S422" s="37"/>
      <c r="BF422" s="38"/>
      <c r="BG422" s="38"/>
      <c r="BH422" s="38"/>
      <c r="BI422" s="38"/>
      <c r="BJ422" s="64"/>
    </row>
    <row r="423" spans="18:62" s="25" customFormat="1" x14ac:dyDescent="0.25">
      <c r="R423" s="37"/>
      <c r="S423" s="37"/>
      <c r="BF423" s="38"/>
      <c r="BG423" s="38"/>
      <c r="BH423" s="38"/>
      <c r="BI423" s="38"/>
      <c r="BJ423" s="64"/>
    </row>
    <row r="424" spans="18:62" s="25" customFormat="1" x14ac:dyDescent="0.25">
      <c r="R424" s="37"/>
      <c r="S424" s="37"/>
      <c r="BF424" s="38"/>
      <c r="BG424" s="38"/>
      <c r="BH424" s="38"/>
      <c r="BI424" s="38"/>
      <c r="BJ424" s="64"/>
    </row>
    <row r="425" spans="18:62" s="25" customFormat="1" x14ac:dyDescent="0.25">
      <c r="R425" s="37"/>
      <c r="S425" s="37"/>
      <c r="BF425" s="38"/>
      <c r="BG425" s="38"/>
      <c r="BH425" s="38"/>
      <c r="BI425" s="38"/>
      <c r="BJ425" s="64"/>
    </row>
    <row r="426" spans="18:62" s="25" customFormat="1" x14ac:dyDescent="0.25">
      <c r="R426" s="37"/>
      <c r="S426" s="37"/>
      <c r="BF426" s="38"/>
      <c r="BG426" s="38"/>
      <c r="BH426" s="38"/>
      <c r="BI426" s="38"/>
      <c r="BJ426" s="64"/>
    </row>
    <row r="427" spans="18:62" s="25" customFormat="1" x14ac:dyDescent="0.25">
      <c r="R427" s="37"/>
      <c r="S427" s="37"/>
      <c r="BF427" s="38"/>
      <c r="BG427" s="38"/>
      <c r="BH427" s="38"/>
      <c r="BI427" s="38"/>
      <c r="BJ427" s="64"/>
    </row>
    <row r="428" spans="18:62" s="25" customFormat="1" x14ac:dyDescent="0.25">
      <c r="R428" s="37"/>
      <c r="S428" s="37"/>
      <c r="BF428" s="38"/>
      <c r="BG428" s="38"/>
      <c r="BH428" s="38"/>
      <c r="BI428" s="38"/>
      <c r="BJ428" s="64"/>
    </row>
    <row r="429" spans="18:62" s="25" customFormat="1" x14ac:dyDescent="0.25">
      <c r="R429" s="37"/>
      <c r="S429" s="37"/>
      <c r="BF429" s="38"/>
      <c r="BG429" s="38"/>
      <c r="BH429" s="38"/>
      <c r="BI429" s="38"/>
      <c r="BJ429" s="64"/>
    </row>
    <row r="430" spans="18:62" s="25" customFormat="1" x14ac:dyDescent="0.25">
      <c r="R430" s="37"/>
      <c r="S430" s="37"/>
      <c r="BF430" s="38"/>
      <c r="BG430" s="38"/>
      <c r="BH430" s="38"/>
      <c r="BI430" s="38"/>
      <c r="BJ430" s="64"/>
    </row>
    <row r="431" spans="18:62" s="25" customFormat="1" x14ac:dyDescent="0.25">
      <c r="R431" s="37"/>
      <c r="S431" s="37"/>
      <c r="BF431" s="38"/>
      <c r="BG431" s="38"/>
      <c r="BH431" s="38"/>
      <c r="BI431" s="38"/>
      <c r="BJ431" s="64"/>
    </row>
    <row r="432" spans="18:62" s="25" customFormat="1" x14ac:dyDescent="0.25">
      <c r="R432" s="37"/>
      <c r="S432" s="37"/>
      <c r="BF432" s="38"/>
      <c r="BG432" s="38"/>
      <c r="BH432" s="38"/>
      <c r="BI432" s="38"/>
      <c r="BJ432" s="64"/>
    </row>
    <row r="433" spans="18:62" s="25" customFormat="1" x14ac:dyDescent="0.25">
      <c r="R433" s="37"/>
      <c r="S433" s="37"/>
      <c r="BF433" s="38"/>
      <c r="BG433" s="38"/>
      <c r="BH433" s="38"/>
      <c r="BI433" s="38"/>
      <c r="BJ433" s="64"/>
    </row>
    <row r="434" spans="18:62" s="25" customFormat="1" x14ac:dyDescent="0.25">
      <c r="R434" s="37"/>
      <c r="S434" s="37"/>
      <c r="BF434" s="38"/>
      <c r="BG434" s="38"/>
      <c r="BH434" s="38"/>
      <c r="BI434" s="38"/>
      <c r="BJ434" s="64"/>
    </row>
    <row r="435" spans="18:62" s="25" customFormat="1" x14ac:dyDescent="0.25">
      <c r="R435" s="37"/>
      <c r="S435" s="37"/>
      <c r="BF435" s="38"/>
      <c r="BG435" s="38"/>
      <c r="BH435" s="38"/>
      <c r="BI435" s="38"/>
      <c r="BJ435" s="64"/>
    </row>
    <row r="436" spans="18:62" s="25" customFormat="1" x14ac:dyDescent="0.25">
      <c r="R436" s="37"/>
      <c r="S436" s="37"/>
      <c r="BF436" s="38"/>
      <c r="BG436" s="38"/>
      <c r="BH436" s="38"/>
      <c r="BI436" s="38"/>
      <c r="BJ436" s="64"/>
    </row>
    <row r="437" spans="18:62" s="25" customFormat="1" x14ac:dyDescent="0.25">
      <c r="R437" s="37"/>
      <c r="S437" s="37"/>
      <c r="BF437" s="38"/>
      <c r="BG437" s="38"/>
      <c r="BH437" s="38"/>
      <c r="BI437" s="38"/>
      <c r="BJ437" s="64"/>
    </row>
    <row r="438" spans="18:62" s="25" customFormat="1" x14ac:dyDescent="0.25">
      <c r="R438" s="37"/>
      <c r="S438" s="37"/>
      <c r="BF438" s="38"/>
      <c r="BG438" s="38"/>
      <c r="BH438" s="38"/>
      <c r="BI438" s="38"/>
      <c r="BJ438" s="64"/>
    </row>
    <row r="439" spans="18:62" s="25" customFormat="1" x14ac:dyDescent="0.25">
      <c r="R439" s="37"/>
      <c r="S439" s="37"/>
      <c r="BF439" s="38"/>
      <c r="BG439" s="38"/>
      <c r="BH439" s="38"/>
      <c r="BI439" s="38"/>
      <c r="BJ439" s="64"/>
    </row>
    <row r="440" spans="18:62" s="25" customFormat="1" x14ac:dyDescent="0.25">
      <c r="R440" s="37"/>
      <c r="S440" s="37"/>
      <c r="BF440" s="38"/>
      <c r="BG440" s="38"/>
      <c r="BH440" s="38"/>
      <c r="BI440" s="38"/>
      <c r="BJ440" s="64"/>
    </row>
    <row r="441" spans="18:62" s="25" customFormat="1" x14ac:dyDescent="0.25">
      <c r="R441" s="37"/>
      <c r="S441" s="37"/>
      <c r="BF441" s="38"/>
      <c r="BG441" s="38"/>
      <c r="BH441" s="38"/>
      <c r="BI441" s="38"/>
      <c r="BJ441" s="64"/>
    </row>
    <row r="442" spans="18:62" s="25" customFormat="1" x14ac:dyDescent="0.25">
      <c r="R442" s="37"/>
      <c r="S442" s="37"/>
      <c r="BF442" s="38"/>
      <c r="BG442" s="38"/>
      <c r="BH442" s="38"/>
      <c r="BI442" s="38"/>
      <c r="BJ442" s="64"/>
    </row>
    <row r="443" spans="18:62" s="25" customFormat="1" x14ac:dyDescent="0.25">
      <c r="R443" s="37"/>
      <c r="S443" s="37"/>
      <c r="BF443" s="38"/>
      <c r="BG443" s="38"/>
      <c r="BH443" s="38"/>
      <c r="BI443" s="38"/>
      <c r="BJ443" s="64"/>
    </row>
    <row r="444" spans="18:62" s="25" customFormat="1" x14ac:dyDescent="0.25">
      <c r="R444" s="37"/>
      <c r="S444" s="37"/>
      <c r="BF444" s="38"/>
      <c r="BG444" s="38"/>
      <c r="BH444" s="38"/>
      <c r="BI444" s="38"/>
      <c r="BJ444" s="64"/>
    </row>
    <row r="445" spans="18:62" s="25" customFormat="1" x14ac:dyDescent="0.25">
      <c r="R445" s="37"/>
      <c r="S445" s="37"/>
      <c r="BF445" s="38"/>
      <c r="BG445" s="38"/>
      <c r="BH445" s="38"/>
      <c r="BI445" s="38"/>
      <c r="BJ445" s="64"/>
    </row>
    <row r="446" spans="18:62" s="25" customFormat="1" x14ac:dyDescent="0.25">
      <c r="R446" s="37"/>
      <c r="S446" s="37"/>
      <c r="BF446" s="38"/>
      <c r="BG446" s="38"/>
      <c r="BH446" s="38"/>
      <c r="BI446" s="38"/>
      <c r="BJ446" s="64"/>
    </row>
    <row r="447" spans="18:62" s="25" customFormat="1" x14ac:dyDescent="0.25">
      <c r="R447" s="37"/>
      <c r="S447" s="37"/>
      <c r="BF447" s="38"/>
      <c r="BG447" s="38"/>
      <c r="BH447" s="38"/>
      <c r="BI447" s="38"/>
      <c r="BJ447" s="64"/>
    </row>
    <row r="448" spans="18:62" s="25" customFormat="1" x14ac:dyDescent="0.25">
      <c r="R448" s="37"/>
      <c r="S448" s="37"/>
      <c r="BF448" s="38"/>
      <c r="BG448" s="38"/>
      <c r="BH448" s="38"/>
      <c r="BI448" s="38"/>
      <c r="BJ448" s="64"/>
    </row>
    <row r="449" spans="18:62" s="25" customFormat="1" x14ac:dyDescent="0.25">
      <c r="R449" s="37"/>
      <c r="S449" s="37"/>
      <c r="BF449" s="38"/>
      <c r="BG449" s="38"/>
      <c r="BH449" s="38"/>
      <c r="BI449" s="38"/>
      <c r="BJ449" s="64"/>
    </row>
    <row r="450" spans="18:62" s="25" customFormat="1" x14ac:dyDescent="0.25">
      <c r="R450" s="37"/>
      <c r="S450" s="37"/>
      <c r="BF450" s="38"/>
      <c r="BG450" s="38"/>
      <c r="BH450" s="38"/>
      <c r="BI450" s="38"/>
      <c r="BJ450" s="64"/>
    </row>
    <row r="451" spans="18:62" s="25" customFormat="1" x14ac:dyDescent="0.25">
      <c r="R451" s="37"/>
      <c r="S451" s="37"/>
      <c r="BF451" s="38"/>
      <c r="BG451" s="38"/>
      <c r="BH451" s="38"/>
      <c r="BI451" s="38"/>
      <c r="BJ451" s="64"/>
    </row>
    <row r="452" spans="18:62" s="25" customFormat="1" x14ac:dyDescent="0.25">
      <c r="R452" s="37"/>
      <c r="S452" s="37"/>
      <c r="BF452" s="38"/>
      <c r="BG452" s="38"/>
      <c r="BH452" s="38"/>
      <c r="BI452" s="38"/>
      <c r="BJ452" s="64"/>
    </row>
    <row r="453" spans="18:62" s="25" customFormat="1" x14ac:dyDescent="0.25">
      <c r="R453" s="37"/>
      <c r="S453" s="37"/>
      <c r="BF453" s="38"/>
      <c r="BG453" s="38"/>
      <c r="BH453" s="38"/>
      <c r="BI453" s="38"/>
      <c r="BJ453" s="64"/>
    </row>
    <row r="454" spans="18:62" s="25" customFormat="1" x14ac:dyDescent="0.25">
      <c r="R454" s="37"/>
      <c r="S454" s="37"/>
      <c r="BF454" s="38"/>
      <c r="BG454" s="38"/>
      <c r="BH454" s="38"/>
      <c r="BI454" s="38"/>
      <c r="BJ454" s="64"/>
    </row>
    <row r="455" spans="18:62" s="25" customFormat="1" x14ac:dyDescent="0.25">
      <c r="R455" s="37"/>
      <c r="S455" s="37"/>
      <c r="BF455" s="38"/>
      <c r="BG455" s="38"/>
      <c r="BH455" s="38"/>
      <c r="BI455" s="38"/>
      <c r="BJ455" s="64"/>
    </row>
    <row r="456" spans="18:62" s="25" customFormat="1" x14ac:dyDescent="0.25">
      <c r="R456" s="37"/>
      <c r="S456" s="37"/>
      <c r="BF456" s="38"/>
      <c r="BG456" s="38"/>
      <c r="BH456" s="38"/>
      <c r="BI456" s="38"/>
      <c r="BJ456" s="64"/>
    </row>
    <row r="457" spans="18:62" s="25" customFormat="1" x14ac:dyDescent="0.25">
      <c r="R457" s="37"/>
      <c r="S457" s="37"/>
      <c r="BF457" s="38"/>
      <c r="BG457" s="38"/>
      <c r="BH457" s="38"/>
      <c r="BI457" s="38"/>
      <c r="BJ457" s="64"/>
    </row>
    <row r="458" spans="18:62" s="25" customFormat="1" x14ac:dyDescent="0.25">
      <c r="R458" s="37"/>
      <c r="S458" s="37"/>
      <c r="BF458" s="38"/>
      <c r="BG458" s="38"/>
      <c r="BH458" s="38"/>
      <c r="BI458" s="38"/>
      <c r="BJ458" s="64"/>
    </row>
    <row r="459" spans="18:62" s="25" customFormat="1" x14ac:dyDescent="0.25">
      <c r="R459" s="37"/>
      <c r="S459" s="37"/>
      <c r="BF459" s="38"/>
      <c r="BG459" s="38"/>
      <c r="BH459" s="38"/>
      <c r="BI459" s="38"/>
      <c r="BJ459" s="64"/>
    </row>
    <row r="460" spans="18:62" s="25" customFormat="1" x14ac:dyDescent="0.25">
      <c r="R460" s="37"/>
      <c r="S460" s="37"/>
      <c r="BF460" s="38"/>
      <c r="BG460" s="38"/>
      <c r="BH460" s="38"/>
      <c r="BI460" s="38"/>
      <c r="BJ460" s="64"/>
    </row>
    <row r="461" spans="18:62" s="25" customFormat="1" x14ac:dyDescent="0.25">
      <c r="R461" s="37"/>
      <c r="S461" s="37"/>
      <c r="BF461" s="38"/>
      <c r="BG461" s="38"/>
      <c r="BH461" s="38"/>
      <c r="BI461" s="38"/>
      <c r="BJ461" s="64"/>
    </row>
    <row r="462" spans="18:62" s="25" customFormat="1" x14ac:dyDescent="0.25">
      <c r="R462" s="37"/>
      <c r="S462" s="37"/>
      <c r="BF462" s="38"/>
      <c r="BG462" s="38"/>
      <c r="BH462" s="38"/>
      <c r="BI462" s="38"/>
      <c r="BJ462" s="64"/>
    </row>
    <row r="463" spans="18:62" s="25" customFormat="1" x14ac:dyDescent="0.25">
      <c r="R463" s="37"/>
      <c r="S463" s="37"/>
      <c r="BF463" s="38"/>
      <c r="BG463" s="38"/>
      <c r="BH463" s="38"/>
      <c r="BI463" s="38"/>
      <c r="BJ463" s="64"/>
    </row>
    <row r="464" spans="18:62" s="25" customFormat="1" x14ac:dyDescent="0.25">
      <c r="R464" s="37"/>
      <c r="S464" s="37"/>
      <c r="BF464" s="38"/>
      <c r="BG464" s="38"/>
      <c r="BH464" s="38"/>
      <c r="BI464" s="38"/>
      <c r="BJ464" s="64"/>
    </row>
    <row r="465" spans="18:62" s="25" customFormat="1" x14ac:dyDescent="0.25">
      <c r="R465" s="37"/>
      <c r="S465" s="37"/>
      <c r="BF465" s="38"/>
      <c r="BG465" s="38"/>
      <c r="BH465" s="38"/>
      <c r="BI465" s="38"/>
      <c r="BJ465" s="64"/>
    </row>
    <row r="466" spans="18:62" s="25" customFormat="1" x14ac:dyDescent="0.25">
      <c r="R466" s="37"/>
      <c r="S466" s="37"/>
      <c r="BF466" s="38"/>
      <c r="BG466" s="38"/>
      <c r="BH466" s="38"/>
      <c r="BI466" s="38"/>
      <c r="BJ466" s="64"/>
    </row>
    <row r="467" spans="18:62" s="25" customFormat="1" x14ac:dyDescent="0.25">
      <c r="R467" s="37"/>
      <c r="S467" s="37"/>
      <c r="BF467" s="38"/>
      <c r="BG467" s="38"/>
      <c r="BH467" s="38"/>
      <c r="BI467" s="38"/>
      <c r="BJ467" s="64"/>
    </row>
    <row r="468" spans="18:62" s="25" customFormat="1" x14ac:dyDescent="0.25">
      <c r="R468" s="37"/>
      <c r="S468" s="37"/>
      <c r="BF468" s="38"/>
      <c r="BG468" s="38"/>
      <c r="BH468" s="38"/>
      <c r="BI468" s="38"/>
      <c r="BJ468" s="64"/>
    </row>
    <row r="469" spans="18:62" s="25" customFormat="1" x14ac:dyDescent="0.25">
      <c r="R469" s="37"/>
      <c r="S469" s="37"/>
      <c r="BF469" s="38"/>
      <c r="BG469" s="38"/>
      <c r="BH469" s="38"/>
      <c r="BI469" s="38"/>
      <c r="BJ469" s="64"/>
    </row>
    <row r="470" spans="18:62" s="25" customFormat="1" x14ac:dyDescent="0.25">
      <c r="R470" s="37"/>
      <c r="S470" s="37"/>
      <c r="BF470" s="38"/>
      <c r="BG470" s="38"/>
      <c r="BH470" s="38"/>
      <c r="BI470" s="38"/>
      <c r="BJ470" s="64"/>
    </row>
    <row r="471" spans="18:62" s="25" customFormat="1" x14ac:dyDescent="0.25">
      <c r="R471" s="37"/>
      <c r="S471" s="37"/>
      <c r="BF471" s="38"/>
      <c r="BG471" s="38"/>
      <c r="BH471" s="38"/>
      <c r="BI471" s="38"/>
      <c r="BJ471" s="64"/>
    </row>
    <row r="472" spans="18:62" s="25" customFormat="1" x14ac:dyDescent="0.25">
      <c r="R472" s="37"/>
      <c r="S472" s="37"/>
      <c r="BF472" s="38"/>
      <c r="BG472" s="38"/>
      <c r="BH472" s="38"/>
      <c r="BI472" s="38"/>
      <c r="BJ472" s="64"/>
    </row>
    <row r="473" spans="18:62" s="25" customFormat="1" x14ac:dyDescent="0.25">
      <c r="R473" s="37"/>
      <c r="S473" s="37"/>
      <c r="BF473" s="38"/>
      <c r="BG473" s="38"/>
      <c r="BH473" s="38"/>
      <c r="BI473" s="38"/>
      <c r="BJ473" s="64"/>
    </row>
    <row r="474" spans="18:62" s="25" customFormat="1" x14ac:dyDescent="0.25">
      <c r="R474" s="37"/>
      <c r="S474" s="37"/>
      <c r="BF474" s="38"/>
      <c r="BG474" s="38"/>
      <c r="BH474" s="38"/>
      <c r="BI474" s="38"/>
      <c r="BJ474" s="64"/>
    </row>
    <row r="475" spans="18:62" s="25" customFormat="1" x14ac:dyDescent="0.25">
      <c r="R475" s="37"/>
      <c r="S475" s="37"/>
      <c r="BF475" s="38"/>
      <c r="BG475" s="38"/>
      <c r="BH475" s="38"/>
      <c r="BI475" s="38"/>
      <c r="BJ475" s="64"/>
    </row>
    <row r="476" spans="18:62" s="25" customFormat="1" x14ac:dyDescent="0.25">
      <c r="R476" s="37"/>
      <c r="S476" s="37"/>
      <c r="BF476" s="38"/>
      <c r="BG476" s="38"/>
      <c r="BH476" s="38"/>
      <c r="BI476" s="38"/>
      <c r="BJ476" s="64"/>
    </row>
    <row r="477" spans="18:62" s="25" customFormat="1" x14ac:dyDescent="0.25">
      <c r="R477" s="37"/>
      <c r="S477" s="37"/>
      <c r="BF477" s="38"/>
      <c r="BG477" s="38"/>
      <c r="BH477" s="38"/>
      <c r="BI477" s="38"/>
      <c r="BJ477" s="64"/>
    </row>
    <row r="478" spans="18:62" s="25" customFormat="1" x14ac:dyDescent="0.25">
      <c r="R478" s="37"/>
      <c r="S478" s="37"/>
      <c r="BF478" s="38"/>
      <c r="BG478" s="38"/>
      <c r="BH478" s="38"/>
      <c r="BI478" s="38"/>
      <c r="BJ478" s="64"/>
    </row>
    <row r="479" spans="18:62" s="25" customFormat="1" x14ac:dyDescent="0.25">
      <c r="R479" s="37"/>
      <c r="S479" s="37"/>
      <c r="BF479" s="38"/>
      <c r="BG479" s="38"/>
      <c r="BH479" s="38"/>
      <c r="BI479" s="38"/>
      <c r="BJ479" s="64"/>
    </row>
    <row r="480" spans="18:62" s="25" customFormat="1" x14ac:dyDescent="0.25">
      <c r="R480" s="37"/>
      <c r="S480" s="37"/>
      <c r="BF480" s="38"/>
      <c r="BG480" s="38"/>
      <c r="BH480" s="38"/>
      <c r="BI480" s="38"/>
      <c r="BJ480" s="64"/>
    </row>
    <row r="481" spans="18:62" s="25" customFormat="1" x14ac:dyDescent="0.25">
      <c r="R481" s="37"/>
      <c r="S481" s="37"/>
      <c r="BF481" s="38"/>
      <c r="BG481" s="38"/>
      <c r="BH481" s="38"/>
      <c r="BI481" s="38"/>
      <c r="BJ481" s="64"/>
    </row>
    <row r="482" spans="18:62" s="25" customFormat="1" x14ac:dyDescent="0.25">
      <c r="R482" s="37"/>
      <c r="S482" s="37"/>
      <c r="BF482" s="38"/>
      <c r="BG482" s="38"/>
      <c r="BH482" s="38"/>
      <c r="BI482" s="38"/>
      <c r="BJ482" s="64"/>
    </row>
    <row r="483" spans="18:62" s="25" customFormat="1" x14ac:dyDescent="0.25">
      <c r="R483" s="37"/>
      <c r="S483" s="37"/>
      <c r="BF483" s="38"/>
      <c r="BG483" s="38"/>
      <c r="BH483" s="38"/>
      <c r="BI483" s="38"/>
      <c r="BJ483" s="64"/>
    </row>
    <row r="484" spans="18:62" s="25" customFormat="1" x14ac:dyDescent="0.25">
      <c r="R484" s="37"/>
      <c r="S484" s="37"/>
      <c r="BF484" s="38"/>
      <c r="BG484" s="38"/>
      <c r="BH484" s="38"/>
      <c r="BI484" s="38"/>
      <c r="BJ484" s="64"/>
    </row>
    <row r="485" spans="18:62" s="25" customFormat="1" x14ac:dyDescent="0.25">
      <c r="R485" s="37"/>
      <c r="S485" s="37"/>
      <c r="BF485" s="38"/>
      <c r="BG485" s="38"/>
      <c r="BH485" s="38"/>
      <c r="BI485" s="38"/>
      <c r="BJ485" s="64"/>
    </row>
    <row r="486" spans="18:62" s="25" customFormat="1" x14ac:dyDescent="0.25">
      <c r="R486" s="37"/>
      <c r="S486" s="37"/>
      <c r="BF486" s="38"/>
      <c r="BG486" s="38"/>
      <c r="BH486" s="38"/>
      <c r="BI486" s="38"/>
      <c r="BJ486" s="64"/>
    </row>
    <row r="487" spans="18:62" s="25" customFormat="1" x14ac:dyDescent="0.25">
      <c r="R487" s="37"/>
      <c r="S487" s="37"/>
      <c r="BF487" s="38"/>
      <c r="BG487" s="38"/>
      <c r="BH487" s="38"/>
      <c r="BI487" s="38"/>
      <c r="BJ487" s="64"/>
    </row>
    <row r="488" spans="18:62" s="25" customFormat="1" x14ac:dyDescent="0.25">
      <c r="R488" s="37"/>
      <c r="S488" s="37"/>
      <c r="BF488" s="38"/>
      <c r="BG488" s="38"/>
      <c r="BH488" s="38"/>
      <c r="BI488" s="38"/>
      <c r="BJ488" s="64"/>
    </row>
    <row r="489" spans="18:62" s="25" customFormat="1" x14ac:dyDescent="0.25">
      <c r="R489" s="37"/>
      <c r="S489" s="37"/>
      <c r="BF489" s="38"/>
      <c r="BG489" s="38"/>
      <c r="BH489" s="38"/>
      <c r="BI489" s="38"/>
      <c r="BJ489" s="64"/>
    </row>
    <row r="490" spans="18:62" s="25" customFormat="1" x14ac:dyDescent="0.25">
      <c r="R490" s="37"/>
      <c r="S490" s="37"/>
      <c r="BF490" s="38"/>
      <c r="BG490" s="38"/>
      <c r="BH490" s="38"/>
      <c r="BI490" s="38"/>
      <c r="BJ490" s="64"/>
    </row>
    <row r="491" spans="18:62" s="25" customFormat="1" x14ac:dyDescent="0.25">
      <c r="R491" s="37"/>
      <c r="S491" s="37"/>
      <c r="BF491" s="38"/>
      <c r="BG491" s="38"/>
      <c r="BH491" s="38"/>
      <c r="BI491" s="38"/>
      <c r="BJ491" s="64"/>
    </row>
    <row r="492" spans="18:62" s="25" customFormat="1" x14ac:dyDescent="0.25">
      <c r="R492" s="37"/>
      <c r="S492" s="37"/>
      <c r="BF492" s="38"/>
      <c r="BG492" s="38"/>
      <c r="BH492" s="38"/>
      <c r="BI492" s="38"/>
      <c r="BJ492" s="64"/>
    </row>
    <row r="493" spans="18:62" s="25" customFormat="1" x14ac:dyDescent="0.25">
      <c r="R493" s="37"/>
      <c r="S493" s="37"/>
      <c r="BF493" s="38"/>
      <c r="BG493" s="38"/>
      <c r="BH493" s="38"/>
      <c r="BI493" s="38"/>
      <c r="BJ493" s="64"/>
    </row>
    <row r="494" spans="18:62" s="25" customFormat="1" x14ac:dyDescent="0.25">
      <c r="R494" s="37"/>
      <c r="S494" s="37"/>
      <c r="BF494" s="38"/>
      <c r="BG494" s="38"/>
      <c r="BH494" s="38"/>
      <c r="BI494" s="38"/>
      <c r="BJ494" s="64"/>
    </row>
    <row r="495" spans="18:62" s="25" customFormat="1" x14ac:dyDescent="0.25">
      <c r="R495" s="37"/>
      <c r="S495" s="37"/>
      <c r="BF495" s="38"/>
      <c r="BG495" s="38"/>
      <c r="BH495" s="38"/>
      <c r="BI495" s="38"/>
      <c r="BJ495" s="64"/>
    </row>
    <row r="496" spans="18:62" s="25" customFormat="1" x14ac:dyDescent="0.25">
      <c r="R496" s="37"/>
      <c r="S496" s="37"/>
      <c r="BF496" s="38"/>
      <c r="BG496" s="38"/>
      <c r="BH496" s="38"/>
      <c r="BI496" s="38"/>
      <c r="BJ496" s="64"/>
    </row>
    <row r="497" spans="18:62" s="25" customFormat="1" x14ac:dyDescent="0.25">
      <c r="R497" s="37"/>
      <c r="S497" s="37"/>
      <c r="BF497" s="38"/>
      <c r="BG497" s="38"/>
      <c r="BH497" s="38"/>
      <c r="BI497" s="38"/>
      <c r="BJ497" s="64"/>
    </row>
    <row r="498" spans="18:62" s="25" customFormat="1" x14ac:dyDescent="0.25">
      <c r="R498" s="37"/>
      <c r="S498" s="37"/>
      <c r="BF498" s="38"/>
      <c r="BG498" s="38"/>
      <c r="BH498" s="38"/>
      <c r="BI498" s="38"/>
      <c r="BJ498" s="64"/>
    </row>
    <row r="499" spans="18:62" s="25" customFormat="1" x14ac:dyDescent="0.25">
      <c r="R499" s="37"/>
      <c r="S499" s="37"/>
      <c r="BF499" s="38"/>
      <c r="BG499" s="38"/>
      <c r="BH499" s="38"/>
      <c r="BI499" s="38"/>
      <c r="BJ499" s="64"/>
    </row>
    <row r="500" spans="18:62" s="25" customFormat="1" x14ac:dyDescent="0.25">
      <c r="R500" s="37"/>
      <c r="S500" s="37"/>
      <c r="BF500" s="38"/>
      <c r="BG500" s="38"/>
      <c r="BH500" s="38"/>
      <c r="BI500" s="38"/>
      <c r="BJ500" s="64"/>
    </row>
    <row r="501" spans="18:62" s="25" customFormat="1" x14ac:dyDescent="0.25">
      <c r="R501" s="37"/>
      <c r="S501" s="37"/>
      <c r="BF501" s="38"/>
      <c r="BG501" s="38"/>
      <c r="BH501" s="38"/>
      <c r="BI501" s="38"/>
      <c r="BJ501" s="64"/>
    </row>
    <row r="502" spans="18:62" s="25" customFormat="1" x14ac:dyDescent="0.25">
      <c r="R502" s="37"/>
      <c r="S502" s="37"/>
      <c r="BF502" s="38"/>
      <c r="BG502" s="38"/>
      <c r="BH502" s="38"/>
      <c r="BI502" s="38"/>
      <c r="BJ502" s="64"/>
    </row>
    <row r="503" spans="18:62" s="25" customFormat="1" x14ac:dyDescent="0.25">
      <c r="R503" s="37"/>
      <c r="S503" s="37"/>
      <c r="BF503" s="38"/>
      <c r="BG503" s="38"/>
      <c r="BH503" s="38"/>
      <c r="BI503" s="38"/>
      <c r="BJ503" s="64"/>
    </row>
    <row r="504" spans="18:62" s="25" customFormat="1" x14ac:dyDescent="0.25">
      <c r="R504" s="37"/>
      <c r="S504" s="37"/>
      <c r="BF504" s="38"/>
      <c r="BG504" s="38"/>
      <c r="BH504" s="38"/>
      <c r="BI504" s="38"/>
      <c r="BJ504" s="64"/>
    </row>
    <row r="505" spans="18:62" s="25" customFormat="1" x14ac:dyDescent="0.25">
      <c r="R505" s="37"/>
      <c r="S505" s="37"/>
      <c r="BF505" s="38"/>
      <c r="BG505" s="38"/>
      <c r="BH505" s="38"/>
      <c r="BI505" s="38"/>
      <c r="BJ505" s="64"/>
    </row>
    <row r="506" spans="18:62" s="25" customFormat="1" x14ac:dyDescent="0.25">
      <c r="R506" s="37"/>
      <c r="S506" s="37"/>
      <c r="BF506" s="38"/>
      <c r="BG506" s="38"/>
      <c r="BH506" s="38"/>
      <c r="BI506" s="38"/>
      <c r="BJ506" s="64"/>
    </row>
    <row r="507" spans="18:62" s="25" customFormat="1" x14ac:dyDescent="0.25">
      <c r="R507" s="37"/>
      <c r="S507" s="37"/>
      <c r="BF507" s="38"/>
      <c r="BG507" s="38"/>
      <c r="BH507" s="38"/>
      <c r="BI507" s="38"/>
      <c r="BJ507" s="64"/>
    </row>
    <row r="508" spans="18:62" s="25" customFormat="1" x14ac:dyDescent="0.25">
      <c r="R508" s="37"/>
      <c r="S508" s="37"/>
      <c r="BF508" s="38"/>
      <c r="BG508" s="38"/>
      <c r="BH508" s="38"/>
      <c r="BI508" s="38"/>
      <c r="BJ508" s="64"/>
    </row>
    <row r="509" spans="18:62" s="25" customFormat="1" x14ac:dyDescent="0.25">
      <c r="R509" s="37"/>
      <c r="S509" s="37"/>
      <c r="BF509" s="38"/>
      <c r="BG509" s="38"/>
      <c r="BH509" s="38"/>
      <c r="BI509" s="38"/>
      <c r="BJ509" s="64"/>
    </row>
    <row r="510" spans="18:62" s="25" customFormat="1" x14ac:dyDescent="0.25">
      <c r="R510" s="37"/>
      <c r="S510" s="37"/>
      <c r="BF510" s="38"/>
      <c r="BG510" s="38"/>
      <c r="BH510" s="38"/>
      <c r="BI510" s="38"/>
      <c r="BJ510" s="64"/>
    </row>
    <row r="511" spans="18:62" s="25" customFormat="1" x14ac:dyDescent="0.25">
      <c r="R511" s="37"/>
      <c r="S511" s="37"/>
      <c r="BF511" s="38"/>
      <c r="BG511" s="38"/>
      <c r="BH511" s="38"/>
      <c r="BI511" s="38"/>
      <c r="BJ511" s="64"/>
    </row>
    <row r="512" spans="18:62" s="25" customFormat="1" x14ac:dyDescent="0.25">
      <c r="R512" s="37"/>
      <c r="S512" s="37"/>
      <c r="BF512" s="38"/>
      <c r="BG512" s="38"/>
      <c r="BH512" s="38"/>
      <c r="BI512" s="38"/>
      <c r="BJ512" s="64"/>
    </row>
    <row r="513" spans="1:70" s="25" customFormat="1" x14ac:dyDescent="0.25">
      <c r="R513" s="37"/>
      <c r="S513" s="37"/>
      <c r="BF513" s="38"/>
      <c r="BG513" s="38"/>
      <c r="BH513" s="38"/>
      <c r="BI513" s="38"/>
      <c r="BJ513" s="64"/>
    </row>
    <row r="514" spans="1:70" s="25" customFormat="1" x14ac:dyDescent="0.25">
      <c r="R514" s="37"/>
      <c r="S514" s="37"/>
      <c r="BF514" s="38"/>
      <c r="BG514" s="38"/>
      <c r="BH514" s="38"/>
      <c r="BI514" s="38"/>
      <c r="BJ514" s="64"/>
    </row>
    <row r="515" spans="1:70" s="25" customFormat="1" x14ac:dyDescent="0.25">
      <c r="R515" s="37"/>
      <c r="S515" s="37"/>
      <c r="BF515" s="38"/>
      <c r="BG515" s="38"/>
      <c r="BH515" s="38"/>
      <c r="BI515" s="38"/>
      <c r="BJ515" s="64"/>
    </row>
    <row r="516" spans="1:70" s="25" customFormat="1" x14ac:dyDescent="0.25">
      <c r="R516" s="37"/>
      <c r="S516" s="37"/>
      <c r="BF516" s="38"/>
      <c r="BG516" s="38"/>
      <c r="BH516" s="38"/>
      <c r="BI516" s="38"/>
      <c r="BJ516" s="64"/>
    </row>
    <row r="517" spans="1:70" s="25" customFormat="1" x14ac:dyDescent="0.25">
      <c r="R517" s="37"/>
      <c r="S517" s="37"/>
      <c r="BF517" s="38"/>
      <c r="BG517" s="38"/>
      <c r="BH517" s="38"/>
      <c r="BI517" s="38"/>
      <c r="BJ517" s="64"/>
    </row>
    <row r="518" spans="1:70" s="25" customFormat="1" x14ac:dyDescent="0.25">
      <c r="R518" s="37"/>
      <c r="S518" s="37"/>
      <c r="BF518" s="38"/>
      <c r="BG518" s="38"/>
      <c r="BH518" s="38"/>
      <c r="BI518" s="38"/>
      <c r="BJ518" s="64"/>
    </row>
    <row r="519" spans="1:70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37"/>
      <c r="S519" s="37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38"/>
      <c r="BG519" s="38"/>
      <c r="BH519" s="38"/>
      <c r="BI519" s="38"/>
      <c r="BJ519" s="65"/>
      <c r="BP519" s="3"/>
      <c r="BQ519" s="3"/>
      <c r="BR519" s="3"/>
    </row>
    <row r="520" spans="1:70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37"/>
      <c r="S520" s="37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38"/>
      <c r="BG520" s="38"/>
      <c r="BH520" s="38"/>
      <c r="BI520" s="38"/>
      <c r="BJ520" s="65"/>
      <c r="BP520" s="3"/>
      <c r="BQ520" s="3"/>
      <c r="BR520" s="3"/>
    </row>
    <row r="521" spans="1:70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65"/>
      <c r="BP521" s="3"/>
      <c r="BQ521" s="3"/>
      <c r="BR521" s="3"/>
    </row>
    <row r="522" spans="1:70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65"/>
      <c r="BP522" s="3"/>
      <c r="BQ522" s="3"/>
      <c r="BR522" s="3"/>
    </row>
    <row r="523" spans="1:70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65"/>
      <c r="BP523" s="3"/>
      <c r="BQ523" s="3"/>
      <c r="BR523" s="3"/>
    </row>
    <row r="524" spans="1:70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65"/>
      <c r="BP524" s="3"/>
      <c r="BQ524" s="3"/>
      <c r="BR524" s="3"/>
    </row>
    <row r="525" spans="1:70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65"/>
      <c r="BP525" s="3"/>
      <c r="BQ525" s="3"/>
      <c r="BR525" s="3"/>
    </row>
    <row r="526" spans="1:70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65"/>
      <c r="BP526" s="3"/>
      <c r="BQ526" s="3"/>
      <c r="BR526" s="3"/>
    </row>
    <row r="527" spans="1:70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65"/>
      <c r="BP527" s="3"/>
      <c r="BQ527" s="3"/>
      <c r="BR527" s="3"/>
    </row>
    <row r="528" spans="1:70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65"/>
      <c r="BP528" s="3"/>
      <c r="BQ528" s="3"/>
      <c r="BR528" s="3"/>
    </row>
    <row r="529" spans="18:70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65"/>
      <c r="BP529" s="3"/>
      <c r="BQ529" s="3"/>
      <c r="BR529" s="3"/>
    </row>
    <row r="530" spans="18:70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65"/>
      <c r="BP530" s="3"/>
      <c r="BQ530" s="3"/>
      <c r="BR530" s="3"/>
    </row>
    <row r="531" spans="18:70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65"/>
      <c r="BP531" s="3"/>
      <c r="BQ531" s="3"/>
      <c r="BR531" s="3"/>
    </row>
    <row r="532" spans="18:70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65"/>
      <c r="BP532" s="3"/>
      <c r="BQ532" s="3"/>
      <c r="BR532" s="3"/>
    </row>
    <row r="533" spans="18:70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65"/>
      <c r="BP533" s="3"/>
      <c r="BQ533" s="3"/>
      <c r="BR533" s="3"/>
    </row>
    <row r="534" spans="18:70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65"/>
      <c r="BP534" s="3"/>
      <c r="BQ534" s="3"/>
      <c r="BR534" s="3"/>
    </row>
    <row r="535" spans="18:70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65"/>
      <c r="BP535" s="3"/>
      <c r="BQ535" s="3"/>
      <c r="BR535" s="3"/>
    </row>
    <row r="536" spans="18:70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65"/>
      <c r="BP536" s="3"/>
      <c r="BQ536" s="3"/>
      <c r="BR536" s="3"/>
    </row>
    <row r="537" spans="18:70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65"/>
      <c r="BP537" s="3"/>
      <c r="BQ537" s="3"/>
      <c r="BR537" s="3"/>
    </row>
    <row r="538" spans="18:70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65"/>
      <c r="BP538" s="3"/>
      <c r="BQ538" s="3"/>
      <c r="BR538" s="3"/>
    </row>
    <row r="539" spans="18:70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65"/>
      <c r="BP539" s="3"/>
      <c r="BQ539" s="3"/>
      <c r="BR539" s="3"/>
    </row>
    <row r="540" spans="18:70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65"/>
      <c r="BP540" s="3"/>
      <c r="BQ540" s="3"/>
      <c r="BR540" s="3"/>
    </row>
    <row r="541" spans="18:70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65"/>
      <c r="BP541" s="3"/>
      <c r="BQ541" s="3"/>
      <c r="BR541" s="3"/>
    </row>
    <row r="542" spans="18:70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65"/>
      <c r="BP542" s="3"/>
      <c r="BQ542" s="3"/>
      <c r="BR542" s="3"/>
    </row>
    <row r="543" spans="18:70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65"/>
      <c r="BP543" s="3"/>
      <c r="BQ543" s="3"/>
      <c r="BR543" s="3"/>
    </row>
    <row r="544" spans="18:70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65"/>
      <c r="BP544" s="3"/>
      <c r="BQ544" s="3"/>
      <c r="BR544" s="3"/>
    </row>
    <row r="545" spans="18:70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65"/>
      <c r="BP545" s="3"/>
      <c r="BQ545" s="3"/>
      <c r="BR545" s="3"/>
    </row>
    <row r="546" spans="18:70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65"/>
      <c r="BP546" s="3"/>
      <c r="BQ546" s="3"/>
      <c r="BR546" s="3"/>
    </row>
    <row r="547" spans="18:70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65"/>
      <c r="BP547" s="3"/>
      <c r="BQ547" s="3"/>
      <c r="BR547" s="3"/>
    </row>
    <row r="548" spans="18:70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65"/>
      <c r="BP548" s="3"/>
      <c r="BQ548" s="3"/>
      <c r="BR548" s="3"/>
    </row>
    <row r="549" spans="18:70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65"/>
      <c r="BP549" s="3"/>
      <c r="BQ549" s="3"/>
      <c r="BR549" s="3"/>
    </row>
    <row r="550" spans="18:70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65"/>
      <c r="BP550" s="3"/>
      <c r="BQ550" s="3"/>
      <c r="BR550" s="3"/>
    </row>
    <row r="551" spans="18:70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65"/>
      <c r="BP551" s="3"/>
      <c r="BQ551" s="3"/>
      <c r="BR551" s="3"/>
    </row>
    <row r="552" spans="18:70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65"/>
      <c r="BP552" s="3"/>
      <c r="BQ552" s="3"/>
      <c r="BR552" s="3"/>
    </row>
    <row r="553" spans="18:70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65"/>
      <c r="BP553" s="3"/>
      <c r="BQ553" s="3"/>
      <c r="BR553" s="3"/>
    </row>
    <row r="554" spans="18:70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65"/>
      <c r="BP554" s="3"/>
      <c r="BQ554" s="3"/>
      <c r="BR554" s="3"/>
    </row>
    <row r="555" spans="18:70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65"/>
      <c r="BP555" s="3"/>
      <c r="BQ555" s="3"/>
      <c r="BR555" s="3"/>
    </row>
    <row r="556" spans="18:70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65"/>
      <c r="BP556" s="3"/>
      <c r="BQ556" s="3"/>
      <c r="BR556" s="3"/>
    </row>
    <row r="557" spans="18:70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65"/>
      <c r="BP557" s="3"/>
      <c r="BQ557" s="3"/>
      <c r="BR557" s="3"/>
    </row>
    <row r="558" spans="18:70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65"/>
      <c r="BP558" s="3"/>
      <c r="BQ558" s="3"/>
      <c r="BR558" s="3"/>
    </row>
    <row r="559" spans="18:70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65"/>
      <c r="BP559" s="3"/>
      <c r="BQ559" s="3"/>
      <c r="BR559" s="3"/>
    </row>
    <row r="560" spans="18:70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65"/>
      <c r="BP560" s="3"/>
      <c r="BQ560" s="3"/>
      <c r="BR560" s="3"/>
    </row>
    <row r="561" spans="18:70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65"/>
      <c r="BP561" s="3"/>
      <c r="BQ561" s="3"/>
      <c r="BR561" s="3"/>
    </row>
    <row r="562" spans="18:70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65"/>
      <c r="BP562" s="3"/>
      <c r="BQ562" s="3"/>
      <c r="BR562" s="3"/>
    </row>
    <row r="563" spans="18:70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65"/>
      <c r="BP563" s="3"/>
      <c r="BQ563" s="3"/>
      <c r="BR563" s="3"/>
    </row>
    <row r="564" spans="18:70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65"/>
      <c r="BP564" s="3"/>
      <c r="BQ564" s="3"/>
      <c r="BR564" s="3"/>
    </row>
    <row r="565" spans="18:70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65"/>
      <c r="BP565" s="3"/>
      <c r="BQ565" s="3"/>
      <c r="BR565" s="3"/>
    </row>
    <row r="566" spans="18:70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65"/>
      <c r="BP566" s="3"/>
      <c r="BQ566" s="3"/>
      <c r="BR566" s="3"/>
    </row>
    <row r="567" spans="18:70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65"/>
      <c r="BP567" s="3"/>
      <c r="BQ567" s="3"/>
      <c r="BR567" s="3"/>
    </row>
    <row r="568" spans="18:70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65"/>
      <c r="BP568" s="3"/>
      <c r="BQ568" s="3"/>
      <c r="BR568" s="3"/>
    </row>
    <row r="569" spans="18:70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65"/>
      <c r="BP569" s="3"/>
      <c r="BQ569" s="3"/>
      <c r="BR569" s="3"/>
    </row>
    <row r="570" spans="18:70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65"/>
      <c r="BP570" s="3"/>
      <c r="BQ570" s="3"/>
      <c r="BR570" s="3"/>
    </row>
    <row r="571" spans="18:70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65"/>
      <c r="BP571" s="3"/>
      <c r="BQ571" s="3"/>
      <c r="BR571" s="3"/>
    </row>
    <row r="572" spans="18:70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65"/>
      <c r="BP572" s="3"/>
      <c r="BQ572" s="3"/>
      <c r="BR572" s="3"/>
    </row>
    <row r="573" spans="18:70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65"/>
      <c r="BP573" s="3"/>
      <c r="BQ573" s="3"/>
      <c r="BR573" s="3"/>
    </row>
    <row r="574" spans="18:70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65"/>
      <c r="BP574" s="3"/>
      <c r="BQ574" s="3"/>
      <c r="BR574" s="3"/>
    </row>
    <row r="575" spans="18:70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65"/>
      <c r="BP575" s="3"/>
      <c r="BQ575" s="3"/>
      <c r="BR575" s="3"/>
    </row>
    <row r="576" spans="18:70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65"/>
      <c r="BP576" s="3"/>
      <c r="BQ576" s="3"/>
      <c r="BR576" s="3"/>
    </row>
    <row r="577" spans="18:70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65"/>
      <c r="BP577" s="3"/>
      <c r="BQ577" s="3"/>
      <c r="BR577" s="3"/>
    </row>
    <row r="578" spans="18:70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65"/>
      <c r="BP578" s="3"/>
      <c r="BQ578" s="3"/>
      <c r="BR578" s="3"/>
    </row>
    <row r="579" spans="18:70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65"/>
      <c r="BP579" s="3"/>
      <c r="BQ579" s="3"/>
      <c r="BR579" s="3"/>
    </row>
    <row r="580" spans="18:70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65"/>
      <c r="BP580" s="3"/>
      <c r="BQ580" s="3"/>
      <c r="BR580" s="3"/>
    </row>
    <row r="581" spans="18:70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65"/>
      <c r="BP581" s="3"/>
      <c r="BQ581" s="3"/>
      <c r="BR581" s="3"/>
    </row>
    <row r="582" spans="18:70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65"/>
      <c r="BP582" s="3"/>
      <c r="BQ582" s="3"/>
      <c r="BR582" s="3"/>
    </row>
    <row r="583" spans="18:70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65"/>
      <c r="BP583" s="3"/>
      <c r="BQ583" s="3"/>
      <c r="BR583" s="3"/>
    </row>
    <row r="584" spans="18:70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65"/>
      <c r="BP584" s="3"/>
      <c r="BQ584" s="3"/>
      <c r="BR584" s="3"/>
    </row>
    <row r="585" spans="18:70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65"/>
      <c r="BP585" s="3"/>
      <c r="BQ585" s="3"/>
      <c r="BR585" s="3"/>
    </row>
    <row r="586" spans="18:70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65"/>
      <c r="BP586" s="3"/>
      <c r="BQ586" s="3"/>
      <c r="BR586" s="3"/>
    </row>
    <row r="587" spans="18:70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65"/>
      <c r="BP587" s="3"/>
      <c r="BQ587" s="3"/>
      <c r="BR587" s="3"/>
    </row>
    <row r="588" spans="18:70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65"/>
      <c r="BP588" s="3"/>
      <c r="BQ588" s="3"/>
      <c r="BR588" s="3"/>
    </row>
    <row r="589" spans="18:70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65"/>
      <c r="BP589" s="3"/>
      <c r="BQ589" s="3"/>
      <c r="BR589" s="3"/>
    </row>
    <row r="590" spans="18:70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65"/>
      <c r="BP590" s="3"/>
      <c r="BQ590" s="3"/>
      <c r="BR590" s="3"/>
    </row>
    <row r="591" spans="18:70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65"/>
      <c r="BP591" s="3"/>
      <c r="BQ591" s="3"/>
      <c r="BR591" s="3"/>
    </row>
    <row r="592" spans="18:70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65"/>
      <c r="BP592" s="3"/>
      <c r="BQ592" s="3"/>
      <c r="BR592" s="3"/>
    </row>
    <row r="593" spans="18:70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65"/>
      <c r="BP593" s="3"/>
      <c r="BQ593" s="3"/>
      <c r="BR593" s="3"/>
    </row>
    <row r="594" spans="18:70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65"/>
      <c r="BP594" s="3"/>
      <c r="BQ594" s="3"/>
      <c r="BR594" s="3"/>
    </row>
    <row r="595" spans="18:70" x14ac:dyDescent="0.25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65"/>
      <c r="BP595" s="3"/>
      <c r="BQ595" s="3"/>
      <c r="BR595" s="3"/>
    </row>
    <row r="596" spans="18:70" x14ac:dyDescent="0.25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65"/>
      <c r="BP596" s="3"/>
      <c r="BQ596" s="3"/>
      <c r="BR596" s="3"/>
    </row>
    <row r="597" spans="18:70" x14ac:dyDescent="0.25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65"/>
      <c r="BP597" s="3"/>
      <c r="BQ597" s="3"/>
      <c r="BR597" s="3"/>
    </row>
    <row r="598" spans="18:70" x14ac:dyDescent="0.25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65"/>
      <c r="BP598" s="3"/>
      <c r="BQ598" s="3"/>
      <c r="BR598" s="3"/>
    </row>
    <row r="599" spans="18:70" x14ac:dyDescent="0.25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65"/>
      <c r="BP599" s="3"/>
      <c r="BQ599" s="3"/>
      <c r="BR599" s="3"/>
    </row>
    <row r="600" spans="18:70" x14ac:dyDescent="0.25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65"/>
      <c r="BP600" s="3"/>
      <c r="BQ600" s="3"/>
      <c r="BR600" s="3"/>
    </row>
    <row r="601" spans="18:70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65"/>
      <c r="BP601" s="3"/>
      <c r="BQ601" s="3"/>
      <c r="BR601" s="3"/>
    </row>
    <row r="602" spans="18:70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65"/>
      <c r="BP602" s="3"/>
      <c r="BQ602" s="3"/>
      <c r="BR602" s="3"/>
    </row>
    <row r="603" spans="18:70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65"/>
      <c r="BP603" s="3"/>
      <c r="BQ603" s="3"/>
      <c r="BR603" s="3"/>
    </row>
    <row r="604" spans="18:70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65"/>
      <c r="BP604" s="3"/>
      <c r="BQ604" s="3"/>
      <c r="BR604" s="3"/>
    </row>
    <row r="605" spans="18:70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65"/>
      <c r="BP605" s="3"/>
      <c r="BQ605" s="3"/>
      <c r="BR605" s="3"/>
    </row>
    <row r="606" spans="18:70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65"/>
      <c r="BP606" s="3"/>
      <c r="BQ606" s="3"/>
      <c r="BR606" s="3"/>
    </row>
    <row r="607" spans="18:70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65"/>
      <c r="BP607" s="3"/>
      <c r="BQ607" s="3"/>
      <c r="BR607" s="3"/>
    </row>
    <row r="608" spans="18:70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65"/>
      <c r="BP608" s="3"/>
      <c r="BQ608" s="3"/>
      <c r="BR608" s="3"/>
    </row>
    <row r="609" spans="18:70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65"/>
      <c r="BP609" s="3"/>
      <c r="BQ609" s="3"/>
      <c r="BR609" s="3"/>
    </row>
    <row r="610" spans="18:70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65"/>
      <c r="BP610" s="3"/>
      <c r="BQ610" s="3"/>
      <c r="BR610" s="3"/>
    </row>
    <row r="611" spans="18:70" x14ac:dyDescent="0.25">
      <c r="R611" s="3"/>
      <c r="S611" s="3"/>
      <c r="T611" s="3"/>
      <c r="U611" s="3"/>
      <c r="V611" s="3"/>
      <c r="W611" s="3"/>
      <c r="BF611" s="3"/>
      <c r="BG611" s="3"/>
      <c r="BH611" s="3"/>
      <c r="BI611" s="3"/>
      <c r="BJ611" s="65"/>
      <c r="BP611" s="3"/>
      <c r="BQ611" s="3"/>
      <c r="BR611" s="3"/>
    </row>
    <row r="612" spans="18:70" x14ac:dyDescent="0.25">
      <c r="R612" s="3"/>
      <c r="S612" s="3"/>
      <c r="T612" s="3"/>
      <c r="U612" s="3"/>
      <c r="V612" s="3"/>
      <c r="W612" s="3"/>
      <c r="BF612" s="3"/>
      <c r="BG612" s="3"/>
      <c r="BH612" s="3"/>
      <c r="BI612" s="3"/>
      <c r="BJ612" s="65"/>
      <c r="BP612" s="3"/>
      <c r="BQ612" s="3"/>
      <c r="BR612" s="3"/>
    </row>
    <row r="613" spans="18:70" x14ac:dyDescent="0.25">
      <c r="R613" s="3"/>
      <c r="S613" s="3"/>
      <c r="T613" s="3"/>
      <c r="U613" s="3"/>
      <c r="V613" s="3"/>
      <c r="W613" s="3"/>
      <c r="BF613" s="3"/>
      <c r="BG613" s="3"/>
      <c r="BH613" s="3"/>
      <c r="BI613" s="3"/>
      <c r="BJ613" s="65"/>
      <c r="BP613" s="3"/>
      <c r="BQ613" s="3"/>
      <c r="BR613" s="3"/>
    </row>
    <row r="614" spans="18:70" x14ac:dyDescent="0.25">
      <c r="R614" s="3"/>
      <c r="S614" s="3"/>
      <c r="T614" s="3"/>
      <c r="U614" s="3"/>
      <c r="V614" s="3"/>
      <c r="W614" s="3"/>
      <c r="BF614" s="3"/>
      <c r="BG614" s="3"/>
      <c r="BH614" s="3"/>
      <c r="BI614" s="3"/>
      <c r="BJ614" s="65"/>
      <c r="BP614" s="3"/>
      <c r="BQ614" s="3"/>
      <c r="BR614" s="3"/>
    </row>
    <row r="615" spans="18:70" x14ac:dyDescent="0.25">
      <c r="R615" s="3"/>
      <c r="S615" s="3"/>
      <c r="T615" s="3"/>
      <c r="U615" s="3"/>
      <c r="V615" s="3"/>
      <c r="W615" s="3"/>
      <c r="BF615" s="3"/>
      <c r="BG615" s="3"/>
      <c r="BH615" s="3"/>
      <c r="BI615" s="3"/>
      <c r="BJ615" s="65"/>
      <c r="BP615" s="3"/>
      <c r="BQ615" s="3"/>
      <c r="BR615" s="3"/>
    </row>
    <row r="616" spans="18:70" x14ac:dyDescent="0.25">
      <c r="R616" s="3"/>
      <c r="S616" s="3"/>
      <c r="T616" s="3"/>
      <c r="U616" s="3"/>
      <c r="V616" s="3"/>
      <c r="W616" s="3"/>
      <c r="BF616" s="3"/>
      <c r="BG616" s="3"/>
      <c r="BH616" s="3"/>
      <c r="BI616" s="3"/>
      <c r="BJ616" s="65"/>
      <c r="BP616" s="3"/>
      <c r="BQ616" s="3"/>
      <c r="BR616" s="3"/>
    </row>
    <row r="617" spans="18:70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65"/>
      <c r="BP617" s="3"/>
      <c r="BQ617" s="3"/>
      <c r="BR617" s="3"/>
    </row>
    <row r="618" spans="18:70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65"/>
      <c r="BP618" s="3"/>
      <c r="BQ618" s="3"/>
      <c r="BR618" s="3"/>
    </row>
    <row r="619" spans="18:70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65"/>
      <c r="BP619" s="3"/>
      <c r="BQ619" s="3"/>
      <c r="BR619" s="3"/>
    </row>
    <row r="620" spans="18:70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65"/>
      <c r="BP620" s="3"/>
      <c r="BQ620" s="3"/>
      <c r="BR620" s="3"/>
    </row>
    <row r="621" spans="18:70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65"/>
      <c r="BP621" s="3"/>
      <c r="BQ621" s="3"/>
      <c r="BR621" s="3"/>
    </row>
    <row r="622" spans="18:70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65"/>
      <c r="BP622" s="3"/>
      <c r="BQ622" s="3"/>
      <c r="BR622" s="3"/>
    </row>
    <row r="623" spans="18:70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65"/>
      <c r="BP623" s="3"/>
      <c r="BQ623" s="3"/>
      <c r="BR623" s="3"/>
    </row>
    <row r="624" spans="18:70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65"/>
      <c r="BP624" s="3"/>
      <c r="BQ624" s="3"/>
      <c r="BR624" s="3"/>
    </row>
    <row r="625" spans="18:70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65"/>
      <c r="BP625" s="3"/>
      <c r="BQ625" s="3"/>
      <c r="BR625" s="3"/>
    </row>
    <row r="626" spans="18:70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65"/>
      <c r="BP626" s="3"/>
      <c r="BQ626" s="3"/>
      <c r="BR626" s="3"/>
    </row>
    <row r="627" spans="18:70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65"/>
      <c r="BP627" s="3"/>
      <c r="BQ627" s="3"/>
      <c r="BR627" s="3"/>
    </row>
    <row r="628" spans="18:70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65"/>
      <c r="BP628" s="3"/>
      <c r="BQ628" s="3"/>
      <c r="BR628" s="3"/>
    </row>
    <row r="629" spans="18:70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65"/>
      <c r="BP629" s="3"/>
      <c r="BQ629" s="3"/>
      <c r="BR629" s="3"/>
    </row>
    <row r="630" spans="18:70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65"/>
      <c r="BP630" s="3"/>
      <c r="BQ630" s="3"/>
      <c r="BR630" s="3"/>
    </row>
    <row r="631" spans="18:70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65"/>
      <c r="BP631" s="3"/>
      <c r="BQ631" s="3"/>
      <c r="BR631" s="3"/>
    </row>
    <row r="632" spans="18:70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65"/>
      <c r="BP632" s="3"/>
      <c r="BQ632" s="3"/>
      <c r="BR632" s="3"/>
    </row>
    <row r="633" spans="18:70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65"/>
      <c r="BP633" s="3"/>
      <c r="BQ633" s="3"/>
      <c r="BR633" s="3"/>
    </row>
    <row r="634" spans="18:70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65"/>
      <c r="BP634" s="3"/>
      <c r="BQ634" s="3"/>
      <c r="BR634" s="3"/>
    </row>
    <row r="635" spans="18:70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65"/>
      <c r="BP635" s="3"/>
      <c r="BQ635" s="3"/>
      <c r="BR635" s="3"/>
    </row>
    <row r="636" spans="18:70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65"/>
      <c r="BP636" s="3"/>
      <c r="BQ636" s="3"/>
      <c r="BR636" s="3"/>
    </row>
    <row r="637" spans="18:70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65"/>
      <c r="BP637" s="3"/>
      <c r="BQ637" s="3"/>
      <c r="BR637" s="3"/>
    </row>
    <row r="638" spans="18:70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65"/>
      <c r="BP638" s="3"/>
      <c r="BQ638" s="3"/>
      <c r="BR638" s="3"/>
    </row>
    <row r="639" spans="18:70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65"/>
      <c r="BP639" s="3"/>
      <c r="BQ639" s="3"/>
      <c r="BR639" s="3"/>
    </row>
    <row r="640" spans="18:70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65"/>
      <c r="BP640" s="3"/>
      <c r="BQ640" s="3"/>
      <c r="BR640" s="3"/>
    </row>
    <row r="641" spans="18:70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65"/>
      <c r="BP641" s="3"/>
      <c r="BQ641" s="3"/>
      <c r="BR641" s="3"/>
    </row>
    <row r="642" spans="18:70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65"/>
      <c r="BP642" s="3"/>
      <c r="BQ642" s="3"/>
      <c r="BR642" s="3"/>
    </row>
    <row r="643" spans="18:70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65"/>
      <c r="BP643" s="3"/>
      <c r="BQ643" s="3"/>
      <c r="BR643" s="3"/>
    </row>
    <row r="644" spans="18:70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65"/>
      <c r="BP644" s="3"/>
      <c r="BQ644" s="3"/>
      <c r="BR644" s="3"/>
    </row>
    <row r="645" spans="18:70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65"/>
      <c r="BP645" s="3"/>
      <c r="BQ645" s="3"/>
      <c r="BR645" s="3"/>
    </row>
    <row r="646" spans="18:70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65"/>
      <c r="BP646" s="3"/>
      <c r="BQ646" s="3"/>
      <c r="BR646" s="3"/>
    </row>
    <row r="647" spans="18:70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65"/>
      <c r="BP647" s="3"/>
      <c r="BQ647" s="3"/>
      <c r="BR647" s="3"/>
    </row>
    <row r="648" spans="18:70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65"/>
      <c r="BP648" s="3"/>
      <c r="BQ648" s="3"/>
      <c r="BR648" s="3"/>
    </row>
    <row r="649" spans="18:70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65"/>
      <c r="BP649" s="3"/>
      <c r="BQ649" s="3"/>
      <c r="BR649" s="3"/>
    </row>
    <row r="650" spans="18:70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65"/>
      <c r="BP650" s="3"/>
      <c r="BQ650" s="3"/>
      <c r="BR650" s="3"/>
    </row>
    <row r="651" spans="18:70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65"/>
      <c r="BP651" s="3"/>
      <c r="BQ651" s="3"/>
      <c r="BR651" s="3"/>
    </row>
    <row r="652" spans="18:70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65"/>
      <c r="BP652" s="3"/>
      <c r="BQ652" s="3"/>
      <c r="BR652" s="3"/>
    </row>
    <row r="653" spans="18:70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65"/>
      <c r="BP653" s="3"/>
      <c r="BQ653" s="3"/>
      <c r="BR653" s="3"/>
    </row>
    <row r="654" spans="18:70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65"/>
      <c r="BP654" s="3"/>
      <c r="BQ654" s="3"/>
      <c r="BR654" s="3"/>
    </row>
    <row r="655" spans="18:70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65"/>
      <c r="BP655" s="3"/>
      <c r="BQ655" s="3"/>
      <c r="BR655" s="3"/>
    </row>
    <row r="656" spans="18:70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65"/>
      <c r="BP656" s="3"/>
      <c r="BQ656" s="3"/>
      <c r="BR656" s="3"/>
    </row>
    <row r="657" spans="18:70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65"/>
      <c r="BP657" s="3"/>
      <c r="BQ657" s="3"/>
      <c r="BR657" s="3"/>
    </row>
    <row r="658" spans="18:70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65"/>
      <c r="BP658" s="3"/>
      <c r="BQ658" s="3"/>
      <c r="BR658" s="3"/>
    </row>
    <row r="659" spans="18:70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65"/>
      <c r="BP659" s="3"/>
      <c r="BQ659" s="3"/>
      <c r="BR659" s="3"/>
    </row>
    <row r="660" spans="18:70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65"/>
      <c r="BP660" s="3"/>
      <c r="BQ660" s="3"/>
      <c r="BR660" s="3"/>
    </row>
    <row r="661" spans="18:70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65"/>
      <c r="BP661" s="3"/>
      <c r="BQ661" s="3"/>
      <c r="BR661" s="3"/>
    </row>
    <row r="662" spans="18:70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65"/>
      <c r="BP662" s="3"/>
      <c r="BQ662" s="3"/>
      <c r="BR662" s="3"/>
    </row>
    <row r="663" spans="18:70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65"/>
      <c r="BP663" s="3"/>
      <c r="BQ663" s="3"/>
      <c r="BR663" s="3"/>
    </row>
    <row r="664" spans="18:70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65"/>
      <c r="BP664" s="3"/>
      <c r="BQ664" s="3"/>
      <c r="BR664" s="3"/>
    </row>
    <row r="665" spans="18:70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65"/>
      <c r="BP665" s="3"/>
      <c r="BQ665" s="3"/>
      <c r="BR665" s="3"/>
    </row>
    <row r="666" spans="18:70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65"/>
      <c r="BP666" s="3"/>
      <c r="BQ666" s="3"/>
      <c r="BR666" s="3"/>
    </row>
    <row r="667" spans="18:70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65"/>
      <c r="BP667" s="3"/>
      <c r="BQ667" s="3"/>
      <c r="BR667" s="3"/>
    </row>
    <row r="668" spans="18:70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65"/>
      <c r="BP668" s="3"/>
      <c r="BQ668" s="3"/>
      <c r="BR668" s="3"/>
    </row>
    <row r="669" spans="18:70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65"/>
      <c r="BP669" s="3"/>
      <c r="BQ669" s="3"/>
      <c r="BR669" s="3"/>
    </row>
    <row r="670" spans="18:70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65"/>
      <c r="BP670" s="3"/>
      <c r="BQ670" s="3"/>
      <c r="BR670" s="3"/>
    </row>
    <row r="671" spans="18:70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65"/>
      <c r="BP671" s="3"/>
      <c r="BQ671" s="3"/>
      <c r="BR671" s="3"/>
    </row>
    <row r="672" spans="18:70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65"/>
      <c r="BP672" s="3"/>
      <c r="BQ672" s="3"/>
      <c r="BR672" s="3"/>
    </row>
    <row r="673" spans="18:70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65"/>
      <c r="BP673" s="3"/>
      <c r="BQ673" s="3"/>
      <c r="BR673" s="3"/>
    </row>
    <row r="674" spans="18:70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65"/>
      <c r="BP674" s="3"/>
      <c r="BQ674" s="3"/>
      <c r="BR674" s="3"/>
    </row>
    <row r="675" spans="18:70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65"/>
      <c r="BP675" s="3"/>
      <c r="BQ675" s="3"/>
      <c r="BR675" s="3"/>
    </row>
    <row r="676" spans="18:70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65"/>
      <c r="BP676" s="3"/>
      <c r="BQ676" s="3"/>
      <c r="BR676" s="3"/>
    </row>
    <row r="677" spans="18:70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65"/>
      <c r="BP677" s="3"/>
      <c r="BQ677" s="3"/>
      <c r="BR677" s="3"/>
    </row>
    <row r="678" spans="18:70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65"/>
      <c r="BP678" s="3"/>
      <c r="BQ678" s="3"/>
      <c r="BR678" s="3"/>
    </row>
    <row r="679" spans="18:70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65"/>
      <c r="BP679" s="3"/>
      <c r="BQ679" s="3"/>
      <c r="BR679" s="3"/>
    </row>
    <row r="680" spans="18:70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65"/>
      <c r="BP680" s="3"/>
      <c r="BQ680" s="3"/>
      <c r="BR680" s="3"/>
    </row>
    <row r="681" spans="18:70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65"/>
      <c r="BP681" s="3"/>
      <c r="BQ681" s="3"/>
      <c r="BR681" s="3"/>
    </row>
    <row r="682" spans="18:70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65"/>
      <c r="BP682" s="3"/>
      <c r="BQ682" s="3"/>
      <c r="BR682" s="3"/>
    </row>
    <row r="683" spans="18:70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65"/>
      <c r="BP683" s="3"/>
      <c r="BQ683" s="3"/>
      <c r="BR683" s="3"/>
    </row>
    <row r="684" spans="18:70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65"/>
      <c r="BP684" s="3"/>
      <c r="BQ684" s="3"/>
      <c r="BR684" s="3"/>
    </row>
    <row r="685" spans="18:70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65"/>
      <c r="BP685" s="3"/>
      <c r="BQ685" s="3"/>
      <c r="BR685" s="3"/>
    </row>
    <row r="686" spans="18:70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65"/>
      <c r="BP686" s="3"/>
      <c r="BQ686" s="3"/>
      <c r="BR686" s="3"/>
    </row>
    <row r="687" spans="18:70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65"/>
      <c r="BP687" s="3"/>
      <c r="BQ687" s="3"/>
      <c r="BR687" s="3"/>
    </row>
    <row r="688" spans="18:70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65"/>
      <c r="BP688" s="3"/>
      <c r="BQ688" s="3"/>
      <c r="BR688" s="3"/>
    </row>
    <row r="689" spans="18:70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65"/>
      <c r="BP689" s="3"/>
      <c r="BQ689" s="3"/>
      <c r="BR689" s="3"/>
    </row>
    <row r="690" spans="18:70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65"/>
      <c r="BP690" s="3"/>
      <c r="BQ690" s="3"/>
      <c r="BR690" s="3"/>
    </row>
    <row r="691" spans="18:70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65"/>
      <c r="BP691" s="3"/>
      <c r="BQ691" s="3"/>
      <c r="BR691" s="3"/>
    </row>
    <row r="692" spans="18:70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65"/>
      <c r="BP692" s="3"/>
      <c r="BQ692" s="3"/>
      <c r="BR692" s="3"/>
    </row>
    <row r="693" spans="18:70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65"/>
      <c r="BP693" s="3"/>
      <c r="BQ693" s="3"/>
      <c r="BR693" s="3"/>
    </row>
    <row r="694" spans="18:70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65"/>
      <c r="BP694" s="3"/>
      <c r="BQ694" s="3"/>
      <c r="BR694" s="3"/>
    </row>
    <row r="695" spans="18:70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65"/>
      <c r="BP695" s="3"/>
      <c r="BQ695" s="3"/>
      <c r="BR695" s="3"/>
    </row>
    <row r="696" spans="18:70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65"/>
      <c r="BP696" s="3"/>
      <c r="BQ696" s="3"/>
      <c r="BR696" s="3"/>
    </row>
    <row r="697" spans="18:70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65"/>
      <c r="BP697" s="3"/>
      <c r="BQ697" s="3"/>
      <c r="BR697" s="3"/>
    </row>
    <row r="698" spans="18:70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65"/>
      <c r="BP698" s="3"/>
      <c r="BQ698" s="3"/>
      <c r="BR698" s="3"/>
    </row>
    <row r="699" spans="18:70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65"/>
      <c r="BP699" s="3"/>
      <c r="BQ699" s="3"/>
      <c r="BR699" s="3"/>
    </row>
    <row r="700" spans="18:70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65"/>
      <c r="BP700" s="3"/>
      <c r="BQ700" s="3"/>
      <c r="BR700" s="3"/>
    </row>
    <row r="701" spans="18:70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65"/>
      <c r="BP701" s="3"/>
      <c r="BQ701" s="3"/>
      <c r="BR701" s="3"/>
    </row>
    <row r="702" spans="18:70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65"/>
      <c r="BP702" s="3"/>
      <c r="BQ702" s="3"/>
      <c r="BR702" s="3"/>
    </row>
    <row r="703" spans="18:70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65"/>
      <c r="BP703" s="3"/>
      <c r="BQ703" s="3"/>
      <c r="BR703" s="3"/>
    </row>
    <row r="704" spans="18:70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65"/>
      <c r="BP704" s="3"/>
      <c r="BQ704" s="3"/>
      <c r="BR704" s="3"/>
    </row>
    <row r="705" spans="18:70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65"/>
      <c r="BP705" s="3"/>
      <c r="BQ705" s="3"/>
      <c r="BR705" s="3"/>
    </row>
    <row r="706" spans="18:70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65"/>
      <c r="BP706" s="3"/>
      <c r="BQ706" s="3"/>
      <c r="BR706" s="3"/>
    </row>
    <row r="707" spans="18:70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65"/>
      <c r="BP707" s="3"/>
      <c r="BQ707" s="3"/>
      <c r="BR707" s="3"/>
    </row>
    <row r="708" spans="18:70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65"/>
      <c r="BP708" s="3"/>
      <c r="BQ708" s="3"/>
      <c r="BR708" s="3"/>
    </row>
    <row r="709" spans="18:70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65"/>
      <c r="BP709" s="3"/>
      <c r="BQ709" s="3"/>
      <c r="BR709" s="3"/>
    </row>
    <row r="710" spans="18:70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65"/>
      <c r="BP710" s="3"/>
      <c r="BQ710" s="3"/>
      <c r="BR710" s="3"/>
    </row>
    <row r="711" spans="18:70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65"/>
      <c r="BP711" s="3"/>
      <c r="BQ711" s="3"/>
      <c r="BR711" s="3"/>
    </row>
    <row r="712" spans="18:70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65"/>
      <c r="BP712" s="3"/>
      <c r="BQ712" s="3"/>
      <c r="BR712" s="3"/>
    </row>
    <row r="713" spans="18:70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65"/>
      <c r="BP713" s="3"/>
      <c r="BQ713" s="3"/>
      <c r="BR713" s="3"/>
    </row>
    <row r="714" spans="18:70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65"/>
      <c r="BP714" s="3"/>
      <c r="BQ714" s="3"/>
      <c r="BR714" s="3"/>
    </row>
    <row r="715" spans="18:70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65"/>
      <c r="BP715" s="3"/>
      <c r="BQ715" s="3"/>
      <c r="BR715" s="3"/>
    </row>
    <row r="716" spans="18:70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65"/>
      <c r="BP716" s="3"/>
      <c r="BQ716" s="3"/>
      <c r="BR716" s="3"/>
    </row>
    <row r="717" spans="18:70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65"/>
      <c r="BP717" s="3"/>
      <c r="BQ717" s="3"/>
      <c r="BR717" s="3"/>
    </row>
    <row r="718" spans="18:70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65"/>
      <c r="BP718" s="3"/>
      <c r="BQ718" s="3"/>
      <c r="BR718" s="3"/>
    </row>
    <row r="719" spans="18:70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65"/>
      <c r="BP719" s="3"/>
      <c r="BQ719" s="3"/>
      <c r="BR719" s="3"/>
    </row>
    <row r="720" spans="18:70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65"/>
      <c r="BP720" s="3"/>
      <c r="BQ720" s="3"/>
      <c r="BR720" s="3"/>
    </row>
    <row r="721" spans="18:70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65"/>
      <c r="BP721" s="3"/>
      <c r="BQ721" s="3"/>
      <c r="BR721" s="3"/>
    </row>
    <row r="722" spans="18:70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65"/>
      <c r="BP722" s="3"/>
      <c r="BQ722" s="3"/>
      <c r="BR722" s="3"/>
    </row>
    <row r="723" spans="18:70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65"/>
      <c r="BP723" s="3"/>
      <c r="BQ723" s="3"/>
      <c r="BR723" s="3"/>
    </row>
    <row r="724" spans="18:70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65"/>
      <c r="BP724" s="3"/>
      <c r="BQ724" s="3"/>
      <c r="BR724" s="3"/>
    </row>
    <row r="725" spans="18:70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65"/>
      <c r="BP725" s="3"/>
      <c r="BQ725" s="3"/>
      <c r="BR725" s="3"/>
    </row>
    <row r="726" spans="18:70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65"/>
      <c r="BP726" s="3"/>
      <c r="BQ726" s="3"/>
      <c r="BR726" s="3"/>
    </row>
    <row r="727" spans="18:70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65"/>
      <c r="BP727" s="3"/>
      <c r="BQ727" s="3"/>
      <c r="BR727" s="3"/>
    </row>
    <row r="728" spans="18:70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65"/>
      <c r="BP728" s="3"/>
      <c r="BQ728" s="3"/>
      <c r="BR728" s="3"/>
    </row>
    <row r="729" spans="18:70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65"/>
      <c r="BP729" s="3"/>
      <c r="BQ729" s="3"/>
      <c r="BR729" s="3"/>
    </row>
    <row r="730" spans="18:70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65"/>
      <c r="BP730" s="3"/>
      <c r="BQ730" s="3"/>
      <c r="BR730" s="3"/>
    </row>
    <row r="731" spans="18:70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65"/>
      <c r="BP731" s="3"/>
      <c r="BQ731" s="3"/>
      <c r="BR731" s="3"/>
    </row>
    <row r="732" spans="18:70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65"/>
      <c r="BP732" s="3"/>
      <c r="BQ732" s="3"/>
      <c r="BR732" s="3"/>
    </row>
    <row r="733" spans="18:70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65"/>
      <c r="BP733" s="3"/>
      <c r="BQ733" s="3"/>
      <c r="BR733" s="3"/>
    </row>
    <row r="734" spans="18:70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65"/>
      <c r="BP734" s="3"/>
      <c r="BQ734" s="3"/>
      <c r="BR734" s="3"/>
    </row>
    <row r="735" spans="18:70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65"/>
      <c r="BP735" s="3"/>
      <c r="BQ735" s="3"/>
      <c r="BR735" s="3"/>
    </row>
    <row r="736" spans="18:70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65"/>
      <c r="BP736" s="3"/>
      <c r="BQ736" s="3"/>
      <c r="BR736" s="3"/>
    </row>
    <row r="737" spans="18:70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65"/>
      <c r="BP737" s="3"/>
      <c r="BQ737" s="3"/>
      <c r="BR737" s="3"/>
    </row>
    <row r="738" spans="18:70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65"/>
      <c r="BP738" s="3"/>
      <c r="BQ738" s="3"/>
      <c r="BR738" s="3"/>
    </row>
    <row r="739" spans="18:70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65"/>
      <c r="BP739" s="3"/>
      <c r="BQ739" s="3"/>
      <c r="BR739" s="3"/>
    </row>
    <row r="740" spans="18:70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65"/>
      <c r="BP740" s="3"/>
      <c r="BQ740" s="3"/>
      <c r="BR740" s="3"/>
    </row>
    <row r="741" spans="18:70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65"/>
      <c r="BP741" s="3"/>
      <c r="BQ741" s="3"/>
      <c r="BR741" s="3"/>
    </row>
    <row r="742" spans="18:70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65"/>
      <c r="BP742" s="3"/>
      <c r="BQ742" s="3"/>
      <c r="BR742" s="3"/>
    </row>
    <row r="743" spans="18:70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65"/>
      <c r="BP743" s="3"/>
      <c r="BQ743" s="3"/>
      <c r="BR743" s="3"/>
    </row>
    <row r="744" spans="18:70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65"/>
      <c r="BP744" s="3"/>
      <c r="BQ744" s="3"/>
      <c r="BR744" s="3"/>
    </row>
    <row r="745" spans="18:70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65"/>
      <c r="BP745" s="3"/>
      <c r="BQ745" s="3"/>
      <c r="BR745" s="3"/>
    </row>
    <row r="746" spans="18:70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65"/>
      <c r="BP746" s="3"/>
      <c r="BQ746" s="3"/>
      <c r="BR746" s="3"/>
    </row>
    <row r="747" spans="18:70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65"/>
      <c r="BP747" s="3"/>
      <c r="BQ747" s="3"/>
      <c r="BR747" s="3"/>
    </row>
    <row r="748" spans="18:70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65"/>
      <c r="BP748" s="3"/>
      <c r="BQ748" s="3"/>
      <c r="BR748" s="3"/>
    </row>
    <row r="749" spans="18:70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65"/>
      <c r="BP749" s="3"/>
      <c r="BQ749" s="3"/>
      <c r="BR749" s="3"/>
    </row>
    <row r="750" spans="18:70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65"/>
      <c r="BP750" s="3"/>
      <c r="BQ750" s="3"/>
      <c r="BR750" s="3"/>
    </row>
    <row r="751" spans="18:70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65"/>
      <c r="BP751" s="3"/>
      <c r="BQ751" s="3"/>
      <c r="BR751" s="3"/>
    </row>
    <row r="752" spans="18:70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65"/>
      <c r="BP752" s="3"/>
      <c r="BQ752" s="3"/>
      <c r="BR752" s="3"/>
    </row>
    <row r="753" spans="18:70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65"/>
      <c r="BP753" s="3"/>
      <c r="BQ753" s="3"/>
      <c r="BR753" s="3"/>
    </row>
    <row r="754" spans="18:70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65"/>
      <c r="BP754" s="3"/>
      <c r="BQ754" s="3"/>
      <c r="BR754" s="3"/>
    </row>
    <row r="755" spans="18:70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65"/>
      <c r="BP755" s="3"/>
      <c r="BQ755" s="3"/>
      <c r="BR755" s="3"/>
    </row>
    <row r="756" spans="18:70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65"/>
      <c r="BP756" s="3"/>
      <c r="BQ756" s="3"/>
      <c r="BR756" s="3"/>
    </row>
    <row r="757" spans="18:70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65"/>
      <c r="BP757" s="3"/>
      <c r="BQ757" s="3"/>
      <c r="BR757" s="3"/>
    </row>
    <row r="758" spans="18:70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65"/>
      <c r="BP758" s="3"/>
      <c r="BQ758" s="3"/>
      <c r="BR758" s="3"/>
    </row>
    <row r="759" spans="18:70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65"/>
      <c r="BP759" s="3"/>
      <c r="BQ759" s="3"/>
      <c r="BR759" s="3"/>
    </row>
    <row r="760" spans="18:70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65"/>
      <c r="BP760" s="3"/>
      <c r="BQ760" s="3"/>
      <c r="BR760" s="3"/>
    </row>
    <row r="761" spans="18:70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65"/>
      <c r="BP761" s="3"/>
      <c r="BQ761" s="3"/>
      <c r="BR761" s="3"/>
    </row>
    <row r="762" spans="18:70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65"/>
      <c r="BP762" s="3"/>
      <c r="BQ762" s="3"/>
      <c r="BR762" s="3"/>
    </row>
    <row r="763" spans="18:70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65"/>
      <c r="BP763" s="3"/>
      <c r="BQ763" s="3"/>
      <c r="BR763" s="3"/>
    </row>
    <row r="764" spans="18:70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65"/>
      <c r="BP764" s="3"/>
      <c r="BQ764" s="3"/>
      <c r="BR764" s="3"/>
    </row>
    <row r="765" spans="18:70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65"/>
      <c r="BP765" s="3"/>
      <c r="BQ765" s="3"/>
      <c r="BR765" s="3"/>
    </row>
    <row r="766" spans="18:70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65"/>
      <c r="BP766" s="3"/>
      <c r="BQ766" s="3"/>
      <c r="BR766" s="3"/>
    </row>
    <row r="767" spans="18:70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65"/>
      <c r="BP767" s="3"/>
      <c r="BQ767" s="3"/>
      <c r="BR767" s="3"/>
    </row>
    <row r="768" spans="18:70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65"/>
      <c r="BP768" s="3"/>
      <c r="BQ768" s="3"/>
      <c r="BR768" s="3"/>
    </row>
    <row r="769" spans="18:70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65"/>
      <c r="BP769" s="3"/>
      <c r="BQ769" s="3"/>
      <c r="BR769" s="3"/>
    </row>
    <row r="770" spans="18:70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65"/>
      <c r="BP770" s="3"/>
      <c r="BQ770" s="3"/>
      <c r="BR770" s="3"/>
    </row>
    <row r="771" spans="18:70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65"/>
      <c r="BP771" s="3"/>
      <c r="BQ771" s="3"/>
      <c r="BR771" s="3"/>
    </row>
    <row r="772" spans="18:70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65"/>
      <c r="BP772" s="3"/>
      <c r="BQ772" s="3"/>
      <c r="BR772" s="3"/>
    </row>
    <row r="773" spans="18:70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65"/>
      <c r="BP773" s="3"/>
      <c r="BQ773" s="3"/>
      <c r="BR773" s="3"/>
    </row>
    <row r="774" spans="18:70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65"/>
      <c r="BP774" s="3"/>
      <c r="BQ774" s="3"/>
      <c r="BR774" s="3"/>
    </row>
    <row r="775" spans="18:70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65"/>
      <c r="BP775" s="3"/>
      <c r="BQ775" s="3"/>
      <c r="BR775" s="3"/>
    </row>
    <row r="776" spans="18:70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65"/>
      <c r="BP776" s="3"/>
      <c r="BQ776" s="3"/>
      <c r="BR776" s="3"/>
    </row>
    <row r="777" spans="18:70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65"/>
      <c r="BP777" s="3"/>
      <c r="BQ777" s="3"/>
      <c r="BR777" s="3"/>
    </row>
    <row r="778" spans="18:70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65"/>
      <c r="BP778" s="3"/>
      <c r="BQ778" s="3"/>
      <c r="BR778" s="3"/>
    </row>
    <row r="779" spans="18:70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65"/>
      <c r="BP779" s="3"/>
      <c r="BQ779" s="3"/>
      <c r="BR779" s="3"/>
    </row>
    <row r="780" spans="18:70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65"/>
      <c r="BP780" s="3"/>
      <c r="BQ780" s="3"/>
      <c r="BR780" s="3"/>
    </row>
    <row r="781" spans="18:70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65"/>
      <c r="BP781" s="3"/>
      <c r="BQ781" s="3"/>
      <c r="BR781" s="3"/>
    </row>
    <row r="782" spans="18:70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65"/>
      <c r="BP782" s="3"/>
      <c r="BQ782" s="3"/>
      <c r="BR782" s="3"/>
    </row>
    <row r="783" spans="18:70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65"/>
      <c r="BP783" s="3"/>
      <c r="BQ783" s="3"/>
      <c r="BR783" s="3"/>
    </row>
    <row r="784" spans="18:70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65"/>
      <c r="BP784" s="3"/>
      <c r="BQ784" s="3"/>
      <c r="BR784" s="3"/>
    </row>
    <row r="785" spans="18:70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65"/>
      <c r="BP785" s="3"/>
      <c r="BQ785" s="3"/>
      <c r="BR785" s="3"/>
    </row>
    <row r="786" spans="18:70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65"/>
      <c r="BP786" s="3"/>
      <c r="BQ786" s="3"/>
      <c r="BR786" s="3"/>
    </row>
    <row r="787" spans="18:70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65"/>
      <c r="BP787" s="3"/>
      <c r="BQ787" s="3"/>
      <c r="BR787" s="3"/>
    </row>
    <row r="788" spans="18:70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65"/>
      <c r="BP788" s="3"/>
      <c r="BQ788" s="3"/>
      <c r="BR788" s="3"/>
    </row>
    <row r="789" spans="18:70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65"/>
      <c r="BP789" s="3"/>
      <c r="BQ789" s="3"/>
      <c r="BR789" s="3"/>
    </row>
    <row r="790" spans="18:70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65"/>
      <c r="BP790" s="3"/>
      <c r="BQ790" s="3"/>
      <c r="BR790" s="3"/>
    </row>
    <row r="791" spans="18:70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65"/>
      <c r="BP791" s="3"/>
      <c r="BQ791" s="3"/>
      <c r="BR791" s="3"/>
    </row>
    <row r="792" spans="18:70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65"/>
      <c r="BP792" s="3"/>
      <c r="BQ792" s="3"/>
      <c r="BR792" s="3"/>
    </row>
    <row r="793" spans="18:70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65"/>
      <c r="BP793" s="3"/>
      <c r="BQ793" s="3"/>
      <c r="BR793" s="3"/>
    </row>
    <row r="794" spans="18:70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65"/>
      <c r="BP794" s="3"/>
      <c r="BQ794" s="3"/>
      <c r="BR794" s="3"/>
    </row>
    <row r="795" spans="18:70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65"/>
      <c r="BP795" s="3"/>
      <c r="BQ795" s="3"/>
      <c r="BR795" s="3"/>
    </row>
    <row r="796" spans="18:70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65"/>
      <c r="BP796" s="3"/>
      <c r="BQ796" s="3"/>
      <c r="BR796" s="3"/>
    </row>
    <row r="797" spans="18:70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65"/>
      <c r="BP797" s="3"/>
      <c r="BQ797" s="3"/>
      <c r="BR797" s="3"/>
    </row>
    <row r="798" spans="18:70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65"/>
      <c r="BP798" s="3"/>
      <c r="BQ798" s="3"/>
      <c r="BR798" s="3"/>
    </row>
    <row r="799" spans="18:70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65"/>
      <c r="BP799" s="3"/>
      <c r="BQ799" s="3"/>
      <c r="BR799" s="3"/>
    </row>
    <row r="800" spans="18:70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65"/>
      <c r="BP800" s="3"/>
      <c r="BQ800" s="3"/>
      <c r="BR800" s="3"/>
    </row>
    <row r="801" spans="18:70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65"/>
      <c r="BP801" s="3"/>
      <c r="BQ801" s="3"/>
      <c r="BR801" s="3"/>
    </row>
    <row r="802" spans="18:70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65"/>
      <c r="BP802" s="3"/>
      <c r="BQ802" s="3"/>
      <c r="BR802" s="3"/>
    </row>
    <row r="803" spans="18:70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65"/>
      <c r="BP803" s="3"/>
      <c r="BQ803" s="3"/>
      <c r="BR803" s="3"/>
    </row>
    <row r="804" spans="18:70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65"/>
      <c r="BP804" s="3"/>
      <c r="BQ804" s="3"/>
      <c r="BR804" s="3"/>
    </row>
    <row r="805" spans="18:70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65"/>
      <c r="BP805" s="3"/>
      <c r="BQ805" s="3"/>
      <c r="BR805" s="3"/>
    </row>
    <row r="806" spans="18:70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65"/>
      <c r="BP806" s="3"/>
      <c r="BQ806" s="3"/>
      <c r="BR806" s="3"/>
    </row>
    <row r="807" spans="18:70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65"/>
      <c r="BP807" s="3"/>
      <c r="BQ807" s="3"/>
      <c r="BR807" s="3"/>
    </row>
    <row r="808" spans="18:70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65"/>
      <c r="BP808" s="3"/>
      <c r="BQ808" s="3"/>
      <c r="BR808" s="3"/>
    </row>
    <row r="809" spans="18:70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65"/>
      <c r="BP809" s="3"/>
      <c r="BQ809" s="3"/>
      <c r="BR809" s="3"/>
    </row>
    <row r="810" spans="18:70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65"/>
      <c r="BP810" s="3"/>
      <c r="BQ810" s="3"/>
      <c r="BR810" s="3"/>
    </row>
    <row r="811" spans="18:70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65"/>
      <c r="BP811" s="3"/>
      <c r="BQ811" s="3"/>
      <c r="BR811" s="3"/>
    </row>
    <row r="812" spans="18:70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65"/>
      <c r="BP812" s="3"/>
      <c r="BQ812" s="3"/>
      <c r="BR812" s="3"/>
    </row>
    <row r="813" spans="18:70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65"/>
      <c r="BP813" s="3"/>
      <c r="BQ813" s="3"/>
      <c r="BR813" s="3"/>
    </row>
    <row r="814" spans="18:70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65"/>
      <c r="BP814" s="3"/>
      <c r="BQ814" s="3"/>
      <c r="BR814" s="3"/>
    </row>
    <row r="815" spans="18:70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65"/>
      <c r="BP815" s="3"/>
      <c r="BQ815" s="3"/>
      <c r="BR815" s="3"/>
    </row>
    <row r="816" spans="18:70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65"/>
      <c r="BP816" s="3"/>
      <c r="BQ816" s="3"/>
      <c r="BR816" s="3"/>
    </row>
    <row r="817" spans="18:70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65"/>
      <c r="BP817" s="3"/>
      <c r="BQ817" s="3"/>
      <c r="BR817" s="3"/>
    </row>
    <row r="818" spans="18:70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65"/>
      <c r="BP818" s="3"/>
      <c r="BQ818" s="3"/>
      <c r="BR818" s="3"/>
    </row>
    <row r="819" spans="18:70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65"/>
      <c r="BP819" s="3"/>
      <c r="BQ819" s="3"/>
      <c r="BR819" s="3"/>
    </row>
    <row r="820" spans="18:70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65"/>
      <c r="BP820" s="3"/>
      <c r="BQ820" s="3"/>
      <c r="BR820" s="3"/>
    </row>
    <row r="821" spans="18:70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65"/>
      <c r="BP821" s="3"/>
      <c r="BQ821" s="3"/>
      <c r="BR821" s="3"/>
    </row>
    <row r="822" spans="18:70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65"/>
      <c r="BP822" s="3"/>
      <c r="BQ822" s="3"/>
      <c r="BR822" s="3"/>
    </row>
    <row r="823" spans="18:70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65"/>
      <c r="BP823" s="3"/>
      <c r="BQ823" s="3"/>
      <c r="BR823" s="3"/>
    </row>
    <row r="824" spans="18:70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65"/>
      <c r="BP824" s="3"/>
      <c r="BQ824" s="3"/>
      <c r="BR824" s="3"/>
    </row>
    <row r="825" spans="18:70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65"/>
      <c r="BP825" s="3"/>
      <c r="BQ825" s="3"/>
      <c r="BR825" s="3"/>
    </row>
    <row r="826" spans="18:70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65"/>
      <c r="BP826" s="3"/>
      <c r="BQ826" s="3"/>
      <c r="BR826" s="3"/>
    </row>
    <row r="827" spans="18:70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65"/>
      <c r="BP827" s="3"/>
      <c r="BQ827" s="3"/>
      <c r="BR827" s="3"/>
    </row>
    <row r="828" spans="18:70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65"/>
      <c r="BP828" s="3"/>
      <c r="BQ828" s="3"/>
      <c r="BR828" s="3"/>
    </row>
    <row r="829" spans="18:70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65"/>
      <c r="BP829" s="3"/>
      <c r="BQ829" s="3"/>
      <c r="BR829" s="3"/>
    </row>
    <row r="830" spans="18:70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65"/>
      <c r="BP830" s="3"/>
      <c r="BQ830" s="3"/>
      <c r="BR830" s="3"/>
    </row>
    <row r="831" spans="18:70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65"/>
      <c r="BP831" s="3"/>
      <c r="BQ831" s="3"/>
      <c r="BR831" s="3"/>
    </row>
    <row r="832" spans="18:70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65"/>
      <c r="BP832" s="3"/>
      <c r="BQ832" s="3"/>
      <c r="BR832" s="3"/>
    </row>
    <row r="833" spans="18:70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65"/>
      <c r="BP833" s="3"/>
      <c r="BQ833" s="3"/>
      <c r="BR833" s="3"/>
    </row>
    <row r="834" spans="18:70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65"/>
      <c r="BP834" s="3"/>
      <c r="BQ834" s="3"/>
      <c r="BR834" s="3"/>
    </row>
    <row r="835" spans="18:70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65"/>
      <c r="BP835" s="3"/>
      <c r="BQ835" s="3"/>
      <c r="BR835" s="3"/>
    </row>
    <row r="836" spans="18:70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65"/>
      <c r="BP836" s="3"/>
      <c r="BQ836" s="3"/>
      <c r="BR836" s="3"/>
    </row>
    <row r="837" spans="18:70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65"/>
      <c r="BP837" s="3"/>
      <c r="BQ837" s="3"/>
      <c r="BR837" s="3"/>
    </row>
    <row r="838" spans="18:70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65"/>
      <c r="BP838" s="3"/>
      <c r="BQ838" s="3"/>
      <c r="BR838" s="3"/>
    </row>
    <row r="839" spans="18:70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65"/>
      <c r="BP839" s="3"/>
      <c r="BQ839" s="3"/>
      <c r="BR839" s="3"/>
    </row>
    <row r="840" spans="18:70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65"/>
      <c r="BP840" s="3"/>
      <c r="BQ840" s="3"/>
      <c r="BR840" s="3"/>
    </row>
    <row r="841" spans="18:70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65"/>
      <c r="BP841" s="3"/>
      <c r="BQ841" s="3"/>
      <c r="BR841" s="3"/>
    </row>
    <row r="842" spans="18:70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65"/>
      <c r="BP842" s="3"/>
      <c r="BQ842" s="3"/>
      <c r="BR842" s="3"/>
    </row>
    <row r="843" spans="18:70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65"/>
      <c r="BP843" s="3"/>
      <c r="BQ843" s="3"/>
      <c r="BR843" s="3"/>
    </row>
    <row r="844" spans="18:70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65"/>
      <c r="BP844" s="3"/>
      <c r="BQ844" s="3"/>
      <c r="BR844" s="3"/>
    </row>
    <row r="845" spans="18:70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65"/>
      <c r="BP845" s="3"/>
      <c r="BQ845" s="3"/>
      <c r="BR845" s="3"/>
    </row>
    <row r="846" spans="18:70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65"/>
      <c r="BP846" s="3"/>
      <c r="BQ846" s="3"/>
      <c r="BR846" s="3"/>
    </row>
    <row r="847" spans="18:70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65"/>
      <c r="BP847" s="3"/>
      <c r="BQ847" s="3"/>
      <c r="BR847" s="3"/>
    </row>
    <row r="848" spans="18:70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65"/>
      <c r="BP848" s="3"/>
      <c r="BQ848" s="3"/>
      <c r="BR848" s="3"/>
    </row>
    <row r="849" spans="18:70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65"/>
      <c r="BP849" s="3"/>
      <c r="BQ849" s="3"/>
      <c r="BR849" s="3"/>
    </row>
    <row r="850" spans="18:70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65"/>
      <c r="BP850" s="3"/>
      <c r="BQ850" s="3"/>
      <c r="BR850" s="3"/>
    </row>
    <row r="851" spans="18:70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65"/>
      <c r="BP851" s="3"/>
      <c r="BQ851" s="3"/>
      <c r="BR851" s="3"/>
    </row>
    <row r="852" spans="18:70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65"/>
      <c r="BP852" s="3"/>
      <c r="BQ852" s="3"/>
      <c r="BR852" s="3"/>
    </row>
    <row r="853" spans="18:70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65"/>
      <c r="BP853" s="3"/>
      <c r="BQ853" s="3"/>
      <c r="BR853" s="3"/>
    </row>
    <row r="854" spans="18:70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65"/>
      <c r="BP854" s="3"/>
      <c r="BQ854" s="3"/>
      <c r="BR854" s="3"/>
    </row>
    <row r="855" spans="18:70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65"/>
      <c r="BP855" s="3"/>
      <c r="BQ855" s="3"/>
      <c r="BR855" s="3"/>
    </row>
    <row r="856" spans="18:70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65"/>
      <c r="BP856" s="3"/>
      <c r="BQ856" s="3"/>
      <c r="BR856" s="3"/>
    </row>
    <row r="857" spans="18:70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65"/>
      <c r="BP857" s="3"/>
      <c r="BQ857" s="3"/>
      <c r="BR857" s="3"/>
    </row>
    <row r="858" spans="18:70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65"/>
      <c r="BP858" s="3"/>
      <c r="BQ858" s="3"/>
      <c r="BR858" s="3"/>
    </row>
    <row r="859" spans="18:70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65"/>
      <c r="BP859" s="3"/>
      <c r="BQ859" s="3"/>
      <c r="BR859" s="3"/>
    </row>
    <row r="860" spans="18:70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65"/>
      <c r="BP860" s="3"/>
      <c r="BQ860" s="3"/>
      <c r="BR860" s="3"/>
    </row>
    <row r="861" spans="18:70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65"/>
      <c r="BP861" s="3"/>
      <c r="BQ861" s="3"/>
      <c r="BR861" s="3"/>
    </row>
    <row r="862" spans="18:70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65"/>
      <c r="BP862" s="3"/>
      <c r="BQ862" s="3"/>
      <c r="BR862" s="3"/>
    </row>
    <row r="863" spans="18:70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65"/>
      <c r="BP863" s="3"/>
      <c r="BQ863" s="3"/>
      <c r="BR863" s="3"/>
    </row>
    <row r="864" spans="18:70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65"/>
      <c r="BP864" s="3"/>
      <c r="BQ864" s="3"/>
      <c r="BR864" s="3"/>
    </row>
    <row r="865" spans="18:70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65"/>
      <c r="BP865" s="3"/>
      <c r="BQ865" s="3"/>
      <c r="BR865" s="3"/>
    </row>
    <row r="866" spans="18:70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65"/>
      <c r="BP866" s="3"/>
      <c r="BQ866" s="3"/>
      <c r="BR866" s="3"/>
    </row>
    <row r="867" spans="18:70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65"/>
      <c r="BP867" s="3"/>
      <c r="BQ867" s="3"/>
      <c r="BR867" s="3"/>
    </row>
    <row r="868" spans="18:70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65"/>
      <c r="BP868" s="3"/>
      <c r="BQ868" s="3"/>
      <c r="BR868" s="3"/>
    </row>
    <row r="869" spans="18:70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65"/>
      <c r="BP869" s="3"/>
      <c r="BQ869" s="3"/>
      <c r="BR869" s="3"/>
    </row>
    <row r="870" spans="18:70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65"/>
      <c r="BP870" s="3"/>
      <c r="BQ870" s="3"/>
      <c r="BR870" s="3"/>
    </row>
    <row r="871" spans="18:70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65"/>
      <c r="BP871" s="3"/>
      <c r="BQ871" s="3"/>
      <c r="BR871" s="3"/>
    </row>
    <row r="872" spans="18:70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65"/>
      <c r="BP872" s="3"/>
      <c r="BQ872" s="3"/>
      <c r="BR872" s="3"/>
    </row>
    <row r="873" spans="18:70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65"/>
      <c r="BP873" s="3"/>
      <c r="BQ873" s="3"/>
      <c r="BR873" s="3"/>
    </row>
    <row r="874" spans="18:70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65"/>
      <c r="BP874" s="3"/>
      <c r="BQ874" s="3"/>
      <c r="BR874" s="3"/>
    </row>
    <row r="875" spans="18:70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65"/>
      <c r="BP875" s="3"/>
      <c r="BQ875" s="3"/>
      <c r="BR875" s="3"/>
    </row>
    <row r="876" spans="18:70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65"/>
      <c r="BP876" s="3"/>
      <c r="BQ876" s="3"/>
      <c r="BR876" s="3"/>
    </row>
    <row r="877" spans="18:70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65"/>
      <c r="BP877" s="3"/>
      <c r="BQ877" s="3"/>
      <c r="BR877" s="3"/>
    </row>
    <row r="878" spans="18:70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65"/>
      <c r="BP878" s="3"/>
      <c r="BQ878" s="3"/>
      <c r="BR878" s="3"/>
    </row>
    <row r="879" spans="18:70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65"/>
      <c r="BP879" s="3"/>
      <c r="BQ879" s="3"/>
      <c r="BR879" s="3"/>
    </row>
    <row r="880" spans="18:70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65"/>
      <c r="BP880" s="3"/>
      <c r="BQ880" s="3"/>
      <c r="BR880" s="3"/>
    </row>
    <row r="881" spans="18:70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65"/>
      <c r="BP881" s="3"/>
      <c r="BQ881" s="3"/>
      <c r="BR881" s="3"/>
    </row>
    <row r="882" spans="18:70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65"/>
      <c r="BP882" s="3"/>
      <c r="BQ882" s="3"/>
      <c r="BR882" s="3"/>
    </row>
    <row r="883" spans="18:70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65"/>
      <c r="BP883" s="3"/>
      <c r="BQ883" s="3"/>
      <c r="BR883" s="3"/>
    </row>
    <row r="884" spans="18:70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65"/>
      <c r="BP884" s="3"/>
      <c r="BQ884" s="3"/>
      <c r="BR884" s="3"/>
    </row>
    <row r="885" spans="18:70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65"/>
      <c r="BP885" s="3"/>
      <c r="BQ885" s="3"/>
      <c r="BR885" s="3"/>
    </row>
    <row r="886" spans="18:70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65"/>
      <c r="BP886" s="3"/>
      <c r="BQ886" s="3"/>
      <c r="BR886" s="3"/>
    </row>
    <row r="887" spans="18:70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65"/>
      <c r="BP887" s="3"/>
      <c r="BQ887" s="3"/>
      <c r="BR887" s="3"/>
    </row>
    <row r="888" spans="18:70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65"/>
      <c r="BP888" s="3"/>
      <c r="BQ888" s="3"/>
      <c r="BR888" s="3"/>
    </row>
    <row r="889" spans="18:70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65"/>
      <c r="BP889" s="3"/>
      <c r="BQ889" s="3"/>
      <c r="BR889" s="3"/>
    </row>
    <row r="890" spans="18:70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65"/>
      <c r="BP890" s="3"/>
      <c r="BQ890" s="3"/>
      <c r="BR890" s="3"/>
    </row>
    <row r="891" spans="18:70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65"/>
      <c r="BP891" s="3"/>
      <c r="BQ891" s="3"/>
      <c r="BR891" s="3"/>
    </row>
    <row r="892" spans="18:70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65"/>
      <c r="BP892" s="3"/>
      <c r="BQ892" s="3"/>
      <c r="BR892" s="3"/>
    </row>
    <row r="893" spans="18:70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65"/>
      <c r="BP893" s="3"/>
      <c r="BQ893" s="3"/>
      <c r="BR893" s="3"/>
    </row>
    <row r="894" spans="18:70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65"/>
      <c r="BP894" s="3"/>
      <c r="BQ894" s="3"/>
      <c r="BR894" s="3"/>
    </row>
    <row r="895" spans="18:70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65"/>
      <c r="BP895" s="3"/>
      <c r="BQ895" s="3"/>
      <c r="BR895" s="3"/>
    </row>
    <row r="896" spans="18:70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65"/>
      <c r="BP896" s="3"/>
      <c r="BQ896" s="3"/>
      <c r="BR896" s="3"/>
    </row>
    <row r="897" spans="18:70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65"/>
      <c r="BP897" s="3"/>
      <c r="BQ897" s="3"/>
      <c r="BR897" s="3"/>
    </row>
    <row r="898" spans="18:70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65"/>
      <c r="BP898" s="3"/>
      <c r="BQ898" s="3"/>
      <c r="BR898" s="3"/>
    </row>
    <row r="899" spans="18:70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65"/>
      <c r="BP899" s="3"/>
      <c r="BQ899" s="3"/>
      <c r="BR899" s="3"/>
    </row>
    <row r="900" spans="18:70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65"/>
      <c r="BP900" s="3"/>
      <c r="BQ900" s="3"/>
      <c r="BR900" s="3"/>
    </row>
    <row r="901" spans="18:70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65"/>
      <c r="BP901" s="3"/>
      <c r="BQ901" s="3"/>
      <c r="BR901" s="3"/>
    </row>
    <row r="902" spans="18:70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65"/>
      <c r="BP902" s="3"/>
      <c r="BQ902" s="3"/>
      <c r="BR902" s="3"/>
    </row>
    <row r="903" spans="18:70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65"/>
      <c r="BP903" s="3"/>
      <c r="BQ903" s="3"/>
      <c r="BR903" s="3"/>
    </row>
    <row r="904" spans="18:70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65"/>
      <c r="BP904" s="3"/>
      <c r="BQ904" s="3"/>
      <c r="BR904" s="3"/>
    </row>
    <row r="905" spans="18:70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65"/>
      <c r="BP905" s="3"/>
      <c r="BQ905" s="3"/>
      <c r="BR905" s="3"/>
    </row>
    <row r="906" spans="18:70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65"/>
      <c r="BP906" s="3"/>
      <c r="BQ906" s="3"/>
      <c r="BR906" s="3"/>
    </row>
    <row r="907" spans="18:70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65"/>
      <c r="BP907" s="3"/>
      <c r="BQ907" s="3"/>
      <c r="BR907" s="3"/>
    </row>
    <row r="908" spans="18:70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65"/>
      <c r="BP908" s="3"/>
      <c r="BQ908" s="3"/>
      <c r="BR908" s="3"/>
    </row>
    <row r="909" spans="18:70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65"/>
      <c r="BP909" s="3"/>
      <c r="BQ909" s="3"/>
      <c r="BR909" s="3"/>
    </row>
    <row r="910" spans="18:70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65"/>
      <c r="BP910" s="3"/>
      <c r="BQ910" s="3"/>
      <c r="BR910" s="3"/>
    </row>
    <row r="911" spans="18:70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65"/>
      <c r="BP911" s="3"/>
      <c r="BQ911" s="3"/>
      <c r="BR911" s="3"/>
    </row>
    <row r="912" spans="18:70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65"/>
      <c r="BP912" s="3"/>
      <c r="BQ912" s="3"/>
      <c r="BR912" s="3"/>
    </row>
    <row r="913" spans="18:70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65"/>
      <c r="BP913" s="3"/>
      <c r="BQ913" s="3"/>
      <c r="BR913" s="3"/>
    </row>
    <row r="914" spans="18:70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65"/>
      <c r="BP914" s="3"/>
      <c r="BQ914" s="3"/>
      <c r="BR914" s="3"/>
    </row>
    <row r="915" spans="18:70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65"/>
      <c r="BP915" s="3"/>
      <c r="BQ915" s="3"/>
      <c r="BR915" s="3"/>
    </row>
    <row r="916" spans="18:70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65"/>
      <c r="BP916" s="3"/>
      <c r="BQ916" s="3"/>
      <c r="BR916" s="3"/>
    </row>
    <row r="917" spans="18:70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65"/>
      <c r="BP917" s="3"/>
      <c r="BQ917" s="3"/>
      <c r="BR917" s="3"/>
    </row>
    <row r="918" spans="18:70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65"/>
      <c r="BP918" s="3"/>
      <c r="BQ918" s="3"/>
      <c r="BR918" s="3"/>
    </row>
    <row r="919" spans="18:70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65"/>
      <c r="BP919" s="3"/>
      <c r="BQ919" s="3"/>
      <c r="BR919" s="3"/>
    </row>
    <row r="920" spans="18:70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65"/>
      <c r="BP920" s="3"/>
      <c r="BQ920" s="3"/>
      <c r="BR920" s="3"/>
    </row>
    <row r="921" spans="18:70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65"/>
      <c r="BP921" s="3"/>
      <c r="BQ921" s="3"/>
      <c r="BR921" s="3"/>
    </row>
    <row r="922" spans="18:70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65"/>
      <c r="BP922" s="3"/>
      <c r="BQ922" s="3"/>
      <c r="BR922" s="3"/>
    </row>
    <row r="923" spans="18:70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65"/>
      <c r="BP923" s="3"/>
      <c r="BQ923" s="3"/>
      <c r="BR923" s="3"/>
    </row>
    <row r="924" spans="18:70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65"/>
      <c r="BP924" s="3"/>
      <c r="BQ924" s="3"/>
      <c r="BR924" s="3"/>
    </row>
    <row r="925" spans="18:70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65"/>
      <c r="BP925" s="3"/>
      <c r="BQ925" s="3"/>
      <c r="BR925" s="3"/>
    </row>
    <row r="926" spans="18:70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65"/>
      <c r="BP926" s="3"/>
      <c r="BQ926" s="3"/>
      <c r="BR926" s="3"/>
    </row>
    <row r="927" spans="18:70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65"/>
      <c r="BP927" s="3"/>
      <c r="BQ927" s="3"/>
      <c r="BR927" s="3"/>
    </row>
    <row r="928" spans="18:70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65"/>
      <c r="BP928" s="3"/>
      <c r="BQ928" s="3"/>
      <c r="BR928" s="3"/>
    </row>
    <row r="929" spans="18:70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65"/>
      <c r="BP929" s="3"/>
      <c r="BQ929" s="3"/>
      <c r="BR929" s="3"/>
    </row>
    <row r="930" spans="18:70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65"/>
      <c r="BP930" s="3"/>
      <c r="BQ930" s="3"/>
      <c r="BR930" s="3"/>
    </row>
    <row r="931" spans="18:70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65"/>
      <c r="BP931" s="3"/>
      <c r="BQ931" s="3"/>
      <c r="BR931" s="3"/>
    </row>
    <row r="932" spans="18:70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65"/>
      <c r="BP932" s="3"/>
      <c r="BQ932" s="3"/>
      <c r="BR932" s="3"/>
    </row>
    <row r="933" spans="18:70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65"/>
      <c r="BP933" s="3"/>
      <c r="BQ933" s="3"/>
      <c r="BR933" s="3"/>
    </row>
    <row r="934" spans="18:70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65"/>
      <c r="BP934" s="3"/>
      <c r="BQ934" s="3"/>
      <c r="BR934" s="3"/>
    </row>
    <row r="935" spans="18:70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65"/>
      <c r="BP935" s="3"/>
      <c r="BQ935" s="3"/>
      <c r="BR935" s="3"/>
    </row>
    <row r="936" spans="18:70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65"/>
      <c r="BP936" s="3"/>
      <c r="BQ936" s="3"/>
      <c r="BR936" s="3"/>
    </row>
    <row r="937" spans="18:70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65"/>
      <c r="BP937" s="3"/>
      <c r="BQ937" s="3"/>
      <c r="BR937" s="3"/>
    </row>
    <row r="938" spans="18:70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65"/>
      <c r="BP938" s="3"/>
      <c r="BQ938" s="3"/>
      <c r="BR938" s="3"/>
    </row>
    <row r="939" spans="18:70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65"/>
      <c r="BP939" s="3"/>
      <c r="BQ939" s="3"/>
      <c r="BR939" s="3"/>
    </row>
    <row r="940" spans="18:70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65"/>
      <c r="BP940" s="3"/>
      <c r="BQ940" s="3"/>
      <c r="BR940" s="3"/>
    </row>
    <row r="941" spans="18:70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65"/>
      <c r="BP941" s="3"/>
      <c r="BQ941" s="3"/>
      <c r="BR941" s="3"/>
    </row>
    <row r="942" spans="18:70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65"/>
      <c r="BP942" s="3"/>
      <c r="BQ942" s="3"/>
      <c r="BR942" s="3"/>
    </row>
    <row r="943" spans="18:70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65"/>
      <c r="BP943" s="3"/>
      <c r="BQ943" s="3"/>
      <c r="BR943" s="3"/>
    </row>
    <row r="944" spans="18:70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65"/>
      <c r="BP944" s="3"/>
      <c r="BQ944" s="3"/>
      <c r="BR944" s="3"/>
    </row>
    <row r="945" spans="18:70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65"/>
      <c r="BP945" s="3"/>
      <c r="BQ945" s="3"/>
      <c r="BR945" s="3"/>
    </row>
    <row r="946" spans="18:70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65"/>
      <c r="BP946" s="3"/>
      <c r="BQ946" s="3"/>
      <c r="BR946" s="3"/>
    </row>
    <row r="947" spans="18:70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65"/>
      <c r="BP947" s="3"/>
      <c r="BQ947" s="3"/>
      <c r="BR947" s="3"/>
    </row>
    <row r="948" spans="18:70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65"/>
      <c r="BP948" s="3"/>
      <c r="BQ948" s="3"/>
      <c r="BR948" s="3"/>
    </row>
    <row r="949" spans="18:70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65"/>
      <c r="BP949" s="3"/>
      <c r="BQ949" s="3"/>
      <c r="BR949" s="3"/>
    </row>
    <row r="950" spans="18:70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65"/>
      <c r="BP950" s="3"/>
      <c r="BQ950" s="3"/>
      <c r="BR950" s="3"/>
    </row>
    <row r="951" spans="18:70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65"/>
      <c r="BP951" s="3"/>
      <c r="BQ951" s="3"/>
      <c r="BR951" s="3"/>
    </row>
    <row r="952" spans="18:70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65"/>
      <c r="BP952" s="3"/>
      <c r="BQ952" s="3"/>
      <c r="BR952" s="3"/>
    </row>
    <row r="953" spans="18:70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65"/>
      <c r="BP953" s="3"/>
      <c r="BQ953" s="3"/>
      <c r="BR953" s="3"/>
    </row>
    <row r="954" spans="18:70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65"/>
      <c r="BP954" s="3"/>
      <c r="BQ954" s="3"/>
      <c r="BR954" s="3"/>
    </row>
    <row r="955" spans="18:70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65"/>
      <c r="BP955" s="3"/>
      <c r="BQ955" s="3"/>
      <c r="BR955" s="3"/>
    </row>
    <row r="956" spans="18:70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65"/>
      <c r="BP956" s="3"/>
      <c r="BQ956" s="3"/>
      <c r="BR956" s="3"/>
    </row>
    <row r="957" spans="18:70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65"/>
      <c r="BP957" s="3"/>
      <c r="BQ957" s="3"/>
      <c r="BR957" s="3"/>
    </row>
    <row r="958" spans="18:70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65"/>
      <c r="BP958" s="3"/>
      <c r="BQ958" s="3"/>
      <c r="BR958" s="3"/>
    </row>
    <row r="959" spans="18:70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65"/>
      <c r="BP959" s="3"/>
      <c r="BQ959" s="3"/>
      <c r="BR959" s="3"/>
    </row>
    <row r="960" spans="18:70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65"/>
      <c r="BP960" s="3"/>
      <c r="BQ960" s="3"/>
      <c r="BR960" s="3"/>
    </row>
    <row r="961" spans="18:70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65"/>
      <c r="BP961" s="3"/>
      <c r="BQ961" s="3"/>
      <c r="BR961" s="3"/>
    </row>
    <row r="962" spans="18:70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65"/>
      <c r="BP962" s="3"/>
      <c r="BQ962" s="3"/>
      <c r="BR962" s="3"/>
    </row>
    <row r="963" spans="18:70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65"/>
      <c r="BP963" s="3"/>
      <c r="BQ963" s="3"/>
      <c r="BR963" s="3"/>
    </row>
    <row r="964" spans="18:70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65"/>
      <c r="BP964" s="3"/>
      <c r="BQ964" s="3"/>
      <c r="BR964" s="3"/>
    </row>
    <row r="965" spans="18:70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65"/>
      <c r="BP965" s="3"/>
      <c r="BQ965" s="3"/>
      <c r="BR965" s="3"/>
    </row>
    <row r="966" spans="18:70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65"/>
      <c r="BP966" s="3"/>
      <c r="BQ966" s="3"/>
      <c r="BR966" s="3"/>
    </row>
    <row r="967" spans="18:70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65"/>
      <c r="BP967" s="3"/>
      <c r="BQ967" s="3"/>
      <c r="BR967" s="3"/>
    </row>
    <row r="968" spans="18:70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65"/>
      <c r="BP968" s="3"/>
      <c r="BQ968" s="3"/>
      <c r="BR968" s="3"/>
    </row>
    <row r="969" spans="18:70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65"/>
      <c r="BP969" s="3"/>
      <c r="BQ969" s="3"/>
      <c r="BR969" s="3"/>
    </row>
    <row r="970" spans="18:70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65"/>
      <c r="BP970" s="3"/>
      <c r="BQ970" s="3"/>
      <c r="BR970" s="3"/>
    </row>
    <row r="971" spans="18:70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65"/>
      <c r="BP971" s="3"/>
      <c r="BQ971" s="3"/>
      <c r="BR971" s="3"/>
    </row>
    <row r="972" spans="18:70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65"/>
      <c r="BP972" s="3"/>
      <c r="BQ972" s="3"/>
      <c r="BR972" s="3"/>
    </row>
    <row r="973" spans="18:70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65"/>
      <c r="BP973" s="3"/>
      <c r="BQ973" s="3"/>
      <c r="BR973" s="3"/>
    </row>
    <row r="974" spans="18:70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65"/>
      <c r="BP974" s="3"/>
      <c r="BQ974" s="3"/>
      <c r="BR974" s="3"/>
    </row>
    <row r="975" spans="18:70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65"/>
      <c r="BP975" s="3"/>
      <c r="BQ975" s="3"/>
      <c r="BR975" s="3"/>
    </row>
    <row r="976" spans="18:70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65"/>
      <c r="BP976" s="3"/>
      <c r="BQ976" s="3"/>
      <c r="BR976" s="3"/>
    </row>
    <row r="977" spans="18:70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65"/>
      <c r="BP977" s="3"/>
      <c r="BQ977" s="3"/>
      <c r="BR977" s="3"/>
    </row>
    <row r="978" spans="18:70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65"/>
      <c r="BP978" s="3"/>
      <c r="BQ978" s="3"/>
      <c r="BR978" s="3"/>
    </row>
    <row r="979" spans="18:70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65"/>
      <c r="BP979" s="3"/>
      <c r="BQ979" s="3"/>
      <c r="BR979" s="3"/>
    </row>
    <row r="980" spans="18:70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65"/>
      <c r="BP980" s="3"/>
      <c r="BQ980" s="3"/>
      <c r="BR980" s="3"/>
    </row>
    <row r="981" spans="18:70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65"/>
      <c r="BP981" s="3"/>
      <c r="BQ981" s="3"/>
      <c r="BR981" s="3"/>
    </row>
    <row r="982" spans="18:70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65"/>
      <c r="BP982" s="3"/>
      <c r="BQ982" s="3"/>
      <c r="BR982" s="3"/>
    </row>
    <row r="983" spans="18:70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65"/>
      <c r="BP983" s="3"/>
      <c r="BQ983" s="3"/>
      <c r="BR983" s="3"/>
    </row>
    <row r="984" spans="18:70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65"/>
      <c r="BP984" s="3"/>
      <c r="BQ984" s="3"/>
      <c r="BR984" s="3"/>
    </row>
    <row r="985" spans="18:70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65"/>
      <c r="BP985" s="3"/>
      <c r="BQ985" s="3"/>
      <c r="BR985" s="3"/>
    </row>
    <row r="986" spans="18:70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65"/>
      <c r="BP986" s="3"/>
      <c r="BQ986" s="3"/>
      <c r="BR986" s="3"/>
    </row>
    <row r="987" spans="18:70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65"/>
      <c r="BP987" s="3"/>
      <c r="BQ987" s="3"/>
      <c r="BR987" s="3"/>
    </row>
    <row r="988" spans="18:70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65"/>
      <c r="BP988" s="3"/>
      <c r="BQ988" s="3"/>
      <c r="BR988" s="3"/>
    </row>
    <row r="989" spans="18:70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65"/>
      <c r="BP989" s="3"/>
      <c r="BQ989" s="3"/>
      <c r="BR989" s="3"/>
    </row>
    <row r="990" spans="18:70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65"/>
      <c r="BP990" s="3"/>
      <c r="BQ990" s="3"/>
      <c r="BR990" s="3"/>
    </row>
    <row r="991" spans="18:70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65"/>
      <c r="BP991" s="3"/>
      <c r="BQ991" s="3"/>
      <c r="BR991" s="3"/>
    </row>
    <row r="992" spans="18:70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65"/>
      <c r="BP992" s="3"/>
      <c r="BQ992" s="3"/>
      <c r="BR992" s="3"/>
    </row>
    <row r="993" spans="18:70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65"/>
      <c r="BP993" s="3"/>
      <c r="BQ993" s="3"/>
      <c r="BR993" s="3"/>
    </row>
    <row r="994" spans="18:70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65"/>
      <c r="BP994" s="3"/>
      <c r="BQ994" s="3"/>
      <c r="BR994" s="3"/>
    </row>
    <row r="995" spans="18:70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65"/>
      <c r="BP995" s="3"/>
      <c r="BQ995" s="3"/>
      <c r="BR995" s="3"/>
    </row>
    <row r="996" spans="18:70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65"/>
      <c r="BP996" s="3"/>
      <c r="BQ996" s="3"/>
      <c r="BR996" s="3"/>
    </row>
    <row r="997" spans="18:70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65"/>
      <c r="BP997" s="3"/>
      <c r="BQ997" s="3"/>
      <c r="BR997" s="3"/>
    </row>
    <row r="998" spans="18:70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65"/>
      <c r="BP998" s="3"/>
      <c r="BQ998" s="3"/>
      <c r="BR998" s="3"/>
    </row>
    <row r="999" spans="18:70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65"/>
      <c r="BP999" s="3"/>
      <c r="BQ999" s="3"/>
      <c r="BR999" s="3"/>
    </row>
    <row r="1000" spans="18:70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65"/>
      <c r="BP1000" s="3"/>
      <c r="BQ1000" s="3"/>
      <c r="BR1000" s="3"/>
    </row>
    <row r="1001" spans="18:70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65"/>
      <c r="BP1001" s="3"/>
      <c r="BQ1001" s="3"/>
      <c r="BR1001" s="3"/>
    </row>
    <row r="1002" spans="18:70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65"/>
      <c r="BP1002" s="3"/>
      <c r="BQ1002" s="3"/>
      <c r="BR1002" s="3"/>
    </row>
    <row r="1003" spans="18:70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65"/>
      <c r="BP1003" s="3"/>
      <c r="BQ1003" s="3"/>
      <c r="BR1003" s="3"/>
    </row>
    <row r="1004" spans="18:70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65"/>
      <c r="BP1004" s="3"/>
      <c r="BQ1004" s="3"/>
      <c r="BR1004" s="3"/>
    </row>
    <row r="1005" spans="18:70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65"/>
      <c r="BP1005" s="3"/>
      <c r="BQ1005" s="3"/>
      <c r="BR1005" s="3"/>
    </row>
    <row r="1006" spans="18:70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65"/>
      <c r="BP1006" s="3"/>
      <c r="BQ1006" s="3"/>
      <c r="BR1006" s="3"/>
    </row>
    <row r="1007" spans="18:70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65"/>
      <c r="BP1007" s="3"/>
      <c r="BQ1007" s="3"/>
      <c r="BR1007" s="3"/>
    </row>
    <row r="1008" spans="18:70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65"/>
      <c r="BP1008" s="3"/>
      <c r="BQ1008" s="3"/>
      <c r="BR1008" s="3"/>
    </row>
    <row r="1009" spans="18:70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65"/>
      <c r="BP1009" s="3"/>
      <c r="BQ1009" s="3"/>
      <c r="BR1009" s="3"/>
    </row>
    <row r="1010" spans="18:70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65"/>
      <c r="BP1010" s="3"/>
      <c r="BQ1010" s="3"/>
      <c r="BR1010" s="3"/>
    </row>
    <row r="1011" spans="18:70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65"/>
      <c r="BP1011" s="3"/>
      <c r="BQ1011" s="3"/>
      <c r="BR1011" s="3"/>
    </row>
    <row r="1012" spans="18:70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65"/>
      <c r="BP1012" s="3"/>
      <c r="BQ1012" s="3"/>
      <c r="BR1012" s="3"/>
    </row>
    <row r="1013" spans="18:70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65"/>
      <c r="BP1013" s="3"/>
      <c r="BQ1013" s="3"/>
      <c r="BR1013" s="3"/>
    </row>
    <row r="1014" spans="18:70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65"/>
      <c r="BP1014" s="3"/>
      <c r="BQ1014" s="3"/>
      <c r="BR1014" s="3"/>
    </row>
    <row r="1015" spans="18:70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65"/>
      <c r="BP1015" s="3"/>
      <c r="BQ1015" s="3"/>
      <c r="BR1015" s="3"/>
    </row>
    <row r="1016" spans="18:70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65"/>
      <c r="BP1016" s="3"/>
      <c r="BQ1016" s="3"/>
      <c r="BR1016" s="3"/>
    </row>
    <row r="1017" spans="18:70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65"/>
      <c r="BP1017" s="3"/>
      <c r="BQ1017" s="3"/>
      <c r="BR1017" s="3"/>
    </row>
    <row r="1018" spans="18:70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65"/>
      <c r="BP1018" s="3"/>
      <c r="BQ1018" s="3"/>
      <c r="BR1018" s="3"/>
    </row>
    <row r="1019" spans="18:70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65"/>
      <c r="BP1019" s="3"/>
      <c r="BQ1019" s="3"/>
      <c r="BR1019" s="3"/>
    </row>
    <row r="1020" spans="18:70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65"/>
      <c r="BP1020" s="3"/>
      <c r="BQ1020" s="3"/>
      <c r="BR1020" s="3"/>
    </row>
    <row r="1021" spans="18:70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65"/>
      <c r="BP1021" s="3"/>
      <c r="BQ1021" s="3"/>
      <c r="BR1021" s="3"/>
    </row>
    <row r="1022" spans="18:70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65"/>
      <c r="BP1022" s="3"/>
      <c r="BQ1022" s="3"/>
      <c r="BR1022" s="3"/>
    </row>
    <row r="1023" spans="18:70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65"/>
      <c r="BP1023" s="3"/>
      <c r="BQ1023" s="3"/>
      <c r="BR1023" s="3"/>
    </row>
    <row r="1024" spans="18:70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65"/>
      <c r="BP1024" s="3"/>
      <c r="BQ1024" s="3"/>
      <c r="BR1024" s="3"/>
    </row>
    <row r="1025" spans="18:70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65"/>
      <c r="BP1025" s="3"/>
      <c r="BQ1025" s="3"/>
      <c r="BR1025" s="3"/>
    </row>
    <row r="1026" spans="18:70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65"/>
      <c r="BP1026" s="3"/>
      <c r="BQ1026" s="3"/>
      <c r="BR1026" s="3"/>
    </row>
    <row r="1027" spans="18:70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65"/>
      <c r="BP1027" s="3"/>
      <c r="BQ1027" s="3"/>
      <c r="BR1027" s="3"/>
    </row>
    <row r="1028" spans="18:70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65"/>
      <c r="BP1028" s="3"/>
      <c r="BQ1028" s="3"/>
      <c r="BR1028" s="3"/>
    </row>
    <row r="1029" spans="18:70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65"/>
      <c r="BP1029" s="3"/>
      <c r="BQ1029" s="3"/>
      <c r="BR1029" s="3"/>
    </row>
    <row r="1030" spans="18:70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65"/>
      <c r="BP1030" s="3"/>
      <c r="BQ1030" s="3"/>
      <c r="BR1030" s="3"/>
    </row>
    <row r="1031" spans="18:70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65"/>
      <c r="BP1031" s="3"/>
      <c r="BQ1031" s="3"/>
      <c r="BR1031" s="3"/>
    </row>
    <row r="1032" spans="18:70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65"/>
      <c r="BP1032" s="3"/>
      <c r="BQ1032" s="3"/>
      <c r="BR1032" s="3"/>
    </row>
    <row r="1033" spans="18:70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65"/>
      <c r="BP1033" s="3"/>
      <c r="BQ1033" s="3"/>
      <c r="BR1033" s="3"/>
    </row>
    <row r="1034" spans="18:70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65"/>
      <c r="BP1034" s="3"/>
      <c r="BQ1034" s="3"/>
      <c r="BR1034" s="3"/>
    </row>
    <row r="1035" spans="18:70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65"/>
      <c r="BP1035" s="3"/>
      <c r="BQ1035" s="3"/>
      <c r="BR1035" s="3"/>
    </row>
    <row r="1036" spans="18:70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65"/>
      <c r="BP1036" s="3"/>
      <c r="BQ1036" s="3"/>
      <c r="BR1036" s="3"/>
    </row>
    <row r="1037" spans="18:70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65"/>
      <c r="BP1037" s="3"/>
      <c r="BQ1037" s="3"/>
      <c r="BR1037" s="3"/>
    </row>
    <row r="1038" spans="18:70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65"/>
      <c r="BP1038" s="3"/>
      <c r="BQ1038" s="3"/>
      <c r="BR1038" s="3"/>
    </row>
    <row r="1039" spans="18:70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65"/>
      <c r="BP1039" s="3"/>
      <c r="BQ1039" s="3"/>
      <c r="BR1039" s="3"/>
    </row>
    <row r="1040" spans="18:70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65"/>
      <c r="BP1040" s="3"/>
      <c r="BQ1040" s="3"/>
      <c r="BR1040" s="3"/>
    </row>
    <row r="1041" spans="18:70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65"/>
      <c r="BP1041" s="3"/>
      <c r="BQ1041" s="3"/>
      <c r="BR1041" s="3"/>
    </row>
    <row r="1042" spans="18:70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65"/>
      <c r="BP1042" s="3"/>
      <c r="BQ1042" s="3"/>
      <c r="BR1042" s="3"/>
    </row>
    <row r="1043" spans="18:70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65"/>
      <c r="BP1043" s="3"/>
      <c r="BQ1043" s="3"/>
      <c r="BR1043" s="3"/>
    </row>
    <row r="1044" spans="18:70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65"/>
      <c r="BP1044" s="3"/>
      <c r="BQ1044" s="3"/>
      <c r="BR1044" s="3"/>
    </row>
    <row r="1045" spans="18:70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65"/>
      <c r="BP1045" s="3"/>
      <c r="BQ1045" s="3"/>
      <c r="BR1045" s="3"/>
    </row>
    <row r="1046" spans="18:70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65"/>
      <c r="BP1046" s="3"/>
      <c r="BQ1046" s="3"/>
      <c r="BR1046" s="3"/>
    </row>
    <row r="1047" spans="18:70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65"/>
      <c r="BP1047" s="3"/>
      <c r="BQ1047" s="3"/>
      <c r="BR1047" s="3"/>
    </row>
    <row r="1048" spans="18:70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65"/>
      <c r="BP1048" s="3"/>
      <c r="BQ1048" s="3"/>
      <c r="BR1048" s="3"/>
    </row>
    <row r="1049" spans="18:70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65"/>
      <c r="BP1049" s="3"/>
      <c r="BQ1049" s="3"/>
      <c r="BR1049" s="3"/>
    </row>
    <row r="1050" spans="18:70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65"/>
      <c r="BP1050" s="3"/>
      <c r="BQ1050" s="3"/>
      <c r="BR1050" s="3"/>
    </row>
    <row r="1051" spans="18:70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65"/>
      <c r="BP1051" s="3"/>
      <c r="BQ1051" s="3"/>
      <c r="BR1051" s="3"/>
    </row>
    <row r="1052" spans="18:70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65"/>
      <c r="BP1052" s="3"/>
      <c r="BQ1052" s="3"/>
      <c r="BR1052" s="3"/>
    </row>
    <row r="1053" spans="18:70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65"/>
      <c r="BP1053" s="3"/>
      <c r="BQ1053" s="3"/>
      <c r="BR1053" s="3"/>
    </row>
    <row r="1054" spans="18:70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65"/>
      <c r="BP1054" s="3"/>
      <c r="BQ1054" s="3"/>
      <c r="BR1054" s="3"/>
    </row>
    <row r="1055" spans="18:70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65"/>
      <c r="BP1055" s="3"/>
      <c r="BQ1055" s="3"/>
      <c r="BR1055" s="3"/>
    </row>
    <row r="1056" spans="18:70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65"/>
      <c r="BP1056" s="3"/>
      <c r="BQ1056" s="3"/>
      <c r="BR1056" s="3"/>
    </row>
    <row r="1057" spans="18:70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65"/>
      <c r="BP1057" s="3"/>
      <c r="BQ1057" s="3"/>
      <c r="BR1057" s="3"/>
    </row>
    <row r="1058" spans="18:70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65"/>
      <c r="BP1058" s="3"/>
      <c r="BQ1058" s="3"/>
      <c r="BR1058" s="3"/>
    </row>
    <row r="1059" spans="18:70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65"/>
      <c r="BP1059" s="3"/>
      <c r="BQ1059" s="3"/>
      <c r="BR1059" s="3"/>
    </row>
    <row r="1060" spans="18:70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65"/>
      <c r="BP1060" s="3"/>
      <c r="BQ1060" s="3"/>
      <c r="BR1060" s="3"/>
    </row>
    <row r="1061" spans="18:70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65"/>
      <c r="BP1061" s="3"/>
      <c r="BQ1061" s="3"/>
      <c r="BR1061" s="3"/>
    </row>
    <row r="1062" spans="18:70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65"/>
      <c r="BP1062" s="3"/>
      <c r="BQ1062" s="3"/>
      <c r="BR1062" s="3"/>
    </row>
    <row r="1063" spans="18:70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65"/>
      <c r="BP1063" s="3"/>
      <c r="BQ1063" s="3"/>
      <c r="BR1063" s="3"/>
    </row>
    <row r="1064" spans="18:70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65"/>
      <c r="BP1064" s="3"/>
      <c r="BQ1064" s="3"/>
      <c r="BR1064" s="3"/>
    </row>
    <row r="1065" spans="18:70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65"/>
      <c r="BP1065" s="3"/>
      <c r="BQ1065" s="3"/>
      <c r="BR1065" s="3"/>
    </row>
    <row r="1066" spans="18:70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65"/>
      <c r="BP1066" s="3"/>
      <c r="BQ1066" s="3"/>
      <c r="BR1066" s="3"/>
    </row>
    <row r="1067" spans="18:70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65"/>
      <c r="BP1067" s="3"/>
      <c r="BQ1067" s="3"/>
      <c r="BR1067" s="3"/>
    </row>
    <row r="1068" spans="18:70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65"/>
      <c r="BP1068" s="3"/>
      <c r="BQ1068" s="3"/>
      <c r="BR1068" s="3"/>
    </row>
    <row r="1069" spans="18:70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65"/>
      <c r="BP1069" s="3"/>
      <c r="BQ1069" s="3"/>
      <c r="BR1069" s="3"/>
    </row>
    <row r="1070" spans="18:70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65"/>
      <c r="BP1070" s="3"/>
      <c r="BQ1070" s="3"/>
      <c r="BR1070" s="3"/>
    </row>
    <row r="1071" spans="18:70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65"/>
      <c r="BP1071" s="3"/>
      <c r="BQ1071" s="3"/>
      <c r="BR1071" s="3"/>
    </row>
    <row r="1072" spans="18:70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65"/>
      <c r="BP1072" s="3"/>
      <c r="BQ1072" s="3"/>
      <c r="BR1072" s="3"/>
    </row>
    <row r="1073" spans="18:70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65"/>
      <c r="BP1073" s="3"/>
      <c r="BQ1073" s="3"/>
      <c r="BR1073" s="3"/>
    </row>
    <row r="1074" spans="18:70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65"/>
      <c r="BP1074" s="3"/>
      <c r="BQ1074" s="3"/>
      <c r="BR1074" s="3"/>
    </row>
    <row r="1075" spans="18:70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65"/>
      <c r="BP1075" s="3"/>
      <c r="BQ1075" s="3"/>
      <c r="BR1075" s="3"/>
    </row>
    <row r="1076" spans="18:70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65"/>
      <c r="BP1076" s="3"/>
      <c r="BQ1076" s="3"/>
      <c r="BR1076" s="3"/>
    </row>
    <row r="1077" spans="18:70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65"/>
      <c r="BP1077" s="3"/>
      <c r="BQ1077" s="3"/>
      <c r="BR1077" s="3"/>
    </row>
    <row r="1078" spans="18:70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65"/>
      <c r="BP1078" s="3"/>
      <c r="BQ1078" s="3"/>
      <c r="BR1078" s="3"/>
    </row>
    <row r="1079" spans="18:70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65"/>
      <c r="BP1079" s="3"/>
      <c r="BQ1079" s="3"/>
      <c r="BR1079" s="3"/>
    </row>
    <row r="1080" spans="18:70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65"/>
      <c r="BP1080" s="3"/>
      <c r="BQ1080" s="3"/>
      <c r="BR1080" s="3"/>
    </row>
    <row r="1081" spans="18:70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65"/>
      <c r="BP1081" s="3"/>
      <c r="BQ1081" s="3"/>
      <c r="BR1081" s="3"/>
    </row>
    <row r="1082" spans="18:70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65"/>
      <c r="BP1082" s="3"/>
      <c r="BQ1082" s="3"/>
      <c r="BR1082" s="3"/>
    </row>
    <row r="1083" spans="18:70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65"/>
      <c r="BP1083" s="3"/>
      <c r="BQ1083" s="3"/>
      <c r="BR1083" s="3"/>
    </row>
    <row r="1084" spans="18:70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65"/>
      <c r="BP1084" s="3"/>
      <c r="BQ1084" s="3"/>
      <c r="BR1084" s="3"/>
    </row>
    <row r="1085" spans="18:70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65"/>
      <c r="BP1085" s="3"/>
      <c r="BQ1085" s="3"/>
      <c r="BR1085" s="3"/>
    </row>
    <row r="1086" spans="18:70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65"/>
      <c r="BP1086" s="3"/>
      <c r="BQ1086" s="3"/>
      <c r="BR1086" s="3"/>
    </row>
    <row r="1087" spans="18:70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65"/>
      <c r="BP1087" s="3"/>
      <c r="BQ1087" s="3"/>
      <c r="BR1087" s="3"/>
    </row>
    <row r="1088" spans="18:70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65"/>
      <c r="BP1088" s="3"/>
      <c r="BQ1088" s="3"/>
      <c r="BR1088" s="3"/>
    </row>
    <row r="1089" spans="18:70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65"/>
      <c r="BP1089" s="3"/>
      <c r="BQ1089" s="3"/>
      <c r="BR1089" s="3"/>
    </row>
    <row r="1090" spans="18:70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65"/>
      <c r="BP1090" s="3"/>
      <c r="BQ1090" s="3"/>
      <c r="BR1090" s="3"/>
    </row>
    <row r="1091" spans="18:70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65"/>
      <c r="BP1091" s="3"/>
      <c r="BQ1091" s="3"/>
      <c r="BR1091" s="3"/>
    </row>
    <row r="1092" spans="18:70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65"/>
      <c r="BP1092" s="3"/>
      <c r="BQ1092" s="3"/>
      <c r="BR1092" s="3"/>
    </row>
    <row r="1093" spans="18:70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65"/>
      <c r="BP1093" s="3"/>
      <c r="BQ1093" s="3"/>
      <c r="BR1093" s="3"/>
    </row>
    <row r="1094" spans="18:70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65"/>
      <c r="BP1094" s="3"/>
      <c r="BQ1094" s="3"/>
      <c r="BR1094" s="3"/>
    </row>
    <row r="1095" spans="18:70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65"/>
      <c r="BP1095" s="3"/>
      <c r="BQ1095" s="3"/>
      <c r="BR1095" s="3"/>
    </row>
    <row r="1096" spans="18:70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65"/>
      <c r="BP1096" s="3"/>
      <c r="BQ1096" s="3"/>
      <c r="BR1096" s="3"/>
    </row>
    <row r="1097" spans="18:70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65"/>
      <c r="BP1097" s="3"/>
      <c r="BQ1097" s="3"/>
      <c r="BR1097" s="3"/>
    </row>
    <row r="1098" spans="18:70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65"/>
      <c r="BP1098" s="3"/>
      <c r="BQ1098" s="3"/>
      <c r="BR1098" s="3"/>
    </row>
    <row r="1099" spans="18:70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65"/>
      <c r="BP1099" s="3"/>
      <c r="BQ1099" s="3"/>
      <c r="BR1099" s="3"/>
    </row>
    <row r="1100" spans="18:70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65"/>
      <c r="BP1100" s="3"/>
      <c r="BQ1100" s="3"/>
      <c r="BR1100" s="3"/>
    </row>
    <row r="1101" spans="18:70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65"/>
      <c r="BP1101" s="3"/>
      <c r="BQ1101" s="3"/>
      <c r="BR1101" s="3"/>
    </row>
    <row r="1102" spans="18:70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65"/>
      <c r="BP1102" s="3"/>
      <c r="BQ1102" s="3"/>
      <c r="BR1102" s="3"/>
    </row>
    <row r="1103" spans="18:70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65"/>
      <c r="BP1103" s="3"/>
      <c r="BQ1103" s="3"/>
      <c r="BR1103" s="3"/>
    </row>
    <row r="1104" spans="18:70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65"/>
      <c r="BP1104" s="3"/>
      <c r="BQ1104" s="3"/>
      <c r="BR1104" s="3"/>
    </row>
    <row r="1105" spans="18:70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65"/>
      <c r="BP1105" s="3"/>
      <c r="BQ1105" s="3"/>
      <c r="BR1105" s="3"/>
    </row>
    <row r="1106" spans="18:70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65"/>
      <c r="BP1106" s="3"/>
      <c r="BQ1106" s="3"/>
      <c r="BR1106" s="3"/>
    </row>
    <row r="1107" spans="18:70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65"/>
      <c r="BP1107" s="3"/>
      <c r="BQ1107" s="3"/>
      <c r="BR1107" s="3"/>
    </row>
    <row r="1108" spans="18:70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65"/>
      <c r="BP1108" s="3"/>
      <c r="BQ1108" s="3"/>
      <c r="BR1108" s="3"/>
    </row>
    <row r="1109" spans="18:70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65"/>
      <c r="BP1109" s="3"/>
      <c r="BQ1109" s="3"/>
      <c r="BR1109" s="3"/>
    </row>
    <row r="1110" spans="18:70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65"/>
      <c r="BP1110" s="3"/>
      <c r="BQ1110" s="3"/>
      <c r="BR1110" s="3"/>
    </row>
    <row r="1111" spans="18:70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65"/>
      <c r="BP1111" s="3"/>
      <c r="BQ1111" s="3"/>
      <c r="BR1111" s="3"/>
    </row>
    <row r="1112" spans="18:70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65"/>
      <c r="BP1112" s="3"/>
      <c r="BQ1112" s="3"/>
      <c r="BR1112" s="3"/>
    </row>
    <row r="1113" spans="18:70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65"/>
      <c r="BP1113" s="3"/>
      <c r="BQ1113" s="3"/>
      <c r="BR1113" s="3"/>
    </row>
    <row r="1114" spans="18:70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65"/>
      <c r="BP1114" s="3"/>
      <c r="BQ1114" s="3"/>
      <c r="BR1114" s="3"/>
    </row>
    <row r="1115" spans="18:70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65"/>
      <c r="BP1115" s="3"/>
      <c r="BQ1115" s="3"/>
      <c r="BR1115" s="3"/>
    </row>
    <row r="1116" spans="18:70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65"/>
      <c r="BP1116" s="3"/>
      <c r="BQ1116" s="3"/>
      <c r="BR1116" s="3"/>
    </row>
    <row r="1117" spans="18:70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65"/>
      <c r="BP1117" s="3"/>
      <c r="BQ1117" s="3"/>
      <c r="BR1117" s="3"/>
    </row>
    <row r="1118" spans="18:70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65"/>
      <c r="BP1118" s="3"/>
      <c r="BQ1118" s="3"/>
      <c r="BR1118" s="3"/>
    </row>
    <row r="1119" spans="18:70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65"/>
      <c r="BP1119" s="3"/>
      <c r="BQ1119" s="3"/>
      <c r="BR1119" s="3"/>
    </row>
    <row r="1120" spans="18:70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65"/>
      <c r="BP1120" s="3"/>
      <c r="BQ1120" s="3"/>
      <c r="BR1120" s="3"/>
    </row>
    <row r="1121" spans="18:70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65"/>
      <c r="BP1121" s="3"/>
      <c r="BQ1121" s="3"/>
      <c r="BR1121" s="3"/>
    </row>
    <row r="1122" spans="18:70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65"/>
      <c r="BP1122" s="3"/>
      <c r="BQ1122" s="3"/>
      <c r="BR1122" s="3"/>
    </row>
    <row r="1123" spans="18:70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65"/>
      <c r="BP1123" s="3"/>
      <c r="BQ1123" s="3"/>
      <c r="BR1123" s="3"/>
    </row>
    <row r="1124" spans="18:70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65"/>
      <c r="BP1124" s="3"/>
      <c r="BQ1124" s="3"/>
      <c r="BR1124" s="3"/>
    </row>
    <row r="1125" spans="18:70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65"/>
      <c r="BP1125" s="3"/>
      <c r="BQ1125" s="3"/>
      <c r="BR1125" s="3"/>
    </row>
    <row r="1126" spans="18:70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65"/>
      <c r="BP1126" s="3"/>
      <c r="BQ1126" s="3"/>
      <c r="BR1126" s="3"/>
    </row>
    <row r="1127" spans="18:70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65"/>
      <c r="BP1127" s="3"/>
      <c r="BQ1127" s="3"/>
      <c r="BR1127" s="3"/>
    </row>
    <row r="1128" spans="18:70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65"/>
      <c r="BP1128" s="3"/>
      <c r="BQ1128" s="3"/>
      <c r="BR1128" s="3"/>
    </row>
    <row r="1129" spans="18:70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65"/>
      <c r="BP1129" s="3"/>
      <c r="BQ1129" s="3"/>
      <c r="BR1129" s="3"/>
    </row>
    <row r="1130" spans="18:70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65"/>
      <c r="BP1130" s="3"/>
      <c r="BQ1130" s="3"/>
      <c r="BR1130" s="3"/>
    </row>
    <row r="1131" spans="18:70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65"/>
      <c r="BP1131" s="3"/>
      <c r="BQ1131" s="3"/>
      <c r="BR1131" s="3"/>
    </row>
    <row r="1132" spans="18:70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65"/>
      <c r="BP1132" s="3"/>
      <c r="BQ1132" s="3"/>
      <c r="BR1132" s="3"/>
    </row>
    <row r="1133" spans="18:70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65"/>
      <c r="BP1133" s="3"/>
      <c r="BQ1133" s="3"/>
      <c r="BR1133" s="3"/>
    </row>
    <row r="1134" spans="18:70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65"/>
      <c r="BP1134" s="3"/>
      <c r="BQ1134" s="3"/>
      <c r="BR1134" s="3"/>
    </row>
    <row r="1135" spans="18:70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65"/>
      <c r="BP1135" s="3"/>
      <c r="BQ1135" s="3"/>
      <c r="BR1135" s="3"/>
    </row>
    <row r="1136" spans="18:70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65"/>
      <c r="BP1136" s="3"/>
      <c r="BQ1136" s="3"/>
      <c r="BR1136" s="3"/>
    </row>
    <row r="1137" spans="18:70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65"/>
      <c r="BP1137" s="3"/>
      <c r="BQ1137" s="3"/>
      <c r="BR1137" s="3"/>
    </row>
    <row r="1138" spans="18:70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65"/>
      <c r="BP1138" s="3"/>
      <c r="BQ1138" s="3"/>
      <c r="BR1138" s="3"/>
    </row>
    <row r="1139" spans="18:70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65"/>
      <c r="BP1139" s="3"/>
      <c r="BQ1139" s="3"/>
      <c r="BR1139" s="3"/>
    </row>
    <row r="1140" spans="18:70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65"/>
      <c r="BP1140" s="3"/>
      <c r="BQ1140" s="3"/>
      <c r="BR1140" s="3"/>
    </row>
    <row r="1141" spans="18:70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65"/>
      <c r="BP1141" s="3"/>
      <c r="BQ1141" s="3"/>
      <c r="BR1141" s="3"/>
    </row>
    <row r="1142" spans="18:70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65"/>
      <c r="BP1142" s="3"/>
      <c r="BQ1142" s="3"/>
      <c r="BR1142" s="3"/>
    </row>
    <row r="1143" spans="18:70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65"/>
      <c r="BP1143" s="3"/>
      <c r="BQ1143" s="3"/>
      <c r="BR1143" s="3"/>
    </row>
    <row r="1144" spans="18:70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65"/>
      <c r="BP1144" s="3"/>
      <c r="BQ1144" s="3"/>
      <c r="BR1144" s="3"/>
    </row>
    <row r="1145" spans="18:70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65"/>
      <c r="BP1145" s="3"/>
      <c r="BQ1145" s="3"/>
      <c r="BR1145" s="3"/>
    </row>
    <row r="1146" spans="18:70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65"/>
      <c r="BP1146" s="3"/>
      <c r="BQ1146" s="3"/>
      <c r="BR1146" s="3"/>
    </row>
    <row r="1147" spans="18:70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65"/>
      <c r="BP1147" s="3"/>
      <c r="BQ1147" s="3"/>
      <c r="BR1147" s="3"/>
    </row>
    <row r="1148" spans="18:70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65"/>
      <c r="BP1148" s="3"/>
      <c r="BQ1148" s="3"/>
      <c r="BR1148" s="3"/>
    </row>
    <row r="1149" spans="18:70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65"/>
      <c r="BP1149" s="3"/>
      <c r="BQ1149" s="3"/>
      <c r="BR1149" s="3"/>
    </row>
    <row r="1150" spans="18:70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65"/>
      <c r="BP1150" s="3"/>
      <c r="BQ1150" s="3"/>
      <c r="BR1150" s="3"/>
    </row>
    <row r="1151" spans="18:70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65"/>
      <c r="BP1151" s="3"/>
      <c r="BQ1151" s="3"/>
      <c r="BR1151" s="3"/>
    </row>
    <row r="1152" spans="18:70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65"/>
      <c r="BP1152" s="3"/>
      <c r="BQ1152" s="3"/>
      <c r="BR1152" s="3"/>
    </row>
    <row r="1153" spans="18:70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65"/>
      <c r="BP1153" s="3"/>
      <c r="BQ1153" s="3"/>
      <c r="BR1153" s="3"/>
    </row>
    <row r="1154" spans="18:70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65"/>
      <c r="BP1154" s="3"/>
      <c r="BQ1154" s="3"/>
      <c r="BR1154" s="3"/>
    </row>
    <row r="1155" spans="18:70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65"/>
      <c r="BP1155" s="3"/>
      <c r="BQ1155" s="3"/>
      <c r="BR1155" s="3"/>
    </row>
    <row r="1156" spans="18:70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65"/>
      <c r="BP1156" s="3"/>
      <c r="BQ1156" s="3"/>
      <c r="BR1156" s="3"/>
    </row>
    <row r="1157" spans="18:70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65"/>
      <c r="BP1157" s="3"/>
      <c r="BQ1157" s="3"/>
      <c r="BR1157" s="3"/>
    </row>
    <row r="1158" spans="18:70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65"/>
      <c r="BP1158" s="3"/>
      <c r="BQ1158" s="3"/>
      <c r="BR1158" s="3"/>
    </row>
    <row r="1159" spans="18:70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65"/>
      <c r="BP1159" s="3"/>
      <c r="BQ1159" s="3"/>
      <c r="BR1159" s="3"/>
    </row>
    <row r="1160" spans="18:70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65"/>
      <c r="BP1160" s="3"/>
      <c r="BQ1160" s="3"/>
      <c r="BR1160" s="3"/>
    </row>
    <row r="1161" spans="18:70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65"/>
      <c r="BP1161" s="3"/>
      <c r="BQ1161" s="3"/>
      <c r="BR1161" s="3"/>
    </row>
    <row r="1162" spans="18:70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65"/>
      <c r="BP1162" s="3"/>
      <c r="BQ1162" s="3"/>
      <c r="BR1162" s="3"/>
    </row>
    <row r="1163" spans="18:70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65"/>
      <c r="BP1163" s="3"/>
      <c r="BQ1163" s="3"/>
      <c r="BR1163" s="3"/>
    </row>
    <row r="1164" spans="18:70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65"/>
      <c r="BP1164" s="3"/>
      <c r="BQ1164" s="3"/>
      <c r="BR1164" s="3"/>
    </row>
    <row r="1165" spans="18:70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65"/>
      <c r="BP1165" s="3"/>
      <c r="BQ1165" s="3"/>
      <c r="BR1165" s="3"/>
    </row>
    <row r="1166" spans="18:70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65"/>
      <c r="BP1166" s="3"/>
      <c r="BQ1166" s="3"/>
      <c r="BR1166" s="3"/>
    </row>
    <row r="1167" spans="18:70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65"/>
      <c r="BP1167" s="3"/>
      <c r="BQ1167" s="3"/>
      <c r="BR1167" s="3"/>
    </row>
    <row r="1168" spans="18:70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65"/>
      <c r="BP1168" s="3"/>
      <c r="BQ1168" s="3"/>
      <c r="BR1168" s="3"/>
    </row>
    <row r="1169" spans="18:70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65"/>
      <c r="BP1169" s="3"/>
      <c r="BQ1169" s="3"/>
      <c r="BR1169" s="3"/>
    </row>
    <row r="1170" spans="18:70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65"/>
      <c r="BP1170" s="3"/>
      <c r="BQ1170" s="3"/>
      <c r="BR1170" s="3"/>
    </row>
    <row r="1171" spans="18:70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65"/>
      <c r="BP1171" s="3"/>
      <c r="BQ1171" s="3"/>
      <c r="BR1171" s="3"/>
    </row>
    <row r="1172" spans="18:70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65"/>
      <c r="BP1172" s="3"/>
      <c r="BQ1172" s="3"/>
      <c r="BR1172" s="3"/>
    </row>
    <row r="1173" spans="18:70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65"/>
      <c r="BP1173" s="3"/>
      <c r="BQ1173" s="3"/>
      <c r="BR1173" s="3"/>
    </row>
    <row r="1174" spans="18:70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65"/>
      <c r="BP1174" s="3"/>
      <c r="BQ1174" s="3"/>
      <c r="BR1174" s="3"/>
    </row>
    <row r="1175" spans="18:70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65"/>
      <c r="BP1175" s="3"/>
      <c r="BQ1175" s="3"/>
      <c r="BR1175" s="3"/>
    </row>
    <row r="1176" spans="18:70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65"/>
      <c r="BP1176" s="3"/>
      <c r="BQ1176" s="3"/>
      <c r="BR1176" s="3"/>
    </row>
    <row r="1177" spans="18:70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65"/>
      <c r="BP1177" s="3"/>
      <c r="BQ1177" s="3"/>
      <c r="BR1177" s="3"/>
    </row>
    <row r="1178" spans="18:70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65"/>
      <c r="BP1178" s="3"/>
      <c r="BQ1178" s="3"/>
      <c r="BR1178" s="3"/>
    </row>
    <row r="1179" spans="18:70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65"/>
      <c r="BP1179" s="3"/>
      <c r="BQ1179" s="3"/>
      <c r="BR1179" s="3"/>
    </row>
    <row r="1180" spans="18:70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65"/>
      <c r="BP1180" s="3"/>
      <c r="BQ1180" s="3"/>
      <c r="BR1180" s="3"/>
    </row>
    <row r="1181" spans="18:70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65"/>
      <c r="BP1181" s="3"/>
      <c r="BQ1181" s="3"/>
      <c r="BR1181" s="3"/>
    </row>
    <row r="1182" spans="18:70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65"/>
      <c r="BP1182" s="3"/>
      <c r="BQ1182" s="3"/>
      <c r="BR1182" s="3"/>
    </row>
    <row r="1183" spans="18:70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65"/>
      <c r="BP1183" s="3"/>
      <c r="BQ1183" s="3"/>
      <c r="BR1183" s="3"/>
    </row>
    <row r="1184" spans="18:70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65"/>
      <c r="BP1184" s="3"/>
      <c r="BQ1184" s="3"/>
      <c r="BR1184" s="3"/>
    </row>
    <row r="1185" spans="18:70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65"/>
      <c r="BP1185" s="3"/>
      <c r="BQ1185" s="3"/>
      <c r="BR1185" s="3"/>
    </row>
    <row r="1186" spans="18:70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65"/>
      <c r="BP1186" s="3"/>
      <c r="BQ1186" s="3"/>
      <c r="BR1186" s="3"/>
    </row>
    <row r="1187" spans="18:70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65"/>
      <c r="BP1187" s="3"/>
      <c r="BQ1187" s="3"/>
      <c r="BR1187" s="3"/>
    </row>
    <row r="1188" spans="18:70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65"/>
      <c r="BP1188" s="3"/>
      <c r="BQ1188" s="3"/>
      <c r="BR1188" s="3"/>
    </row>
    <row r="1189" spans="18:70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65"/>
      <c r="BP1189" s="3"/>
      <c r="BQ1189" s="3"/>
      <c r="BR1189" s="3"/>
    </row>
    <row r="1190" spans="18:70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65"/>
      <c r="BP1190" s="3"/>
      <c r="BQ1190" s="3"/>
      <c r="BR1190" s="3"/>
    </row>
    <row r="1191" spans="18:70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65"/>
      <c r="BP1191" s="3"/>
      <c r="BQ1191" s="3"/>
      <c r="BR1191" s="3"/>
    </row>
    <row r="1192" spans="18:70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65"/>
      <c r="BP1192" s="3"/>
      <c r="BQ1192" s="3"/>
      <c r="BR1192" s="3"/>
    </row>
    <row r="1193" spans="18:70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65"/>
      <c r="BP1193" s="3"/>
      <c r="BQ1193" s="3"/>
      <c r="BR1193" s="3"/>
    </row>
    <row r="1194" spans="18:70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65"/>
      <c r="BP1194" s="3"/>
      <c r="BQ1194" s="3"/>
      <c r="BR1194" s="3"/>
    </row>
    <row r="1195" spans="18:70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65"/>
      <c r="BP1195" s="3"/>
      <c r="BQ1195" s="3"/>
      <c r="BR1195" s="3"/>
    </row>
    <row r="1196" spans="18:70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65"/>
      <c r="BP1196" s="3"/>
      <c r="BQ1196" s="3"/>
      <c r="BR1196" s="3"/>
    </row>
    <row r="1197" spans="18:70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65"/>
      <c r="BP1197" s="3"/>
      <c r="BQ1197" s="3"/>
      <c r="BR1197" s="3"/>
    </row>
    <row r="1198" spans="18:70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65"/>
      <c r="BP1198" s="3"/>
      <c r="BQ1198" s="3"/>
      <c r="BR1198" s="3"/>
    </row>
    <row r="1199" spans="18:70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65"/>
      <c r="BP1199" s="3"/>
      <c r="BQ1199" s="3"/>
      <c r="BR1199" s="3"/>
    </row>
    <row r="1200" spans="18:70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65"/>
      <c r="BP1200" s="3"/>
      <c r="BQ1200" s="3"/>
      <c r="BR1200" s="3"/>
    </row>
    <row r="1201" spans="18:70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65"/>
      <c r="BP1201" s="3"/>
      <c r="BQ1201" s="3"/>
      <c r="BR1201" s="3"/>
    </row>
    <row r="1202" spans="18:70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65"/>
      <c r="BP1202" s="3"/>
      <c r="BQ1202" s="3"/>
      <c r="BR1202" s="3"/>
    </row>
    <row r="1203" spans="18:70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65"/>
      <c r="BP1203" s="3"/>
      <c r="BQ1203" s="3"/>
      <c r="BR1203" s="3"/>
    </row>
    <row r="1204" spans="18:70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65"/>
      <c r="BP1204" s="3"/>
      <c r="BQ1204" s="3"/>
      <c r="BR1204" s="3"/>
    </row>
    <row r="1205" spans="18:70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65"/>
      <c r="BP1205" s="3"/>
      <c r="BQ1205" s="3"/>
      <c r="BR1205" s="3"/>
    </row>
    <row r="1206" spans="18:70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65"/>
      <c r="BP1206" s="3"/>
      <c r="BQ1206" s="3"/>
      <c r="BR1206" s="3"/>
    </row>
    <row r="1207" spans="18:70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65"/>
      <c r="BP1207" s="3"/>
      <c r="BQ1207" s="3"/>
      <c r="BR1207" s="3"/>
    </row>
    <row r="1208" spans="18:70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65"/>
      <c r="BP1208" s="3"/>
      <c r="BQ1208" s="3"/>
      <c r="BR1208" s="3"/>
    </row>
    <row r="1209" spans="18:70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65"/>
      <c r="BP1209" s="3"/>
      <c r="BQ1209" s="3"/>
      <c r="BR1209" s="3"/>
    </row>
    <row r="1210" spans="18:70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65"/>
      <c r="BP1210" s="3"/>
      <c r="BQ1210" s="3"/>
      <c r="BR1210" s="3"/>
    </row>
    <row r="1211" spans="18:70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65"/>
      <c r="BP1211" s="3"/>
      <c r="BQ1211" s="3"/>
      <c r="BR1211" s="3"/>
    </row>
    <row r="1212" spans="18:70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65"/>
      <c r="BP1212" s="3"/>
      <c r="BQ1212" s="3"/>
      <c r="BR1212" s="3"/>
    </row>
    <row r="1213" spans="18:70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65"/>
      <c r="BP1213" s="3"/>
      <c r="BQ1213" s="3"/>
      <c r="BR1213" s="3"/>
    </row>
    <row r="1214" spans="18:70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65"/>
      <c r="BP1214" s="3"/>
      <c r="BQ1214" s="3"/>
      <c r="BR1214" s="3"/>
    </row>
    <row r="1215" spans="18:70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65"/>
      <c r="BP1215" s="3"/>
      <c r="BQ1215" s="3"/>
      <c r="BR1215" s="3"/>
    </row>
    <row r="1216" spans="18:70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65"/>
      <c r="BP1216" s="3"/>
      <c r="BQ1216" s="3"/>
      <c r="BR1216" s="3"/>
    </row>
    <row r="1217" spans="18:70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65"/>
      <c r="BP1217" s="3"/>
      <c r="BQ1217" s="3"/>
      <c r="BR1217" s="3"/>
    </row>
    <row r="1218" spans="18:70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65"/>
      <c r="BP1218" s="3"/>
      <c r="BQ1218" s="3"/>
      <c r="BR1218" s="3"/>
    </row>
    <row r="1219" spans="18:70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65"/>
      <c r="BP1219" s="3"/>
      <c r="BQ1219" s="3"/>
      <c r="BR1219" s="3"/>
    </row>
    <row r="1220" spans="18:70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65"/>
      <c r="BP1220" s="3"/>
      <c r="BQ1220" s="3"/>
      <c r="BR1220" s="3"/>
    </row>
    <row r="1221" spans="18:70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65"/>
      <c r="BP1221" s="3"/>
      <c r="BQ1221" s="3"/>
      <c r="BR1221" s="3"/>
    </row>
    <row r="1222" spans="18:70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65"/>
      <c r="BP1222" s="3"/>
      <c r="BQ1222" s="3"/>
      <c r="BR1222" s="3"/>
    </row>
    <row r="1223" spans="18:70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65"/>
      <c r="BP1223" s="3"/>
      <c r="BQ1223" s="3"/>
      <c r="BR1223" s="3"/>
    </row>
    <row r="1224" spans="18:70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65"/>
      <c r="BP1224" s="3"/>
      <c r="BQ1224" s="3"/>
      <c r="BR1224" s="3"/>
    </row>
    <row r="1225" spans="18:70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65"/>
      <c r="BP1225" s="3"/>
      <c r="BQ1225" s="3"/>
      <c r="BR1225" s="3"/>
    </row>
    <row r="1226" spans="18:70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65"/>
      <c r="BP1226" s="3"/>
      <c r="BQ1226" s="3"/>
      <c r="BR1226" s="3"/>
    </row>
    <row r="1227" spans="18:70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65"/>
      <c r="BP1227" s="3"/>
      <c r="BQ1227" s="3"/>
      <c r="BR1227" s="3"/>
    </row>
    <row r="1228" spans="18:70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65"/>
      <c r="BP1228" s="3"/>
      <c r="BQ1228" s="3"/>
      <c r="BR1228" s="3"/>
    </row>
    <row r="1229" spans="18:70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65"/>
      <c r="BP1229" s="3"/>
      <c r="BQ1229" s="3"/>
      <c r="BR1229" s="3"/>
    </row>
    <row r="1230" spans="18:70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65"/>
      <c r="BP1230" s="3"/>
      <c r="BQ1230" s="3"/>
      <c r="BR1230" s="3"/>
    </row>
    <row r="1231" spans="18:70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65"/>
      <c r="BP1231" s="3"/>
      <c r="BQ1231" s="3"/>
      <c r="BR1231" s="3"/>
    </row>
    <row r="1232" spans="18:70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65"/>
      <c r="BP1232" s="3"/>
      <c r="BQ1232" s="3"/>
      <c r="BR1232" s="3"/>
    </row>
    <row r="1233" spans="18:70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65"/>
      <c r="BP1233" s="3"/>
      <c r="BQ1233" s="3"/>
      <c r="BR1233" s="3"/>
    </row>
    <row r="1234" spans="18:70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65"/>
      <c r="BP1234" s="3"/>
      <c r="BQ1234" s="3"/>
      <c r="BR1234" s="3"/>
    </row>
    <row r="1235" spans="18:70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65"/>
      <c r="BP1235" s="3"/>
      <c r="BQ1235" s="3"/>
      <c r="BR1235" s="3"/>
    </row>
    <row r="1236" spans="18:70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65"/>
      <c r="BP1236" s="3"/>
      <c r="BQ1236" s="3"/>
      <c r="BR1236" s="3"/>
    </row>
    <row r="1237" spans="18:70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65"/>
      <c r="BP1237" s="3"/>
      <c r="BQ1237" s="3"/>
      <c r="BR1237" s="3"/>
    </row>
    <row r="1238" spans="18:70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65"/>
      <c r="BP1238" s="3"/>
      <c r="BQ1238" s="3"/>
      <c r="BR1238" s="3"/>
    </row>
    <row r="1239" spans="18:70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65"/>
      <c r="BP1239" s="3"/>
      <c r="BQ1239" s="3"/>
      <c r="BR1239" s="3"/>
    </row>
    <row r="1240" spans="18:70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65"/>
      <c r="BP1240" s="3"/>
      <c r="BQ1240" s="3"/>
      <c r="BR1240" s="3"/>
    </row>
    <row r="1241" spans="18:70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65"/>
      <c r="BP1241" s="3"/>
      <c r="BQ1241" s="3"/>
      <c r="BR1241" s="3"/>
    </row>
    <row r="1242" spans="18:70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65"/>
      <c r="BP1242" s="3"/>
      <c r="BQ1242" s="3"/>
      <c r="BR1242" s="3"/>
    </row>
    <row r="1243" spans="18:70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65"/>
      <c r="BP1243" s="3"/>
      <c r="BQ1243" s="3"/>
      <c r="BR1243" s="3"/>
    </row>
    <row r="1244" spans="18:70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65"/>
      <c r="BP1244" s="3"/>
      <c r="BQ1244" s="3"/>
      <c r="BR1244" s="3"/>
    </row>
    <row r="1245" spans="18:70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65"/>
      <c r="BP1245" s="3"/>
      <c r="BQ1245" s="3"/>
      <c r="BR1245" s="3"/>
    </row>
    <row r="1246" spans="18:70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65"/>
      <c r="BP1246" s="3"/>
      <c r="BQ1246" s="3"/>
      <c r="BR1246" s="3"/>
    </row>
    <row r="1247" spans="18:70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65"/>
      <c r="BP1247" s="3"/>
      <c r="BQ1247" s="3"/>
      <c r="BR1247" s="3"/>
    </row>
    <row r="1248" spans="18:70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65"/>
      <c r="BP1248" s="3"/>
      <c r="BQ1248" s="3"/>
      <c r="BR1248" s="3"/>
    </row>
    <row r="1249" spans="18:70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65"/>
      <c r="BP1249" s="3"/>
      <c r="BQ1249" s="3"/>
      <c r="BR1249" s="3"/>
    </row>
    <row r="1250" spans="18:70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65"/>
      <c r="BP1250" s="3"/>
      <c r="BQ1250" s="3"/>
      <c r="BR1250" s="3"/>
    </row>
    <row r="1251" spans="18:70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65"/>
      <c r="BP1251" s="3"/>
      <c r="BQ1251" s="3"/>
      <c r="BR1251" s="3"/>
    </row>
    <row r="1252" spans="18:70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65"/>
      <c r="BP1252" s="3"/>
      <c r="BQ1252" s="3"/>
      <c r="BR1252" s="3"/>
    </row>
    <row r="1253" spans="18:70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65"/>
      <c r="BP1253" s="3"/>
      <c r="BQ1253" s="3"/>
      <c r="BR1253" s="3"/>
    </row>
    <row r="1254" spans="18:70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65"/>
      <c r="BP1254" s="3"/>
      <c r="BQ1254" s="3"/>
      <c r="BR1254" s="3"/>
    </row>
    <row r="1255" spans="18:70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65"/>
      <c r="BP1255" s="3"/>
      <c r="BQ1255" s="3"/>
      <c r="BR1255" s="3"/>
    </row>
    <row r="1256" spans="18:70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65"/>
      <c r="BP1256" s="3"/>
      <c r="BQ1256" s="3"/>
      <c r="BR1256" s="3"/>
    </row>
    <row r="1257" spans="18:70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65"/>
      <c r="BP1257" s="3"/>
      <c r="BQ1257" s="3"/>
      <c r="BR1257" s="3"/>
    </row>
    <row r="1258" spans="18:70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65"/>
      <c r="BP1258" s="3"/>
      <c r="BQ1258" s="3"/>
      <c r="BR1258" s="3"/>
    </row>
    <row r="1259" spans="18:70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65"/>
      <c r="BP1259" s="3"/>
      <c r="BQ1259" s="3"/>
      <c r="BR1259" s="3"/>
    </row>
    <row r="1260" spans="18:70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65"/>
      <c r="BP1260" s="3"/>
      <c r="BQ1260" s="3"/>
      <c r="BR1260" s="3"/>
    </row>
    <row r="1261" spans="18:70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65"/>
      <c r="BP1261" s="3"/>
      <c r="BQ1261" s="3"/>
      <c r="BR1261" s="3"/>
    </row>
    <row r="1262" spans="18:70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65"/>
      <c r="BP1262" s="3"/>
      <c r="BQ1262" s="3"/>
      <c r="BR1262" s="3"/>
    </row>
    <row r="1263" spans="18:70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65"/>
      <c r="BP1263" s="3"/>
      <c r="BQ1263" s="3"/>
      <c r="BR1263" s="3"/>
    </row>
    <row r="1264" spans="18:70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65"/>
      <c r="BP1264" s="3"/>
      <c r="BQ1264" s="3"/>
      <c r="BR1264" s="3"/>
    </row>
    <row r="1265" spans="18:70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65"/>
      <c r="BP1265" s="3"/>
      <c r="BQ1265" s="3"/>
      <c r="BR1265" s="3"/>
    </row>
    <row r="1266" spans="18:70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65"/>
      <c r="BP1266" s="3"/>
      <c r="BQ1266" s="3"/>
      <c r="BR1266" s="3"/>
    </row>
    <row r="1267" spans="18:70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65"/>
      <c r="BP1267" s="3"/>
      <c r="BQ1267" s="3"/>
      <c r="BR1267" s="3"/>
    </row>
    <row r="1268" spans="18:70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65"/>
      <c r="BP1268" s="3"/>
      <c r="BQ1268" s="3"/>
      <c r="BR1268" s="3"/>
    </row>
    <row r="1269" spans="18:70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65"/>
      <c r="BP1269" s="3"/>
      <c r="BQ1269" s="3"/>
      <c r="BR1269" s="3"/>
    </row>
    <row r="1270" spans="18:70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65"/>
      <c r="BP1270" s="3"/>
      <c r="BQ1270" s="3"/>
      <c r="BR1270" s="3"/>
    </row>
    <row r="1271" spans="18:70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65"/>
      <c r="BP1271" s="3"/>
      <c r="BQ1271" s="3"/>
      <c r="BR1271" s="3"/>
    </row>
    <row r="1272" spans="18:70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65"/>
      <c r="BP1272" s="3"/>
      <c r="BQ1272" s="3"/>
      <c r="BR1272" s="3"/>
    </row>
    <row r="1273" spans="18:70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65"/>
      <c r="BP1273" s="3"/>
      <c r="BQ1273" s="3"/>
      <c r="BR1273" s="3"/>
    </row>
    <row r="1274" spans="18:70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65"/>
      <c r="BP1274" s="3"/>
      <c r="BQ1274" s="3"/>
      <c r="BR1274" s="3"/>
    </row>
    <row r="1275" spans="18:70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65"/>
      <c r="BP1275" s="3"/>
      <c r="BQ1275" s="3"/>
      <c r="BR1275" s="3"/>
    </row>
    <row r="1276" spans="18:70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65"/>
      <c r="BP1276" s="3"/>
      <c r="BQ1276" s="3"/>
      <c r="BR1276" s="3"/>
    </row>
    <row r="1277" spans="18:70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65"/>
      <c r="BP1277" s="3"/>
      <c r="BQ1277" s="3"/>
      <c r="BR1277" s="3"/>
    </row>
    <row r="1278" spans="18:70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65"/>
      <c r="BP1278" s="3"/>
      <c r="BQ1278" s="3"/>
      <c r="BR1278" s="3"/>
    </row>
    <row r="1279" spans="18:70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65"/>
      <c r="BP1279" s="3"/>
      <c r="BQ1279" s="3"/>
      <c r="BR1279" s="3"/>
    </row>
    <row r="1280" spans="18:70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65"/>
      <c r="BP1280" s="3"/>
      <c r="BQ1280" s="3"/>
      <c r="BR1280" s="3"/>
    </row>
    <row r="1281" spans="18:70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65"/>
      <c r="BP1281" s="3"/>
      <c r="BQ1281" s="3"/>
      <c r="BR1281" s="3"/>
    </row>
    <row r="1282" spans="18:70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65"/>
      <c r="BP1282" s="3"/>
      <c r="BQ1282" s="3"/>
      <c r="BR1282" s="3"/>
    </row>
    <row r="1283" spans="18:70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65"/>
      <c r="BP1283" s="3"/>
      <c r="BQ1283" s="3"/>
      <c r="BR1283" s="3"/>
    </row>
    <row r="1284" spans="18:70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65"/>
      <c r="BP1284" s="3"/>
      <c r="BQ1284" s="3"/>
      <c r="BR1284" s="3"/>
    </row>
    <row r="1285" spans="18:70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65"/>
      <c r="BP1285" s="3"/>
      <c r="BQ1285" s="3"/>
      <c r="BR1285" s="3"/>
    </row>
    <row r="1286" spans="18:70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65"/>
      <c r="BP1286" s="3"/>
      <c r="BQ1286" s="3"/>
      <c r="BR1286" s="3"/>
    </row>
    <row r="1287" spans="18:70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65"/>
      <c r="BP1287" s="3"/>
      <c r="BQ1287" s="3"/>
      <c r="BR1287" s="3"/>
    </row>
    <row r="1288" spans="18:70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65"/>
      <c r="BP1288" s="3"/>
      <c r="BQ1288" s="3"/>
      <c r="BR1288" s="3"/>
    </row>
    <row r="1289" spans="18:70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65"/>
      <c r="BP1289" s="3"/>
      <c r="BQ1289" s="3"/>
      <c r="BR1289" s="3"/>
    </row>
    <row r="1290" spans="18:70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65"/>
      <c r="BP1290" s="3"/>
      <c r="BQ1290" s="3"/>
      <c r="BR1290" s="3"/>
    </row>
    <row r="1291" spans="18:70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65"/>
      <c r="BP1291" s="3"/>
      <c r="BQ1291" s="3"/>
      <c r="BR1291" s="3"/>
    </row>
    <row r="1292" spans="18:70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65"/>
      <c r="BP1292" s="3"/>
      <c r="BQ1292" s="3"/>
      <c r="BR1292" s="3"/>
    </row>
    <row r="1293" spans="18:70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65"/>
      <c r="BP1293" s="3"/>
      <c r="BQ1293" s="3"/>
      <c r="BR1293" s="3"/>
    </row>
    <row r="1294" spans="18:70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65"/>
      <c r="BP1294" s="3"/>
      <c r="BQ1294" s="3"/>
      <c r="BR1294" s="3"/>
    </row>
    <row r="1295" spans="18:70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65"/>
      <c r="BP1295" s="3"/>
      <c r="BQ1295" s="3"/>
      <c r="BR1295" s="3"/>
    </row>
    <row r="1296" spans="18:70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65"/>
      <c r="BP1296" s="3"/>
      <c r="BQ1296" s="3"/>
      <c r="BR1296" s="3"/>
    </row>
    <row r="1297" spans="18:70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65"/>
      <c r="BP1297" s="3"/>
      <c r="BQ1297" s="3"/>
      <c r="BR1297" s="3"/>
    </row>
    <row r="1298" spans="18:70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65"/>
      <c r="BP1298" s="3"/>
      <c r="BQ1298" s="3"/>
      <c r="BR1298" s="3"/>
    </row>
    <row r="1299" spans="18:70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65"/>
      <c r="BP1299" s="3"/>
      <c r="BQ1299" s="3"/>
      <c r="BR1299" s="3"/>
    </row>
    <row r="1300" spans="18:70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65"/>
      <c r="BP1300" s="3"/>
      <c r="BQ1300" s="3"/>
      <c r="BR1300" s="3"/>
    </row>
    <row r="1301" spans="18:70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65"/>
      <c r="BP1301" s="3"/>
      <c r="BQ1301" s="3"/>
      <c r="BR1301" s="3"/>
    </row>
    <row r="1302" spans="18:70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65"/>
      <c r="BP1302" s="3"/>
      <c r="BQ1302" s="3"/>
      <c r="BR1302" s="3"/>
    </row>
    <row r="1303" spans="18:70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65"/>
      <c r="BP1303" s="3"/>
      <c r="BQ1303" s="3"/>
      <c r="BR1303" s="3"/>
    </row>
    <row r="1304" spans="18:70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65"/>
      <c r="BP1304" s="3"/>
      <c r="BQ1304" s="3"/>
      <c r="BR1304" s="3"/>
    </row>
    <row r="1305" spans="18:70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65"/>
      <c r="BP1305" s="3"/>
      <c r="BQ1305" s="3"/>
      <c r="BR1305" s="3"/>
    </row>
    <row r="1306" spans="18:70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65"/>
      <c r="BP1306" s="3"/>
      <c r="BQ1306" s="3"/>
      <c r="BR1306" s="3"/>
    </row>
    <row r="1307" spans="18:70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65"/>
      <c r="BP1307" s="3"/>
      <c r="BQ1307" s="3"/>
      <c r="BR1307" s="3"/>
    </row>
    <row r="1308" spans="18:70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65"/>
      <c r="BP1308" s="3"/>
      <c r="BQ1308" s="3"/>
      <c r="BR1308" s="3"/>
    </row>
    <row r="1309" spans="18:70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65"/>
      <c r="BP1309" s="3"/>
      <c r="BQ1309" s="3"/>
      <c r="BR1309" s="3"/>
    </row>
    <row r="1310" spans="18:70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65"/>
      <c r="BP1310" s="3"/>
      <c r="BQ1310" s="3"/>
      <c r="BR1310" s="3"/>
    </row>
    <row r="1311" spans="18:70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65"/>
      <c r="BP1311" s="3"/>
      <c r="BQ1311" s="3"/>
      <c r="BR1311" s="3"/>
    </row>
    <row r="1312" spans="18:70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65"/>
      <c r="BP1312" s="3"/>
      <c r="BQ1312" s="3"/>
      <c r="BR1312" s="3"/>
    </row>
    <row r="1313" spans="18:70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65"/>
      <c r="BP1313" s="3"/>
      <c r="BQ1313" s="3"/>
      <c r="BR1313" s="3"/>
    </row>
    <row r="1314" spans="18:70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65"/>
      <c r="BP1314" s="3"/>
      <c r="BQ1314" s="3"/>
      <c r="BR1314" s="3"/>
    </row>
    <row r="1315" spans="18:70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65"/>
      <c r="BP1315" s="3"/>
      <c r="BQ1315" s="3"/>
      <c r="BR1315" s="3"/>
    </row>
    <row r="1316" spans="18:70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65"/>
      <c r="BP1316" s="3"/>
      <c r="BQ1316" s="3"/>
      <c r="BR1316" s="3"/>
    </row>
    <row r="1317" spans="18:70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65"/>
      <c r="BP1317" s="3"/>
      <c r="BQ1317" s="3"/>
      <c r="BR1317" s="3"/>
    </row>
    <row r="1318" spans="18:70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65"/>
      <c r="BP1318" s="3"/>
      <c r="BQ1318" s="3"/>
      <c r="BR1318" s="3"/>
    </row>
    <row r="1319" spans="18:70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65"/>
      <c r="BP1319" s="3"/>
      <c r="BQ1319" s="3"/>
      <c r="BR1319" s="3"/>
    </row>
    <row r="1320" spans="18:70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65"/>
      <c r="BP1320" s="3"/>
      <c r="BQ1320" s="3"/>
      <c r="BR1320" s="3"/>
    </row>
    <row r="1321" spans="18:70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65"/>
      <c r="BP1321" s="3"/>
      <c r="BQ1321" s="3"/>
      <c r="BR1321" s="3"/>
    </row>
    <row r="1322" spans="18:70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65"/>
      <c r="BP1322" s="3"/>
      <c r="BQ1322" s="3"/>
      <c r="BR1322" s="3"/>
    </row>
    <row r="1323" spans="18:70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65"/>
      <c r="BP1323" s="3"/>
      <c r="BQ1323" s="3"/>
      <c r="BR1323" s="3"/>
    </row>
    <row r="1324" spans="18:70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65"/>
      <c r="BP1324" s="3"/>
      <c r="BQ1324" s="3"/>
      <c r="BR1324" s="3"/>
    </row>
    <row r="1325" spans="18:70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65"/>
      <c r="BP1325" s="3"/>
      <c r="BQ1325" s="3"/>
      <c r="BR1325" s="3"/>
    </row>
    <row r="1326" spans="18:70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65"/>
      <c r="BP1326" s="3"/>
      <c r="BQ1326" s="3"/>
      <c r="BR1326" s="3"/>
    </row>
    <row r="1327" spans="18:70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65"/>
      <c r="BP1327" s="3"/>
      <c r="BQ1327" s="3"/>
      <c r="BR1327" s="3"/>
    </row>
    <row r="1328" spans="18:70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65"/>
      <c r="BP1328" s="3"/>
      <c r="BQ1328" s="3"/>
      <c r="BR1328" s="3"/>
    </row>
    <row r="1329" spans="18:70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65"/>
      <c r="BP1329" s="3"/>
      <c r="BQ1329" s="3"/>
      <c r="BR1329" s="3"/>
    </row>
    <row r="1330" spans="18:70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65"/>
      <c r="BP1330" s="3"/>
      <c r="BQ1330" s="3"/>
      <c r="BR1330" s="3"/>
    </row>
    <row r="1331" spans="18:70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65"/>
      <c r="BP1331" s="3"/>
      <c r="BQ1331" s="3"/>
      <c r="BR1331" s="3"/>
    </row>
    <row r="1332" spans="18:70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65"/>
      <c r="BP1332" s="3"/>
      <c r="BQ1332" s="3"/>
      <c r="BR1332" s="3"/>
    </row>
    <row r="1333" spans="18:70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65"/>
      <c r="BP1333" s="3"/>
      <c r="BQ1333" s="3"/>
      <c r="BR1333" s="3"/>
    </row>
    <row r="1334" spans="18:70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65"/>
      <c r="BP1334" s="3"/>
      <c r="BQ1334" s="3"/>
      <c r="BR1334" s="3"/>
    </row>
    <row r="1335" spans="18:70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65"/>
      <c r="BP1335" s="3"/>
      <c r="BQ1335" s="3"/>
      <c r="BR1335" s="3"/>
    </row>
    <row r="1336" spans="18:70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65"/>
      <c r="BP1336" s="3"/>
      <c r="BQ1336" s="3"/>
      <c r="BR1336" s="3"/>
    </row>
    <row r="1337" spans="18:70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65"/>
      <c r="BP1337" s="3"/>
      <c r="BQ1337" s="3"/>
      <c r="BR1337" s="3"/>
    </row>
    <row r="1338" spans="18:70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65"/>
      <c r="BP1338" s="3"/>
      <c r="BQ1338" s="3"/>
      <c r="BR1338" s="3"/>
    </row>
    <row r="1339" spans="18:70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65"/>
      <c r="BP1339" s="3"/>
      <c r="BQ1339" s="3"/>
      <c r="BR1339" s="3"/>
    </row>
    <row r="1340" spans="18:70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65"/>
      <c r="BP1340" s="3"/>
      <c r="BQ1340" s="3"/>
      <c r="BR1340" s="3"/>
    </row>
    <row r="1341" spans="18:70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65"/>
      <c r="BP1341" s="3"/>
      <c r="BQ1341" s="3"/>
      <c r="BR1341" s="3"/>
    </row>
    <row r="1342" spans="18:70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65"/>
      <c r="BP1342" s="3"/>
      <c r="BQ1342" s="3"/>
      <c r="BR1342" s="3"/>
    </row>
    <row r="1343" spans="18:70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65"/>
      <c r="BP1343" s="3"/>
      <c r="BQ1343" s="3"/>
      <c r="BR1343" s="3"/>
    </row>
    <row r="1344" spans="18:70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65"/>
      <c r="BP1344" s="3"/>
      <c r="BQ1344" s="3"/>
      <c r="BR1344" s="3"/>
    </row>
    <row r="1345" spans="18:70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65"/>
      <c r="BP1345" s="3"/>
      <c r="BQ1345" s="3"/>
      <c r="BR1345" s="3"/>
    </row>
    <row r="1346" spans="18:70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65"/>
      <c r="BP1346" s="3"/>
      <c r="BQ1346" s="3"/>
      <c r="BR1346" s="3"/>
    </row>
    <row r="1347" spans="18:70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65"/>
      <c r="BP1347" s="3"/>
      <c r="BQ1347" s="3"/>
      <c r="BR1347" s="3"/>
    </row>
    <row r="1348" spans="18:70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65"/>
      <c r="BP1348" s="3"/>
      <c r="BQ1348" s="3"/>
      <c r="BR1348" s="3"/>
    </row>
    <row r="1349" spans="18:70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65"/>
      <c r="BP1349" s="3"/>
      <c r="BQ1349" s="3"/>
      <c r="BR1349" s="3"/>
    </row>
    <row r="1350" spans="18:70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65"/>
      <c r="BP1350" s="3"/>
      <c r="BQ1350" s="3"/>
      <c r="BR1350" s="3"/>
    </row>
    <row r="1351" spans="18:70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65"/>
      <c r="BP1351" s="3"/>
      <c r="BQ1351" s="3"/>
      <c r="BR1351" s="3"/>
    </row>
    <row r="1352" spans="18:70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65"/>
      <c r="BP1352" s="3"/>
      <c r="BQ1352" s="3"/>
      <c r="BR1352" s="3"/>
    </row>
    <row r="1353" spans="18:70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65"/>
      <c r="BP1353" s="3"/>
      <c r="BQ1353" s="3"/>
      <c r="BR1353" s="3"/>
    </row>
    <row r="1354" spans="18:70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65"/>
      <c r="BP1354" s="3"/>
      <c r="BQ1354" s="3"/>
      <c r="BR1354" s="3"/>
    </row>
    <row r="1355" spans="18:70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65"/>
      <c r="BP1355" s="3"/>
      <c r="BQ1355" s="3"/>
      <c r="BR1355" s="3"/>
    </row>
    <row r="1356" spans="18:70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65"/>
      <c r="BP1356" s="3"/>
      <c r="BQ1356" s="3"/>
      <c r="BR1356" s="3"/>
    </row>
    <row r="1357" spans="18:70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65"/>
      <c r="BP1357" s="3"/>
      <c r="BQ1357" s="3"/>
      <c r="BR1357" s="3"/>
    </row>
    <row r="1358" spans="18:70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65"/>
      <c r="BP1358" s="3"/>
      <c r="BQ1358" s="3"/>
      <c r="BR1358" s="3"/>
    </row>
    <row r="1359" spans="18:70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65"/>
      <c r="BP1359" s="3"/>
      <c r="BQ1359" s="3"/>
      <c r="BR1359" s="3"/>
    </row>
    <row r="1360" spans="18:70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65"/>
      <c r="BP1360" s="3"/>
      <c r="BQ1360" s="3"/>
      <c r="BR1360" s="3"/>
    </row>
    <row r="1361" spans="18:70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65"/>
      <c r="BP1361" s="3"/>
      <c r="BQ1361" s="3"/>
      <c r="BR1361" s="3"/>
    </row>
    <row r="1362" spans="18:70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65"/>
      <c r="BP1362" s="3"/>
      <c r="BQ1362" s="3"/>
      <c r="BR1362" s="3"/>
    </row>
    <row r="1363" spans="18:70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65"/>
      <c r="BP1363" s="3"/>
      <c r="BQ1363" s="3"/>
      <c r="BR1363" s="3"/>
    </row>
    <row r="1364" spans="18:70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65"/>
      <c r="BP1364" s="3"/>
      <c r="BQ1364" s="3"/>
      <c r="BR1364" s="3"/>
    </row>
    <row r="1365" spans="18:70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65"/>
      <c r="BP1365" s="3"/>
      <c r="BQ1365" s="3"/>
      <c r="BR1365" s="3"/>
    </row>
    <row r="1366" spans="18:70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65"/>
      <c r="BP1366" s="3"/>
      <c r="BQ1366" s="3"/>
      <c r="BR1366" s="3"/>
    </row>
    <row r="1367" spans="18:70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65"/>
      <c r="BP1367" s="3"/>
      <c r="BQ1367" s="3"/>
      <c r="BR1367" s="3"/>
    </row>
    <row r="1368" spans="18:70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65"/>
      <c r="BP1368" s="3"/>
      <c r="BQ1368" s="3"/>
      <c r="BR1368" s="3"/>
    </row>
    <row r="1369" spans="18:70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65"/>
      <c r="BP1369" s="3"/>
      <c r="BQ1369" s="3"/>
      <c r="BR1369" s="3"/>
    </row>
    <row r="1370" spans="18:70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65"/>
      <c r="BP1370" s="3"/>
      <c r="BQ1370" s="3"/>
      <c r="BR1370" s="3"/>
    </row>
    <row r="1371" spans="18:70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65"/>
      <c r="BP1371" s="3"/>
      <c r="BQ1371" s="3"/>
      <c r="BR1371" s="3"/>
    </row>
    <row r="1372" spans="18:70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65"/>
      <c r="BP1372" s="3"/>
      <c r="BQ1372" s="3"/>
      <c r="BR1372" s="3"/>
    </row>
    <row r="1373" spans="18:70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65"/>
      <c r="BP1373" s="3"/>
      <c r="BQ1373" s="3"/>
      <c r="BR1373" s="3"/>
    </row>
    <row r="1374" spans="18:70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65"/>
      <c r="BP1374" s="3"/>
      <c r="BQ1374" s="3"/>
      <c r="BR1374" s="3"/>
    </row>
    <row r="1375" spans="18:70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65"/>
      <c r="BP1375" s="3"/>
      <c r="BQ1375" s="3"/>
      <c r="BR1375" s="3"/>
    </row>
    <row r="1376" spans="18:70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65"/>
      <c r="BP1376" s="3"/>
      <c r="BQ1376" s="3"/>
      <c r="BR1376" s="3"/>
    </row>
    <row r="1377" spans="18:70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65"/>
      <c r="BP1377" s="3"/>
      <c r="BQ1377" s="3"/>
      <c r="BR1377" s="3"/>
    </row>
    <row r="1378" spans="18:70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65"/>
      <c r="BP1378" s="3"/>
      <c r="BQ1378" s="3"/>
      <c r="BR1378" s="3"/>
    </row>
    <row r="1379" spans="18:70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65"/>
      <c r="BP1379" s="3"/>
      <c r="BQ1379" s="3"/>
      <c r="BR1379" s="3"/>
    </row>
    <row r="1380" spans="18:70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65"/>
      <c r="BP1380" s="3"/>
      <c r="BQ1380" s="3"/>
      <c r="BR1380" s="3"/>
    </row>
    <row r="1381" spans="18:70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65"/>
      <c r="BP1381" s="3"/>
      <c r="BQ1381" s="3"/>
      <c r="BR1381" s="3"/>
    </row>
    <row r="1382" spans="18:70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65"/>
      <c r="BP1382" s="3"/>
      <c r="BQ1382" s="3"/>
      <c r="BR1382" s="3"/>
    </row>
    <row r="1383" spans="18:70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65"/>
      <c r="BP1383" s="3"/>
      <c r="BQ1383" s="3"/>
      <c r="BR1383" s="3"/>
    </row>
    <row r="1384" spans="18:70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65"/>
      <c r="BP1384" s="3"/>
      <c r="BQ1384" s="3"/>
      <c r="BR1384" s="3"/>
    </row>
    <row r="1385" spans="18:70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65"/>
      <c r="BP1385" s="3"/>
      <c r="BQ1385" s="3"/>
      <c r="BR1385" s="3"/>
    </row>
    <row r="1386" spans="18:70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65"/>
      <c r="BP1386" s="3"/>
      <c r="BQ1386" s="3"/>
      <c r="BR1386" s="3"/>
    </row>
    <row r="1387" spans="18:70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65"/>
      <c r="BP1387" s="3"/>
      <c r="BQ1387" s="3"/>
      <c r="BR1387" s="3"/>
    </row>
    <row r="1388" spans="18:70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65"/>
      <c r="BP1388" s="3"/>
      <c r="BQ1388" s="3"/>
      <c r="BR1388" s="3"/>
    </row>
    <row r="1389" spans="18:70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65"/>
      <c r="BP1389" s="3"/>
      <c r="BQ1389" s="3"/>
      <c r="BR1389" s="3"/>
    </row>
    <row r="1390" spans="18:70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65"/>
      <c r="BP1390" s="3"/>
      <c r="BQ1390" s="3"/>
      <c r="BR1390" s="3"/>
    </row>
    <row r="1391" spans="18:70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65"/>
      <c r="BP1391" s="3"/>
      <c r="BQ1391" s="3"/>
      <c r="BR1391" s="3"/>
    </row>
    <row r="1392" spans="18:70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65"/>
      <c r="BP1392" s="3"/>
      <c r="BQ1392" s="3"/>
      <c r="BR1392" s="3"/>
    </row>
    <row r="1393" spans="18:70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65"/>
      <c r="BP1393" s="3"/>
      <c r="BQ1393" s="3"/>
      <c r="BR1393" s="3"/>
    </row>
    <row r="1394" spans="18:70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65"/>
      <c r="BP1394" s="3"/>
      <c r="BQ1394" s="3"/>
      <c r="BR1394" s="3"/>
    </row>
    <row r="1395" spans="18:70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65"/>
      <c r="BP1395" s="3"/>
      <c r="BQ1395" s="3"/>
      <c r="BR1395" s="3"/>
    </row>
    <row r="1396" spans="18:70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65"/>
      <c r="BP1396" s="3"/>
      <c r="BQ1396" s="3"/>
      <c r="BR1396" s="3"/>
    </row>
    <row r="1397" spans="18:70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65"/>
      <c r="BP1397" s="3"/>
      <c r="BQ1397" s="3"/>
      <c r="BR1397" s="3"/>
    </row>
    <row r="1398" spans="18:70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65"/>
      <c r="BP1398" s="3"/>
      <c r="BQ1398" s="3"/>
      <c r="BR1398" s="3"/>
    </row>
    <row r="1399" spans="18:70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65"/>
      <c r="BP1399" s="3"/>
      <c r="BQ1399" s="3"/>
      <c r="BR1399" s="3"/>
    </row>
    <row r="1400" spans="18:70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65"/>
      <c r="BP1400" s="3"/>
      <c r="BQ1400" s="3"/>
      <c r="BR1400" s="3"/>
    </row>
    <row r="1401" spans="18:70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65"/>
      <c r="BP1401" s="3"/>
      <c r="BQ1401" s="3"/>
      <c r="BR1401" s="3"/>
    </row>
    <row r="1402" spans="18:70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65"/>
      <c r="BP1402" s="3"/>
      <c r="BQ1402" s="3"/>
      <c r="BR1402" s="3"/>
    </row>
    <row r="1403" spans="18:70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65"/>
      <c r="BP1403" s="3"/>
      <c r="BQ1403" s="3"/>
      <c r="BR1403" s="3"/>
    </row>
    <row r="1404" spans="18:70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65"/>
      <c r="BP1404" s="3"/>
      <c r="BQ1404" s="3"/>
      <c r="BR1404" s="3"/>
    </row>
    <row r="1405" spans="18:70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65"/>
      <c r="BP1405" s="3"/>
      <c r="BQ1405" s="3"/>
      <c r="BR1405" s="3"/>
    </row>
    <row r="1406" spans="18:70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65"/>
      <c r="BP1406" s="3"/>
      <c r="BQ1406" s="3"/>
      <c r="BR1406" s="3"/>
    </row>
    <row r="1407" spans="18:70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65"/>
      <c r="BP1407" s="3"/>
      <c r="BQ1407" s="3"/>
      <c r="BR1407" s="3"/>
    </row>
    <row r="1408" spans="18:70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65"/>
      <c r="BP1408" s="3"/>
      <c r="BQ1408" s="3"/>
      <c r="BR1408" s="3"/>
    </row>
    <row r="1409" spans="18:70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65"/>
      <c r="BP1409" s="3"/>
      <c r="BQ1409" s="3"/>
      <c r="BR1409" s="3"/>
    </row>
    <row r="1410" spans="18:70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65"/>
      <c r="BP1410" s="3"/>
      <c r="BQ1410" s="3"/>
      <c r="BR1410" s="3"/>
    </row>
    <row r="1411" spans="18:70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65"/>
      <c r="BP1411" s="3"/>
      <c r="BQ1411" s="3"/>
      <c r="BR1411" s="3"/>
    </row>
    <row r="1412" spans="18:70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65"/>
      <c r="BP1412" s="3"/>
      <c r="BQ1412" s="3"/>
      <c r="BR1412" s="3"/>
    </row>
    <row r="1413" spans="18:70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65"/>
      <c r="BP1413" s="3"/>
      <c r="BQ1413" s="3"/>
      <c r="BR1413" s="3"/>
    </row>
    <row r="1414" spans="18:70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65"/>
      <c r="BP1414" s="3"/>
      <c r="BQ1414" s="3"/>
      <c r="BR1414" s="3"/>
    </row>
    <row r="1415" spans="18:70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65"/>
      <c r="BP1415" s="3"/>
      <c r="BQ1415" s="3"/>
      <c r="BR1415" s="3"/>
    </row>
    <row r="1416" spans="18:70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65"/>
      <c r="BP1416" s="3"/>
      <c r="BQ1416" s="3"/>
      <c r="BR1416" s="3"/>
    </row>
    <row r="1417" spans="18:70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65"/>
      <c r="BP1417" s="3"/>
      <c r="BQ1417" s="3"/>
      <c r="BR1417" s="3"/>
    </row>
    <row r="1418" spans="18:70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65"/>
      <c r="BP1418" s="3"/>
      <c r="BQ1418" s="3"/>
      <c r="BR1418" s="3"/>
    </row>
    <row r="1419" spans="18:70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65"/>
      <c r="BP1419" s="3"/>
      <c r="BQ1419" s="3"/>
      <c r="BR1419" s="3"/>
    </row>
    <row r="1420" spans="18:70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65"/>
      <c r="BP1420" s="3"/>
      <c r="BQ1420" s="3"/>
      <c r="BR1420" s="3"/>
    </row>
    <row r="1421" spans="18:70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65"/>
      <c r="BP1421" s="3"/>
      <c r="BQ1421" s="3"/>
      <c r="BR1421" s="3"/>
    </row>
    <row r="1422" spans="18:70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65"/>
      <c r="BP1422" s="3"/>
      <c r="BQ1422" s="3"/>
      <c r="BR1422" s="3"/>
    </row>
    <row r="1423" spans="18:70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65"/>
      <c r="BP1423" s="3"/>
      <c r="BQ1423" s="3"/>
      <c r="BR1423" s="3"/>
    </row>
    <row r="1424" spans="18:70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65"/>
      <c r="BP1424" s="3"/>
      <c r="BQ1424" s="3"/>
      <c r="BR1424" s="3"/>
    </row>
    <row r="1425" spans="18:70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65"/>
      <c r="BP1425" s="3"/>
      <c r="BQ1425" s="3"/>
      <c r="BR1425" s="3"/>
    </row>
    <row r="1426" spans="18:70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65"/>
      <c r="BP1426" s="3"/>
      <c r="BQ1426" s="3"/>
      <c r="BR1426" s="3"/>
    </row>
    <row r="1427" spans="18:70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65"/>
      <c r="BP1427" s="3"/>
      <c r="BQ1427" s="3"/>
      <c r="BR1427" s="3"/>
    </row>
    <row r="1428" spans="18:70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65"/>
      <c r="BP1428" s="3"/>
      <c r="BQ1428" s="3"/>
      <c r="BR1428" s="3"/>
    </row>
    <row r="1429" spans="18:70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65"/>
      <c r="BP1429" s="3"/>
      <c r="BQ1429" s="3"/>
      <c r="BR1429" s="3"/>
    </row>
    <row r="1430" spans="18:70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65"/>
      <c r="BP1430" s="3"/>
      <c r="BQ1430" s="3"/>
      <c r="BR1430" s="3"/>
    </row>
    <row r="1431" spans="18:70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65"/>
      <c r="BP1431" s="3"/>
      <c r="BQ1431" s="3"/>
      <c r="BR1431" s="3"/>
    </row>
    <row r="1432" spans="18:70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65"/>
      <c r="BP1432" s="3"/>
      <c r="BQ1432" s="3"/>
      <c r="BR1432" s="3"/>
    </row>
    <row r="1433" spans="18:70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65"/>
      <c r="BP1433" s="3"/>
      <c r="BQ1433" s="3"/>
      <c r="BR1433" s="3"/>
    </row>
    <row r="1434" spans="18:70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65"/>
      <c r="BP1434" s="3"/>
      <c r="BQ1434" s="3"/>
      <c r="BR1434" s="3"/>
    </row>
    <row r="1435" spans="18:70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65"/>
      <c r="BP1435" s="3"/>
      <c r="BQ1435" s="3"/>
      <c r="BR1435" s="3"/>
    </row>
    <row r="1436" spans="18:70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65"/>
      <c r="BP1436" s="3"/>
      <c r="BQ1436" s="3"/>
      <c r="BR1436" s="3"/>
    </row>
    <row r="1437" spans="18:70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65"/>
      <c r="BP1437" s="3"/>
      <c r="BQ1437" s="3"/>
      <c r="BR1437" s="3"/>
    </row>
    <row r="1438" spans="18:70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65"/>
      <c r="BP1438" s="3"/>
      <c r="BQ1438" s="3"/>
      <c r="BR1438" s="3"/>
    </row>
    <row r="1439" spans="18:70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65"/>
      <c r="BP1439" s="3"/>
      <c r="BQ1439" s="3"/>
      <c r="BR1439" s="3"/>
    </row>
    <row r="1440" spans="18:70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65"/>
      <c r="BP1440" s="3"/>
      <c r="BQ1440" s="3"/>
      <c r="BR1440" s="3"/>
    </row>
    <row r="1441" spans="18:70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65"/>
      <c r="BP1441" s="3"/>
      <c r="BQ1441" s="3"/>
      <c r="BR1441" s="3"/>
    </row>
    <row r="1442" spans="18:70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65"/>
      <c r="BP1442" s="3"/>
      <c r="BQ1442" s="3"/>
      <c r="BR1442" s="3"/>
    </row>
    <row r="1443" spans="18:70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65"/>
      <c r="BP1443" s="3"/>
      <c r="BQ1443" s="3"/>
      <c r="BR1443" s="3"/>
    </row>
    <row r="1444" spans="18:70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65"/>
      <c r="BP1444" s="3"/>
      <c r="BQ1444" s="3"/>
      <c r="BR1444" s="3"/>
    </row>
    <row r="1445" spans="18:70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65"/>
      <c r="BP1445" s="3"/>
      <c r="BQ1445" s="3"/>
      <c r="BR1445" s="3"/>
    </row>
    <row r="1446" spans="18:70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65"/>
      <c r="BP1446" s="3"/>
      <c r="BQ1446" s="3"/>
      <c r="BR1446" s="3"/>
    </row>
    <row r="1447" spans="18:70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65"/>
      <c r="BP1447" s="3"/>
      <c r="BQ1447" s="3"/>
      <c r="BR1447" s="3"/>
    </row>
    <row r="1448" spans="18:70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65"/>
      <c r="BP1448" s="3"/>
      <c r="BQ1448" s="3"/>
      <c r="BR1448" s="3"/>
    </row>
    <row r="1449" spans="18:70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65"/>
      <c r="BP1449" s="3"/>
      <c r="BQ1449" s="3"/>
      <c r="BR1449" s="3"/>
    </row>
    <row r="1450" spans="18:70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65"/>
      <c r="BP1450" s="3"/>
      <c r="BQ1450" s="3"/>
      <c r="BR1450" s="3"/>
    </row>
    <row r="1451" spans="18:70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65"/>
      <c r="BP1451" s="3"/>
      <c r="BQ1451" s="3"/>
      <c r="BR1451" s="3"/>
    </row>
    <row r="1452" spans="18:70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65"/>
      <c r="BP1452" s="3"/>
      <c r="BQ1452" s="3"/>
      <c r="BR1452" s="3"/>
    </row>
    <row r="1453" spans="18:70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65"/>
      <c r="BP1453" s="3"/>
      <c r="BQ1453" s="3"/>
      <c r="BR1453" s="3"/>
    </row>
    <row r="1454" spans="18:70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65"/>
      <c r="BP1454" s="3"/>
      <c r="BQ1454" s="3"/>
      <c r="BR1454" s="3"/>
    </row>
    <row r="1455" spans="18:70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65"/>
      <c r="BP1455" s="3"/>
      <c r="BQ1455" s="3"/>
      <c r="BR1455" s="3"/>
    </row>
    <row r="1456" spans="18:70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65"/>
      <c r="BP1456" s="3"/>
      <c r="BQ1456" s="3"/>
      <c r="BR1456" s="3"/>
    </row>
    <row r="1457" spans="18:70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65"/>
      <c r="BP1457" s="3"/>
      <c r="BQ1457" s="3"/>
      <c r="BR1457" s="3"/>
    </row>
    <row r="1458" spans="18:70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65"/>
      <c r="BP1458" s="3"/>
      <c r="BQ1458" s="3"/>
      <c r="BR1458" s="3"/>
    </row>
    <row r="1459" spans="18:70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65"/>
      <c r="BP1459" s="3"/>
      <c r="BQ1459" s="3"/>
      <c r="BR1459" s="3"/>
    </row>
    <row r="1460" spans="18:70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65"/>
      <c r="BP1460" s="3"/>
      <c r="BQ1460" s="3"/>
      <c r="BR1460" s="3"/>
    </row>
    <row r="1461" spans="18:70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65"/>
      <c r="BP1461" s="3"/>
      <c r="BQ1461" s="3"/>
      <c r="BR1461" s="3"/>
    </row>
    <row r="1462" spans="18:70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65"/>
      <c r="BP1462" s="3"/>
      <c r="BQ1462" s="3"/>
      <c r="BR1462" s="3"/>
    </row>
    <row r="1463" spans="18:70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65"/>
      <c r="BP1463" s="3"/>
      <c r="BQ1463" s="3"/>
      <c r="BR1463" s="3"/>
    </row>
    <row r="1464" spans="18:70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65"/>
      <c r="BP1464" s="3"/>
      <c r="BQ1464" s="3"/>
      <c r="BR1464" s="3"/>
    </row>
    <row r="1465" spans="18:70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65"/>
      <c r="BP1465" s="3"/>
      <c r="BQ1465" s="3"/>
      <c r="BR1465" s="3"/>
    </row>
    <row r="1466" spans="18:70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65"/>
      <c r="BP1466" s="3"/>
      <c r="BQ1466" s="3"/>
      <c r="BR1466" s="3"/>
    </row>
    <row r="1467" spans="18:70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65"/>
      <c r="BP1467" s="3"/>
      <c r="BQ1467" s="3"/>
      <c r="BR1467" s="3"/>
    </row>
    <row r="1468" spans="18:70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65"/>
      <c r="BP1468" s="3"/>
      <c r="BQ1468" s="3"/>
      <c r="BR1468" s="3"/>
    </row>
    <row r="1469" spans="18:70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65"/>
      <c r="BP1469" s="3"/>
      <c r="BQ1469" s="3"/>
      <c r="BR1469" s="3"/>
    </row>
    <row r="1470" spans="18:70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65"/>
      <c r="BP1470" s="3"/>
      <c r="BQ1470" s="3"/>
      <c r="BR1470" s="3"/>
    </row>
    <row r="1471" spans="18:70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65"/>
      <c r="BP1471" s="3"/>
      <c r="BQ1471" s="3"/>
      <c r="BR1471" s="3"/>
    </row>
    <row r="1472" spans="18:70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65"/>
      <c r="BP1472" s="3"/>
      <c r="BQ1472" s="3"/>
      <c r="BR1472" s="3"/>
    </row>
    <row r="1473" spans="18:70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65"/>
      <c r="BP1473" s="3"/>
      <c r="BQ1473" s="3"/>
      <c r="BR1473" s="3"/>
    </row>
    <row r="1474" spans="18:70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65"/>
      <c r="BP1474" s="3"/>
      <c r="BQ1474" s="3"/>
      <c r="BR1474" s="3"/>
    </row>
    <row r="1475" spans="18:70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65"/>
      <c r="BP1475" s="3"/>
      <c r="BQ1475" s="3"/>
      <c r="BR1475" s="3"/>
    </row>
    <row r="1476" spans="18:70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65"/>
      <c r="BP1476" s="3"/>
      <c r="BQ1476" s="3"/>
      <c r="BR1476" s="3"/>
    </row>
    <row r="1477" spans="18:70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65"/>
      <c r="BP1477" s="3"/>
      <c r="BQ1477" s="3"/>
      <c r="BR1477" s="3"/>
    </row>
    <row r="1478" spans="18:70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65"/>
      <c r="BP1478" s="3"/>
      <c r="BQ1478" s="3"/>
      <c r="BR1478" s="3"/>
    </row>
    <row r="1479" spans="18:70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65"/>
      <c r="BP1479" s="3"/>
      <c r="BQ1479" s="3"/>
      <c r="BR1479" s="3"/>
    </row>
    <row r="1480" spans="18:70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65"/>
      <c r="BP1480" s="3"/>
      <c r="BQ1480" s="3"/>
      <c r="BR1480" s="3"/>
    </row>
    <row r="1481" spans="18:70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65"/>
      <c r="BP1481" s="3"/>
      <c r="BQ1481" s="3"/>
      <c r="BR1481" s="3"/>
    </row>
    <row r="1482" spans="18:70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65"/>
      <c r="BP1482" s="3"/>
      <c r="BQ1482" s="3"/>
      <c r="BR1482" s="3"/>
    </row>
    <row r="1483" spans="18:70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65"/>
      <c r="BP1483" s="3"/>
      <c r="BQ1483" s="3"/>
      <c r="BR1483" s="3"/>
    </row>
    <row r="1484" spans="18:70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65"/>
      <c r="BP1484" s="3"/>
      <c r="BQ1484" s="3"/>
      <c r="BR1484" s="3"/>
    </row>
    <row r="1485" spans="18:70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65"/>
      <c r="BP1485" s="3"/>
      <c r="BQ1485" s="3"/>
      <c r="BR1485" s="3"/>
    </row>
    <row r="1486" spans="18:70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65"/>
      <c r="BP1486" s="3"/>
      <c r="BQ1486" s="3"/>
      <c r="BR1486" s="3"/>
    </row>
    <row r="1487" spans="18:70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65"/>
      <c r="BP1487" s="3"/>
      <c r="BQ1487" s="3"/>
      <c r="BR1487" s="3"/>
    </row>
    <row r="1488" spans="18:70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65"/>
      <c r="BP1488" s="3"/>
      <c r="BQ1488" s="3"/>
      <c r="BR1488" s="3"/>
    </row>
    <row r="1489" spans="18:70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65"/>
      <c r="BP1489" s="3"/>
      <c r="BQ1489" s="3"/>
      <c r="BR1489" s="3"/>
    </row>
    <row r="1490" spans="18:70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65"/>
      <c r="BP1490" s="3"/>
      <c r="BQ1490" s="3"/>
      <c r="BR1490" s="3"/>
    </row>
    <row r="1491" spans="18:70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65"/>
      <c r="BP1491" s="3"/>
      <c r="BQ1491" s="3"/>
      <c r="BR1491" s="3"/>
    </row>
    <row r="1492" spans="18:70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65"/>
      <c r="BP1492" s="3"/>
      <c r="BQ1492" s="3"/>
      <c r="BR1492" s="3"/>
    </row>
    <row r="1493" spans="18:70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65"/>
      <c r="BP1493" s="3"/>
      <c r="BQ1493" s="3"/>
      <c r="BR1493" s="3"/>
    </row>
    <row r="1494" spans="18:70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65"/>
      <c r="BP1494" s="3"/>
      <c r="BQ1494" s="3"/>
      <c r="BR1494" s="3"/>
    </row>
    <row r="1495" spans="18:70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65"/>
      <c r="BP1495" s="3"/>
      <c r="BQ1495" s="3"/>
      <c r="BR1495" s="3"/>
    </row>
    <row r="1496" spans="18:70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65"/>
      <c r="BP1496" s="3"/>
      <c r="BQ1496" s="3"/>
      <c r="BR1496" s="3"/>
    </row>
    <row r="1497" spans="18:70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65"/>
      <c r="BP1497" s="3"/>
      <c r="BQ1497" s="3"/>
      <c r="BR1497" s="3"/>
    </row>
    <row r="1498" spans="18:70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65"/>
      <c r="BP1498" s="3"/>
      <c r="BQ1498" s="3"/>
      <c r="BR1498" s="3"/>
    </row>
    <row r="1499" spans="18:70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65"/>
      <c r="BP1499" s="3"/>
      <c r="BQ1499" s="3"/>
      <c r="BR1499" s="3"/>
    </row>
    <row r="1500" spans="18:70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65"/>
      <c r="BP1500" s="3"/>
      <c r="BQ1500" s="3"/>
      <c r="BR1500" s="3"/>
    </row>
    <row r="1501" spans="18:70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65"/>
      <c r="BP1501" s="3"/>
      <c r="BQ1501" s="3"/>
      <c r="BR1501" s="3"/>
    </row>
    <row r="1502" spans="18:70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65"/>
      <c r="BP1502" s="3"/>
      <c r="BQ1502" s="3"/>
      <c r="BR1502" s="3"/>
    </row>
    <row r="1503" spans="18:70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65"/>
      <c r="BP1503" s="3"/>
      <c r="BQ1503" s="3"/>
      <c r="BR1503" s="3"/>
    </row>
    <row r="1504" spans="18:70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65"/>
      <c r="BP1504" s="3"/>
      <c r="BQ1504" s="3"/>
      <c r="BR1504" s="3"/>
    </row>
    <row r="1505" spans="18:70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65"/>
      <c r="BP1505" s="3"/>
      <c r="BQ1505" s="3"/>
      <c r="BR1505" s="3"/>
    </row>
    <row r="1506" spans="18:70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65"/>
      <c r="BP1506" s="3"/>
      <c r="BQ1506" s="3"/>
      <c r="BR1506" s="3"/>
    </row>
    <row r="1507" spans="18:70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65"/>
      <c r="BP1507" s="3"/>
      <c r="BQ1507" s="3"/>
      <c r="BR1507" s="3"/>
    </row>
    <row r="1508" spans="18:70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65"/>
      <c r="BP1508" s="3"/>
      <c r="BQ1508" s="3"/>
      <c r="BR1508" s="3"/>
    </row>
    <row r="1509" spans="18:70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65"/>
      <c r="BP1509" s="3"/>
      <c r="BQ1509" s="3"/>
      <c r="BR1509" s="3"/>
    </row>
    <row r="1510" spans="18:70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65"/>
      <c r="BP1510" s="3"/>
      <c r="BQ1510" s="3"/>
      <c r="BR1510" s="3"/>
    </row>
    <row r="1511" spans="18:70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65"/>
      <c r="BP1511" s="3"/>
      <c r="BQ1511" s="3"/>
      <c r="BR1511" s="3"/>
    </row>
    <row r="1512" spans="18:70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65"/>
      <c r="BP1512" s="3"/>
      <c r="BQ1512" s="3"/>
      <c r="BR1512" s="3"/>
    </row>
    <row r="1513" spans="18:70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65"/>
      <c r="BP1513" s="3"/>
      <c r="BQ1513" s="3"/>
      <c r="BR1513" s="3"/>
    </row>
    <row r="1514" spans="18:70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65"/>
      <c r="BP1514" s="3"/>
      <c r="BQ1514" s="3"/>
      <c r="BR1514" s="3"/>
    </row>
    <row r="1515" spans="18:70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65"/>
      <c r="BP1515" s="3"/>
      <c r="BQ1515" s="3"/>
      <c r="BR1515" s="3"/>
    </row>
    <row r="1516" spans="18:70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65"/>
      <c r="BP1516" s="3"/>
      <c r="BQ1516" s="3"/>
      <c r="BR1516" s="3"/>
    </row>
    <row r="1517" spans="18:70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65"/>
      <c r="BP1517" s="3"/>
      <c r="BQ1517" s="3"/>
      <c r="BR1517" s="3"/>
    </row>
    <row r="1518" spans="18:70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65"/>
      <c r="BP1518" s="3"/>
      <c r="BQ1518" s="3"/>
      <c r="BR1518" s="3"/>
    </row>
    <row r="1519" spans="18:70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65"/>
      <c r="BP1519" s="3"/>
      <c r="BQ1519" s="3"/>
      <c r="BR1519" s="3"/>
    </row>
    <row r="1520" spans="18:70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65"/>
      <c r="BP1520" s="3"/>
      <c r="BQ1520" s="3"/>
      <c r="BR1520" s="3"/>
    </row>
    <row r="1521" spans="18:70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65"/>
      <c r="BP1521" s="3"/>
      <c r="BQ1521" s="3"/>
      <c r="BR1521" s="3"/>
    </row>
    <row r="1522" spans="18:70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65"/>
      <c r="BP1522" s="3"/>
      <c r="BQ1522" s="3"/>
      <c r="BR1522" s="3"/>
    </row>
    <row r="1523" spans="18:70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65"/>
      <c r="BP1523" s="3"/>
      <c r="BQ1523" s="3"/>
      <c r="BR1523" s="3"/>
    </row>
    <row r="1524" spans="18:70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65"/>
      <c r="BP1524" s="3"/>
      <c r="BQ1524" s="3"/>
      <c r="BR1524" s="3"/>
    </row>
    <row r="1525" spans="18:70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J1525" s="65"/>
      <c r="BP1525" s="3"/>
      <c r="BQ1525" s="3"/>
      <c r="BR1525" s="3"/>
    </row>
    <row r="1526" spans="18:70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J1526" s="65"/>
      <c r="BP1526" s="3"/>
      <c r="BQ1526" s="3"/>
      <c r="BR1526" s="3"/>
    </row>
    <row r="1527" spans="18:70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J1527" s="65"/>
      <c r="BP1527" s="3"/>
      <c r="BQ1527" s="3"/>
      <c r="BR1527" s="3"/>
    </row>
    <row r="1528" spans="18:70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J1528" s="65"/>
      <c r="BP1528" s="3"/>
      <c r="BQ1528" s="3"/>
      <c r="BR1528" s="3"/>
    </row>
    <row r="1529" spans="18:70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J1529" s="65"/>
      <c r="BP1529" s="3"/>
      <c r="BQ1529" s="3"/>
      <c r="BR1529" s="3"/>
    </row>
    <row r="1530" spans="18:70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J1530" s="65"/>
      <c r="BP1530" s="3"/>
      <c r="BQ1530" s="3"/>
      <c r="BR1530" s="3"/>
    </row>
    <row r="1531" spans="18:70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J1531" s="65"/>
      <c r="BP1531" s="3"/>
      <c r="BQ1531" s="3"/>
      <c r="BR1531" s="3"/>
    </row>
    <row r="1532" spans="18:70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J1532" s="65"/>
      <c r="BP1532" s="3"/>
      <c r="BQ1532" s="3"/>
      <c r="BR1532" s="3"/>
    </row>
    <row r="1533" spans="18:70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J1533" s="65"/>
      <c r="BP1533" s="3"/>
      <c r="BQ1533" s="3"/>
      <c r="BR1533" s="3"/>
    </row>
    <row r="1534" spans="18:70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J1534" s="65"/>
      <c r="BP1534" s="3"/>
      <c r="BQ1534" s="3"/>
      <c r="BR1534" s="3"/>
    </row>
    <row r="1535" spans="18:70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J1535" s="65"/>
      <c r="BP1535" s="3"/>
      <c r="BQ1535" s="3"/>
      <c r="BR1535" s="3"/>
    </row>
    <row r="1536" spans="18:70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J1536" s="65"/>
      <c r="BP1536" s="3"/>
      <c r="BQ1536" s="3"/>
      <c r="BR1536" s="3"/>
    </row>
    <row r="1537" spans="18:70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J1537" s="65"/>
      <c r="BP1537" s="3"/>
      <c r="BQ1537" s="3"/>
      <c r="BR1537" s="3"/>
    </row>
    <row r="1538" spans="18:70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J1538" s="65"/>
      <c r="BP1538" s="3"/>
      <c r="BQ1538" s="3"/>
      <c r="BR1538" s="3"/>
    </row>
    <row r="1539" spans="18:70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J1539" s="65"/>
      <c r="BP1539" s="3"/>
      <c r="BQ1539" s="3"/>
      <c r="BR1539" s="3"/>
    </row>
    <row r="1540" spans="18:70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J1540" s="65"/>
      <c r="BP1540" s="3"/>
      <c r="BQ1540" s="3"/>
      <c r="BR1540" s="3"/>
    </row>
    <row r="1541" spans="18:70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J1541" s="65"/>
      <c r="BP1541" s="3"/>
      <c r="BQ1541" s="3"/>
      <c r="BR1541" s="3"/>
    </row>
    <row r="1542" spans="18:70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J1542" s="65"/>
      <c r="BP1542" s="3"/>
      <c r="BQ1542" s="3"/>
      <c r="BR1542" s="3"/>
    </row>
    <row r="1543" spans="18:70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J1543" s="65"/>
      <c r="BP1543" s="3"/>
      <c r="BQ1543" s="3"/>
      <c r="BR1543" s="3"/>
    </row>
    <row r="1544" spans="18:70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J1544" s="65"/>
      <c r="BP1544" s="3"/>
      <c r="BQ1544" s="3"/>
      <c r="BR1544" s="3"/>
    </row>
    <row r="1545" spans="18:70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J1545" s="65"/>
      <c r="BP1545" s="3"/>
      <c r="BQ1545" s="3"/>
      <c r="BR1545" s="3"/>
    </row>
    <row r="1546" spans="18:70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J1546" s="65"/>
      <c r="BP1546" s="3"/>
      <c r="BQ1546" s="3"/>
      <c r="BR1546" s="3"/>
    </row>
    <row r="1547" spans="18:70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J1547" s="65"/>
      <c r="BP1547" s="3"/>
      <c r="BQ1547" s="3"/>
      <c r="BR1547" s="3"/>
    </row>
    <row r="1548" spans="18:70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J1548" s="65"/>
      <c r="BP1548" s="3"/>
      <c r="BQ1548" s="3"/>
      <c r="BR1548" s="3"/>
    </row>
    <row r="1549" spans="18:70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J1549" s="65"/>
      <c r="BP1549" s="3"/>
      <c r="BQ1549" s="3"/>
      <c r="BR1549" s="3"/>
    </row>
    <row r="1550" spans="18:70" x14ac:dyDescent="0.25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J1550" s="65"/>
      <c r="BP1550" s="3"/>
      <c r="BQ1550" s="3"/>
      <c r="BR1550" s="3"/>
    </row>
    <row r="1551" spans="18:70" x14ac:dyDescent="0.25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J1551" s="65"/>
      <c r="BP1551" s="3"/>
      <c r="BQ1551" s="3"/>
      <c r="BR1551" s="3"/>
    </row>
    <row r="1552" spans="18:70" x14ac:dyDescent="0.25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J1552" s="65"/>
      <c r="BP1552" s="3"/>
      <c r="BQ1552" s="3"/>
      <c r="BR1552" s="3"/>
    </row>
    <row r="1553" spans="18:70" x14ac:dyDescent="0.25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J1553" s="65"/>
      <c r="BP1553" s="3"/>
      <c r="BQ1553" s="3"/>
      <c r="BR1553" s="3"/>
    </row>
    <row r="1554" spans="18:70" x14ac:dyDescent="0.25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J1554" s="65"/>
      <c r="BP1554" s="3"/>
      <c r="BQ1554" s="3"/>
      <c r="BR1554" s="3"/>
    </row>
    <row r="1555" spans="18:70" x14ac:dyDescent="0.25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J1555" s="65"/>
      <c r="BP1555" s="3"/>
      <c r="BQ1555" s="3"/>
      <c r="BR1555" s="3"/>
    </row>
    <row r="1556" spans="18:70" x14ac:dyDescent="0.25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J1556" s="65"/>
      <c r="BP1556" s="3"/>
      <c r="BQ1556" s="3"/>
      <c r="BR1556" s="3"/>
    </row>
    <row r="1557" spans="18:70" x14ac:dyDescent="0.25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J1557" s="65"/>
      <c r="BP1557" s="3"/>
      <c r="BQ1557" s="3"/>
      <c r="BR1557" s="3"/>
    </row>
    <row r="1558" spans="18:70" x14ac:dyDescent="0.25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J1558" s="65"/>
      <c r="BP1558" s="3"/>
      <c r="BQ1558" s="3"/>
      <c r="BR1558" s="3"/>
    </row>
    <row r="1559" spans="18:70" x14ac:dyDescent="0.25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J1559" s="65"/>
      <c r="BP1559" s="3"/>
      <c r="BQ1559" s="3"/>
      <c r="BR1559" s="3"/>
    </row>
    <row r="1560" spans="18:70" x14ac:dyDescent="0.25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J1560" s="65"/>
      <c r="BP1560" s="3"/>
      <c r="BQ1560" s="3"/>
      <c r="BR1560" s="3"/>
    </row>
    <row r="1561" spans="18:70" x14ac:dyDescent="0.25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J1561" s="65"/>
      <c r="BP1561" s="3"/>
      <c r="BQ1561" s="3"/>
      <c r="BR1561" s="3"/>
    </row>
    <row r="1562" spans="18:70" x14ac:dyDescent="0.25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J1562" s="65"/>
      <c r="BP1562" s="3"/>
      <c r="BQ1562" s="3"/>
      <c r="BR1562" s="3"/>
    </row>
    <row r="1563" spans="18:70" x14ac:dyDescent="0.25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J1563" s="65"/>
      <c r="BP1563" s="3"/>
      <c r="BQ1563" s="3"/>
      <c r="BR1563" s="3"/>
    </row>
    <row r="1564" spans="18:70" x14ac:dyDescent="0.25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</row>
    <row r="1565" spans="18:70" x14ac:dyDescent="0.25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</row>
  </sheetData>
  <mergeCells count="1436">
    <mergeCell ref="A125:A126"/>
    <mergeCell ref="B113:O113"/>
    <mergeCell ref="A171:D171"/>
    <mergeCell ref="E189:BE189"/>
    <mergeCell ref="BF189:BI189"/>
    <mergeCell ref="A191:D191"/>
    <mergeCell ref="A146:D146"/>
    <mergeCell ref="B7:H7"/>
    <mergeCell ref="AB99:AC99"/>
    <mergeCell ref="AD136:AE136"/>
    <mergeCell ref="AF136:AH136"/>
    <mergeCell ref="AI136:AK136"/>
    <mergeCell ref="AL137:AN137"/>
    <mergeCell ref="AO137:AQ137"/>
    <mergeCell ref="AU137:AW137"/>
    <mergeCell ref="BD99:BE99"/>
    <mergeCell ref="AB124:AC124"/>
    <mergeCell ref="AB137:AC137"/>
    <mergeCell ref="BJ202:BW202"/>
    <mergeCell ref="E158:BE158"/>
    <mergeCell ref="BD103:BE103"/>
    <mergeCell ref="A181:D181"/>
    <mergeCell ref="E181:BE181"/>
    <mergeCell ref="BF181:BI181"/>
    <mergeCell ref="T55:U55"/>
    <mergeCell ref="V55:W55"/>
    <mergeCell ref="T93:U93"/>
    <mergeCell ref="V93:W93"/>
    <mergeCell ref="T113:U113"/>
    <mergeCell ref="V113:W113"/>
    <mergeCell ref="BF123:BI123"/>
    <mergeCell ref="BF55:BI55"/>
    <mergeCell ref="X92:Y92"/>
    <mergeCell ref="Z92:AA92"/>
    <mergeCell ref="AB92:AC92"/>
    <mergeCell ref="AD92:AE92"/>
    <mergeCell ref="AB94:AC94"/>
    <mergeCell ref="AD94:AE94"/>
    <mergeCell ref="BD94:BE94"/>
    <mergeCell ref="BF113:BI113"/>
    <mergeCell ref="H141:J142"/>
    <mergeCell ref="K141:M142"/>
    <mergeCell ref="A173:D173"/>
    <mergeCell ref="AI149:AQ149"/>
    <mergeCell ref="A150:X151"/>
    <mergeCell ref="AI150:BH151"/>
    <mergeCell ref="A152:G152"/>
    <mergeCell ref="BF168:BI168"/>
    <mergeCell ref="A169:D169"/>
    <mergeCell ref="E169:BE169"/>
    <mergeCell ref="BF169:BI169"/>
    <mergeCell ref="A177:D177"/>
    <mergeCell ref="E177:BE177"/>
    <mergeCell ref="P55:Q55"/>
    <mergeCell ref="R55:S55"/>
    <mergeCell ref="X55:Y55"/>
    <mergeCell ref="Z55:AA55"/>
    <mergeCell ref="AB55:AC55"/>
    <mergeCell ref="AD55:AE55"/>
    <mergeCell ref="BF60:BI60"/>
    <mergeCell ref="BF67:BI67"/>
    <mergeCell ref="A58:A59"/>
    <mergeCell ref="E171:BE171"/>
    <mergeCell ref="BF171:BI171"/>
    <mergeCell ref="BF177:BI177"/>
    <mergeCell ref="AF139:AT139"/>
    <mergeCell ref="AU139:BI139"/>
    <mergeCell ref="A140:G140"/>
    <mergeCell ref="H140:J140"/>
    <mergeCell ref="K140:M140"/>
    <mergeCell ref="N140:P140"/>
    <mergeCell ref="BF59:BI59"/>
    <mergeCell ref="AP246:AU246"/>
    <mergeCell ref="A212:D212"/>
    <mergeCell ref="E212:BE212"/>
    <mergeCell ref="BF212:BI212"/>
    <mergeCell ref="A213:D213"/>
    <mergeCell ref="E213:BE213"/>
    <mergeCell ref="BF213:BI213"/>
    <mergeCell ref="A214:D214"/>
    <mergeCell ref="E214:BE214"/>
    <mergeCell ref="A239:AE240"/>
    <mergeCell ref="AI239:BI240"/>
    <mergeCell ref="AP241:AU241"/>
    <mergeCell ref="A242:I242"/>
    <mergeCell ref="J242:L242"/>
    <mergeCell ref="AI242:AO242"/>
    <mergeCell ref="AP242:AR242"/>
    <mergeCell ref="BF214:BI214"/>
    <mergeCell ref="A224:D224"/>
    <mergeCell ref="E224:BE224"/>
    <mergeCell ref="BF224:BI224"/>
    <mergeCell ref="AI215:AQ215"/>
    <mergeCell ref="A216:X217"/>
    <mergeCell ref="AI216:BH217"/>
    <mergeCell ref="A218:G218"/>
    <mergeCell ref="H218:Q218"/>
    <mergeCell ref="AP218:AW218"/>
    <mergeCell ref="A230:D230"/>
    <mergeCell ref="E230:BE230"/>
    <mergeCell ref="BF230:BI230"/>
    <mergeCell ref="A219:G219"/>
    <mergeCell ref="H219:J219"/>
    <mergeCell ref="AI219:AO219"/>
    <mergeCell ref="A139:P139"/>
    <mergeCell ref="Q139:AE139"/>
    <mergeCell ref="X125:Y125"/>
    <mergeCell ref="A175:D175"/>
    <mergeCell ref="E175:BE175"/>
    <mergeCell ref="BF175:BI175"/>
    <mergeCell ref="A182:D182"/>
    <mergeCell ref="E146:BE146"/>
    <mergeCell ref="BF137:BI137"/>
    <mergeCell ref="BF146:BI146"/>
    <mergeCell ref="AU140:BI142"/>
    <mergeCell ref="Z141:AB141"/>
    <mergeCell ref="AC141:AE141"/>
    <mergeCell ref="AF141:AJ142"/>
    <mergeCell ref="AK141:AO142"/>
    <mergeCell ref="BD137:BE137"/>
    <mergeCell ref="BF158:BI158"/>
    <mergeCell ref="E172:BE172"/>
    <mergeCell ref="BF172:BI172"/>
    <mergeCell ref="E180:BE180"/>
    <mergeCell ref="BF180:BI180"/>
    <mergeCell ref="A178:D178"/>
    <mergeCell ref="AI137:AK137"/>
    <mergeCell ref="Q140:V140"/>
    <mergeCell ref="A148:D148"/>
    <mergeCell ref="T137:U137"/>
    <mergeCell ref="V137:W137"/>
    <mergeCell ref="X137:Y137"/>
    <mergeCell ref="Z137:AA137"/>
    <mergeCell ref="AX137:AZ137"/>
    <mergeCell ref="BA137:BC137"/>
    <mergeCell ref="A179:D179"/>
    <mergeCell ref="AP141:AT142"/>
    <mergeCell ref="A176:D176"/>
    <mergeCell ref="H153:J153"/>
    <mergeCell ref="AI153:AO153"/>
    <mergeCell ref="AP153:AR153"/>
    <mergeCell ref="N141:P142"/>
    <mergeCell ref="A174:D174"/>
    <mergeCell ref="A164:D164"/>
    <mergeCell ref="E164:BE164"/>
    <mergeCell ref="BF164:BI164"/>
    <mergeCell ref="A165:D165"/>
    <mergeCell ref="E165:BE165"/>
    <mergeCell ref="BF165:BI165"/>
    <mergeCell ref="E174:BE174"/>
    <mergeCell ref="A170:D170"/>
    <mergeCell ref="E170:BE170"/>
    <mergeCell ref="BF167:BI167"/>
    <mergeCell ref="A168:D168"/>
    <mergeCell ref="E168:BE168"/>
    <mergeCell ref="E148:BE148"/>
    <mergeCell ref="H152:Q152"/>
    <mergeCell ref="AP152:AW152"/>
    <mergeCell ref="A153:G153"/>
    <mergeCell ref="E147:BE147"/>
    <mergeCell ref="BF147:BI147"/>
    <mergeCell ref="Q142:V142"/>
    <mergeCell ref="W142:Y142"/>
    <mergeCell ref="Z142:AB142"/>
    <mergeCell ref="AC142:AE142"/>
    <mergeCell ref="Q141:V141"/>
    <mergeCell ref="W141:Y141"/>
    <mergeCell ref="A141:G142"/>
    <mergeCell ref="A147:D147"/>
    <mergeCell ref="E191:BE191"/>
    <mergeCell ref="A184:D184"/>
    <mergeCell ref="BF184:BI184"/>
    <mergeCell ref="E186:BE186"/>
    <mergeCell ref="A183:D183"/>
    <mergeCell ref="A189:D189"/>
    <mergeCell ref="A166:D166"/>
    <mergeCell ref="E166:BE166"/>
    <mergeCell ref="BF166:BI166"/>
    <mergeCell ref="A167:D167"/>
    <mergeCell ref="E167:BE167"/>
    <mergeCell ref="A200:D200"/>
    <mergeCell ref="A187:D187"/>
    <mergeCell ref="BF191:BI191"/>
    <mergeCell ref="E183:BE183"/>
    <mergeCell ref="BF195:BI195"/>
    <mergeCell ref="E187:BE187"/>
    <mergeCell ref="BF187:BI187"/>
    <mergeCell ref="BF193:BI193"/>
    <mergeCell ref="A193:D193"/>
    <mergeCell ref="BF183:BI183"/>
    <mergeCell ref="E184:BE184"/>
    <mergeCell ref="E195:BE195"/>
    <mergeCell ref="BF148:BI148"/>
    <mergeCell ref="E182:BE182"/>
    <mergeCell ref="E179:BE179"/>
    <mergeCell ref="BF179:BI179"/>
    <mergeCell ref="A180:D180"/>
    <mergeCell ref="BF198:BI198"/>
    <mergeCell ref="BF186:BI186"/>
    <mergeCell ref="BF182:BI182"/>
    <mergeCell ref="E185:BE185"/>
    <mergeCell ref="BF185:BI185"/>
    <mergeCell ref="E178:BE178"/>
    <mergeCell ref="BF178:BI178"/>
    <mergeCell ref="A188:D188"/>
    <mergeCell ref="E188:BE188"/>
    <mergeCell ref="BF188:BI188"/>
    <mergeCell ref="E173:BE173"/>
    <mergeCell ref="BF173:BI173"/>
    <mergeCell ref="A192:D192"/>
    <mergeCell ref="E192:BE192"/>
    <mergeCell ref="E176:BE176"/>
    <mergeCell ref="BF176:BI176"/>
    <mergeCell ref="BF170:BI170"/>
    <mergeCell ref="BF174:BI174"/>
    <mergeCell ref="A247:I247"/>
    <mergeCell ref="A236:I236"/>
    <mergeCell ref="AI236:AO236"/>
    <mergeCell ref="A241:I241"/>
    <mergeCell ref="BF194:BI194"/>
    <mergeCell ref="A195:D195"/>
    <mergeCell ref="BF206:BI206"/>
    <mergeCell ref="BF207:BI207"/>
    <mergeCell ref="BF208:BI208"/>
    <mergeCell ref="BF209:BI209"/>
    <mergeCell ref="BF210:BI210"/>
    <mergeCell ref="BF211:BI211"/>
    <mergeCell ref="A205:D205"/>
    <mergeCell ref="E196:BE196"/>
    <mergeCell ref="BF196:BI196"/>
    <mergeCell ref="A197:D197"/>
    <mergeCell ref="E197:BE197"/>
    <mergeCell ref="BF197:BI197"/>
    <mergeCell ref="A198:D198"/>
    <mergeCell ref="E198:BE198"/>
    <mergeCell ref="E200:BE200"/>
    <mergeCell ref="BF200:BI200"/>
    <mergeCell ref="A201:D201"/>
    <mergeCell ref="E202:BE202"/>
    <mergeCell ref="BF202:BI202"/>
    <mergeCell ref="BF203:BI203"/>
    <mergeCell ref="A237:I237"/>
    <mergeCell ref="J237:L237"/>
    <mergeCell ref="AI237:AO237"/>
    <mergeCell ref="AP237:AR237"/>
    <mergeCell ref="A232:BI232"/>
    <mergeCell ref="AP219:AR219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X43:Y43"/>
    <mergeCell ref="X103:Y103"/>
    <mergeCell ref="Z103:AA103"/>
    <mergeCell ref="AB103:AC103"/>
    <mergeCell ref="AD103:AE103"/>
    <mergeCell ref="A101:A102"/>
    <mergeCell ref="B101:O101"/>
    <mergeCell ref="R101:S101"/>
    <mergeCell ref="T101:U101"/>
    <mergeCell ref="V101:W101"/>
    <mergeCell ref="B102:O102"/>
    <mergeCell ref="T102:U102"/>
    <mergeCell ref="Z94:AA94"/>
    <mergeCell ref="R97:S97"/>
    <mergeCell ref="Z97:AA97"/>
    <mergeCell ref="AB97:AC97"/>
    <mergeCell ref="AD97:AE97"/>
    <mergeCell ref="BD97:BE97"/>
    <mergeCell ref="BF97:BI97"/>
    <mergeCell ref="AD100:AE100"/>
    <mergeCell ref="X102:Y102"/>
    <mergeCell ref="Z102:AA102"/>
    <mergeCell ref="R102:S102"/>
    <mergeCell ref="Z111:AA111"/>
    <mergeCell ref="AB111:AC111"/>
    <mergeCell ref="AD111:AE111"/>
    <mergeCell ref="BD111:BE111"/>
    <mergeCell ref="Z140:AB140"/>
    <mergeCell ref="AC140:AE140"/>
    <mergeCell ref="AF140:AJ140"/>
    <mergeCell ref="AK140:AO140"/>
    <mergeCell ref="AP140:AT140"/>
    <mergeCell ref="W140:Y140"/>
    <mergeCell ref="AR137:AT137"/>
    <mergeCell ref="X134:Y134"/>
    <mergeCell ref="Z134:AA134"/>
    <mergeCell ref="AB134:AC134"/>
    <mergeCell ref="AR135:AT135"/>
    <mergeCell ref="AU135:AW135"/>
    <mergeCell ref="AX135:AZ135"/>
    <mergeCell ref="BA135:BC135"/>
    <mergeCell ref="AI133:AK133"/>
    <mergeCell ref="AL133:AN133"/>
    <mergeCell ref="AO133:AQ133"/>
    <mergeCell ref="AR133:AT133"/>
    <mergeCell ref="AU133:AW133"/>
    <mergeCell ref="V133:W133"/>
    <mergeCell ref="X133:Y133"/>
    <mergeCell ref="Z133:AA133"/>
    <mergeCell ref="AB133:AC133"/>
    <mergeCell ref="AD133:AE133"/>
    <mergeCell ref="BA133:BC133"/>
    <mergeCell ref="AD137:AE137"/>
    <mergeCell ref="AF137:AH137"/>
    <mergeCell ref="T136:U136"/>
    <mergeCell ref="V136:W136"/>
    <mergeCell ref="X136:Y136"/>
    <mergeCell ref="Z136:AA136"/>
    <mergeCell ref="AB136:AC136"/>
    <mergeCell ref="BF132:BI132"/>
    <mergeCell ref="T133:U133"/>
    <mergeCell ref="X91:Y91"/>
    <mergeCell ref="BD92:BE92"/>
    <mergeCell ref="A95:A96"/>
    <mergeCell ref="B95:O95"/>
    <mergeCell ref="R95:S95"/>
    <mergeCell ref="T95:U95"/>
    <mergeCell ref="V95:W95"/>
    <mergeCell ref="P98:Q98"/>
    <mergeCell ref="R98:S98"/>
    <mergeCell ref="B93:O93"/>
    <mergeCell ref="Z125:AA125"/>
    <mergeCell ref="AB125:AC125"/>
    <mergeCell ref="AD125:AE125"/>
    <mergeCell ref="X114:Y114"/>
    <mergeCell ref="Z114:AA114"/>
    <mergeCell ref="AB114:AC114"/>
    <mergeCell ref="AD114:AE114"/>
    <mergeCell ref="X124:Y124"/>
    <mergeCell ref="B103:O103"/>
    <mergeCell ref="P103:Q103"/>
    <mergeCell ref="R103:S103"/>
    <mergeCell ref="T103:U103"/>
    <mergeCell ref="V103:W103"/>
    <mergeCell ref="BD125:BE125"/>
    <mergeCell ref="B125:O125"/>
    <mergeCell ref="AD134:AE134"/>
    <mergeCell ref="AF134:AH134"/>
    <mergeCell ref="AI134:AK134"/>
    <mergeCell ref="AL134:AN134"/>
    <mergeCell ref="AO134:AQ134"/>
    <mergeCell ref="AR134:AT134"/>
    <mergeCell ref="AX133:AZ133"/>
    <mergeCell ref="AD132:AE132"/>
    <mergeCell ref="BD132:BE132"/>
    <mergeCell ref="Z131:AA131"/>
    <mergeCell ref="AB131:AC131"/>
    <mergeCell ref="A136:S136"/>
    <mergeCell ref="BF135:BI135"/>
    <mergeCell ref="AB135:AC135"/>
    <mergeCell ref="AD135:AE135"/>
    <mergeCell ref="AF135:AH135"/>
    <mergeCell ref="AI135:AK135"/>
    <mergeCell ref="AL135:AN135"/>
    <mergeCell ref="AO135:AQ135"/>
    <mergeCell ref="AU134:AW134"/>
    <mergeCell ref="AX134:AZ134"/>
    <mergeCell ref="BA134:BC134"/>
    <mergeCell ref="BD134:BE134"/>
    <mergeCell ref="BF134:BI134"/>
    <mergeCell ref="AU136:AW136"/>
    <mergeCell ref="AX136:AZ136"/>
    <mergeCell ref="BA136:BC136"/>
    <mergeCell ref="BD136:BE136"/>
    <mergeCell ref="BF136:BI136"/>
    <mergeCell ref="AL136:AN136"/>
    <mergeCell ref="AO136:AQ136"/>
    <mergeCell ref="AR136:AT136"/>
    <mergeCell ref="BD133:BE133"/>
    <mergeCell ref="BF133:BI133"/>
    <mergeCell ref="A134:S134"/>
    <mergeCell ref="T134:U134"/>
    <mergeCell ref="V134:W134"/>
    <mergeCell ref="BD135:BE135"/>
    <mergeCell ref="AF133:AH133"/>
    <mergeCell ref="AD131:AE131"/>
    <mergeCell ref="BD131:BE131"/>
    <mergeCell ref="BF131:BI131"/>
    <mergeCell ref="B131:O131"/>
    <mergeCell ref="P131:Q131"/>
    <mergeCell ref="R131:S131"/>
    <mergeCell ref="T131:U131"/>
    <mergeCell ref="V131:W131"/>
    <mergeCell ref="X131:Y131"/>
    <mergeCell ref="X130:Y130"/>
    <mergeCell ref="Z130:AA130"/>
    <mergeCell ref="AB130:AC130"/>
    <mergeCell ref="AD130:AE130"/>
    <mergeCell ref="BD130:BE130"/>
    <mergeCell ref="BF130:BI130"/>
    <mergeCell ref="T132:U132"/>
    <mergeCell ref="V132:W132"/>
    <mergeCell ref="X132:Y132"/>
    <mergeCell ref="Z132:AA132"/>
    <mergeCell ref="AB132:AC132"/>
    <mergeCell ref="A135:S135"/>
    <mergeCell ref="T135:U135"/>
    <mergeCell ref="V135:W135"/>
    <mergeCell ref="X135:Y135"/>
    <mergeCell ref="Z135:AA135"/>
    <mergeCell ref="Z129:AA129"/>
    <mergeCell ref="AB129:AC129"/>
    <mergeCell ref="AD129:AE129"/>
    <mergeCell ref="BD129:BE129"/>
    <mergeCell ref="BF129:BI129"/>
    <mergeCell ref="B128:O128"/>
    <mergeCell ref="P128:Q128"/>
    <mergeCell ref="R128:S128"/>
    <mergeCell ref="T128:U128"/>
    <mergeCell ref="V128:W128"/>
    <mergeCell ref="B130:O130"/>
    <mergeCell ref="P130:Q130"/>
    <mergeCell ref="R130:S130"/>
    <mergeCell ref="T130:U130"/>
    <mergeCell ref="V130:W130"/>
    <mergeCell ref="B129:O129"/>
    <mergeCell ref="P129:Q129"/>
    <mergeCell ref="R129:S129"/>
    <mergeCell ref="T129:U129"/>
    <mergeCell ref="V129:W129"/>
    <mergeCell ref="X129:Y129"/>
    <mergeCell ref="X128:Y128"/>
    <mergeCell ref="Z128:AA128"/>
    <mergeCell ref="AB128:AC128"/>
    <mergeCell ref="AD128:AE128"/>
    <mergeCell ref="BD128:BE128"/>
    <mergeCell ref="BF128:BI128"/>
    <mergeCell ref="AB112:AC112"/>
    <mergeCell ref="AD112:AE112"/>
    <mergeCell ref="BD112:BE112"/>
    <mergeCell ref="BF112:BI112"/>
    <mergeCell ref="T120:U120"/>
    <mergeCell ref="V120:W120"/>
    <mergeCell ref="X120:Y120"/>
    <mergeCell ref="Z120:AA120"/>
    <mergeCell ref="AB120:AC120"/>
    <mergeCell ref="BF120:BI120"/>
    <mergeCell ref="X119:Y119"/>
    <mergeCell ref="T127:U127"/>
    <mergeCell ref="V127:W127"/>
    <mergeCell ref="X127:Y127"/>
    <mergeCell ref="AB126:AC126"/>
    <mergeCell ref="AD126:AE126"/>
    <mergeCell ref="B126:O126"/>
    <mergeCell ref="T126:U126"/>
    <mergeCell ref="V126:W126"/>
    <mergeCell ref="BD126:BE126"/>
    <mergeCell ref="BF126:BI126"/>
    <mergeCell ref="P126:Q126"/>
    <mergeCell ref="R126:S126"/>
    <mergeCell ref="X126:Y126"/>
    <mergeCell ref="Z126:AA126"/>
    <mergeCell ref="R125:S125"/>
    <mergeCell ref="T125:U125"/>
    <mergeCell ref="V125:W125"/>
    <mergeCell ref="P125:Q125"/>
    <mergeCell ref="B124:O124"/>
    <mergeCell ref="R109:S109"/>
    <mergeCell ref="T109:U109"/>
    <mergeCell ref="V109:W109"/>
    <mergeCell ref="X109:Y109"/>
    <mergeCell ref="Z109:AA109"/>
    <mergeCell ref="AB109:AC109"/>
    <mergeCell ref="AD109:AE109"/>
    <mergeCell ref="BF109:BI109"/>
    <mergeCell ref="AD120:AE120"/>
    <mergeCell ref="BD120:BE120"/>
    <mergeCell ref="B112:O112"/>
    <mergeCell ref="P111:Q111"/>
    <mergeCell ref="R111:S111"/>
    <mergeCell ref="T111:U111"/>
    <mergeCell ref="V111:W111"/>
    <mergeCell ref="X111:Y111"/>
    <mergeCell ref="BF124:BI124"/>
    <mergeCell ref="R124:S124"/>
    <mergeCell ref="T124:U124"/>
    <mergeCell ref="V124:W124"/>
    <mergeCell ref="Z119:AA119"/>
    <mergeCell ref="AB119:AC119"/>
    <mergeCell ref="BF122:BI122"/>
    <mergeCell ref="AB113:AC113"/>
    <mergeCell ref="V121:W121"/>
    <mergeCell ref="V119:W119"/>
    <mergeCell ref="P112:Q112"/>
    <mergeCell ref="R112:S112"/>
    <mergeCell ref="T112:U112"/>
    <mergeCell ref="V112:W112"/>
    <mergeCell ref="X112:Y112"/>
    <mergeCell ref="Z112:AA112"/>
    <mergeCell ref="BD114:BE114"/>
    <mergeCell ref="BF114:BI114"/>
    <mergeCell ref="B114:O114"/>
    <mergeCell ref="P114:Q114"/>
    <mergeCell ref="R114:S114"/>
    <mergeCell ref="T114:U114"/>
    <mergeCell ref="V114:W114"/>
    <mergeCell ref="T123:U123"/>
    <mergeCell ref="V123:W123"/>
    <mergeCell ref="X123:Y123"/>
    <mergeCell ref="Z123:AA123"/>
    <mergeCell ref="AB123:AC123"/>
    <mergeCell ref="AD123:AE123"/>
    <mergeCell ref="Z124:AA124"/>
    <mergeCell ref="B120:O120"/>
    <mergeCell ref="P120:Q120"/>
    <mergeCell ref="R120:S120"/>
    <mergeCell ref="BF99:BI99"/>
    <mergeCell ref="BD102:BE102"/>
    <mergeCell ref="BF102:BI102"/>
    <mergeCell ref="Z98:AA98"/>
    <mergeCell ref="AB98:AC98"/>
    <mergeCell ref="AD98:AE98"/>
    <mergeCell ref="BD98:BE98"/>
    <mergeCell ref="BF98:BI98"/>
    <mergeCell ref="B100:O100"/>
    <mergeCell ref="P99:Q99"/>
    <mergeCell ref="R99:S99"/>
    <mergeCell ref="T99:U99"/>
    <mergeCell ref="V99:W99"/>
    <mergeCell ref="X99:Y99"/>
    <mergeCell ref="X101:Y101"/>
    <mergeCell ref="Z101:AA101"/>
    <mergeCell ref="AB101:AC101"/>
    <mergeCell ref="AD101:AE101"/>
    <mergeCell ref="BD101:BE101"/>
    <mergeCell ref="BF101:BI101"/>
    <mergeCell ref="AB100:AC100"/>
    <mergeCell ref="B98:O98"/>
    <mergeCell ref="T98:U98"/>
    <mergeCell ref="X98:Y98"/>
    <mergeCell ref="B99:O99"/>
    <mergeCell ref="BF100:BI100"/>
    <mergeCell ref="BD100:BE100"/>
    <mergeCell ref="V98:W98"/>
    <mergeCell ref="P101:Q101"/>
    <mergeCell ref="T100:U100"/>
    <mergeCell ref="V100:W100"/>
    <mergeCell ref="AD99:AE99"/>
    <mergeCell ref="BF94:BI94"/>
    <mergeCell ref="AB96:AC96"/>
    <mergeCell ref="AD96:AE96"/>
    <mergeCell ref="BD96:BE96"/>
    <mergeCell ref="BF96:BI96"/>
    <mergeCell ref="BF95:BI95"/>
    <mergeCell ref="B96:O96"/>
    <mergeCell ref="R96:S96"/>
    <mergeCell ref="T96:U96"/>
    <mergeCell ref="V96:W96"/>
    <mergeCell ref="X96:Y96"/>
    <mergeCell ref="Z96:AA96"/>
    <mergeCell ref="X95:Y95"/>
    <mergeCell ref="Z95:AA95"/>
    <mergeCell ref="AB95:AC95"/>
    <mergeCell ref="AD95:AE95"/>
    <mergeCell ref="B94:O94"/>
    <mergeCell ref="V94:W94"/>
    <mergeCell ref="X94:Y94"/>
    <mergeCell ref="BD95:BE95"/>
    <mergeCell ref="P94:Q94"/>
    <mergeCell ref="R94:S94"/>
    <mergeCell ref="T94:U94"/>
    <mergeCell ref="BF89:BI89"/>
    <mergeCell ref="B90:O90"/>
    <mergeCell ref="P90:Q90"/>
    <mergeCell ref="R90:S90"/>
    <mergeCell ref="T90:U90"/>
    <mergeCell ref="V90:W90"/>
    <mergeCell ref="B89:O89"/>
    <mergeCell ref="P89:Q89"/>
    <mergeCell ref="R89:S89"/>
    <mergeCell ref="T89:U89"/>
    <mergeCell ref="V89:W89"/>
    <mergeCell ref="X89:Y89"/>
    <mergeCell ref="X90:Y90"/>
    <mergeCell ref="Z90:AA90"/>
    <mergeCell ref="AB90:AC90"/>
    <mergeCell ref="AD90:AE90"/>
    <mergeCell ref="BF92:BI92"/>
    <mergeCell ref="Z91:AA91"/>
    <mergeCell ref="AB91:AC91"/>
    <mergeCell ref="AD91:AE91"/>
    <mergeCell ref="BD91:BE91"/>
    <mergeCell ref="BF91:BI91"/>
    <mergeCell ref="B92:O92"/>
    <mergeCell ref="P92:Q92"/>
    <mergeCell ref="R92:S92"/>
    <mergeCell ref="T92:U92"/>
    <mergeCell ref="V92:W92"/>
    <mergeCell ref="B91:O91"/>
    <mergeCell ref="P91:Q91"/>
    <mergeCell ref="R91:S91"/>
    <mergeCell ref="T91:U91"/>
    <mergeCell ref="V91:W91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X72:Y72"/>
    <mergeCell ref="X73:Y73"/>
    <mergeCell ref="Z73:AA73"/>
    <mergeCell ref="AB73:AC73"/>
    <mergeCell ref="AD73:AE73"/>
    <mergeCell ref="BF88:BI88"/>
    <mergeCell ref="Z74:AA74"/>
    <mergeCell ref="AB74:AC74"/>
    <mergeCell ref="AD74:AE74"/>
    <mergeCell ref="BD74:BE74"/>
    <mergeCell ref="BF74:BI74"/>
    <mergeCell ref="B88:O88"/>
    <mergeCell ref="P88:Q88"/>
    <mergeCell ref="R88:S88"/>
    <mergeCell ref="T88:U88"/>
    <mergeCell ref="V88:W88"/>
    <mergeCell ref="B74:O74"/>
    <mergeCell ref="P74:Q74"/>
    <mergeCell ref="R74:S74"/>
    <mergeCell ref="T74:U74"/>
    <mergeCell ref="V74:W74"/>
    <mergeCell ref="X74:Y74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AD71:AE71"/>
    <mergeCell ref="BF69:BI69"/>
    <mergeCell ref="B68:O68"/>
    <mergeCell ref="T68:U68"/>
    <mergeCell ref="V68:W68"/>
    <mergeCell ref="B69:O69"/>
    <mergeCell ref="P69:Q69"/>
    <mergeCell ref="R69:S69"/>
    <mergeCell ref="T69:U69"/>
    <mergeCell ref="V69:W69"/>
    <mergeCell ref="Z71:AA71"/>
    <mergeCell ref="BF71:BI71"/>
    <mergeCell ref="Z70:AA70"/>
    <mergeCell ref="AB70:AC70"/>
    <mergeCell ref="X64:Y64"/>
    <mergeCell ref="Z64:AA64"/>
    <mergeCell ref="AB64:AC64"/>
    <mergeCell ref="AD64:AE64"/>
    <mergeCell ref="BD64:BE64"/>
    <mergeCell ref="BF64:BI64"/>
    <mergeCell ref="P65:Q65"/>
    <mergeCell ref="R65:S65"/>
    <mergeCell ref="X65:Y65"/>
    <mergeCell ref="Z65:AA65"/>
    <mergeCell ref="AB65:AC65"/>
    <mergeCell ref="AD65:AE65"/>
    <mergeCell ref="B65:O65"/>
    <mergeCell ref="T65:U65"/>
    <mergeCell ref="V65:W65"/>
    <mergeCell ref="BF66:BI66"/>
    <mergeCell ref="B64:O64"/>
    <mergeCell ref="P64:Q64"/>
    <mergeCell ref="R64:S64"/>
    <mergeCell ref="T64:U64"/>
    <mergeCell ref="V64:W64"/>
    <mergeCell ref="AB66:AC66"/>
    <mergeCell ref="AD66:AE66"/>
    <mergeCell ref="T66:U66"/>
    <mergeCell ref="V66:W66"/>
    <mergeCell ref="X66:Y66"/>
    <mergeCell ref="BD65:BE65"/>
    <mergeCell ref="BD66:BE66"/>
    <mergeCell ref="AB62:AC62"/>
    <mergeCell ref="AD62:AE62"/>
    <mergeCell ref="BD62:BE62"/>
    <mergeCell ref="BF62:BI62"/>
    <mergeCell ref="P60:Q60"/>
    <mergeCell ref="R60:S60"/>
    <mergeCell ref="T60:U60"/>
    <mergeCell ref="V60:W60"/>
    <mergeCell ref="X60:Y60"/>
    <mergeCell ref="Z60:AA60"/>
    <mergeCell ref="AB60:AC60"/>
    <mergeCell ref="AD60:AE60"/>
    <mergeCell ref="BF63:BI63"/>
    <mergeCell ref="R63:S63"/>
    <mergeCell ref="T63:U63"/>
    <mergeCell ref="V63:W63"/>
    <mergeCell ref="X63:Y63"/>
    <mergeCell ref="Z63:AA63"/>
    <mergeCell ref="AB63:AC63"/>
    <mergeCell ref="AD63:AE63"/>
    <mergeCell ref="BD63:BE63"/>
    <mergeCell ref="BD61:BE61"/>
    <mergeCell ref="BF61:BI61"/>
    <mergeCell ref="AB61:AC61"/>
    <mergeCell ref="AD61:AE61"/>
    <mergeCell ref="P63:Q63"/>
    <mergeCell ref="V59:W59"/>
    <mergeCell ref="X59:Y59"/>
    <mergeCell ref="B58:O58"/>
    <mergeCell ref="P58:Q58"/>
    <mergeCell ref="R58:S58"/>
    <mergeCell ref="T58:U58"/>
    <mergeCell ref="V58:W58"/>
    <mergeCell ref="X58:Y58"/>
    <mergeCell ref="Z58:AA58"/>
    <mergeCell ref="Z59:AA59"/>
    <mergeCell ref="V61:W61"/>
    <mergeCell ref="X61:Y61"/>
    <mergeCell ref="Z61:AA61"/>
    <mergeCell ref="B61:O61"/>
    <mergeCell ref="P61:Q61"/>
    <mergeCell ref="R61:S61"/>
    <mergeCell ref="T61:U61"/>
    <mergeCell ref="B60:O60"/>
    <mergeCell ref="AD58:AE58"/>
    <mergeCell ref="B63:O63"/>
    <mergeCell ref="BD58:BE58"/>
    <mergeCell ref="BF58:BI58"/>
    <mergeCell ref="AB58:AC58"/>
    <mergeCell ref="BD59:BE59"/>
    <mergeCell ref="AD59:AE59"/>
    <mergeCell ref="AB59:AC59"/>
    <mergeCell ref="BD60:BE60"/>
    <mergeCell ref="AD53:AE53"/>
    <mergeCell ref="BD53:BE53"/>
    <mergeCell ref="BF53:BI53"/>
    <mergeCell ref="B53:O53"/>
    <mergeCell ref="P53:Q53"/>
    <mergeCell ref="R53:S53"/>
    <mergeCell ref="T53:U53"/>
    <mergeCell ref="V53:W53"/>
    <mergeCell ref="X53:Y53"/>
    <mergeCell ref="BF56:BI56"/>
    <mergeCell ref="V56:W56"/>
    <mergeCell ref="X56:Y56"/>
    <mergeCell ref="B62:O62"/>
    <mergeCell ref="P62:Q62"/>
    <mergeCell ref="R62:S62"/>
    <mergeCell ref="T62:U62"/>
    <mergeCell ref="V62:W62"/>
    <mergeCell ref="X62:Y62"/>
    <mergeCell ref="Z62:AA62"/>
    <mergeCell ref="B59:O59"/>
    <mergeCell ref="P59:Q59"/>
    <mergeCell ref="R59:S59"/>
    <mergeCell ref="T59:U59"/>
    <mergeCell ref="Z56:AA56"/>
    <mergeCell ref="AB53:AC53"/>
    <mergeCell ref="X52:Y52"/>
    <mergeCell ref="Z52:AA52"/>
    <mergeCell ref="AB52:AC52"/>
    <mergeCell ref="AD52:AE52"/>
    <mergeCell ref="BD52:BE52"/>
    <mergeCell ref="BF52:BI52"/>
    <mergeCell ref="B56:O56"/>
    <mergeCell ref="P56:Q56"/>
    <mergeCell ref="R56:S56"/>
    <mergeCell ref="T56:U56"/>
    <mergeCell ref="AD57:AE57"/>
    <mergeCell ref="BD57:BE57"/>
    <mergeCell ref="BF57:BI57"/>
    <mergeCell ref="B52:O52"/>
    <mergeCell ref="P52:Q52"/>
    <mergeCell ref="R52:S52"/>
    <mergeCell ref="T52:U52"/>
    <mergeCell ref="V52:W52"/>
    <mergeCell ref="B57:O57"/>
    <mergeCell ref="P57:Q57"/>
    <mergeCell ref="R57:S57"/>
    <mergeCell ref="T57:U57"/>
    <mergeCell ref="V57:W57"/>
    <mergeCell ref="X57:Y57"/>
    <mergeCell ref="BD55:BE55"/>
    <mergeCell ref="AB56:AC56"/>
    <mergeCell ref="AD56:AE56"/>
    <mergeCell ref="BD56:BE56"/>
    <mergeCell ref="B54:O54"/>
    <mergeCell ref="B55:O55"/>
    <mergeCell ref="P54:Q54"/>
    <mergeCell ref="R54:S54"/>
    <mergeCell ref="X51:Y51"/>
    <mergeCell ref="Z51:AA51"/>
    <mergeCell ref="AB51:AC51"/>
    <mergeCell ref="AD51:AE51"/>
    <mergeCell ref="BD51:BE51"/>
    <mergeCell ref="BF51:BI51"/>
    <mergeCell ref="AD50:AE50"/>
    <mergeCell ref="BD50:BE50"/>
    <mergeCell ref="BF50:BI50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X50:Y50"/>
    <mergeCell ref="T54:U54"/>
    <mergeCell ref="V54:W54"/>
    <mergeCell ref="X54:Y54"/>
    <mergeCell ref="Z54:AA54"/>
    <mergeCell ref="AB54:AC54"/>
    <mergeCell ref="AD54:AE54"/>
    <mergeCell ref="BD54:BE54"/>
    <mergeCell ref="BF54:BI54"/>
    <mergeCell ref="X45:Y45"/>
    <mergeCell ref="Z45:AA45"/>
    <mergeCell ref="AB45:AC45"/>
    <mergeCell ref="AD45:AE45"/>
    <mergeCell ref="BD45:BE45"/>
    <mergeCell ref="BF45:BI45"/>
    <mergeCell ref="AD44:AE44"/>
    <mergeCell ref="BD44:BE44"/>
    <mergeCell ref="BF44:BI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X41:Y41"/>
    <mergeCell ref="Z41:AA41"/>
    <mergeCell ref="AB41:AC41"/>
    <mergeCell ref="AD41:AE41"/>
    <mergeCell ref="BD41:BE41"/>
    <mergeCell ref="BF41:BI41"/>
    <mergeCell ref="Z43:AA43"/>
    <mergeCell ref="AB43:AC43"/>
    <mergeCell ref="AD43:AE43"/>
    <mergeCell ref="BD43:BE43"/>
    <mergeCell ref="BF43:BI43"/>
    <mergeCell ref="AD40:AE40"/>
    <mergeCell ref="BD40:BE40"/>
    <mergeCell ref="BF40:BI40"/>
    <mergeCell ref="B41:O41"/>
    <mergeCell ref="P41:Q41"/>
    <mergeCell ref="R41:S41"/>
    <mergeCell ref="T41:U41"/>
    <mergeCell ref="V41:W41"/>
    <mergeCell ref="B40:O40"/>
    <mergeCell ref="P40:Q40"/>
    <mergeCell ref="R40:S40"/>
    <mergeCell ref="T40:U40"/>
    <mergeCell ref="V40:W40"/>
    <mergeCell ref="X40:Y40"/>
    <mergeCell ref="B42:O42"/>
    <mergeCell ref="P42:Q42"/>
    <mergeCell ref="R42:S42"/>
    <mergeCell ref="T42:U42"/>
    <mergeCell ref="V42:W42"/>
    <mergeCell ref="X42:Y42"/>
    <mergeCell ref="Z42:AA42"/>
    <mergeCell ref="X39:Y39"/>
    <mergeCell ref="Z39:AA39"/>
    <mergeCell ref="AB39:AC39"/>
    <mergeCell ref="AD39:AE39"/>
    <mergeCell ref="BD39:BE39"/>
    <mergeCell ref="BF39:BI39"/>
    <mergeCell ref="AD38:AE38"/>
    <mergeCell ref="BD38:BE38"/>
    <mergeCell ref="BF38:BI38"/>
    <mergeCell ref="B39:O39"/>
    <mergeCell ref="P39:Q39"/>
    <mergeCell ref="R39:S39"/>
    <mergeCell ref="T39:U39"/>
    <mergeCell ref="V39:W39"/>
    <mergeCell ref="B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AD37:AE37"/>
    <mergeCell ref="BD37:BE37"/>
    <mergeCell ref="BF37:BI37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5:Y35"/>
    <mergeCell ref="Z35:AA35"/>
    <mergeCell ref="AB35:AC35"/>
    <mergeCell ref="AD35:AE35"/>
    <mergeCell ref="BD35:BE35"/>
    <mergeCell ref="BF35:BI35"/>
    <mergeCell ref="AF29:AK29"/>
    <mergeCell ref="AL29:AQ29"/>
    <mergeCell ref="AR29:AW29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X34:Y34"/>
    <mergeCell ref="B33:O33"/>
    <mergeCell ref="P33:Q33"/>
    <mergeCell ref="R33:S33"/>
    <mergeCell ref="T33:U33"/>
    <mergeCell ref="V33:W33"/>
    <mergeCell ref="X33:Y33"/>
    <mergeCell ref="Z33:AA33"/>
    <mergeCell ref="AT14:AV14"/>
    <mergeCell ref="AW14:AW15"/>
    <mergeCell ref="AX14:BA14"/>
    <mergeCell ref="BB14:BB15"/>
    <mergeCell ref="AA14:AA15"/>
    <mergeCell ref="AB14:AE14"/>
    <mergeCell ref="AF14:AF15"/>
    <mergeCell ref="AG14:AI14"/>
    <mergeCell ref="AJ14:AJ15"/>
    <mergeCell ref="AK14:AN14"/>
    <mergeCell ref="AD32:AE32"/>
    <mergeCell ref="BD32:BE32"/>
    <mergeCell ref="BF32:BI32"/>
    <mergeCell ref="AX30:AZ30"/>
    <mergeCell ref="BA30:BC30"/>
    <mergeCell ref="AX29:BC29"/>
    <mergeCell ref="P32:Q32"/>
    <mergeCell ref="R32:S32"/>
    <mergeCell ref="T32:U32"/>
    <mergeCell ref="V32:W32"/>
    <mergeCell ref="X32:Y32"/>
    <mergeCell ref="Z32:AA32"/>
    <mergeCell ref="AB32:AC32"/>
    <mergeCell ref="AF30:AH30"/>
    <mergeCell ref="AI30:AK30"/>
    <mergeCell ref="AL30:AN30"/>
    <mergeCell ref="AO30:AQ30"/>
    <mergeCell ref="AR30:AT30"/>
    <mergeCell ref="AU30:AW30"/>
    <mergeCell ref="V29:W31"/>
    <mergeCell ref="X29:AE29"/>
    <mergeCell ref="BC1:BI1"/>
    <mergeCell ref="R7:AC7"/>
    <mergeCell ref="AA5:AM6"/>
    <mergeCell ref="G14:I14"/>
    <mergeCell ref="J14:J15"/>
    <mergeCell ref="X30:Y31"/>
    <mergeCell ref="Z30:AA31"/>
    <mergeCell ref="AB30:AC31"/>
    <mergeCell ref="AD30:AE31"/>
    <mergeCell ref="BI14:BI15"/>
    <mergeCell ref="A28:A31"/>
    <mergeCell ref="B28:O31"/>
    <mergeCell ref="P28:Q31"/>
    <mergeCell ref="R28:S31"/>
    <mergeCell ref="T28:AE28"/>
    <mergeCell ref="AF28:BC28"/>
    <mergeCell ref="BD28:BE31"/>
    <mergeCell ref="BF28:BI31"/>
    <mergeCell ref="T29:U31"/>
    <mergeCell ref="BC14:BC15"/>
    <mergeCell ref="BD14:BD15"/>
    <mergeCell ref="BE14:BE15"/>
    <mergeCell ref="BF14:BF15"/>
    <mergeCell ref="BG14:BG15"/>
    <mergeCell ref="BH14:BH15"/>
    <mergeCell ref="AO14:AR14"/>
    <mergeCell ref="AS14:AS15"/>
    <mergeCell ref="B32:O32"/>
    <mergeCell ref="A196:D196"/>
    <mergeCell ref="J241:R241"/>
    <mergeCell ref="Z100:AA100"/>
    <mergeCell ref="Z99:AA99"/>
    <mergeCell ref="K14:N14"/>
    <mergeCell ref="O14:R14"/>
    <mergeCell ref="S14:S15"/>
    <mergeCell ref="T14:V14"/>
    <mergeCell ref="W14:W15"/>
    <mergeCell ref="X14:Z14"/>
    <mergeCell ref="P113:Q113"/>
    <mergeCell ref="R113:S113"/>
    <mergeCell ref="X113:Y113"/>
    <mergeCell ref="Z113:AA113"/>
    <mergeCell ref="Z36:AA36"/>
    <mergeCell ref="AB36:AC36"/>
    <mergeCell ref="Z38:AA38"/>
    <mergeCell ref="AB38:AC38"/>
    <mergeCell ref="Z40:AA40"/>
    <mergeCell ref="AB40:AC40"/>
    <mergeCell ref="Z44:AA44"/>
    <mergeCell ref="AB44:AC44"/>
    <mergeCell ref="Z50:AA50"/>
    <mergeCell ref="AB50:AC50"/>
    <mergeCell ref="AB71:AC71"/>
    <mergeCell ref="Z57:AA57"/>
    <mergeCell ref="AB57:AC57"/>
    <mergeCell ref="Z53:AA53"/>
    <mergeCell ref="A14:A15"/>
    <mergeCell ref="B14:E14"/>
    <mergeCell ref="F14:F15"/>
    <mergeCell ref="A252:AB252"/>
    <mergeCell ref="A249:AC250"/>
    <mergeCell ref="A246:I246"/>
    <mergeCell ref="E211:BE211"/>
    <mergeCell ref="A211:D211"/>
    <mergeCell ref="E210:BE210"/>
    <mergeCell ref="A210:D210"/>
    <mergeCell ref="E209:BE209"/>
    <mergeCell ref="A209:D209"/>
    <mergeCell ref="E208:BE208"/>
    <mergeCell ref="A208:D208"/>
    <mergeCell ref="E207:BE207"/>
    <mergeCell ref="A207:D207"/>
    <mergeCell ref="E206:BE206"/>
    <mergeCell ref="A206:D206"/>
    <mergeCell ref="A186:D186"/>
    <mergeCell ref="A185:D185"/>
    <mergeCell ref="A194:D194"/>
    <mergeCell ref="E194:BE194"/>
    <mergeCell ref="AI241:AO241"/>
    <mergeCell ref="A244:AE245"/>
    <mergeCell ref="AI244:BI245"/>
    <mergeCell ref="J246:R246"/>
    <mergeCell ref="J247:L247"/>
    <mergeCell ref="AI247:AO247"/>
    <mergeCell ref="AP247:AR247"/>
    <mergeCell ref="AI246:AO246"/>
    <mergeCell ref="AI233:AQ233"/>
    <mergeCell ref="A234:AE235"/>
    <mergeCell ref="AI234:BI235"/>
    <mergeCell ref="J236:R236"/>
    <mergeCell ref="AP236:AY236"/>
    <mergeCell ref="B97:O97"/>
    <mergeCell ref="P97:Q97"/>
    <mergeCell ref="B104:O104"/>
    <mergeCell ref="P104:Q104"/>
    <mergeCell ref="R104:S104"/>
    <mergeCell ref="T104:U104"/>
    <mergeCell ref="T97:U97"/>
    <mergeCell ref="V97:W97"/>
    <mergeCell ref="X97:Y97"/>
    <mergeCell ref="AB107:AC107"/>
    <mergeCell ref="B123:O123"/>
    <mergeCell ref="B66:O66"/>
    <mergeCell ref="P66:Q66"/>
    <mergeCell ref="P93:Q93"/>
    <mergeCell ref="R93:S93"/>
    <mergeCell ref="R100:S100"/>
    <mergeCell ref="P96:Q96"/>
    <mergeCell ref="P102:Q102"/>
    <mergeCell ref="B108:O108"/>
    <mergeCell ref="P108:Q108"/>
    <mergeCell ref="R108:S108"/>
    <mergeCell ref="T108:U108"/>
    <mergeCell ref="V108:W108"/>
    <mergeCell ref="X108:Y108"/>
    <mergeCell ref="Z108:AA108"/>
    <mergeCell ref="P95:Q95"/>
    <mergeCell ref="P100:Q100"/>
    <mergeCell ref="R67:S67"/>
    <mergeCell ref="X100:Y100"/>
    <mergeCell ref="V67:W67"/>
    <mergeCell ref="Z67:AA67"/>
    <mergeCell ref="X106:Y106"/>
    <mergeCell ref="BD88:BE88"/>
    <mergeCell ref="AD93:AE93"/>
    <mergeCell ref="AB93:AC93"/>
    <mergeCell ref="Z93:AA93"/>
    <mergeCell ref="X93:Y93"/>
    <mergeCell ref="BD90:BE90"/>
    <mergeCell ref="BJ212:BW212"/>
    <mergeCell ref="BJ213:BW213"/>
    <mergeCell ref="BJ214:BW214"/>
    <mergeCell ref="AB108:AC108"/>
    <mergeCell ref="AD108:AE108"/>
    <mergeCell ref="BD108:BE108"/>
    <mergeCell ref="X69:Y69"/>
    <mergeCell ref="X71:Y71"/>
    <mergeCell ref="BF73:BI73"/>
    <mergeCell ref="Z72:AA72"/>
    <mergeCell ref="AB72:AC72"/>
    <mergeCell ref="AD72:AE72"/>
    <mergeCell ref="BD72:BE72"/>
    <mergeCell ref="BF72:BI72"/>
    <mergeCell ref="X88:Y88"/>
    <mergeCell ref="Z88:AA88"/>
    <mergeCell ref="AB88:AC88"/>
    <mergeCell ref="AD113:AE113"/>
    <mergeCell ref="BD113:BE113"/>
    <mergeCell ref="BD123:BE123"/>
    <mergeCell ref="AD88:AE88"/>
    <mergeCell ref="BF90:BI90"/>
    <mergeCell ref="Z89:AA89"/>
    <mergeCell ref="AB89:AC89"/>
    <mergeCell ref="AD89:AE89"/>
    <mergeCell ref="BD89:BE89"/>
    <mergeCell ref="BJ185:BW185"/>
    <mergeCell ref="BJ186:BW186"/>
    <mergeCell ref="BJ189:BW189"/>
    <mergeCell ref="BJ191:BW191"/>
    <mergeCell ref="BJ192:BW192"/>
    <mergeCell ref="BJ193:BW193"/>
    <mergeCell ref="E193:BE193"/>
    <mergeCell ref="BJ203:BW203"/>
    <mergeCell ref="BJ204:BW204"/>
    <mergeCell ref="BJ205:BW205"/>
    <mergeCell ref="BJ206:BW206"/>
    <mergeCell ref="BJ207:BW207"/>
    <mergeCell ref="BJ208:BW208"/>
    <mergeCell ref="V104:W104"/>
    <mergeCell ref="X104:Y104"/>
    <mergeCell ref="Z104:AA104"/>
    <mergeCell ref="A132:S132"/>
    <mergeCell ref="A158:D158"/>
    <mergeCell ref="BF110:BI110"/>
    <mergeCell ref="B110:O110"/>
    <mergeCell ref="P110:Q110"/>
    <mergeCell ref="R110:S110"/>
    <mergeCell ref="T110:U110"/>
    <mergeCell ref="V110:W110"/>
    <mergeCell ref="X110:Y110"/>
    <mergeCell ref="BF107:BI107"/>
    <mergeCell ref="B107:O107"/>
    <mergeCell ref="B109:O109"/>
    <mergeCell ref="Z110:AA110"/>
    <mergeCell ref="AB110:AC110"/>
    <mergeCell ref="BF108:BI108"/>
    <mergeCell ref="P124:Q124"/>
    <mergeCell ref="BD93:BE93"/>
    <mergeCell ref="BD104:BE104"/>
    <mergeCell ref="BF106:BI106"/>
    <mergeCell ref="BJ209:BW209"/>
    <mergeCell ref="BJ210:BW210"/>
    <mergeCell ref="BJ211:BW211"/>
    <mergeCell ref="A172:D172"/>
    <mergeCell ref="A137:S137"/>
    <mergeCell ref="A133:S133"/>
    <mergeCell ref="P123:Q123"/>
    <mergeCell ref="R123:S123"/>
    <mergeCell ref="BF93:BI93"/>
    <mergeCell ref="BF65:BI65"/>
    <mergeCell ref="R66:S66"/>
    <mergeCell ref="Z66:AA66"/>
    <mergeCell ref="A105:A106"/>
    <mergeCell ref="B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Z106:AA106"/>
    <mergeCell ref="BF104:BI104"/>
    <mergeCell ref="AB104:AC104"/>
    <mergeCell ref="AD104:AE104"/>
    <mergeCell ref="AB106:AC106"/>
    <mergeCell ref="AD106:AE106"/>
    <mergeCell ref="BD106:BE106"/>
    <mergeCell ref="AB102:AC102"/>
    <mergeCell ref="AD102:AE102"/>
    <mergeCell ref="P107:Q107"/>
    <mergeCell ref="R107:S107"/>
    <mergeCell ref="T107:U107"/>
    <mergeCell ref="V107:W107"/>
    <mergeCell ref="X107:Y107"/>
    <mergeCell ref="Z107:AA107"/>
    <mergeCell ref="AD107:AE107"/>
    <mergeCell ref="BD107:BE107"/>
    <mergeCell ref="BF103:BI103"/>
    <mergeCell ref="V102:W102"/>
    <mergeCell ref="AD119:AE119"/>
    <mergeCell ref="BD119:BE119"/>
    <mergeCell ref="BF119:BI119"/>
    <mergeCell ref="B119:O119"/>
    <mergeCell ref="P119:Q119"/>
    <mergeCell ref="R119:S119"/>
    <mergeCell ref="T119:U119"/>
    <mergeCell ref="A231:BI231"/>
    <mergeCell ref="B121:O121"/>
    <mergeCell ref="P121:Q121"/>
    <mergeCell ref="R121:S121"/>
    <mergeCell ref="T121:U121"/>
    <mergeCell ref="X121:Y121"/>
    <mergeCell ref="Z121:AA121"/>
    <mergeCell ref="A159:D159"/>
    <mergeCell ref="E159:BE159"/>
    <mergeCell ref="BF159:BI159"/>
    <mergeCell ref="A160:D160"/>
    <mergeCell ref="E160:BE160"/>
    <mergeCell ref="BF160:BI160"/>
    <mergeCell ref="A161:D161"/>
    <mergeCell ref="E161:BE161"/>
    <mergeCell ref="BF161:BI161"/>
    <mergeCell ref="Z127:AA127"/>
    <mergeCell ref="AB127:AC127"/>
    <mergeCell ref="A162:D162"/>
    <mergeCell ref="E162:BE162"/>
    <mergeCell ref="BF162:BI162"/>
    <mergeCell ref="A163:D163"/>
    <mergeCell ref="E163:BE163"/>
    <mergeCell ref="BF163:BI163"/>
    <mergeCell ref="AB121:AC121"/>
    <mergeCell ref="A46:A49"/>
    <mergeCell ref="B46:O49"/>
    <mergeCell ref="P46:Q49"/>
    <mergeCell ref="R46:S49"/>
    <mergeCell ref="T46:AE46"/>
    <mergeCell ref="AF46:BC46"/>
    <mergeCell ref="BD46:BE49"/>
    <mergeCell ref="BF46:BI49"/>
    <mergeCell ref="T47:U49"/>
    <mergeCell ref="V47:W49"/>
    <mergeCell ref="X47:AE47"/>
    <mergeCell ref="AF47:AK47"/>
    <mergeCell ref="AL47:AQ47"/>
    <mergeCell ref="AR47:AW47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AI75:AQ75"/>
    <mergeCell ref="A76:X77"/>
    <mergeCell ref="BD109:BE109"/>
    <mergeCell ref="AI76:BH77"/>
    <mergeCell ref="A78:G78"/>
    <mergeCell ref="H78:Q78"/>
    <mergeCell ref="AP78:AW78"/>
    <mergeCell ref="A79:G79"/>
    <mergeCell ref="H79:J79"/>
    <mergeCell ref="AI79:AO79"/>
    <mergeCell ref="AP79:AR79"/>
    <mergeCell ref="P67:Q67"/>
    <mergeCell ref="X67:Y67"/>
    <mergeCell ref="T67:U67"/>
    <mergeCell ref="P68:Q68"/>
    <mergeCell ref="R68:S68"/>
    <mergeCell ref="Z69:AA69"/>
    <mergeCell ref="AB69:AC69"/>
    <mergeCell ref="AD69:AE69"/>
    <mergeCell ref="BD69:BE69"/>
    <mergeCell ref="BD73:BE73"/>
    <mergeCell ref="BD67:BE67"/>
    <mergeCell ref="AB67:AC67"/>
    <mergeCell ref="AD67:AE67"/>
    <mergeCell ref="B67:O67"/>
    <mergeCell ref="X68:Y68"/>
    <mergeCell ref="Z68:AA68"/>
    <mergeCell ref="AB68:AC68"/>
    <mergeCell ref="AD68:AE68"/>
    <mergeCell ref="BD68:BE68"/>
    <mergeCell ref="BF68:BI68"/>
    <mergeCell ref="BD71:BE71"/>
    <mergeCell ref="A84:A87"/>
    <mergeCell ref="B84:O87"/>
    <mergeCell ref="P84:Q87"/>
    <mergeCell ref="R84:S87"/>
    <mergeCell ref="T84:AE84"/>
    <mergeCell ref="AF84:BC84"/>
    <mergeCell ref="BD84:BE87"/>
    <mergeCell ref="BF84:BI87"/>
    <mergeCell ref="T85:U87"/>
    <mergeCell ref="V85:W87"/>
    <mergeCell ref="X85:AE85"/>
    <mergeCell ref="AF85:AK85"/>
    <mergeCell ref="AL85:AQ85"/>
    <mergeCell ref="AR85:AW85"/>
    <mergeCell ref="AX85:BC85"/>
    <mergeCell ref="X86:Y87"/>
    <mergeCell ref="Z86:AA87"/>
    <mergeCell ref="AB86:AC87"/>
    <mergeCell ref="AD86:AE87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P109:Q109"/>
    <mergeCell ref="A115:A118"/>
    <mergeCell ref="B115:O118"/>
    <mergeCell ref="P115:Q118"/>
    <mergeCell ref="R115:S118"/>
    <mergeCell ref="T115:AE115"/>
    <mergeCell ref="AF115:BC115"/>
    <mergeCell ref="BD115:BE118"/>
    <mergeCell ref="BF115:BI118"/>
    <mergeCell ref="T116:U118"/>
    <mergeCell ref="V116:W118"/>
    <mergeCell ref="X116:AE116"/>
    <mergeCell ref="AF116:AK116"/>
    <mergeCell ref="AL116:AQ116"/>
    <mergeCell ref="AR116:AW116"/>
    <mergeCell ref="AX116:BC116"/>
    <mergeCell ref="X117:Y118"/>
    <mergeCell ref="Z117:AA118"/>
    <mergeCell ref="AB117:AC118"/>
    <mergeCell ref="AD117:AE118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AD110:AE110"/>
    <mergeCell ref="BD110:BE110"/>
    <mergeCell ref="BF111:BI111"/>
    <mergeCell ref="B111:O111"/>
    <mergeCell ref="AD121:AE121"/>
    <mergeCell ref="BD121:BE121"/>
    <mergeCell ref="BF121:BI121"/>
    <mergeCell ref="B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BD122:BE122"/>
    <mergeCell ref="BF125:BI125"/>
    <mergeCell ref="AD127:AE127"/>
    <mergeCell ref="BD127:BE127"/>
    <mergeCell ref="BF127:BI127"/>
    <mergeCell ref="B127:O127"/>
    <mergeCell ref="P127:Q127"/>
    <mergeCell ref="R127:S127"/>
    <mergeCell ref="AD124:AE124"/>
    <mergeCell ref="BD124:BE124"/>
    <mergeCell ref="E201:BE201"/>
    <mergeCell ref="BF201:BI201"/>
    <mergeCell ref="A203:D203"/>
    <mergeCell ref="E203:BE203"/>
    <mergeCell ref="E204:BE204"/>
    <mergeCell ref="BF204:BI204"/>
    <mergeCell ref="A202:D202"/>
    <mergeCell ref="A204:D204"/>
    <mergeCell ref="E205:BE205"/>
    <mergeCell ref="BF199:BI199"/>
    <mergeCell ref="A199:D199"/>
    <mergeCell ref="E199:BE199"/>
    <mergeCell ref="BF205:BI205"/>
    <mergeCell ref="BJ188:BW188"/>
    <mergeCell ref="A190:D190"/>
    <mergeCell ref="E190:BE190"/>
    <mergeCell ref="BF190:BI190"/>
    <mergeCell ref="BJ190:BW190"/>
    <mergeCell ref="BJ194:BW194"/>
    <mergeCell ref="BJ195:BW195"/>
    <mergeCell ref="BF192:BI192"/>
    <mergeCell ref="BJ230:BW230"/>
    <mergeCell ref="A225:D225"/>
    <mergeCell ref="E225:BE225"/>
    <mergeCell ref="BF225:BI225"/>
    <mergeCell ref="BJ225:BW225"/>
    <mergeCell ref="A226:D226"/>
    <mergeCell ref="E226:BE226"/>
    <mergeCell ref="BF226:BI226"/>
    <mergeCell ref="BJ226:BW226"/>
    <mergeCell ref="A227:D227"/>
    <mergeCell ref="E227:BE227"/>
    <mergeCell ref="BF227:BI227"/>
    <mergeCell ref="BJ227:BW227"/>
    <mergeCell ref="A228:D228"/>
    <mergeCell ref="E228:BE228"/>
    <mergeCell ref="BF228:BI228"/>
    <mergeCell ref="BJ228:BW228"/>
    <mergeCell ref="A229:D229"/>
    <mergeCell ref="E229:BE229"/>
    <mergeCell ref="BF229:BI229"/>
    <mergeCell ref="BJ229:BW229"/>
  </mergeCells>
  <printOptions horizontalCentered="1"/>
  <pageMargins left="0" right="0" top="0" bottom="0" header="0" footer="0"/>
  <pageSetup paperSize="8" scale="39" fitToWidth="0" fitToHeight="0" orientation="landscape" r:id="rId1"/>
  <rowBreaks count="6" manualBreakCount="6">
    <brk id="45" max="16383" man="1"/>
    <brk id="80" max="16383" man="1"/>
    <brk id="114" max="16383" man="1"/>
    <brk id="154" max="16383" man="1"/>
    <brk id="186" max="16383" man="1"/>
    <brk id="220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ИПОИТ от 11.01.21</vt:lpstr>
      <vt:lpstr>'ИПОИТ от 11.01.21'!Область_печати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2021-04-26T13:04:57Z</cp:lastPrinted>
  <dcterms:created xsi:type="dcterms:W3CDTF">1999-02-26T09:40:51Z</dcterms:created>
  <dcterms:modified xsi:type="dcterms:W3CDTF">2021-04-26T13:05:07Z</dcterms:modified>
</cp:coreProperties>
</file>