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720" windowHeight="11730" tabRatio="697" activeTab="3"/>
  </bookViews>
  <sheets>
    <sheet name="график_сводные" sheetId="1" r:id="rId1"/>
    <sheet name="план" sheetId="2" r:id="rId2"/>
    <sheet name="практика" sheetId="3" r:id="rId3"/>
    <sheet name="примечание" sheetId="4" r:id="rId4"/>
  </sheets>
  <definedNames>
    <definedName name="_xlnm.Print_Titles" localSheetId="1">'план'!$5:$8</definedName>
    <definedName name="_xlnm.Print_Area" localSheetId="0">'график_сводные'!$A$1:$BH$21</definedName>
    <definedName name="_xlnm.Print_Area" localSheetId="1">'план'!$A$2:$T$33</definedName>
    <definedName name="_xlnm.Print_Area" localSheetId="3">'примечание'!$A$1:$Q$10</definedName>
  </definedNames>
  <calcPr fullCalcOnLoad="1"/>
</workbook>
</file>

<file path=xl/sharedStrings.xml><?xml version="1.0" encoding="utf-8"?>
<sst xmlns="http://schemas.openxmlformats.org/spreadsheetml/2006/main" count="342" uniqueCount="261">
  <si>
    <t>УТВЕРЖДАЮ</t>
  </si>
  <si>
    <t>Республики Беларусь</t>
  </si>
  <si>
    <t xml:space="preserve">Типовой учебный план </t>
  </si>
  <si>
    <t>декабрь</t>
  </si>
  <si>
    <t>январь</t>
  </si>
  <si>
    <t>февраль</t>
  </si>
  <si>
    <t>август</t>
  </si>
  <si>
    <t>Теоретическое обучение</t>
  </si>
  <si>
    <t>Каникулы</t>
  </si>
  <si>
    <t>:</t>
  </si>
  <si>
    <t>Х</t>
  </si>
  <si>
    <t>//</t>
  </si>
  <si>
    <t>Обозначения:</t>
  </si>
  <si>
    <t>теоретическое обучение</t>
  </si>
  <si>
    <t>экзаменационная сессия</t>
  </si>
  <si>
    <t>каникулы</t>
  </si>
  <si>
    <t xml:space="preserve">Первый заместитель </t>
  </si>
  <si>
    <t>Министра образования</t>
  </si>
  <si>
    <t>Регистрационный № ________________</t>
  </si>
  <si>
    <t>_______________</t>
  </si>
  <si>
    <t>МИНИСТЕРСТВО ОБРАЗОВАНИЯ РЕСПУБЛИКИ БЕЛАРУСЬ</t>
  </si>
  <si>
    <t>ТИПОВОЙ УЧЕБНЫЙ ПЛАН</t>
  </si>
  <si>
    <t>I</t>
  </si>
  <si>
    <t xml:space="preserve">      </t>
  </si>
  <si>
    <t>октябрь</t>
  </si>
  <si>
    <t>сентябрь</t>
  </si>
  <si>
    <t>ноябрь</t>
  </si>
  <si>
    <t>март</t>
  </si>
  <si>
    <t>апрель</t>
  </si>
  <si>
    <t>май</t>
  </si>
  <si>
    <t>июнь</t>
  </si>
  <si>
    <t>июль</t>
  </si>
  <si>
    <t>К
У
Р
С
Ы</t>
  </si>
  <si>
    <t>Экзаменационные сессии</t>
  </si>
  <si>
    <t>Итоговая аттестация</t>
  </si>
  <si>
    <t>Всего</t>
  </si>
  <si>
    <t>—</t>
  </si>
  <si>
    <t>III. План образовательного процесса</t>
  </si>
  <si>
    <t>№ п/п</t>
  </si>
  <si>
    <t>Экзамены</t>
  </si>
  <si>
    <t>Зачеты</t>
  </si>
  <si>
    <t>Аудиторных</t>
  </si>
  <si>
    <t>Из них</t>
  </si>
  <si>
    <t>лекции</t>
  </si>
  <si>
    <t>Практические занятия</t>
  </si>
  <si>
    <t>Семинары</t>
  </si>
  <si>
    <t>Распределение по курсам и семестрам</t>
  </si>
  <si>
    <t>I курс</t>
  </si>
  <si>
    <t>Лабораторные занятия</t>
  </si>
  <si>
    <t>Всего часов</t>
  </si>
  <si>
    <t>Ауд. часов</t>
  </si>
  <si>
    <t>Зач. единиц</t>
  </si>
  <si>
    <t>1.</t>
  </si>
  <si>
    <t>Государственный компонент</t>
  </si>
  <si>
    <t>1.1.</t>
  </si>
  <si>
    <t>Компонент учреждения высшего образования</t>
  </si>
  <si>
    <t>2.</t>
  </si>
  <si>
    <t>Количество часов учебных занятий</t>
  </si>
  <si>
    <t>Количество часов учебных занятий в неделю</t>
  </si>
  <si>
    <t>Количество экзаменов</t>
  </si>
  <si>
    <t>Количество зачетов</t>
  </si>
  <si>
    <t>Семестр</t>
  </si>
  <si>
    <t>Название практики</t>
  </si>
  <si>
    <t>Недель</t>
  </si>
  <si>
    <t>Зачетных единиц</t>
  </si>
  <si>
    <t>итоговая аттестация</t>
  </si>
  <si>
    <t>Количество академических часов</t>
  </si>
  <si>
    <t>магистр</t>
  </si>
  <si>
    <t>______________</t>
  </si>
  <si>
    <t>I. График образовательного процесса</t>
  </si>
  <si>
    <t>II. Сводные данные по бюджету времени  (в неделях)</t>
  </si>
  <si>
    <t>практика</t>
  </si>
  <si>
    <t>/</t>
  </si>
  <si>
    <t>=</t>
  </si>
  <si>
    <t>Практики</t>
  </si>
  <si>
    <t>Магистерская диссертация</t>
  </si>
  <si>
    <t>IV. Практики</t>
  </si>
  <si>
    <t>V. Магистерская диссертация</t>
  </si>
  <si>
    <t>VI. Итоговая аттестация</t>
  </si>
  <si>
    <t>Защита магистерской диссертации</t>
  </si>
  <si>
    <t>Код компетенции</t>
  </si>
  <si>
    <t>практ</t>
  </si>
  <si>
    <t xml:space="preserve">магистерская диссертация </t>
  </si>
  <si>
    <t>2.1.</t>
  </si>
  <si>
    <t>2.2.1.</t>
  </si>
  <si>
    <t>2.2.2.</t>
  </si>
  <si>
    <t>2.2.</t>
  </si>
  <si>
    <t>VII. Матрица компетенций</t>
  </si>
  <si>
    <t>Наименование компетенции</t>
  </si>
  <si>
    <t>УК-1</t>
  </si>
  <si>
    <t>УК-2</t>
  </si>
  <si>
    <t>УПК-1</t>
  </si>
  <si>
    <t>УПК-2</t>
  </si>
  <si>
    <t>УПК-3</t>
  </si>
  <si>
    <t>СК-1</t>
  </si>
  <si>
    <t>СК-2</t>
  </si>
  <si>
    <t>Срок обучения - 1 год</t>
  </si>
  <si>
    <t>2</t>
  </si>
  <si>
    <t>Лекции</t>
  </si>
  <si>
    <t xml:space="preserve">3. </t>
  </si>
  <si>
    <t>Код модуля, учебной дисциплины</t>
  </si>
  <si>
    <t>СК-3</t>
  </si>
  <si>
    <t>СК-4</t>
  </si>
  <si>
    <t>СК-5</t>
  </si>
  <si>
    <t>Примечание:</t>
  </si>
  <si>
    <t>6 з.е.</t>
  </si>
  <si>
    <t>9 з.е.</t>
  </si>
  <si>
    <t>1,2,2</t>
  </si>
  <si>
    <r>
      <t>29</t>
    </r>
    <r>
      <rPr>
        <sz val="10"/>
        <rFont val="Arial"/>
        <family val="2"/>
      </rPr>
      <t xml:space="preserve">
09</t>
    </r>
  </si>
  <si>
    <r>
      <t>27</t>
    </r>
    <r>
      <rPr>
        <sz val="10"/>
        <rFont val="Arial"/>
        <family val="2"/>
      </rPr>
      <t xml:space="preserve">
10</t>
    </r>
  </si>
  <si>
    <r>
      <t>29</t>
    </r>
    <r>
      <rPr>
        <sz val="10"/>
        <rFont val="Arial"/>
        <family val="2"/>
      </rPr>
      <t xml:space="preserve">
12</t>
    </r>
  </si>
  <si>
    <r>
      <t>26</t>
    </r>
    <r>
      <rPr>
        <sz val="10"/>
        <rFont val="Arial"/>
        <family val="2"/>
      </rPr>
      <t xml:space="preserve">
01</t>
    </r>
  </si>
  <si>
    <r>
      <t>23</t>
    </r>
    <r>
      <rPr>
        <sz val="10"/>
        <rFont val="Arial"/>
        <family val="2"/>
      </rPr>
      <t xml:space="preserve">
02</t>
    </r>
  </si>
  <si>
    <r>
      <t>30</t>
    </r>
    <r>
      <rPr>
        <sz val="10"/>
        <rFont val="Arial"/>
        <family val="2"/>
      </rPr>
      <t xml:space="preserve">
03</t>
    </r>
  </si>
  <si>
    <r>
      <t>27</t>
    </r>
    <r>
      <rPr>
        <sz val="10"/>
        <rFont val="Arial"/>
        <family val="2"/>
      </rPr>
      <t xml:space="preserve">
04</t>
    </r>
  </si>
  <si>
    <r>
      <t>29</t>
    </r>
    <r>
      <rPr>
        <sz val="10"/>
        <rFont val="Arial"/>
        <family val="2"/>
      </rPr>
      <t xml:space="preserve">
06</t>
    </r>
  </si>
  <si>
    <r>
      <t>27</t>
    </r>
    <r>
      <rPr>
        <sz val="10"/>
        <rFont val="Arial"/>
        <family val="2"/>
      </rPr>
      <t xml:space="preserve">
07</t>
    </r>
  </si>
  <si>
    <r>
      <t>05</t>
    </r>
    <r>
      <rPr>
        <sz val="10"/>
        <rFont val="Arial"/>
        <family val="2"/>
      </rPr>
      <t xml:space="preserve">
10</t>
    </r>
  </si>
  <si>
    <r>
      <t>02</t>
    </r>
    <r>
      <rPr>
        <sz val="10"/>
        <rFont val="Arial"/>
        <family val="2"/>
      </rPr>
      <t xml:space="preserve">
11</t>
    </r>
  </si>
  <si>
    <r>
      <t>04</t>
    </r>
    <r>
      <rPr>
        <sz val="10"/>
        <rFont val="Arial"/>
        <family val="2"/>
      </rPr>
      <t xml:space="preserve">
01</t>
    </r>
  </si>
  <si>
    <r>
      <t>01</t>
    </r>
    <r>
      <rPr>
        <sz val="10"/>
        <rFont val="Arial"/>
        <family val="2"/>
      </rPr>
      <t xml:space="preserve">
02</t>
    </r>
  </si>
  <si>
    <r>
      <t>01</t>
    </r>
    <r>
      <rPr>
        <sz val="10"/>
        <rFont val="Arial"/>
        <family val="2"/>
      </rPr>
      <t xml:space="preserve">
03</t>
    </r>
  </si>
  <si>
    <r>
      <t>05</t>
    </r>
    <r>
      <rPr>
        <sz val="10"/>
        <rFont val="Arial"/>
        <family val="2"/>
      </rPr>
      <t xml:space="preserve">
04</t>
    </r>
  </si>
  <si>
    <r>
      <t>03</t>
    </r>
    <r>
      <rPr>
        <sz val="10"/>
        <rFont val="Arial"/>
        <family val="2"/>
      </rPr>
      <t xml:space="preserve">
05</t>
    </r>
  </si>
  <si>
    <r>
      <t>05</t>
    </r>
    <r>
      <rPr>
        <sz val="10"/>
        <rFont val="Arial"/>
        <family val="2"/>
      </rPr>
      <t xml:space="preserve">
07</t>
    </r>
  </si>
  <si>
    <r>
      <t>02</t>
    </r>
    <r>
      <rPr>
        <sz val="10"/>
        <rFont val="Arial"/>
        <family val="2"/>
      </rPr>
      <t xml:space="preserve">
08</t>
    </r>
  </si>
  <si>
    <t>И.А.Старовойтова</t>
  </si>
  <si>
    <t>УК-3</t>
  </si>
  <si>
    <t>УК-7</t>
  </si>
  <si>
    <t>СК-6</t>
  </si>
  <si>
    <t>СОГЛАСОВАНО</t>
  </si>
  <si>
    <t xml:space="preserve">Министерства образования Республики Беларусь  </t>
  </si>
  <si>
    <t xml:space="preserve">Проректор по научно-методической работе Государственного учреждения </t>
  </si>
  <si>
    <t>образования «Республиканский институт высшей школы»</t>
  </si>
  <si>
    <t>И.В.Титович</t>
  </si>
  <si>
    <t>Эксперт-нормоконтролер</t>
  </si>
  <si>
    <t>___________________________</t>
  </si>
  <si>
    <t>С.А.Касперович</t>
  </si>
  <si>
    <t>___________________ 2019</t>
  </si>
  <si>
    <t xml:space="preserve">Начальник управления кадровой политики, учреждений образования </t>
  </si>
  <si>
    <t>Министерства здравоохранения Республики Беларусь</t>
  </si>
  <si>
    <t>О.В.Маршалко</t>
  </si>
  <si>
    <t>Рекомендован к утверждению Президиумом Совета УМО по медицинскому, фармацевтическому образованию</t>
  </si>
  <si>
    <t>Протокол № _______от _________________ 2019</t>
  </si>
  <si>
    <t>/2</t>
  </si>
  <si>
    <t>/1</t>
  </si>
  <si>
    <t>Название  модуля, учебной дисциплины, курсового проекта (курсовой работы)</t>
  </si>
  <si>
    <t>Начальник Главного управления профессионального образования</t>
  </si>
  <si>
    <t>О.А.Величкович</t>
  </si>
  <si>
    <t>Исследовательский семинар</t>
  </si>
  <si>
    <t>Научно-исследовательская</t>
  </si>
  <si>
    <t>УК-4</t>
  </si>
  <si>
    <t>/240</t>
  </si>
  <si>
    <t>/104</t>
  </si>
  <si>
    <t>/140</t>
  </si>
  <si>
    <t>/108</t>
  </si>
  <si>
    <t>/36</t>
  </si>
  <si>
    <t>5</t>
  </si>
  <si>
    <t>2.2.1</t>
  </si>
  <si>
    <t>2.2.2</t>
  </si>
  <si>
    <t>1.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</t>
  </si>
  <si>
    <r>
      <t>Дополнительные виды обучения</t>
    </r>
    <r>
      <rPr>
        <b/>
        <vertAlign val="superscript"/>
        <sz val="15"/>
        <rFont val="Arial"/>
        <family val="2"/>
      </rPr>
      <t>1</t>
    </r>
  </si>
  <si>
    <t>Философия и методология науки</t>
  </si>
  <si>
    <t>Иностранный язык</t>
  </si>
  <si>
    <t>Основы информационных технологий</t>
  </si>
  <si>
    <t>/60</t>
  </si>
  <si>
    <t>/44</t>
  </si>
  <si>
    <t>/120</t>
  </si>
  <si>
    <t>/54</t>
  </si>
  <si>
    <t>/72</t>
  </si>
  <si>
    <t>/30</t>
  </si>
  <si>
    <t>/24</t>
  </si>
  <si>
    <t>/3</t>
  </si>
  <si>
    <t>/50</t>
  </si>
  <si>
    <t>/20</t>
  </si>
  <si>
    <t>/6</t>
  </si>
  <si>
    <t>Степень  -</t>
  </si>
  <si>
    <t>Код компе
тенции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</si>
  <si>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</si>
  <si>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</si>
  <si>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</si>
  <si>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</si>
  <si>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</si>
  <si>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УК-5</t>
  </si>
  <si>
    <t>УК-6</t>
  </si>
  <si>
    <t>Быть способным анализировать, верифицировать, оценивать полноту информации в ходе профессиональной деятельности, при необходимости восполнять и синтезировать недостающую информацию, работать в условиях неопределенности</t>
  </si>
  <si>
    <t>1 семестр,                                16 недель</t>
  </si>
  <si>
    <t>2 семестр,                              9 недель</t>
  </si>
  <si>
    <t>Педагогика и психология высшего образования</t>
  </si>
  <si>
    <t>/220</t>
  </si>
  <si>
    <t>/70</t>
  </si>
  <si>
    <t>/110</t>
  </si>
  <si>
    <t>Быть способным работать с информацией в глобальных компьютерных сетях, выбирать инструментальные средства для обработки данных в соответствии с поставленной задачей, анализировать результаты расчетов, использовать для решения коммуникативных задач современные технические средства и информационные технологии</t>
  </si>
  <si>
    <t>Председатель НМС по лечебному делу</t>
  </si>
  <si>
    <t>А.И.Волотовский</t>
  </si>
  <si>
    <r>
      <t xml:space="preserve">Специальность       </t>
    </r>
    <r>
      <rPr>
        <u val="single"/>
        <sz val="16"/>
        <rFont val="Arial"/>
        <family val="2"/>
      </rPr>
      <t xml:space="preserve"> 1-79 80 01 Лечебное дело</t>
    </r>
  </si>
  <si>
    <r>
      <t xml:space="preserve">Профилизация       </t>
    </r>
    <r>
      <rPr>
        <u val="single"/>
        <sz val="16"/>
        <rFont val="Arial"/>
        <family val="2"/>
      </rPr>
      <t>Хирургия</t>
    </r>
  </si>
  <si>
    <t>ПРОЕКТ ТИПОВОГО УЧЕБНОГО ПЛАНА ПО СПЕЦИАЛЬНОСТИ 1-79 80 01 Лечебное дело</t>
  </si>
  <si>
    <t>Модуль «Частная хирургия»</t>
  </si>
  <si>
    <t>СК-2,
СК-3</t>
  </si>
  <si>
    <t>7</t>
  </si>
  <si>
    <t>Модуль «Госпитальная хирургия»</t>
  </si>
  <si>
    <t>Медицинские информационные системы</t>
  </si>
  <si>
    <t>1.1.1.</t>
  </si>
  <si>
    <t>Управление в здравоохранении</t>
  </si>
  <si>
    <t>УК-2,
УПК-1</t>
  </si>
  <si>
    <t>1.2.1</t>
  </si>
  <si>
    <t>Быть способным получать, оценивать, использовать информацию для разработки управленческого решения в профессиональной деятельности</t>
  </si>
  <si>
    <t>1.1.1</t>
  </si>
  <si>
    <t>1.1.2</t>
  </si>
  <si>
    <t>1.2.2</t>
  </si>
  <si>
    <t>Модуль «Методологические основы медицины»</t>
  </si>
  <si>
    <t>1.1.2.</t>
  </si>
  <si>
    <t>УК-3, 
УПК-2</t>
  </si>
  <si>
    <t>2.3.</t>
  </si>
  <si>
    <t>2.3.1.</t>
  </si>
  <si>
    <t>2.3.2.</t>
  </si>
  <si>
    <t>2.3.3.</t>
  </si>
  <si>
    <t>2.2.1, 2.2.2</t>
  </si>
  <si>
    <t>2.3.1</t>
  </si>
  <si>
    <t>2.3.2</t>
  </si>
  <si>
    <t>2.3.3</t>
  </si>
  <si>
    <t>Планирование исследования и анализ медицинских данных</t>
  </si>
  <si>
    <t>Модуль «Научно-исследовательская работа по тематике диссертации»</t>
  </si>
  <si>
    <t>Инновационные технологии в плановой хирургии</t>
  </si>
  <si>
    <t>Владеть основными видами операций со знанием топографической анатомии , в том числе элементов сосудистой хирургии, быть способным предлагать и разрабатывать новые элементы оперативных вмешательств</t>
  </si>
  <si>
    <t>Малоинвазивная сосудистая хирургия</t>
  </si>
  <si>
    <t>Инновационные технологии в экстренной и гнойной хирургии</t>
  </si>
  <si>
    <t>Малоинвазивная высокотехнологичная торокальная хирургия</t>
  </si>
  <si>
    <t>Уметь оценивать степень опасности выявленной патологии, решать создавшиеся профессиональные задачи, применять инновационные технологии в диагностике экстренной патологии для улучшения качества оказания неотложной помощи</t>
  </si>
  <si>
    <t>Быть способным своевременно оказывать медицинскую помощь при неотложных состояниях у пациентов с хирургической патологией с последующим анализом результатов лечения и генерированием новых предложений для улучшения оказания медицинской помощи</t>
  </si>
  <si>
    <t>Владеть методикой обследования,  оказания неотложной помощи пациентам с патологией органов грудной клетки с последующим обобщением, систематизацией, анализом полученных результатов и предложением новых методов в лечении</t>
  </si>
  <si>
    <t xml:space="preserve">Быть готовым к организации и оказанию хирургической помощи с сочетанной травмой при массовом поступлении пациентов с мультидисциплинарным подходом, научной оценкой применяемых диагностических и лечебных приемов </t>
  </si>
  <si>
    <t>3.1.</t>
  </si>
  <si>
    <t>3.2.</t>
  </si>
  <si>
    <t>3.3.</t>
  </si>
  <si>
    <t>Сочетанные повреждения</t>
  </si>
  <si>
    <t>1.2.</t>
  </si>
  <si>
    <t>1.2.1.</t>
  </si>
  <si>
    <t>1.2.2.</t>
  </si>
  <si>
    <t>1.1.2, 3.3</t>
  </si>
  <si>
    <t>2.1</t>
  </si>
  <si>
    <t>3.1</t>
  </si>
  <si>
    <t>3.2</t>
  </si>
  <si>
    <t>Уметь своевременно распознать гнойно-септическую патологию, знать закономерности течения гнойного процесса, быть готовым к разработке новых методов лечения с учетом современных технологий</t>
  </si>
  <si>
    <t>Владеть современными методиками диагностики, в том числе, рентгенэндоваскулярными,  сосудистых заболеваний с определением тактики лечения и применением новых малоинвазивных методов</t>
  </si>
  <si>
    <t>УК-4,
УПК-3</t>
  </si>
  <si>
    <t>Быть способным разрабатывать управленческое решение на основании анализа ситуации и номативных документов</t>
  </si>
  <si>
    <t>Быть способным составлять план и программу научного исследования, осуществлять сбор, статистический анализ данных, представление результатов научно-исследовательской деятельности</t>
  </si>
  <si>
    <t xml:space="preserve">Разработан в качестве примера реализации образовательного стандарта по специальности 1-79 80 01 «Лечебное дело». В рамках данной специальности могут быть </t>
  </si>
  <si>
    <t xml:space="preserve">реализованы профилизации: Акушерство и гинекология, Болезни уха, горла и носа, Глазные болезни, Нервные болезни, Онкология, Травматология и ортопедия, </t>
  </si>
  <si>
    <t>Анестезиология и реаниматология, Урология, Инфекционные болезни, Фармакология, клиническая фармакология, Пульмонология и фтизиатрия, Кожные и венерические</t>
  </si>
  <si>
    <t xml:space="preserve">болезни, Аллергология и иммунология, Внутренние болезни, Хирургия, Общественное здоровье  и здравоохранение, Судебная медицина, Восстановительная медицина, </t>
  </si>
  <si>
    <t>лечебная физкультура и спортивная медицина, курортология и физиотерапия, Анатомия человека, Патологическая анатомия, Патологическая физиология, физиология и др.</t>
  </si>
  <si>
    <t>По общеобразовательным дисциплинам «Философия и методология науки» и «Иностранный язык» формой текущей аттестации является кандидатский экзамен, по</t>
  </si>
  <si>
    <t>общеобразовательной  дисциплине «Основы информационных технологий» - кандидатский зачет.</t>
  </si>
  <si>
    <t>В.Д.Шило</t>
  </si>
  <si>
    <t>А.В.Сикорский</t>
  </si>
  <si>
    <t>ректор учреждения образования «Белорусский государственный медицинский университет»</t>
  </si>
  <si>
    <r>
      <t>Сопредседатель УМО по высшему медицинскому, фармацевтическому образованию</t>
    </r>
    <r>
      <rPr>
        <sz val="15"/>
        <color indexed="9"/>
        <rFont val="Arial"/>
        <family val="2"/>
      </rPr>
      <t>,</t>
    </r>
  </si>
  <si>
    <t>Заместитель Министра здравоохранения Республики Беларусь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</si>
</sst>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%"/>
    <numFmt numFmtId="198" formatCode="#,##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\ yyyy\ &quot;г.&quot;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color indexed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23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10"/>
      <color indexed="23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4"/>
      <color indexed="23"/>
      <name val="Arial"/>
      <family val="2"/>
    </font>
    <font>
      <sz val="13"/>
      <name val="Arial"/>
      <family val="2"/>
    </font>
    <font>
      <sz val="14"/>
      <color indexed="9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5"/>
      <name val="Arial"/>
      <family val="2"/>
    </font>
    <font>
      <sz val="11"/>
      <name val="Arial"/>
      <family val="2"/>
    </font>
    <font>
      <b/>
      <vertAlign val="superscript"/>
      <sz val="15"/>
      <name val="Arial"/>
      <family val="2"/>
    </font>
    <font>
      <u val="single"/>
      <sz val="16"/>
      <name val="Arial"/>
      <family val="2"/>
    </font>
    <font>
      <b/>
      <sz val="16"/>
      <name val="Arial"/>
      <family val="2"/>
    </font>
    <font>
      <sz val="15"/>
      <name val="Times New Roman"/>
      <family val="1"/>
    </font>
    <font>
      <sz val="13"/>
      <name val="Times New Roman"/>
      <family val="1"/>
    </font>
    <font>
      <sz val="15"/>
      <color indexed="9"/>
      <name val="Arial"/>
      <family val="2"/>
    </font>
    <font>
      <sz val="12"/>
      <color indexed="9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Arial"/>
      <family val="2"/>
    </font>
    <font>
      <sz val="14"/>
      <color rgb="FFFF0000"/>
      <name val="Arial"/>
      <family val="2"/>
    </font>
    <font>
      <sz val="15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1" fillId="3" borderId="0" applyNumberFormat="0" applyBorder="0" applyAlignment="0" applyProtection="0"/>
    <xf numFmtId="0" fontId="1" fillId="4" borderId="0" applyNumberFormat="0" applyBorder="0" applyAlignment="0" applyProtection="0"/>
    <xf numFmtId="0" fontId="51" fillId="5" borderId="0" applyNumberFormat="0" applyBorder="0" applyAlignment="0" applyProtection="0"/>
    <xf numFmtId="0" fontId="1" fillId="6" borderId="0" applyNumberFormat="0" applyBorder="0" applyAlignment="0" applyProtection="0"/>
    <xf numFmtId="0" fontId="51" fillId="7" borderId="0" applyNumberFormat="0" applyBorder="0" applyAlignment="0" applyProtection="0"/>
    <xf numFmtId="0" fontId="1" fillId="8" borderId="0" applyNumberFormat="0" applyBorder="0" applyAlignment="0" applyProtection="0"/>
    <xf numFmtId="0" fontId="51" fillId="9" borderId="0" applyNumberFormat="0" applyBorder="0" applyAlignment="0" applyProtection="0"/>
    <xf numFmtId="0" fontId="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51" fillId="13" borderId="0" applyNumberFormat="0" applyBorder="0" applyAlignment="0" applyProtection="0"/>
    <xf numFmtId="0" fontId="1" fillId="14" borderId="0" applyNumberFormat="0" applyBorder="0" applyAlignment="0" applyProtection="0"/>
    <xf numFmtId="0" fontId="51" fillId="15" borderId="0" applyNumberFormat="0" applyBorder="0" applyAlignment="0" applyProtection="0"/>
    <xf numFmtId="0" fontId="1" fillId="16" borderId="0" applyNumberFormat="0" applyBorder="0" applyAlignment="0" applyProtection="0"/>
    <xf numFmtId="0" fontId="51" fillId="17" borderId="0" applyNumberFormat="0" applyBorder="0" applyAlignment="0" applyProtection="0"/>
    <xf numFmtId="0" fontId="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8" borderId="0" applyNumberFormat="0" applyBorder="0" applyAlignment="0" applyProtection="0"/>
    <xf numFmtId="0" fontId="51" fillId="20" borderId="0" applyNumberFormat="0" applyBorder="0" applyAlignment="0" applyProtection="0"/>
    <xf numFmtId="0" fontId="1" fillId="14" borderId="0" applyNumberFormat="0" applyBorder="0" applyAlignment="0" applyProtection="0"/>
    <xf numFmtId="0" fontId="51" fillId="21" borderId="0" applyNumberFormat="0" applyBorder="0" applyAlignment="0" applyProtection="0"/>
    <xf numFmtId="0" fontId="1" fillId="22" borderId="0" applyNumberFormat="0" applyBorder="0" applyAlignment="0" applyProtection="0"/>
    <xf numFmtId="0" fontId="51" fillId="23" borderId="0" applyNumberFormat="0" applyBorder="0" applyAlignment="0" applyProtection="0"/>
    <xf numFmtId="0" fontId="2" fillId="24" borderId="0" applyNumberFormat="0" applyBorder="0" applyAlignment="0" applyProtection="0"/>
    <xf numFmtId="0" fontId="52" fillId="25" borderId="0" applyNumberFormat="0" applyBorder="0" applyAlignment="0" applyProtection="0"/>
    <xf numFmtId="0" fontId="2" fillId="16" borderId="0" applyNumberFormat="0" applyBorder="0" applyAlignment="0" applyProtection="0"/>
    <xf numFmtId="0" fontId="52" fillId="26" borderId="0" applyNumberFormat="0" applyBorder="0" applyAlignment="0" applyProtection="0"/>
    <xf numFmtId="0" fontId="2" fillId="18" borderId="0" applyNumberFormat="0" applyBorder="0" applyAlignment="0" applyProtection="0"/>
    <xf numFmtId="0" fontId="52" fillId="27" borderId="0" applyNumberFormat="0" applyBorder="0" applyAlignment="0" applyProtection="0"/>
    <xf numFmtId="0" fontId="2" fillId="28" borderId="0" applyNumberFormat="0" applyBorder="0" applyAlignment="0" applyProtection="0"/>
    <xf numFmtId="0" fontId="52" fillId="29" borderId="0" applyNumberFormat="0" applyBorder="0" applyAlignment="0" applyProtection="0"/>
    <xf numFmtId="0" fontId="2" fillId="30" borderId="0" applyNumberFormat="0" applyBorder="0" applyAlignment="0" applyProtection="0"/>
    <xf numFmtId="0" fontId="52" fillId="31" borderId="0" applyNumberFormat="0" applyBorder="0" applyAlignment="0" applyProtection="0"/>
    <xf numFmtId="0" fontId="2" fillId="32" borderId="0" applyNumberFormat="0" applyBorder="0" applyAlignment="0" applyProtection="0"/>
    <xf numFmtId="0" fontId="5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70">
    <xf numFmtId="0" fontId="0" fillId="0" borderId="0" xfId="0" applyAlignment="1">
      <alignment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hidden="1"/>
    </xf>
    <xf numFmtId="0" fontId="24" fillId="0" borderId="11" xfId="0" applyFont="1" applyBorder="1" applyAlignment="1">
      <alignment/>
    </xf>
    <xf numFmtId="0" fontId="24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31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13" xfId="0" applyFont="1" applyBorder="1" applyAlignment="1">
      <alignment horizontal="center" vertical="center" wrapText="1"/>
    </xf>
    <xf numFmtId="0" fontId="53" fillId="0" borderId="0" xfId="0" applyFont="1" applyFill="1" applyAlignment="1">
      <alignment wrapText="1"/>
    </xf>
    <xf numFmtId="0" fontId="31" fillId="42" borderId="14" xfId="0" applyFont="1" applyFill="1" applyBorder="1" applyAlignment="1">
      <alignment horizontal="center" vertical="center" wrapText="1"/>
    </xf>
    <xf numFmtId="1" fontId="31" fillId="0" borderId="12" xfId="0" applyNumberFormat="1" applyFont="1" applyBorder="1" applyAlignment="1">
      <alignment horizontal="center" vertical="center" wrapText="1"/>
    </xf>
    <xf numFmtId="1" fontId="33" fillId="0" borderId="12" xfId="0" applyNumberFormat="1" applyFont="1" applyBorder="1" applyAlignment="1">
      <alignment horizontal="center" vertical="center" wrapText="1"/>
    </xf>
    <xf numFmtId="1" fontId="33" fillId="0" borderId="13" xfId="0" applyNumberFormat="1" applyFont="1" applyBorder="1" applyAlignment="1">
      <alignment horizontal="center" vertical="center" wrapText="1"/>
    </xf>
    <xf numFmtId="1" fontId="33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42" borderId="1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right" wrapText="1"/>
    </xf>
    <xf numFmtId="1" fontId="31" fillId="0" borderId="0" xfId="0" applyNumberFormat="1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0" xfId="0" applyFont="1" applyFill="1" applyBorder="1" applyAlignment="1">
      <alignment wrapText="1"/>
    </xf>
    <xf numFmtId="196" fontId="31" fillId="0" borderId="0" xfId="0" applyNumberFormat="1" applyFont="1" applyFill="1" applyBorder="1" applyAlignment="1">
      <alignment wrapText="1"/>
    </xf>
    <xf numFmtId="1" fontId="31" fillId="0" borderId="0" xfId="0" applyNumberFormat="1" applyFont="1" applyFill="1" applyBorder="1" applyAlignment="1">
      <alignment wrapText="1"/>
    </xf>
    <xf numFmtId="196" fontId="31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4" fillId="0" borderId="19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31" fillId="0" borderId="20" xfId="0" applyFont="1" applyBorder="1" applyAlignment="1">
      <alignment wrapText="1"/>
    </xf>
    <xf numFmtId="0" fontId="31" fillId="0" borderId="21" xfId="0" applyFont="1" applyBorder="1" applyAlignment="1">
      <alignment wrapText="1"/>
    </xf>
    <xf numFmtId="0" fontId="31" fillId="0" borderId="22" xfId="0" applyFont="1" applyBorder="1" applyAlignment="1">
      <alignment wrapText="1"/>
    </xf>
    <xf numFmtId="0" fontId="31" fillId="0" borderId="23" xfId="0" applyFont="1" applyBorder="1" applyAlignment="1">
      <alignment wrapText="1"/>
    </xf>
    <xf numFmtId="0" fontId="31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36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wrapText="1"/>
    </xf>
    <xf numFmtId="0" fontId="31" fillId="0" borderId="0" xfId="0" applyFont="1" applyFill="1" applyAlignment="1">
      <alignment wrapText="1"/>
    </xf>
    <xf numFmtId="0" fontId="31" fillId="0" borderId="0" xfId="0" applyFont="1" applyAlignment="1">
      <alignment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1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38" fillId="0" borderId="27" xfId="0" applyFont="1" applyBorder="1" applyAlignment="1" applyProtection="1">
      <alignment horizontal="center" wrapText="1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38" fillId="0" borderId="31" xfId="0" applyFont="1" applyBorder="1" applyAlignment="1" applyProtection="1">
      <alignment horizontal="center" vertical="top" wrapText="1"/>
      <protection/>
    </xf>
    <xf numFmtId="0" fontId="0" fillId="0" borderId="31" xfId="0" applyFont="1" applyBorder="1" applyAlignment="1" applyProtection="1">
      <alignment horizontal="center" vertical="top"/>
      <protection/>
    </xf>
    <xf numFmtId="0" fontId="0" fillId="0" borderId="32" xfId="0" applyFont="1" applyBorder="1" applyAlignment="1" applyProtection="1">
      <alignment horizontal="center" vertical="top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8" xfId="0" applyFont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textRotation="90" wrapText="1"/>
    </xf>
    <xf numFmtId="0" fontId="29" fillId="0" borderId="16" xfId="0" applyFont="1" applyBorder="1" applyAlignment="1">
      <alignment horizontal="center" vertical="center" textRotation="90" wrapText="1"/>
    </xf>
    <xf numFmtId="0" fontId="41" fillId="42" borderId="16" xfId="0" applyFont="1" applyFill="1" applyBorder="1" applyAlignment="1">
      <alignment horizontal="center" vertical="center" textRotation="90" wrapText="1"/>
    </xf>
    <xf numFmtId="0" fontId="29" fillId="0" borderId="34" xfId="0" applyFont="1" applyBorder="1" applyAlignment="1">
      <alignment horizontal="center" vertical="center" textRotation="90" wrapText="1"/>
    </xf>
    <xf numFmtId="16" fontId="29" fillId="0" borderId="35" xfId="0" applyNumberFormat="1" applyFont="1" applyBorder="1" applyAlignment="1">
      <alignment horizontal="left" vertical="top" wrapText="1"/>
    </xf>
    <xf numFmtId="16" fontId="29" fillId="0" borderId="36" xfId="0" applyNumberFormat="1" applyFont="1" applyBorder="1" applyAlignment="1">
      <alignment horizontal="left" vertical="center" wrapText="1"/>
    </xf>
    <xf numFmtId="0" fontId="0" fillId="0" borderId="37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top"/>
      <protection/>
    </xf>
    <xf numFmtId="0" fontId="30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31" fillId="0" borderId="38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1" fontId="33" fillId="0" borderId="41" xfId="0" applyNumberFormat="1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1" fontId="31" fillId="0" borderId="14" xfId="0" applyNumberFormat="1" applyFont="1" applyBorder="1" applyAlignment="1">
      <alignment horizontal="center" vertical="center" wrapText="1"/>
    </xf>
    <xf numFmtId="1" fontId="31" fillId="42" borderId="14" xfId="0" applyNumberFormat="1" applyFont="1" applyFill="1" applyBorder="1" applyAlignment="1">
      <alignment horizontal="center" vertical="center" wrapText="1"/>
    </xf>
    <xf numFmtId="1" fontId="33" fillId="42" borderId="14" xfId="0" applyNumberFormat="1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0" fillId="43" borderId="0" xfId="0" applyFont="1" applyFill="1" applyAlignment="1">
      <alignment wrapText="1"/>
    </xf>
    <xf numFmtId="0" fontId="0" fillId="43" borderId="0" xfId="0" applyFont="1" applyFill="1" applyAlignment="1">
      <alignment/>
    </xf>
    <xf numFmtId="0" fontId="3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24" fillId="0" borderId="14" xfId="0" applyFont="1" applyBorder="1" applyAlignment="1" applyProtection="1">
      <alignment horizontal="center" vertical="center"/>
      <protection/>
    </xf>
    <xf numFmtId="0" fontId="29" fillId="0" borderId="4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1" fontId="33" fillId="0" borderId="44" xfId="0" applyNumberFormat="1" applyFont="1" applyBorder="1" applyAlignment="1">
      <alignment horizontal="center" vertical="center" wrapText="1"/>
    </xf>
    <xf numFmtId="1" fontId="31" fillId="43" borderId="15" xfId="0" applyNumberFormat="1" applyFont="1" applyFill="1" applyBorder="1" applyAlignment="1">
      <alignment horizontal="center" vertical="center" wrapText="1"/>
    </xf>
    <xf numFmtId="0" fontId="30" fillId="0" borderId="45" xfId="0" applyFont="1" applyBorder="1" applyAlignment="1">
      <alignment horizontal="left" vertical="center" wrapText="1"/>
    </xf>
    <xf numFmtId="0" fontId="29" fillId="43" borderId="35" xfId="0" applyFont="1" applyFill="1" applyBorder="1" applyAlignment="1">
      <alignment horizontal="left" vertical="center" wrapText="1"/>
    </xf>
    <xf numFmtId="1" fontId="31" fillId="0" borderId="46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left"/>
      <protection/>
    </xf>
    <xf numFmtId="0" fontId="44" fillId="0" borderId="0" xfId="0" applyFont="1" applyBorder="1" applyAlignment="1" applyProtection="1">
      <alignment/>
      <protection hidden="1"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14" fontId="22" fillId="0" borderId="0" xfId="0" applyNumberFormat="1" applyFont="1" applyAlignment="1" applyProtection="1">
      <alignment/>
      <protection hidden="1"/>
    </xf>
    <xf numFmtId="0" fontId="22" fillId="0" borderId="0" xfId="0" applyFont="1" applyBorder="1" applyAlignment="1" applyProtection="1">
      <alignment vertical="top"/>
      <protection hidden="1"/>
    </xf>
    <xf numFmtId="0" fontId="22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center"/>
      <protection/>
    </xf>
    <xf numFmtId="49" fontId="24" fillId="0" borderId="14" xfId="0" applyNumberFormat="1" applyFont="1" applyBorder="1" applyAlignment="1" applyProtection="1">
      <alignment horizontal="center"/>
      <protection/>
    </xf>
    <xf numFmtId="0" fontId="29" fillId="0" borderId="35" xfId="0" applyFont="1" applyFill="1" applyBorder="1" applyAlignment="1">
      <alignment horizontal="left" vertical="center" wrapText="1"/>
    </xf>
    <xf numFmtId="0" fontId="29" fillId="43" borderId="36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29" fillId="44" borderId="0" xfId="0" applyFont="1" applyFill="1" applyBorder="1" applyAlignment="1" applyProtection="1">
      <alignment horizontal="left" vertical="top" wrapText="1"/>
      <protection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wrapText="1"/>
    </xf>
    <xf numFmtId="196" fontId="0" fillId="0" borderId="0" xfId="0" applyNumberFormat="1" applyFont="1" applyAlignment="1">
      <alignment wrapText="1"/>
    </xf>
    <xf numFmtId="1" fontId="33" fillId="0" borderId="47" xfId="0" applyNumberFormat="1" applyFont="1" applyFill="1" applyBorder="1" applyAlignment="1">
      <alignment horizontal="center" vertical="center" wrapText="1"/>
    </xf>
    <xf numFmtId="1" fontId="33" fillId="0" borderId="48" xfId="0" applyNumberFormat="1" applyFont="1" applyFill="1" applyBorder="1" applyAlignment="1">
      <alignment horizontal="center" vertical="center" wrapText="1"/>
    </xf>
    <xf numFmtId="1" fontId="33" fillId="0" borderId="33" xfId="0" applyNumberFormat="1" applyFont="1" applyFill="1" applyBorder="1" applyAlignment="1">
      <alignment horizontal="center" vertical="center" wrapText="1"/>
    </xf>
    <xf numFmtId="1" fontId="33" fillId="0" borderId="49" xfId="0" applyNumberFormat="1" applyFont="1" applyFill="1" applyBorder="1" applyAlignment="1">
      <alignment horizontal="center" vertical="center" wrapText="1"/>
    </xf>
    <xf numFmtId="49" fontId="0" fillId="0" borderId="50" xfId="0" applyNumberFormat="1" applyFont="1" applyFill="1" applyBorder="1" applyAlignment="1" applyProtection="1">
      <alignment horizontal="center" vertical="center"/>
      <protection/>
    </xf>
    <xf numFmtId="0" fontId="21" fillId="0" borderId="47" xfId="0" applyFont="1" applyFill="1" applyBorder="1" applyAlignment="1" applyProtection="1">
      <alignment vertical="center"/>
      <protection locked="0"/>
    </xf>
    <xf numFmtId="0" fontId="21" fillId="0" borderId="33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vertical="center"/>
      <protection locked="0"/>
    </xf>
    <xf numFmtId="49" fontId="0" fillId="0" borderId="49" xfId="0" applyNumberFormat="1" applyFont="1" applyBorder="1" applyAlignment="1" applyProtection="1">
      <alignment horizontal="center" vertical="center"/>
      <protection/>
    </xf>
    <xf numFmtId="1" fontId="24" fillId="0" borderId="47" xfId="0" applyNumberFormat="1" applyFont="1" applyFill="1" applyBorder="1" applyAlignment="1" applyProtection="1">
      <alignment horizontal="center" vertical="center"/>
      <protection hidden="1"/>
    </xf>
    <xf numFmtId="1" fontId="24" fillId="0" borderId="33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1" fontId="23" fillId="0" borderId="47" xfId="0" applyNumberFormat="1" applyFont="1" applyFill="1" applyBorder="1" applyAlignment="1" applyProtection="1">
      <alignment horizontal="center" vertical="center"/>
      <protection hidden="1"/>
    </xf>
    <xf numFmtId="1" fontId="23" fillId="0" borderId="33" xfId="0" applyNumberFormat="1" applyFont="1" applyFill="1" applyBorder="1" applyAlignment="1" applyProtection="1">
      <alignment horizontal="center" vertical="center"/>
      <protection hidden="1"/>
    </xf>
    <xf numFmtId="1" fontId="23" fillId="0" borderId="49" xfId="0" applyNumberFormat="1" applyFont="1" applyFill="1" applyBorder="1" applyAlignment="1" applyProtection="1">
      <alignment horizontal="center" vertical="center"/>
      <protection hidden="1"/>
    </xf>
    <xf numFmtId="0" fontId="29" fillId="0" borderId="51" xfId="0" applyFont="1" applyFill="1" applyBorder="1" applyAlignment="1">
      <alignment horizontal="left" vertical="center" wrapText="1"/>
    </xf>
    <xf numFmtId="0" fontId="29" fillId="0" borderId="52" xfId="0" applyFont="1" applyFill="1" applyBorder="1" applyAlignment="1">
      <alignment horizontal="left" vertical="center" wrapText="1"/>
    </xf>
    <xf numFmtId="0" fontId="30" fillId="0" borderId="53" xfId="0" applyFont="1" applyBorder="1" applyAlignment="1">
      <alignment horizontal="center" vertical="center" wrapText="1"/>
    </xf>
    <xf numFmtId="196" fontId="31" fillId="0" borderId="0" xfId="0" applyNumberFormat="1" applyFont="1" applyAlignment="1">
      <alignment wrapText="1"/>
    </xf>
    <xf numFmtId="16" fontId="29" fillId="0" borderId="43" xfId="0" applyNumberFormat="1" applyFont="1" applyBorder="1" applyAlignment="1">
      <alignment horizontal="left" vertical="top" wrapText="1"/>
    </xf>
    <xf numFmtId="16" fontId="29" fillId="0" borderId="52" xfId="0" applyNumberFormat="1" applyFont="1" applyBorder="1" applyAlignment="1">
      <alignment horizontal="left" vertical="center" wrapText="1"/>
    </xf>
    <xf numFmtId="0" fontId="29" fillId="44" borderId="52" xfId="0" applyFont="1" applyFill="1" applyBorder="1" applyAlignment="1" applyProtection="1">
      <alignment horizontal="left" vertical="center" wrapText="1"/>
      <protection/>
    </xf>
    <xf numFmtId="0" fontId="31" fillId="0" borderId="43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1" fontId="31" fillId="0" borderId="18" xfId="0" applyNumberFormat="1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0" fillId="44" borderId="45" xfId="0" applyFont="1" applyFill="1" applyBorder="1" applyAlignment="1" applyProtection="1">
      <alignment horizontal="left" vertical="center" wrapText="1"/>
      <protection/>
    </xf>
    <xf numFmtId="0" fontId="30" fillId="44" borderId="54" xfId="0" applyFont="1" applyFill="1" applyBorder="1" applyAlignment="1" applyProtection="1">
      <alignment horizontal="left" vertical="center"/>
      <protection/>
    </xf>
    <xf numFmtId="0" fontId="30" fillId="44" borderId="51" xfId="0" applyFont="1" applyFill="1" applyBorder="1" applyAlignment="1" applyProtection="1">
      <alignment horizontal="left" vertical="center"/>
      <protection/>
    </xf>
    <xf numFmtId="0" fontId="29" fillId="44" borderId="51" xfId="0" applyFont="1" applyFill="1" applyBorder="1" applyAlignment="1" applyProtection="1">
      <alignment horizontal="left" vertical="top"/>
      <protection/>
    </xf>
    <xf numFmtId="0" fontId="30" fillId="44" borderId="54" xfId="0" applyFont="1" applyFill="1" applyBorder="1" applyAlignment="1" applyProtection="1">
      <alignment horizontal="left" vertical="center" wrapText="1"/>
      <protection/>
    </xf>
    <xf numFmtId="0" fontId="30" fillId="44" borderId="51" xfId="0" applyFont="1" applyFill="1" applyBorder="1" applyAlignment="1" applyProtection="1">
      <alignment horizontal="left" vertical="top" wrapText="1"/>
      <protection/>
    </xf>
    <xf numFmtId="0" fontId="33" fillId="0" borderId="42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wrapText="1"/>
    </xf>
    <xf numFmtId="0" fontId="29" fillId="0" borderId="52" xfId="0" applyFont="1" applyFill="1" applyBorder="1" applyAlignment="1" applyProtection="1">
      <alignment horizontal="left" vertical="center" wrapText="1"/>
      <protection/>
    </xf>
    <xf numFmtId="0" fontId="29" fillId="0" borderId="54" xfId="0" applyFont="1" applyFill="1" applyBorder="1" applyAlignment="1">
      <alignment horizontal="left" vertical="center" wrapText="1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31" fillId="0" borderId="13" xfId="0" applyNumberFormat="1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29" fillId="44" borderId="25" xfId="0" applyFont="1" applyFill="1" applyBorder="1" applyAlignment="1" applyProtection="1">
      <alignment horizontal="left" vertical="center"/>
      <protection/>
    </xf>
    <xf numFmtId="0" fontId="31" fillId="0" borderId="2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1" fontId="31" fillId="0" borderId="55" xfId="0" applyNumberFormat="1" applyFont="1" applyBorder="1" applyAlignment="1">
      <alignment horizontal="center" vertical="center" wrapText="1"/>
    </xf>
    <xf numFmtId="1" fontId="31" fillId="0" borderId="24" xfId="0" applyNumberFormat="1" applyFont="1" applyBorder="1" applyAlignment="1">
      <alignment horizontal="center" vertical="center" wrapText="1"/>
    </xf>
    <xf numFmtId="1" fontId="31" fillId="0" borderId="22" xfId="0" applyNumberFormat="1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1" fontId="31" fillId="0" borderId="23" xfId="0" applyNumberFormat="1" applyFont="1" applyBorder="1" applyAlignment="1">
      <alignment horizontal="center" vertical="center" wrapText="1"/>
    </xf>
    <xf numFmtId="1" fontId="31" fillId="0" borderId="13" xfId="0" applyNumberFormat="1" applyFont="1" applyFill="1" applyBorder="1" applyAlignment="1">
      <alignment horizontal="center" vertical="center" wrapText="1"/>
    </xf>
    <xf numFmtId="1" fontId="31" fillId="0" borderId="14" xfId="0" applyNumberFormat="1" applyFont="1" applyFill="1" applyBorder="1" applyAlignment="1">
      <alignment horizontal="center" vertical="center" wrapText="1"/>
    </xf>
    <xf numFmtId="1" fontId="31" fillId="43" borderId="14" xfId="0" applyNumberFormat="1" applyFont="1" applyFill="1" applyBorder="1" applyAlignment="1">
      <alignment horizontal="center" vertical="center" wrapText="1"/>
    </xf>
    <xf numFmtId="1" fontId="31" fillId="43" borderId="20" xfId="0" applyNumberFormat="1" applyFont="1" applyFill="1" applyBorder="1" applyAlignment="1">
      <alignment horizontal="center" vertical="center" wrapText="1"/>
    </xf>
    <xf numFmtId="1" fontId="31" fillId="43" borderId="23" xfId="0" applyNumberFormat="1" applyFont="1" applyFill="1" applyBorder="1" applyAlignment="1">
      <alignment horizontal="center" vertical="center" wrapText="1"/>
    </xf>
    <xf numFmtId="1" fontId="33" fillId="43" borderId="23" xfId="0" applyNumberFormat="1" applyFont="1" applyFill="1" applyBorder="1" applyAlignment="1">
      <alignment horizontal="center" vertical="center" wrapText="1"/>
    </xf>
    <xf numFmtId="1" fontId="33" fillId="43" borderId="21" xfId="0" applyNumberFormat="1" applyFont="1" applyFill="1" applyBorder="1" applyAlignment="1">
      <alignment horizontal="center" vertical="center" wrapText="1"/>
    </xf>
    <xf numFmtId="0" fontId="31" fillId="43" borderId="25" xfId="0" applyFont="1" applyFill="1" applyBorder="1" applyAlignment="1">
      <alignment horizontal="center" vertical="center" wrapText="1"/>
    </xf>
    <xf numFmtId="0" fontId="30" fillId="0" borderId="50" xfId="0" applyFont="1" applyBorder="1" applyAlignment="1">
      <alignment horizontal="left" vertical="center" wrapText="1"/>
    </xf>
    <xf numFmtId="0" fontId="30" fillId="0" borderId="56" xfId="0" applyFont="1" applyBorder="1" applyAlignment="1">
      <alignment vertical="center" wrapText="1"/>
    </xf>
    <xf numFmtId="1" fontId="33" fillId="0" borderId="48" xfId="0" applyNumberFormat="1" applyFont="1" applyBorder="1" applyAlignment="1">
      <alignment horizontal="center" vertical="center" wrapText="1"/>
    </xf>
    <xf numFmtId="1" fontId="33" fillId="0" borderId="57" xfId="0" applyNumberFormat="1" applyFont="1" applyBorder="1" applyAlignment="1">
      <alignment horizontal="center" vertical="center" wrapText="1"/>
    </xf>
    <xf numFmtId="1" fontId="33" fillId="0" borderId="49" xfId="0" applyNumberFormat="1" applyFont="1" applyBorder="1" applyAlignment="1">
      <alignment horizontal="center" vertical="center" wrapText="1"/>
    </xf>
    <xf numFmtId="1" fontId="33" fillId="0" borderId="56" xfId="0" applyNumberFormat="1" applyFont="1" applyBorder="1" applyAlignment="1">
      <alignment horizontal="center" vertical="center" wrapText="1"/>
    </xf>
    <xf numFmtId="0" fontId="31" fillId="0" borderId="50" xfId="0" applyFont="1" applyBorder="1" applyAlignment="1">
      <alignment wrapText="1"/>
    </xf>
    <xf numFmtId="0" fontId="29" fillId="0" borderId="58" xfId="0" applyFont="1" applyFill="1" applyBorder="1" applyAlignment="1">
      <alignment horizontal="left" vertical="center" wrapText="1"/>
    </xf>
    <xf numFmtId="0" fontId="30" fillId="44" borderId="43" xfId="0" applyFont="1" applyFill="1" applyBorder="1" applyAlignment="1" applyProtection="1">
      <alignment horizontal="left" vertical="center"/>
      <protection/>
    </xf>
    <xf numFmtId="0" fontId="30" fillId="0" borderId="59" xfId="0" applyFont="1" applyFill="1" applyBorder="1" applyAlignment="1" applyProtection="1">
      <alignment horizontal="left" vertical="center" wrapText="1"/>
      <protection/>
    </xf>
    <xf numFmtId="0" fontId="33" fillId="0" borderId="41" xfId="0" applyFont="1" applyBorder="1" applyAlignment="1">
      <alignment horizontal="center" vertical="center" wrapText="1"/>
    </xf>
    <xf numFmtId="1" fontId="33" fillId="0" borderId="54" xfId="0" applyNumberFormat="1" applyFont="1" applyBorder="1" applyAlignment="1">
      <alignment horizontal="center" vertical="center" wrapText="1"/>
    </xf>
    <xf numFmtId="1" fontId="33" fillId="0" borderId="59" xfId="0" applyNumberFormat="1" applyFont="1" applyBorder="1" applyAlignment="1">
      <alignment horizontal="center" vertical="center" wrapText="1"/>
    </xf>
    <xf numFmtId="1" fontId="33" fillId="0" borderId="21" xfId="0" applyNumberFormat="1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 applyProtection="1">
      <alignment horizontal="left" vertical="center"/>
      <protection/>
    </xf>
    <xf numFmtId="0" fontId="29" fillId="0" borderId="60" xfId="0" applyFont="1" applyFill="1" applyBorder="1" applyAlignment="1" applyProtection="1">
      <alignment horizontal="left" vertical="center" wrapText="1"/>
      <protection/>
    </xf>
    <xf numFmtId="1" fontId="31" fillId="0" borderId="15" xfId="0" applyNumberFormat="1" applyFont="1" applyFill="1" applyBorder="1" applyAlignment="1">
      <alignment horizontal="center" vertical="center" wrapText="1"/>
    </xf>
    <xf numFmtId="1" fontId="31" fillId="43" borderId="61" xfId="0" applyNumberFormat="1" applyFont="1" applyFill="1" applyBorder="1" applyAlignment="1">
      <alignment horizontal="center" vertical="center" wrapText="1"/>
    </xf>
    <xf numFmtId="1" fontId="33" fillId="43" borderId="14" xfId="0" applyNumberFormat="1" applyFont="1" applyFill="1" applyBorder="1" applyAlignment="1">
      <alignment horizontal="center" vertical="center" wrapText="1"/>
    </xf>
    <xf numFmtId="1" fontId="33" fillId="43" borderId="12" xfId="0" applyNumberFormat="1" applyFont="1" applyFill="1" applyBorder="1" applyAlignment="1">
      <alignment horizontal="center" vertical="center" wrapText="1"/>
    </xf>
    <xf numFmtId="0" fontId="31" fillId="43" borderId="35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left" vertical="center" wrapText="1"/>
    </xf>
    <xf numFmtId="49" fontId="31" fillId="0" borderId="61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wrapText="1"/>
    </xf>
    <xf numFmtId="0" fontId="31" fillId="0" borderId="13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0" fontId="31" fillId="0" borderId="15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49" fontId="31" fillId="0" borderId="34" xfId="0" applyNumberFormat="1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wrapText="1"/>
    </xf>
    <xf numFmtId="0" fontId="31" fillId="0" borderId="18" xfId="0" applyFont="1" applyFill="1" applyBorder="1" applyAlignment="1">
      <alignment wrapText="1"/>
    </xf>
    <xf numFmtId="0" fontId="31" fillId="0" borderId="16" xfId="0" applyFont="1" applyFill="1" applyBorder="1" applyAlignment="1">
      <alignment wrapText="1"/>
    </xf>
    <xf numFmtId="0" fontId="31" fillId="0" borderId="17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31" fillId="0" borderId="12" xfId="0" applyFont="1" applyFill="1" applyBorder="1" applyAlignment="1">
      <alignment horizontal="center" vertical="center" wrapText="1"/>
    </xf>
    <xf numFmtId="1" fontId="31" fillId="0" borderId="12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0" fillId="0" borderId="51" xfId="0" applyFont="1" applyBorder="1" applyAlignment="1">
      <alignment horizontal="left" vertical="center" wrapText="1"/>
    </xf>
    <xf numFmtId="0" fontId="29" fillId="0" borderId="51" xfId="0" applyFont="1" applyBorder="1" applyAlignment="1">
      <alignment horizontal="left" vertical="center" wrapText="1"/>
    </xf>
    <xf numFmtId="0" fontId="29" fillId="0" borderId="52" xfId="0" applyFont="1" applyBorder="1" applyAlignment="1">
      <alignment horizontal="left" vertical="center" wrapText="1"/>
    </xf>
    <xf numFmtId="0" fontId="29" fillId="44" borderId="51" xfId="0" applyFont="1" applyFill="1" applyBorder="1" applyAlignment="1" applyProtection="1">
      <alignment horizontal="left" vertical="center" wrapText="1"/>
      <protection/>
    </xf>
    <xf numFmtId="0" fontId="29" fillId="0" borderId="51" xfId="0" applyFont="1" applyFill="1" applyBorder="1" applyAlignment="1" applyProtection="1">
      <alignment horizontal="left" vertical="center" wrapText="1"/>
      <protection/>
    </xf>
    <xf numFmtId="0" fontId="30" fillId="44" borderId="51" xfId="0" applyFont="1" applyFill="1" applyBorder="1" applyAlignment="1" applyProtection="1">
      <alignment horizontal="left" vertical="center" wrapText="1"/>
      <protection/>
    </xf>
    <xf numFmtId="0" fontId="31" fillId="0" borderId="39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31" fillId="42" borderId="31" xfId="0" applyFont="1" applyFill="1" applyBorder="1" applyAlignment="1">
      <alignment horizontal="center" vertical="center" wrapText="1"/>
    </xf>
    <xf numFmtId="0" fontId="54" fillId="42" borderId="31" xfId="0" applyFont="1" applyFill="1" applyBorder="1" applyAlignment="1">
      <alignment horizontal="center" vertical="center" wrapText="1"/>
    </xf>
    <xf numFmtId="1" fontId="31" fillId="0" borderId="62" xfId="0" applyNumberFormat="1" applyFont="1" applyBorder="1" applyAlignment="1">
      <alignment horizontal="center" vertical="center" wrapText="1"/>
    </xf>
    <xf numFmtId="196" fontId="31" fillId="0" borderId="32" xfId="0" applyNumberFormat="1" applyFont="1" applyBorder="1" applyAlignment="1">
      <alignment horizontal="center" vertical="center" wrapText="1"/>
    </xf>
    <xf numFmtId="196" fontId="33" fillId="0" borderId="12" xfId="0" applyNumberFormat="1" applyFont="1" applyBorder="1" applyAlignment="1">
      <alignment horizontal="center" vertical="center" wrapText="1"/>
    </xf>
    <xf numFmtId="0" fontId="35" fillId="0" borderId="63" xfId="0" applyFont="1" applyBorder="1" applyAlignment="1">
      <alignment wrapText="1"/>
    </xf>
    <xf numFmtId="0" fontId="31" fillId="0" borderId="64" xfId="0" applyFont="1" applyBorder="1" applyAlignment="1">
      <alignment wrapText="1"/>
    </xf>
    <xf numFmtId="0" fontId="31" fillId="0" borderId="3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42" borderId="28" xfId="0" applyFont="1" applyFill="1" applyBorder="1" applyAlignment="1">
      <alignment horizontal="center" vertical="center" wrapText="1"/>
    </xf>
    <xf numFmtId="1" fontId="31" fillId="0" borderId="65" xfId="0" applyNumberFormat="1" applyFont="1" applyBorder="1" applyAlignment="1">
      <alignment horizontal="center" vertical="center" wrapText="1"/>
    </xf>
    <xf numFmtId="1" fontId="33" fillId="0" borderId="22" xfId="0" applyNumberFormat="1" applyFont="1" applyBorder="1" applyAlignment="1">
      <alignment horizontal="center" vertical="center" wrapText="1"/>
    </xf>
    <xf numFmtId="1" fontId="33" fillId="0" borderId="23" xfId="0" applyNumberFormat="1" applyFont="1" applyBorder="1" applyAlignment="1">
      <alignment horizontal="center" vertical="center" wrapText="1"/>
    </xf>
    <xf numFmtId="1" fontId="33" fillId="0" borderId="47" xfId="0" applyNumberFormat="1" applyFont="1" applyBorder="1" applyAlignment="1">
      <alignment horizontal="center" vertical="center" wrapText="1"/>
    </xf>
    <xf numFmtId="1" fontId="33" fillId="0" borderId="33" xfId="0" applyNumberFormat="1" applyFont="1" applyBorder="1" applyAlignment="1">
      <alignment horizontal="center" vertical="center" wrapText="1"/>
    </xf>
    <xf numFmtId="1" fontId="33" fillId="0" borderId="66" xfId="0" applyNumberFormat="1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1" fontId="31" fillId="0" borderId="37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9" fillId="44" borderId="43" xfId="0" applyFont="1" applyFill="1" applyBorder="1" applyAlignment="1" applyProtection="1">
      <alignment horizontal="left" vertical="top" wrapText="1"/>
      <protection/>
    </xf>
    <xf numFmtId="0" fontId="29" fillId="44" borderId="35" xfId="0" applyFont="1" applyFill="1" applyBorder="1" applyAlignment="1" applyProtection="1">
      <alignment horizontal="left" vertical="top" wrapText="1"/>
      <protection/>
    </xf>
    <xf numFmtId="0" fontId="29" fillId="44" borderId="36" xfId="0" applyFont="1" applyFill="1" applyBorder="1" applyAlignment="1" applyProtection="1">
      <alignment horizontal="left" vertical="center" wrapText="1"/>
      <protection/>
    </xf>
    <xf numFmtId="0" fontId="31" fillId="0" borderId="67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0" fillId="44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Alignment="1">
      <alignment horizontal="left"/>
    </xf>
    <xf numFmtId="0" fontId="55" fillId="0" borderId="0" xfId="0" applyFont="1" applyAlignment="1">
      <alignment/>
    </xf>
    <xf numFmtId="0" fontId="42" fillId="0" borderId="53" xfId="0" applyFont="1" applyBorder="1" applyAlignment="1" applyProtection="1">
      <alignment horizontal="center" vertical="center" wrapText="1" shrinkToFit="1"/>
      <protection/>
    </xf>
    <xf numFmtId="0" fontId="42" fillId="0" borderId="45" xfId="0" applyFont="1" applyBorder="1" applyAlignment="1" applyProtection="1">
      <alignment horizontal="center" vertical="center" shrinkToFit="1"/>
      <protection/>
    </xf>
    <xf numFmtId="0" fontId="42" fillId="0" borderId="68" xfId="0" applyFont="1" applyBorder="1" applyAlignment="1" applyProtection="1">
      <alignment horizontal="center" vertical="center" shrinkToFit="1"/>
      <protection/>
    </xf>
    <xf numFmtId="0" fontId="42" fillId="0" borderId="54" xfId="0" applyFont="1" applyBorder="1" applyAlignment="1" applyProtection="1">
      <alignment horizontal="center" vertical="center"/>
      <protection/>
    </xf>
    <xf numFmtId="0" fontId="42" fillId="0" borderId="69" xfId="0" applyFont="1" applyBorder="1" applyAlignment="1" applyProtection="1">
      <alignment horizontal="center" vertical="center"/>
      <protection/>
    </xf>
    <xf numFmtId="0" fontId="42" fillId="0" borderId="70" xfId="0" applyFont="1" applyBorder="1" applyAlignment="1" applyProtection="1">
      <alignment horizontal="center" vertical="center"/>
      <protection/>
    </xf>
    <xf numFmtId="0" fontId="42" fillId="0" borderId="44" xfId="0" applyFont="1" applyBorder="1" applyAlignment="1" applyProtection="1">
      <alignment horizontal="center" vertical="center"/>
      <protection/>
    </xf>
    <xf numFmtId="0" fontId="24" fillId="0" borderId="67" xfId="0" applyFont="1" applyBorder="1" applyAlignment="1" applyProtection="1">
      <alignment horizontal="center" vertical="center" textRotation="90" wrapText="1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 textRotation="90" wrapText="1"/>
      <protection/>
    </xf>
    <xf numFmtId="0" fontId="24" fillId="0" borderId="15" xfId="0" applyFont="1" applyBorder="1" applyAlignment="1" applyProtection="1">
      <alignment horizontal="center" vertical="center" textRotation="90" wrapText="1"/>
      <protection/>
    </xf>
    <xf numFmtId="0" fontId="24" fillId="0" borderId="17" xfId="0" applyFont="1" applyBorder="1" applyAlignment="1" applyProtection="1">
      <alignment horizontal="center" vertical="center" textRotation="90" wrapText="1"/>
      <protection/>
    </xf>
    <xf numFmtId="0" fontId="24" fillId="0" borderId="42" xfId="0" applyFont="1" applyBorder="1" applyAlignment="1" applyProtection="1">
      <alignment horizontal="center" vertical="center" textRotation="90" wrapText="1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42" fillId="0" borderId="67" xfId="0" applyFont="1" applyBorder="1" applyAlignment="1" applyProtection="1">
      <alignment horizontal="center" vertical="center"/>
      <protection/>
    </xf>
    <xf numFmtId="0" fontId="42" fillId="0" borderId="41" xfId="0" applyFont="1" applyBorder="1" applyAlignment="1" applyProtection="1">
      <alignment horizontal="center" vertical="center"/>
      <protection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42" xfId="0" applyNumberFormat="1" applyFont="1" applyFill="1" applyBorder="1" applyAlignment="1">
      <alignment horizontal="center" vertical="center" wrapText="1"/>
    </xf>
    <xf numFmtId="49" fontId="29" fillId="0" borderId="41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46" xfId="0" applyFont="1" applyFill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textRotation="90" wrapText="1"/>
    </xf>
    <xf numFmtId="0" fontId="29" fillId="0" borderId="16" xfId="0" applyFont="1" applyBorder="1" applyAlignment="1">
      <alignment horizontal="left" vertical="center" textRotation="90" wrapText="1"/>
    </xf>
    <xf numFmtId="0" fontId="26" fillId="0" borderId="11" xfId="0" applyFont="1" applyBorder="1" applyAlignment="1" applyProtection="1">
      <alignment horizontal="center" vertical="center"/>
      <protection/>
    </xf>
    <xf numFmtId="49" fontId="29" fillId="0" borderId="37" xfId="0" applyNumberFormat="1" applyFont="1" applyFill="1" applyBorder="1" applyAlignment="1">
      <alignment horizontal="center" vertical="center" wrapText="1"/>
    </xf>
    <xf numFmtId="49" fontId="29" fillId="0" borderId="29" xfId="0" applyNumberFormat="1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29" fillId="0" borderId="65" xfId="0" applyFont="1" applyFill="1" applyBorder="1" applyAlignment="1">
      <alignment horizontal="left" vertical="center" wrapText="1"/>
    </xf>
    <xf numFmtId="0" fontId="29" fillId="0" borderId="42" xfId="0" applyFont="1" applyFill="1" applyBorder="1" applyAlignment="1">
      <alignment horizontal="left" vertical="center" wrapText="1"/>
    </xf>
    <xf numFmtId="0" fontId="29" fillId="0" borderId="67" xfId="0" applyFont="1" applyFill="1" applyBorder="1" applyAlignment="1">
      <alignment horizontal="left" vertical="center" wrapText="1"/>
    </xf>
    <xf numFmtId="0" fontId="29" fillId="0" borderId="44" xfId="0" applyFont="1" applyFill="1" applyBorder="1" applyAlignment="1">
      <alignment horizontal="left" vertical="center" wrapText="1"/>
    </xf>
    <xf numFmtId="49" fontId="31" fillId="0" borderId="52" xfId="0" applyNumberFormat="1" applyFont="1" applyFill="1" applyBorder="1" applyAlignment="1">
      <alignment horizontal="center" wrapText="1"/>
    </xf>
    <xf numFmtId="49" fontId="31" fillId="0" borderId="71" xfId="0" applyNumberFormat="1" applyFont="1" applyFill="1" applyBorder="1" applyAlignment="1">
      <alignment horizontal="center" wrapText="1"/>
    </xf>
    <xf numFmtId="49" fontId="31" fillId="0" borderId="72" xfId="0" applyNumberFormat="1" applyFont="1" applyFill="1" applyBorder="1" applyAlignment="1">
      <alignment horizont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29" fillId="0" borderId="51" xfId="0" applyFont="1" applyFill="1" applyBorder="1" applyAlignment="1" applyProtection="1">
      <alignment horizontal="left" vertical="top" wrapText="1"/>
      <protection/>
    </xf>
    <xf numFmtId="0" fontId="29" fillId="0" borderId="60" xfId="0" applyFont="1" applyFill="1" applyBorder="1" applyAlignment="1" applyProtection="1">
      <alignment horizontal="left" vertical="top" wrapText="1"/>
      <protection/>
    </xf>
    <xf numFmtId="0" fontId="29" fillId="0" borderId="75" xfId="0" applyFont="1" applyFill="1" applyBorder="1" applyAlignment="1" applyProtection="1">
      <alignment horizontal="left" vertical="top" wrapText="1"/>
      <protection/>
    </xf>
    <xf numFmtId="0" fontId="31" fillId="0" borderId="51" xfId="0" applyFont="1" applyFill="1" applyBorder="1" applyAlignment="1">
      <alignment horizontal="center" wrapText="1"/>
    </xf>
    <xf numFmtId="0" fontId="31" fillId="0" borderId="60" xfId="0" applyFont="1" applyFill="1" applyBorder="1" applyAlignment="1">
      <alignment horizontal="center" wrapText="1"/>
    </xf>
    <xf numFmtId="0" fontId="31" fillId="0" borderId="75" xfId="0" applyFont="1" applyFill="1" applyBorder="1" applyAlignment="1">
      <alignment horizontal="center" wrapText="1"/>
    </xf>
    <xf numFmtId="49" fontId="31" fillId="0" borderId="51" xfId="0" applyNumberFormat="1" applyFont="1" applyFill="1" applyBorder="1" applyAlignment="1">
      <alignment horizontal="center" wrapText="1"/>
    </xf>
    <xf numFmtId="49" fontId="31" fillId="0" borderId="60" xfId="0" applyNumberFormat="1" applyFont="1" applyFill="1" applyBorder="1" applyAlignment="1">
      <alignment horizontal="center" wrapText="1"/>
    </xf>
    <xf numFmtId="49" fontId="31" fillId="0" borderId="75" xfId="0" applyNumberFormat="1" applyFont="1" applyFill="1" applyBorder="1" applyAlignment="1">
      <alignment horizontal="center" wrapText="1"/>
    </xf>
    <xf numFmtId="0" fontId="29" fillId="0" borderId="23" xfId="0" applyFont="1" applyBorder="1" applyAlignment="1">
      <alignment horizontal="center" vertical="center" textRotation="90" wrapText="1"/>
    </xf>
    <xf numFmtId="0" fontId="29" fillId="0" borderId="16" xfId="0" applyFont="1" applyBorder="1" applyAlignment="1">
      <alignment horizontal="center" vertical="center" textRotation="90" wrapText="1"/>
    </xf>
    <xf numFmtId="0" fontId="29" fillId="0" borderId="24" xfId="0" applyFont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textRotation="90" wrapText="1"/>
    </xf>
    <xf numFmtId="0" fontId="30" fillId="0" borderId="43" xfId="0" applyFont="1" applyBorder="1" applyAlignment="1">
      <alignment horizontal="center" vertical="center" textRotation="90" wrapText="1"/>
    </xf>
    <xf numFmtId="0" fontId="30" fillId="0" borderId="35" xfId="0" applyFont="1" applyBorder="1" applyAlignment="1">
      <alignment horizontal="center" vertical="center" textRotation="90" wrapText="1"/>
    </xf>
    <xf numFmtId="0" fontId="30" fillId="0" borderId="36" xfId="0" applyFont="1" applyBorder="1" applyAlignment="1">
      <alignment horizontal="center" vertical="center" textRotation="90" wrapText="1"/>
    </xf>
    <xf numFmtId="0" fontId="29" fillId="0" borderId="22" xfId="0" applyFont="1" applyBorder="1" applyAlignment="1">
      <alignment horizontal="center" vertical="center" textRotation="90" wrapText="1"/>
    </xf>
    <xf numFmtId="0" fontId="29" fillId="0" borderId="13" xfId="0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center" vertical="center" textRotation="90" wrapText="1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12" xfId="0" applyFont="1" applyBorder="1" applyAlignment="1">
      <alignment horizontal="center" vertical="center" textRotation="90" wrapText="1"/>
    </xf>
    <xf numFmtId="0" fontId="29" fillId="0" borderId="46" xfId="0" applyFont="1" applyBorder="1" applyAlignment="1">
      <alignment horizontal="center" vertical="center" textRotation="90" wrapText="1"/>
    </xf>
    <xf numFmtId="0" fontId="29" fillId="0" borderId="47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wrapText="1"/>
    </xf>
    <xf numFmtId="0" fontId="29" fillId="0" borderId="33" xfId="0" applyFont="1" applyBorder="1" applyAlignment="1">
      <alignment horizontal="center" wrapText="1"/>
    </xf>
    <xf numFmtId="0" fontId="29" fillId="0" borderId="48" xfId="0" applyFont="1" applyBorder="1" applyAlignment="1">
      <alignment horizontal="center" wrapText="1"/>
    </xf>
    <xf numFmtId="0" fontId="29" fillId="0" borderId="49" xfId="0" applyFont="1" applyBorder="1" applyAlignment="1">
      <alignment horizont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49" fontId="29" fillId="43" borderId="13" xfId="0" applyNumberFormat="1" applyFont="1" applyFill="1" applyBorder="1" applyAlignment="1">
      <alignment horizontal="center" vertical="center" wrapText="1"/>
    </xf>
    <xf numFmtId="49" fontId="29" fillId="43" borderId="15" xfId="0" applyNumberFormat="1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left" vertical="top" wrapText="1"/>
    </xf>
    <xf numFmtId="0" fontId="29" fillId="0" borderId="56" xfId="0" applyFont="1" applyFill="1" applyBorder="1" applyAlignment="1">
      <alignment horizontal="left" vertical="top" wrapText="1"/>
    </xf>
    <xf numFmtId="0" fontId="29" fillId="44" borderId="22" xfId="0" applyFont="1" applyFill="1" applyBorder="1" applyAlignment="1" applyProtection="1">
      <alignment horizontal="left" vertical="top" wrapText="1"/>
      <protection/>
    </xf>
    <xf numFmtId="0" fontId="29" fillId="44" borderId="23" xfId="0" applyFont="1" applyFill="1" applyBorder="1" applyAlignment="1" applyProtection="1">
      <alignment horizontal="left" vertical="top" wrapText="1"/>
      <protection/>
    </xf>
    <xf numFmtId="0" fontId="29" fillId="44" borderId="24" xfId="0" applyFont="1" applyFill="1" applyBorder="1" applyAlignment="1" applyProtection="1">
      <alignment horizontal="left" vertical="top" wrapText="1"/>
      <protection/>
    </xf>
    <xf numFmtId="1" fontId="31" fillId="0" borderId="55" xfId="0" applyNumberFormat="1" applyFont="1" applyBorder="1" applyAlignment="1">
      <alignment horizontal="center" wrapText="1"/>
    </xf>
    <xf numFmtId="1" fontId="31" fillId="0" borderId="59" xfId="0" applyNumberFormat="1" applyFont="1" applyBorder="1" applyAlignment="1">
      <alignment horizontal="center" wrapText="1"/>
    </xf>
    <xf numFmtId="1" fontId="31" fillId="0" borderId="76" xfId="0" applyNumberFormat="1" applyFont="1" applyBorder="1" applyAlignment="1">
      <alignment horizontal="center" wrapText="1"/>
    </xf>
    <xf numFmtId="1" fontId="31" fillId="0" borderId="54" xfId="0" applyNumberFormat="1" applyFont="1" applyBorder="1" applyAlignment="1">
      <alignment horizontal="center" wrapText="1"/>
    </xf>
    <xf numFmtId="1" fontId="31" fillId="0" borderId="69" xfId="0" applyNumberFormat="1" applyFont="1" applyBorder="1" applyAlignment="1">
      <alignment horizontal="center" wrapText="1"/>
    </xf>
    <xf numFmtId="1" fontId="31" fillId="0" borderId="77" xfId="0" applyNumberFormat="1" applyFont="1" applyBorder="1" applyAlignment="1">
      <alignment horizontal="center" wrapText="1"/>
    </xf>
    <xf numFmtId="0" fontId="29" fillId="0" borderId="60" xfId="0" applyFont="1" applyFill="1" applyBorder="1" applyAlignment="1">
      <alignment horizontal="left" vertical="center" wrapText="1"/>
    </xf>
    <xf numFmtId="0" fontId="29" fillId="0" borderId="75" xfId="0" applyFont="1" applyFill="1" applyBorder="1" applyAlignment="1">
      <alignment horizontal="left" vertical="center" wrapText="1"/>
    </xf>
    <xf numFmtId="0" fontId="29" fillId="0" borderId="52" xfId="0" applyFont="1" applyFill="1" applyBorder="1" applyAlignment="1" applyProtection="1">
      <alignment horizontal="left" vertical="top" wrapText="1"/>
      <protection/>
    </xf>
    <xf numFmtId="0" fontId="29" fillId="0" borderId="71" xfId="0" applyFont="1" applyFill="1" applyBorder="1" applyAlignment="1" applyProtection="1">
      <alignment horizontal="left" vertical="top" wrapText="1"/>
      <protection/>
    </xf>
    <xf numFmtId="0" fontId="29" fillId="0" borderId="72" xfId="0" applyFont="1" applyFill="1" applyBorder="1" applyAlignment="1" applyProtection="1">
      <alignment horizontal="left" vertical="top" wrapText="1"/>
      <protection/>
    </xf>
    <xf numFmtId="0" fontId="29" fillId="43" borderId="34" xfId="0" applyFont="1" applyFill="1" applyBorder="1" applyAlignment="1">
      <alignment horizontal="left" vertical="center" wrapText="1"/>
    </xf>
    <xf numFmtId="0" fontId="29" fillId="43" borderId="16" xfId="0" applyFont="1" applyFill="1" applyBorder="1" applyAlignment="1">
      <alignment horizontal="left" vertical="center" wrapText="1"/>
    </xf>
    <xf numFmtId="0" fontId="29" fillId="43" borderId="17" xfId="0" applyFont="1" applyFill="1" applyBorder="1" applyAlignment="1">
      <alignment horizontal="left" vertical="center" wrapText="1"/>
    </xf>
    <xf numFmtId="0" fontId="29" fillId="43" borderId="60" xfId="0" applyFont="1" applyFill="1" applyBorder="1" applyAlignment="1">
      <alignment horizontal="left" vertical="center" wrapText="1"/>
    </xf>
    <xf numFmtId="0" fontId="29" fillId="43" borderId="75" xfId="0" applyFont="1" applyFill="1" applyBorder="1" applyAlignment="1">
      <alignment horizontal="left" vertical="center" wrapText="1"/>
    </xf>
    <xf numFmtId="49" fontId="29" fillId="43" borderId="18" xfId="0" applyNumberFormat="1" applyFont="1" applyFill="1" applyBorder="1" applyAlignment="1">
      <alignment horizontal="center" vertical="center" wrapText="1"/>
    </xf>
    <xf numFmtId="49" fontId="29" fillId="43" borderId="17" xfId="0" applyNumberFormat="1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center" vertical="center" wrapText="1"/>
    </xf>
    <xf numFmtId="0" fontId="29" fillId="0" borderId="69" xfId="0" applyFont="1" applyFill="1" applyBorder="1" applyAlignment="1">
      <alignment horizontal="left" vertical="center" wrapText="1"/>
    </xf>
    <xf numFmtId="0" fontId="29" fillId="0" borderId="77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30" fillId="0" borderId="4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wrapText="1"/>
    </xf>
    <xf numFmtId="0" fontId="29" fillId="0" borderId="67" xfId="0" applyFont="1" applyBorder="1" applyAlignment="1">
      <alignment horizontal="center" wrapText="1"/>
    </xf>
    <xf numFmtId="0" fontId="29" fillId="0" borderId="41" xfId="0" applyFont="1" applyBorder="1" applyAlignment="1">
      <alignment horizontal="center" wrapText="1"/>
    </xf>
    <xf numFmtId="0" fontId="30" fillId="0" borderId="78" xfId="0" applyFont="1" applyBorder="1" applyAlignment="1">
      <alignment horizontal="center" vertical="center" wrapText="1"/>
    </xf>
    <xf numFmtId="0" fontId="30" fillId="0" borderId="79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textRotation="90" wrapText="1"/>
    </xf>
    <xf numFmtId="0" fontId="29" fillId="0" borderId="41" xfId="0" applyFont="1" applyBorder="1" applyAlignment="1">
      <alignment horizontal="center" vertical="center" textRotation="90" wrapText="1"/>
    </xf>
    <xf numFmtId="0" fontId="29" fillId="0" borderId="15" xfId="0" applyFont="1" applyBorder="1" applyAlignment="1">
      <alignment horizontal="center" vertical="center" textRotation="90" wrapText="1"/>
    </xf>
    <xf numFmtId="0" fontId="24" fillId="0" borderId="80" xfId="0" applyFont="1" applyFill="1" applyBorder="1" applyAlignment="1" applyProtection="1">
      <alignment horizontal="center" vertical="center" wrapText="1"/>
      <protection/>
    </xf>
    <xf numFmtId="0" fontId="24" fillId="0" borderId="38" xfId="0" applyFont="1" applyFill="1" applyBorder="1" applyAlignment="1" applyProtection="1">
      <alignment horizontal="center" vertical="center" wrapText="1"/>
      <protection/>
    </xf>
    <xf numFmtId="0" fontId="24" fillId="0" borderId="39" xfId="0" applyFont="1" applyFill="1" applyBorder="1" applyAlignment="1" applyProtection="1">
      <alignment horizontal="center" vertical="center" wrapText="1"/>
      <protection/>
    </xf>
    <xf numFmtId="49" fontId="24" fillId="0" borderId="26" xfId="0" applyNumberFormat="1" applyFont="1" applyFill="1" applyBorder="1" applyAlignment="1" applyProtection="1">
      <alignment horizontal="center" vertical="center"/>
      <protection locked="0"/>
    </xf>
    <xf numFmtId="49" fontId="24" fillId="0" borderId="27" xfId="0" applyNumberFormat="1" applyFont="1" applyFill="1" applyBorder="1" applyAlignment="1" applyProtection="1">
      <alignment horizontal="center" vertical="center"/>
      <protection locked="0"/>
    </xf>
    <xf numFmtId="49" fontId="24" fillId="0" borderId="31" xfId="0" applyNumberFormat="1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27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Fill="1" applyBorder="1" applyAlignment="1" applyProtection="1">
      <alignment horizontal="center" vertical="center" wrapText="1"/>
      <protection/>
    </xf>
    <xf numFmtId="0" fontId="24" fillId="0" borderId="81" xfId="0" applyFont="1" applyFill="1" applyBorder="1" applyAlignment="1" applyProtection="1">
      <alignment horizontal="center" vertical="center"/>
      <protection/>
    </xf>
    <xf numFmtId="0" fontId="24" fillId="0" borderId="30" xfId="0" applyFont="1" applyFill="1" applyBorder="1" applyAlignment="1" applyProtection="1">
      <alignment horizontal="center" vertical="center"/>
      <protection/>
    </xf>
    <xf numFmtId="0" fontId="24" fillId="0" borderId="32" xfId="0" applyFont="1" applyFill="1" applyBorder="1" applyAlignment="1" applyProtection="1">
      <alignment horizontal="center" vertical="center"/>
      <protection/>
    </xf>
    <xf numFmtId="0" fontId="23" fillId="0" borderId="57" xfId="0" applyFont="1" applyFill="1" applyBorder="1" applyAlignment="1" applyProtection="1">
      <alignment horizontal="center" vertical="center"/>
      <protection/>
    </xf>
    <xf numFmtId="0" fontId="23" fillId="0" borderId="56" xfId="0" applyFont="1" applyFill="1" applyBorder="1" applyAlignment="1" applyProtection="1">
      <alignment horizontal="center" vertical="center"/>
      <protection/>
    </xf>
    <xf numFmtId="0" fontId="23" fillId="0" borderId="19" xfId="0" applyFont="1" applyFill="1" applyBorder="1" applyAlignment="1" applyProtection="1">
      <alignment horizontal="center" vertical="center"/>
      <protection/>
    </xf>
    <xf numFmtId="0" fontId="24" fillId="0" borderId="41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42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24" fillId="0" borderId="67" xfId="0" applyFont="1" applyFill="1" applyBorder="1" applyAlignment="1" applyProtection="1">
      <alignment horizontal="center" vertical="center"/>
      <protection/>
    </xf>
    <xf numFmtId="0" fontId="24" fillId="0" borderId="16" xfId="0" applyFont="1" applyFill="1" applyBorder="1" applyAlignment="1" applyProtection="1">
      <alignment horizontal="center" vertical="center"/>
      <protection/>
    </xf>
    <xf numFmtId="0" fontId="24" fillId="0" borderId="7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0" borderId="80" xfId="0" applyFont="1" applyFill="1" applyBorder="1" applyAlignment="1" applyProtection="1">
      <alignment horizontal="center" vertical="center"/>
      <protection/>
    </xf>
    <xf numFmtId="0" fontId="24" fillId="0" borderId="38" xfId="0" applyFont="1" applyFill="1" applyBorder="1" applyAlignment="1" applyProtection="1">
      <alignment horizontal="center" vertical="center"/>
      <protection/>
    </xf>
    <xf numFmtId="0" fontId="24" fillId="0" borderId="39" xfId="0" applyFont="1" applyFill="1" applyBorder="1" applyAlignment="1" applyProtection="1">
      <alignment horizontal="center" vertical="center"/>
      <protection/>
    </xf>
    <xf numFmtId="0" fontId="24" fillId="0" borderId="26" xfId="0" applyFont="1" applyFill="1" applyBorder="1" applyAlignment="1" applyProtection="1">
      <alignment horizontal="center" vertical="center"/>
      <protection/>
    </xf>
    <xf numFmtId="0" fontId="24" fillId="0" borderId="27" xfId="0" applyFont="1" applyFill="1" applyBorder="1" applyAlignment="1" applyProtection="1">
      <alignment horizontal="center" vertical="center"/>
      <protection/>
    </xf>
    <xf numFmtId="0" fontId="24" fillId="0" borderId="31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>
      <alignment horizontal="left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dxfs count="2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H28"/>
  <sheetViews>
    <sheetView showGridLines="0" zoomScale="95" zoomScaleNormal="95" zoomScalePageLayoutView="0" workbookViewId="0" topLeftCell="A1">
      <selection activeCell="A1" sqref="A1:BH20"/>
    </sheetView>
  </sheetViews>
  <sheetFormatPr defaultColWidth="9.140625" defaultRowHeight="12.75"/>
  <cols>
    <col min="1" max="1" width="4.8515625" style="58" customWidth="1"/>
    <col min="2" max="2" width="3.140625" style="58" customWidth="1"/>
    <col min="3" max="25" width="3.00390625" style="58" customWidth="1"/>
    <col min="26" max="26" width="3.57421875" style="58" customWidth="1"/>
    <col min="27" max="38" width="3.00390625" style="58" customWidth="1"/>
    <col min="39" max="39" width="3.140625" style="58" customWidth="1"/>
    <col min="40" max="48" width="3.00390625" style="58" customWidth="1"/>
    <col min="49" max="49" width="3.28125" style="58" customWidth="1"/>
    <col min="50" max="50" width="3.00390625" style="58" customWidth="1"/>
    <col min="51" max="51" width="3.28125" style="58" customWidth="1"/>
    <col min="52" max="52" width="3.421875" style="58" customWidth="1"/>
    <col min="53" max="53" width="3.28125" style="58" customWidth="1"/>
    <col min="54" max="60" width="4.7109375" style="58" customWidth="1"/>
    <col min="61" max="16384" width="9.140625" style="58" customWidth="1"/>
  </cols>
  <sheetData>
    <row r="1" spans="1:59" s="124" customFormat="1" ht="20.25">
      <c r="A1" s="123" t="s">
        <v>0</v>
      </c>
      <c r="B1" s="123"/>
      <c r="N1" s="125"/>
      <c r="U1" s="126" t="s">
        <v>20</v>
      </c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BA1" s="126"/>
      <c r="BC1" s="125"/>
      <c r="BD1" s="125"/>
      <c r="BE1" s="125"/>
      <c r="BF1" s="125"/>
      <c r="BG1" s="125"/>
    </row>
    <row r="2" spans="1:59" s="124" customFormat="1" ht="20.25">
      <c r="A2" s="123" t="s">
        <v>16</v>
      </c>
      <c r="B2" s="123"/>
      <c r="N2" s="127"/>
      <c r="O2" s="127"/>
      <c r="P2" s="127"/>
      <c r="Q2" s="127"/>
      <c r="R2" s="127"/>
      <c r="S2" s="127"/>
      <c r="T2" s="127"/>
      <c r="U2" s="128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X2" s="129"/>
      <c r="BA2" s="126"/>
      <c r="BC2" s="127"/>
      <c r="BD2" s="127"/>
      <c r="BE2" s="123"/>
      <c r="BF2" s="123"/>
      <c r="BG2" s="123"/>
    </row>
    <row r="3" spans="1:59" s="124" customFormat="1" ht="21" customHeight="1">
      <c r="A3" s="123" t="s">
        <v>17</v>
      </c>
      <c r="B3" s="123"/>
      <c r="N3" s="127"/>
      <c r="O3" s="127"/>
      <c r="P3" s="127"/>
      <c r="Q3" s="127"/>
      <c r="R3" s="127"/>
      <c r="S3" s="127"/>
      <c r="T3" s="127"/>
      <c r="U3" s="128"/>
      <c r="V3" s="130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X3" s="129"/>
      <c r="BC3" s="127"/>
      <c r="BD3" s="127"/>
      <c r="BE3" s="123"/>
      <c r="BF3" s="123"/>
      <c r="BG3" s="123"/>
    </row>
    <row r="4" spans="1:57" s="124" customFormat="1" ht="21" customHeight="1">
      <c r="A4" s="123" t="s">
        <v>1</v>
      </c>
      <c r="B4" s="123"/>
      <c r="N4" s="128"/>
      <c r="U4" s="319" t="s">
        <v>21</v>
      </c>
      <c r="V4" s="319"/>
      <c r="W4" s="319"/>
      <c r="X4" s="319" t="s">
        <v>2</v>
      </c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X4" s="129"/>
      <c r="BA4" s="124" t="s">
        <v>176</v>
      </c>
      <c r="BE4" s="125" t="s">
        <v>67</v>
      </c>
    </row>
    <row r="5" spans="1:58" s="124" customFormat="1" ht="29.25" customHeight="1">
      <c r="A5" s="123" t="s">
        <v>19</v>
      </c>
      <c r="B5" s="123"/>
      <c r="G5" s="131" t="s">
        <v>126</v>
      </c>
      <c r="H5" s="128"/>
      <c r="N5" s="128"/>
      <c r="X5" s="126" t="s">
        <v>195</v>
      </c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X5" s="129"/>
      <c r="BE5" s="128"/>
      <c r="BF5" s="128"/>
    </row>
    <row r="6" spans="1:50" s="124" customFormat="1" ht="13.5" customHeight="1">
      <c r="A6" s="123"/>
      <c r="B6" s="123"/>
      <c r="D6" s="132"/>
      <c r="X6" s="132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134"/>
      <c r="AX6" s="135"/>
    </row>
    <row r="7" spans="1:50" s="124" customFormat="1" ht="23.25" customHeight="1">
      <c r="A7" s="123" t="s">
        <v>68</v>
      </c>
      <c r="B7" s="123"/>
      <c r="D7" s="132"/>
      <c r="Y7" s="133"/>
      <c r="Z7" s="124" t="s">
        <v>196</v>
      </c>
      <c r="AA7" s="132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4"/>
      <c r="AX7" s="135"/>
    </row>
    <row r="8" spans="1:53" s="124" customFormat="1" ht="25.5" customHeight="1">
      <c r="A8" s="136"/>
      <c r="B8" s="123"/>
      <c r="D8" s="132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4"/>
      <c r="AX8" s="135"/>
      <c r="BA8" s="124" t="s">
        <v>96</v>
      </c>
    </row>
    <row r="9" spans="1:58" s="124" customFormat="1" ht="28.5" customHeight="1">
      <c r="A9" s="123" t="s">
        <v>18</v>
      </c>
      <c r="B9" s="123"/>
      <c r="AR9" s="126"/>
      <c r="BE9" s="132"/>
      <c r="BF9" s="132"/>
    </row>
    <row r="10" spans="22:44" s="61" customFormat="1" ht="24.75" customHeight="1">
      <c r="V10" s="62"/>
      <c r="X10" s="62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2"/>
      <c r="AM10" s="62"/>
      <c r="AN10" s="62"/>
      <c r="AP10" s="62"/>
      <c r="AQ10" s="62"/>
      <c r="AR10" s="62"/>
    </row>
    <row r="11" spans="2:57" s="137" customFormat="1" ht="25.5" customHeight="1" thickBot="1">
      <c r="B11" s="138" t="s">
        <v>69</v>
      </c>
      <c r="C11" s="138"/>
      <c r="W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 t="s">
        <v>70</v>
      </c>
      <c r="BE11" s="139"/>
    </row>
    <row r="12" spans="1:60" ht="33" customHeight="1">
      <c r="A12" s="302" t="s">
        <v>32</v>
      </c>
      <c r="B12" s="305" t="s">
        <v>25</v>
      </c>
      <c r="C12" s="306"/>
      <c r="D12" s="306"/>
      <c r="E12" s="307"/>
      <c r="F12" s="64" t="s">
        <v>23</v>
      </c>
      <c r="G12" s="308" t="s">
        <v>24</v>
      </c>
      <c r="H12" s="306"/>
      <c r="I12" s="307"/>
      <c r="J12" s="64" t="s">
        <v>23</v>
      </c>
      <c r="K12" s="308" t="s">
        <v>26</v>
      </c>
      <c r="L12" s="306"/>
      <c r="M12" s="306"/>
      <c r="N12" s="307"/>
      <c r="O12" s="308" t="s">
        <v>3</v>
      </c>
      <c r="P12" s="306"/>
      <c r="Q12" s="306"/>
      <c r="R12" s="307"/>
      <c r="S12" s="64"/>
      <c r="T12" s="308" t="s">
        <v>4</v>
      </c>
      <c r="U12" s="306"/>
      <c r="V12" s="306"/>
      <c r="W12" s="64"/>
      <c r="X12" s="308" t="s">
        <v>5</v>
      </c>
      <c r="Y12" s="306"/>
      <c r="Z12" s="307"/>
      <c r="AA12" s="64"/>
      <c r="AB12" s="308" t="s">
        <v>27</v>
      </c>
      <c r="AC12" s="306"/>
      <c r="AD12" s="306"/>
      <c r="AE12" s="307"/>
      <c r="AF12" s="64"/>
      <c r="AG12" s="308" t="s">
        <v>28</v>
      </c>
      <c r="AH12" s="306"/>
      <c r="AI12" s="307"/>
      <c r="AJ12" s="64"/>
      <c r="AK12" s="308" t="s">
        <v>29</v>
      </c>
      <c r="AL12" s="306"/>
      <c r="AM12" s="306"/>
      <c r="AN12" s="307"/>
      <c r="AO12" s="308" t="s">
        <v>30</v>
      </c>
      <c r="AP12" s="306"/>
      <c r="AQ12" s="306"/>
      <c r="AR12" s="307"/>
      <c r="AS12" s="64"/>
      <c r="AT12" s="308" t="s">
        <v>31</v>
      </c>
      <c r="AU12" s="306"/>
      <c r="AV12" s="307"/>
      <c r="AW12" s="64"/>
      <c r="AX12" s="320" t="s">
        <v>6</v>
      </c>
      <c r="AY12" s="320"/>
      <c r="AZ12" s="320"/>
      <c r="BA12" s="321"/>
      <c r="BB12" s="315" t="s">
        <v>7</v>
      </c>
      <c r="BC12" s="309" t="s">
        <v>33</v>
      </c>
      <c r="BD12" s="309" t="s">
        <v>74</v>
      </c>
      <c r="BE12" s="309" t="s">
        <v>75</v>
      </c>
      <c r="BF12" s="309" t="s">
        <v>34</v>
      </c>
      <c r="BG12" s="309" t="s">
        <v>8</v>
      </c>
      <c r="BH12" s="312" t="s">
        <v>35</v>
      </c>
    </row>
    <row r="13" spans="1:60" ht="39.75" customHeight="1">
      <c r="A13" s="303"/>
      <c r="B13" s="86">
        <v>1</v>
      </c>
      <c r="C13" s="66">
        <v>8</v>
      </c>
      <c r="D13" s="66">
        <v>15</v>
      </c>
      <c r="E13" s="66">
        <v>22</v>
      </c>
      <c r="F13" s="65" t="s">
        <v>108</v>
      </c>
      <c r="G13" s="66">
        <v>6</v>
      </c>
      <c r="H13" s="66">
        <v>13</v>
      </c>
      <c r="I13" s="66">
        <v>20</v>
      </c>
      <c r="J13" s="65" t="s">
        <v>109</v>
      </c>
      <c r="K13" s="66">
        <v>3</v>
      </c>
      <c r="L13" s="66">
        <v>10</v>
      </c>
      <c r="M13" s="66">
        <v>17</v>
      </c>
      <c r="N13" s="66">
        <v>24</v>
      </c>
      <c r="O13" s="66">
        <v>1</v>
      </c>
      <c r="P13" s="66">
        <v>8</v>
      </c>
      <c r="Q13" s="66">
        <v>15</v>
      </c>
      <c r="R13" s="66">
        <v>22</v>
      </c>
      <c r="S13" s="65" t="s">
        <v>110</v>
      </c>
      <c r="T13" s="66">
        <v>5</v>
      </c>
      <c r="U13" s="66">
        <v>12</v>
      </c>
      <c r="V13" s="66">
        <v>19</v>
      </c>
      <c r="W13" s="65" t="s">
        <v>111</v>
      </c>
      <c r="X13" s="66">
        <v>2</v>
      </c>
      <c r="Y13" s="66">
        <v>9</v>
      </c>
      <c r="Z13" s="66">
        <v>16</v>
      </c>
      <c r="AA13" s="65" t="s">
        <v>112</v>
      </c>
      <c r="AB13" s="66">
        <v>2</v>
      </c>
      <c r="AC13" s="66">
        <v>9</v>
      </c>
      <c r="AD13" s="66">
        <v>16</v>
      </c>
      <c r="AE13" s="66">
        <v>23</v>
      </c>
      <c r="AF13" s="65" t="s">
        <v>113</v>
      </c>
      <c r="AG13" s="66">
        <v>6</v>
      </c>
      <c r="AH13" s="66">
        <v>13</v>
      </c>
      <c r="AI13" s="66">
        <v>20</v>
      </c>
      <c r="AJ13" s="65" t="s">
        <v>114</v>
      </c>
      <c r="AK13" s="66">
        <v>4</v>
      </c>
      <c r="AL13" s="66">
        <v>11</v>
      </c>
      <c r="AM13" s="66">
        <v>18</v>
      </c>
      <c r="AN13" s="66">
        <v>25</v>
      </c>
      <c r="AO13" s="66">
        <v>1</v>
      </c>
      <c r="AP13" s="66">
        <v>8</v>
      </c>
      <c r="AQ13" s="66">
        <v>15</v>
      </c>
      <c r="AR13" s="66">
        <v>22</v>
      </c>
      <c r="AS13" s="65" t="s">
        <v>115</v>
      </c>
      <c r="AT13" s="66">
        <v>6</v>
      </c>
      <c r="AU13" s="66">
        <v>13</v>
      </c>
      <c r="AV13" s="66">
        <v>20</v>
      </c>
      <c r="AW13" s="65" t="s">
        <v>116</v>
      </c>
      <c r="AX13" s="66">
        <v>3</v>
      </c>
      <c r="AY13" s="66">
        <v>10</v>
      </c>
      <c r="AZ13" s="66">
        <v>17</v>
      </c>
      <c r="BA13" s="67">
        <v>24</v>
      </c>
      <c r="BB13" s="316"/>
      <c r="BC13" s="310"/>
      <c r="BD13" s="310"/>
      <c r="BE13" s="310"/>
      <c r="BF13" s="310"/>
      <c r="BG13" s="310"/>
      <c r="BH13" s="313"/>
    </row>
    <row r="14" spans="1:60" ht="6.75" customHeight="1">
      <c r="A14" s="303"/>
      <c r="B14" s="87"/>
      <c r="C14" s="68"/>
      <c r="D14" s="68"/>
      <c r="E14" s="68"/>
      <c r="F14" s="65"/>
      <c r="G14" s="68"/>
      <c r="H14" s="68"/>
      <c r="I14" s="68"/>
      <c r="J14" s="65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9"/>
      <c r="BB14" s="316"/>
      <c r="BC14" s="310"/>
      <c r="BD14" s="310"/>
      <c r="BE14" s="310"/>
      <c r="BF14" s="310"/>
      <c r="BG14" s="310"/>
      <c r="BH14" s="313"/>
    </row>
    <row r="15" spans="1:60" ht="78" customHeight="1" thickBot="1">
      <c r="A15" s="304"/>
      <c r="B15" s="88">
        <v>7</v>
      </c>
      <c r="C15" s="71">
        <v>14</v>
      </c>
      <c r="D15" s="71">
        <v>21</v>
      </c>
      <c r="E15" s="71">
        <v>28</v>
      </c>
      <c r="F15" s="70" t="s">
        <v>117</v>
      </c>
      <c r="G15" s="71">
        <v>12</v>
      </c>
      <c r="H15" s="71">
        <v>19</v>
      </c>
      <c r="I15" s="71">
        <v>26</v>
      </c>
      <c r="J15" s="70" t="s">
        <v>118</v>
      </c>
      <c r="K15" s="71">
        <v>9</v>
      </c>
      <c r="L15" s="71">
        <v>16</v>
      </c>
      <c r="M15" s="71">
        <v>23</v>
      </c>
      <c r="N15" s="71">
        <v>30</v>
      </c>
      <c r="O15" s="71">
        <v>7</v>
      </c>
      <c r="P15" s="71">
        <v>14</v>
      </c>
      <c r="Q15" s="71">
        <v>21</v>
      </c>
      <c r="R15" s="71">
        <v>28</v>
      </c>
      <c r="S15" s="70" t="s">
        <v>119</v>
      </c>
      <c r="T15" s="71">
        <v>11</v>
      </c>
      <c r="U15" s="71">
        <v>18</v>
      </c>
      <c r="V15" s="71">
        <v>25</v>
      </c>
      <c r="W15" s="70" t="s">
        <v>120</v>
      </c>
      <c r="X15" s="71">
        <v>8</v>
      </c>
      <c r="Y15" s="71">
        <v>15</v>
      </c>
      <c r="Z15" s="71">
        <v>22</v>
      </c>
      <c r="AA15" s="70" t="s">
        <v>121</v>
      </c>
      <c r="AB15" s="71">
        <v>8</v>
      </c>
      <c r="AC15" s="71">
        <v>15</v>
      </c>
      <c r="AD15" s="71">
        <v>22</v>
      </c>
      <c r="AE15" s="71">
        <v>29</v>
      </c>
      <c r="AF15" s="70" t="s">
        <v>122</v>
      </c>
      <c r="AG15" s="71">
        <v>12</v>
      </c>
      <c r="AH15" s="71">
        <v>19</v>
      </c>
      <c r="AI15" s="71">
        <v>26</v>
      </c>
      <c r="AJ15" s="70" t="s">
        <v>123</v>
      </c>
      <c r="AK15" s="71">
        <v>10</v>
      </c>
      <c r="AL15" s="71">
        <v>17</v>
      </c>
      <c r="AM15" s="71">
        <v>24</v>
      </c>
      <c r="AN15" s="71">
        <v>31</v>
      </c>
      <c r="AO15" s="71">
        <v>7</v>
      </c>
      <c r="AP15" s="71">
        <v>14</v>
      </c>
      <c r="AQ15" s="71">
        <v>21</v>
      </c>
      <c r="AR15" s="71">
        <v>28</v>
      </c>
      <c r="AS15" s="70" t="s">
        <v>124</v>
      </c>
      <c r="AT15" s="71">
        <v>12</v>
      </c>
      <c r="AU15" s="71">
        <v>19</v>
      </c>
      <c r="AV15" s="71">
        <v>26</v>
      </c>
      <c r="AW15" s="70" t="s">
        <v>125</v>
      </c>
      <c r="AX15" s="71">
        <v>9</v>
      </c>
      <c r="AY15" s="71">
        <v>16</v>
      </c>
      <c r="AZ15" s="71">
        <v>23</v>
      </c>
      <c r="BA15" s="72">
        <v>31</v>
      </c>
      <c r="BB15" s="317"/>
      <c r="BC15" s="311"/>
      <c r="BD15" s="311"/>
      <c r="BE15" s="311"/>
      <c r="BF15" s="311"/>
      <c r="BG15" s="311"/>
      <c r="BH15" s="314"/>
    </row>
    <row r="16" spans="1:60" ht="24" customHeight="1" thickBot="1">
      <c r="A16" s="159" t="s">
        <v>22</v>
      </c>
      <c r="B16" s="160"/>
      <c r="C16" s="161">
        <v>20</v>
      </c>
      <c r="D16" s="162"/>
      <c r="E16" s="162"/>
      <c r="F16" s="162"/>
      <c r="G16" s="162"/>
      <c r="H16" s="162"/>
      <c r="I16" s="162"/>
      <c r="J16" s="162">
        <v>16</v>
      </c>
      <c r="K16" s="162"/>
      <c r="L16" s="162"/>
      <c r="M16" s="162"/>
      <c r="N16" s="162"/>
      <c r="O16" s="162"/>
      <c r="P16" s="162"/>
      <c r="Q16" s="162"/>
      <c r="R16" s="73" t="s">
        <v>9</v>
      </c>
      <c r="S16" s="73" t="s">
        <v>9</v>
      </c>
      <c r="T16" s="73" t="s">
        <v>9</v>
      </c>
      <c r="U16" s="163" t="s">
        <v>73</v>
      </c>
      <c r="V16" s="163" t="s">
        <v>73</v>
      </c>
      <c r="W16" s="163"/>
      <c r="X16" s="163"/>
      <c r="Y16" s="163"/>
      <c r="Z16" s="161"/>
      <c r="AA16" s="162">
        <v>9</v>
      </c>
      <c r="AB16" s="164"/>
      <c r="AC16" s="162"/>
      <c r="AD16" s="162"/>
      <c r="AE16" s="162"/>
      <c r="AF16" s="73" t="s">
        <v>9</v>
      </c>
      <c r="AG16" s="73" t="s">
        <v>9</v>
      </c>
      <c r="AH16" s="73" t="s">
        <v>10</v>
      </c>
      <c r="AI16" s="73" t="s">
        <v>10</v>
      </c>
      <c r="AJ16" s="73" t="s">
        <v>10</v>
      </c>
      <c r="AK16" s="163" t="s">
        <v>72</v>
      </c>
      <c r="AL16" s="163" t="s">
        <v>72</v>
      </c>
      <c r="AM16" s="163" t="s">
        <v>72</v>
      </c>
      <c r="AN16" s="163" t="s">
        <v>72</v>
      </c>
      <c r="AO16" s="163" t="s">
        <v>72</v>
      </c>
      <c r="AP16" s="163" t="s">
        <v>72</v>
      </c>
      <c r="AQ16" s="163" t="s">
        <v>72</v>
      </c>
      <c r="AR16" s="163" t="s">
        <v>72</v>
      </c>
      <c r="AS16" s="163" t="s">
        <v>11</v>
      </c>
      <c r="AT16" s="163"/>
      <c r="AU16" s="163"/>
      <c r="AV16" s="163"/>
      <c r="AW16" s="163"/>
      <c r="AX16" s="163"/>
      <c r="AY16" s="163"/>
      <c r="AZ16" s="163"/>
      <c r="BA16" s="165"/>
      <c r="BB16" s="166">
        <f>J16+AA16</f>
        <v>25</v>
      </c>
      <c r="BC16" s="167">
        <v>5</v>
      </c>
      <c r="BD16" s="167">
        <v>3</v>
      </c>
      <c r="BE16" s="167">
        <v>8</v>
      </c>
      <c r="BF16" s="167">
        <v>1</v>
      </c>
      <c r="BG16" s="167">
        <v>2</v>
      </c>
      <c r="BH16" s="168">
        <f>SUM(BB16:BG16)</f>
        <v>44</v>
      </c>
    </row>
    <row r="17" spans="1:60" ht="21.75" customHeight="1" thickBot="1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1">
        <f>BB16</f>
        <v>25</v>
      </c>
      <c r="BC17" s="172">
        <f aca="true" t="shared" si="0" ref="BC17:BH17">BC16</f>
        <v>5</v>
      </c>
      <c r="BD17" s="172">
        <f t="shared" si="0"/>
        <v>3</v>
      </c>
      <c r="BE17" s="172">
        <f t="shared" si="0"/>
        <v>8</v>
      </c>
      <c r="BF17" s="172">
        <f t="shared" si="0"/>
        <v>1</v>
      </c>
      <c r="BG17" s="172">
        <f t="shared" si="0"/>
        <v>2</v>
      </c>
      <c r="BH17" s="173">
        <f t="shared" si="0"/>
        <v>44</v>
      </c>
    </row>
    <row r="18" spans="1:43" s="9" customFormat="1" ht="15">
      <c r="A18" s="9" t="s">
        <v>12</v>
      </c>
      <c r="G18" s="140"/>
      <c r="H18" s="9" t="s">
        <v>36</v>
      </c>
      <c r="I18" s="9" t="s">
        <v>13</v>
      </c>
      <c r="P18" s="59"/>
      <c r="S18" s="141" t="s">
        <v>10</v>
      </c>
      <c r="T18" s="9" t="s">
        <v>36</v>
      </c>
      <c r="U18" s="9" t="s">
        <v>71</v>
      </c>
      <c r="Z18" s="59"/>
      <c r="AF18" s="142" t="s">
        <v>11</v>
      </c>
      <c r="AG18" s="9" t="s">
        <v>36</v>
      </c>
      <c r="AH18" s="9" t="s">
        <v>65</v>
      </c>
      <c r="AJ18" s="59"/>
      <c r="AQ18" s="59"/>
    </row>
    <row r="19" spans="36:53" s="9" customFormat="1" ht="7.5" customHeight="1">
      <c r="AJ19" s="59"/>
      <c r="AQ19" s="59"/>
      <c r="AW19" s="3"/>
      <c r="AX19" s="3"/>
      <c r="AY19" s="3"/>
      <c r="AZ19" s="3"/>
      <c r="BA19" s="3"/>
    </row>
    <row r="20" spans="7:36" s="9" customFormat="1" ht="15">
      <c r="G20" s="109" t="s">
        <v>9</v>
      </c>
      <c r="H20" s="9" t="s">
        <v>36</v>
      </c>
      <c r="I20" s="9" t="s">
        <v>14</v>
      </c>
      <c r="P20" s="59"/>
      <c r="S20" s="141" t="s">
        <v>72</v>
      </c>
      <c r="T20" s="9" t="s">
        <v>36</v>
      </c>
      <c r="U20" s="9" t="s">
        <v>82</v>
      </c>
      <c r="Z20" s="59"/>
      <c r="AF20" s="142" t="s">
        <v>73</v>
      </c>
      <c r="AG20" s="9" t="s">
        <v>36</v>
      </c>
      <c r="AH20" s="9" t="s">
        <v>15</v>
      </c>
      <c r="AJ20" s="59"/>
    </row>
    <row r="21" ht="7.5" customHeight="1"/>
    <row r="23" spans="2:44" s="60" customFormat="1" ht="18">
      <c r="B23" s="60">
        <v>1</v>
      </c>
      <c r="C23" s="60">
        <v>2</v>
      </c>
      <c r="D23" s="60">
        <v>3</v>
      </c>
      <c r="E23" s="60">
        <v>4</v>
      </c>
      <c r="F23" s="60">
        <v>5</v>
      </c>
      <c r="G23" s="60">
        <v>6</v>
      </c>
      <c r="H23" s="60">
        <v>7</v>
      </c>
      <c r="I23" s="60">
        <v>8</v>
      </c>
      <c r="J23" s="60">
        <v>9</v>
      </c>
      <c r="K23" s="60">
        <v>10</v>
      </c>
      <c r="L23" s="60">
        <v>11</v>
      </c>
      <c r="M23" s="60">
        <v>12</v>
      </c>
      <c r="N23" s="60">
        <v>13</v>
      </c>
      <c r="O23" s="60">
        <v>14</v>
      </c>
      <c r="P23" s="60">
        <v>15</v>
      </c>
      <c r="Q23" s="60">
        <v>16</v>
      </c>
      <c r="R23" s="60">
        <v>17</v>
      </c>
      <c r="S23" s="60">
        <v>18</v>
      </c>
      <c r="T23" s="60">
        <v>19</v>
      </c>
      <c r="U23" s="60">
        <v>20</v>
      </c>
      <c r="V23" s="60">
        <v>21</v>
      </c>
      <c r="Y23" s="60">
        <v>1</v>
      </c>
      <c r="Z23" s="60">
        <v>2</v>
      </c>
      <c r="AA23" s="60">
        <v>3</v>
      </c>
      <c r="AB23" s="60">
        <v>4</v>
      </c>
      <c r="AC23" s="60">
        <v>5</v>
      </c>
      <c r="AD23" s="60">
        <v>6</v>
      </c>
      <c r="AE23" s="60">
        <v>7</v>
      </c>
      <c r="AF23" s="60">
        <v>8</v>
      </c>
      <c r="AG23" s="60">
        <v>9</v>
      </c>
      <c r="AH23" s="60">
        <v>10</v>
      </c>
      <c r="AI23" s="60">
        <v>11</v>
      </c>
      <c r="AJ23" s="60">
        <v>12</v>
      </c>
      <c r="AK23" s="60">
        <v>13</v>
      </c>
      <c r="AL23" s="60">
        <v>14</v>
      </c>
      <c r="AM23" s="60">
        <v>15</v>
      </c>
      <c r="AN23" s="60">
        <v>16</v>
      </c>
      <c r="AO23" s="60">
        <v>17</v>
      </c>
      <c r="AP23" s="60">
        <v>18</v>
      </c>
      <c r="AQ23" s="60">
        <v>19</v>
      </c>
      <c r="AR23" s="60">
        <v>20</v>
      </c>
    </row>
    <row r="28" ht="18">
      <c r="BC28" s="58">
        <f>SUM(BB17:BC17)*54</f>
        <v>1620</v>
      </c>
    </row>
  </sheetData>
  <sheetProtection/>
  <mergeCells count="22">
    <mergeCell ref="Y6:AP6"/>
    <mergeCell ref="U4:AT4"/>
    <mergeCell ref="AX12:BA12"/>
    <mergeCell ref="T12:V12"/>
    <mergeCell ref="X12:Z12"/>
    <mergeCell ref="AO12:AR12"/>
    <mergeCell ref="AT12:AV12"/>
    <mergeCell ref="AG12:AI12"/>
    <mergeCell ref="AK12:AN12"/>
    <mergeCell ref="BG12:BG15"/>
    <mergeCell ref="BH12:BH15"/>
    <mergeCell ref="BB12:BB15"/>
    <mergeCell ref="BC12:BC15"/>
    <mergeCell ref="BD12:BD15"/>
    <mergeCell ref="BE12:BE15"/>
    <mergeCell ref="BF12:BF15"/>
    <mergeCell ref="A12:A15"/>
    <mergeCell ref="B12:E12"/>
    <mergeCell ref="G12:I12"/>
    <mergeCell ref="K12:N12"/>
    <mergeCell ref="O12:R12"/>
    <mergeCell ref="AB12:AE1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2:CD111"/>
  <sheetViews>
    <sheetView showGridLines="0" zoomScale="77" zoomScaleNormal="77" zoomScalePageLayoutView="0" workbookViewId="0" topLeftCell="A20">
      <selection activeCell="A4" sqref="A4:U33"/>
    </sheetView>
  </sheetViews>
  <sheetFormatPr defaultColWidth="9.140625" defaultRowHeight="12.75" outlineLevelCol="1"/>
  <cols>
    <col min="1" max="1" width="11.8515625" style="57" customWidth="1"/>
    <col min="2" max="2" width="66.7109375" style="10" customWidth="1"/>
    <col min="3" max="3" width="11.140625" style="10" customWidth="1"/>
    <col min="4" max="4" width="10.8515625" style="10" customWidth="1"/>
    <col min="5" max="5" width="8.28125" style="10" customWidth="1"/>
    <col min="6" max="6" width="8.00390625" style="10" customWidth="1"/>
    <col min="7" max="7" width="7.8515625" style="10" customWidth="1"/>
    <col min="8" max="12" width="7.7109375" style="10" customWidth="1"/>
    <col min="13" max="14" width="6.8515625" style="10" hidden="1" customWidth="1" outlineLevel="1"/>
    <col min="15" max="15" width="7.7109375" style="10" customWidth="1" collapsed="1"/>
    <col min="16" max="17" width="7.7109375" style="10" customWidth="1"/>
    <col min="18" max="19" width="6.8515625" style="10" hidden="1" customWidth="1" outlineLevel="1"/>
    <col min="20" max="20" width="7.8515625" style="10" customWidth="1" collapsed="1"/>
    <col min="21" max="21" width="13.28125" style="10" customWidth="1"/>
    <col min="22" max="16384" width="9.140625" style="10" customWidth="1"/>
  </cols>
  <sheetData>
    <row r="2" spans="1:21" ht="23.25">
      <c r="A2" s="418" t="s">
        <v>197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</row>
    <row r="4" spans="1:21" ht="24" customHeight="1" thickBot="1">
      <c r="A4" s="336" t="s">
        <v>37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82" s="12" customFormat="1" ht="39" customHeight="1" thickBot="1">
      <c r="A5" s="348" t="s">
        <v>38</v>
      </c>
      <c r="B5" s="427" t="s">
        <v>146</v>
      </c>
      <c r="C5" s="430" t="s">
        <v>39</v>
      </c>
      <c r="D5" s="431" t="s">
        <v>40</v>
      </c>
      <c r="E5" s="419" t="s">
        <v>66</v>
      </c>
      <c r="F5" s="420"/>
      <c r="G5" s="420"/>
      <c r="H5" s="420"/>
      <c r="I5" s="420"/>
      <c r="J5" s="421"/>
      <c r="K5" s="380" t="s">
        <v>46</v>
      </c>
      <c r="L5" s="381"/>
      <c r="M5" s="381"/>
      <c r="N5" s="381"/>
      <c r="O5" s="381"/>
      <c r="P5" s="381"/>
      <c r="Q5" s="381"/>
      <c r="R5" s="381"/>
      <c r="S5" s="381"/>
      <c r="T5" s="381"/>
      <c r="U5" s="364" t="s">
        <v>80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</row>
    <row r="6" spans="1:82" ht="21" customHeight="1" thickBot="1">
      <c r="A6" s="425"/>
      <c r="B6" s="428"/>
      <c r="C6" s="368"/>
      <c r="D6" s="432"/>
      <c r="E6" s="367" t="s">
        <v>35</v>
      </c>
      <c r="F6" s="370" t="s">
        <v>41</v>
      </c>
      <c r="G6" s="373" t="s">
        <v>42</v>
      </c>
      <c r="H6" s="374"/>
      <c r="I6" s="374"/>
      <c r="J6" s="375"/>
      <c r="K6" s="376" t="s">
        <v>47</v>
      </c>
      <c r="L6" s="377"/>
      <c r="M6" s="377"/>
      <c r="N6" s="377"/>
      <c r="O6" s="377"/>
      <c r="P6" s="377"/>
      <c r="Q6" s="377"/>
      <c r="R6" s="378"/>
      <c r="S6" s="378"/>
      <c r="T6" s="379"/>
      <c r="U6" s="36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</row>
    <row r="7" spans="1:82" ht="40.5" customHeight="1">
      <c r="A7" s="425"/>
      <c r="B7" s="428"/>
      <c r="C7" s="368"/>
      <c r="D7" s="432"/>
      <c r="E7" s="368"/>
      <c r="F7" s="371"/>
      <c r="G7" s="367" t="s">
        <v>98</v>
      </c>
      <c r="H7" s="334" t="s">
        <v>48</v>
      </c>
      <c r="I7" s="360" t="s">
        <v>44</v>
      </c>
      <c r="J7" s="362" t="s">
        <v>45</v>
      </c>
      <c r="K7" s="422" t="s">
        <v>186</v>
      </c>
      <c r="L7" s="423"/>
      <c r="M7" s="423"/>
      <c r="N7" s="423"/>
      <c r="O7" s="424"/>
      <c r="P7" s="382" t="s">
        <v>187</v>
      </c>
      <c r="Q7" s="383"/>
      <c r="R7" s="384"/>
      <c r="S7" s="384"/>
      <c r="T7" s="385"/>
      <c r="U7" s="365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</row>
    <row r="8" spans="1:82" ht="103.5" customHeight="1" thickBot="1">
      <c r="A8" s="426"/>
      <c r="B8" s="429"/>
      <c r="C8" s="369"/>
      <c r="D8" s="363"/>
      <c r="E8" s="369"/>
      <c r="F8" s="372"/>
      <c r="G8" s="369"/>
      <c r="H8" s="335"/>
      <c r="I8" s="361"/>
      <c r="J8" s="363"/>
      <c r="K8" s="79" t="s">
        <v>49</v>
      </c>
      <c r="L8" s="81" t="s">
        <v>50</v>
      </c>
      <c r="M8" s="82" t="s">
        <v>43</v>
      </c>
      <c r="N8" s="82" t="s">
        <v>81</v>
      </c>
      <c r="O8" s="80" t="s">
        <v>51</v>
      </c>
      <c r="P8" s="83" t="s">
        <v>49</v>
      </c>
      <c r="Q8" s="81" t="s">
        <v>50</v>
      </c>
      <c r="R8" s="82" t="s">
        <v>43</v>
      </c>
      <c r="S8" s="82" t="s">
        <v>81</v>
      </c>
      <c r="T8" s="80" t="s">
        <v>51</v>
      </c>
      <c r="U8" s="366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</row>
    <row r="9" spans="1:82" ht="30" customHeight="1" thickBot="1">
      <c r="A9" s="222" t="s">
        <v>52</v>
      </c>
      <c r="B9" s="223" t="s">
        <v>53</v>
      </c>
      <c r="C9" s="203"/>
      <c r="D9" s="204"/>
      <c r="E9" s="224">
        <f aca="true" t="shared" si="0" ref="E9:T9">E11+E13+E12</f>
        <v>486</v>
      </c>
      <c r="F9" s="224">
        <f t="shared" si="0"/>
        <v>130</v>
      </c>
      <c r="G9" s="225">
        <f t="shared" si="0"/>
        <v>22</v>
      </c>
      <c r="H9" s="224">
        <f t="shared" si="0"/>
        <v>0</v>
      </c>
      <c r="I9" s="224">
        <f t="shared" si="0"/>
        <v>70</v>
      </c>
      <c r="J9" s="226">
        <f t="shared" si="0"/>
        <v>38</v>
      </c>
      <c r="K9" s="225">
        <f t="shared" si="0"/>
        <v>288</v>
      </c>
      <c r="L9" s="224">
        <f t="shared" si="0"/>
        <v>96</v>
      </c>
      <c r="M9" s="224">
        <f t="shared" si="0"/>
        <v>10</v>
      </c>
      <c r="N9" s="224">
        <f t="shared" si="0"/>
        <v>86</v>
      </c>
      <c r="O9" s="226">
        <f t="shared" si="0"/>
        <v>9</v>
      </c>
      <c r="P9" s="227">
        <f t="shared" si="0"/>
        <v>198</v>
      </c>
      <c r="Q9" s="224">
        <f t="shared" si="0"/>
        <v>34</v>
      </c>
      <c r="R9" s="224">
        <f t="shared" si="0"/>
        <v>12</v>
      </c>
      <c r="S9" s="224">
        <f t="shared" si="0"/>
        <v>22</v>
      </c>
      <c r="T9" s="224">
        <f t="shared" si="0"/>
        <v>6</v>
      </c>
      <c r="U9" s="228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</row>
    <row r="10" spans="1:82" ht="38.25" customHeight="1">
      <c r="A10" s="230" t="s">
        <v>54</v>
      </c>
      <c r="B10" s="231" t="s">
        <v>211</v>
      </c>
      <c r="C10" s="192">
        <v>1</v>
      </c>
      <c r="D10" s="232">
        <v>1</v>
      </c>
      <c r="E10" s="233">
        <f aca="true" t="shared" si="1" ref="E10:O10">E11+E12</f>
        <v>180</v>
      </c>
      <c r="F10" s="95">
        <f t="shared" si="1"/>
        <v>96</v>
      </c>
      <c r="G10" s="233"/>
      <c r="H10" s="116"/>
      <c r="I10" s="116">
        <f t="shared" si="1"/>
        <v>48</v>
      </c>
      <c r="J10" s="95">
        <f t="shared" si="1"/>
        <v>38</v>
      </c>
      <c r="K10" s="233">
        <f t="shared" si="1"/>
        <v>180</v>
      </c>
      <c r="L10" s="116">
        <f t="shared" si="1"/>
        <v>96</v>
      </c>
      <c r="M10" s="116"/>
      <c r="N10" s="116">
        <f t="shared" si="1"/>
        <v>86</v>
      </c>
      <c r="O10" s="95">
        <f t="shared" si="1"/>
        <v>6</v>
      </c>
      <c r="P10" s="234"/>
      <c r="Q10" s="235"/>
      <c r="R10" s="235"/>
      <c r="S10" s="235"/>
      <c r="T10" s="235"/>
      <c r="U10" s="236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</row>
    <row r="11" spans="1:82" ht="36">
      <c r="A11" s="206" t="s">
        <v>203</v>
      </c>
      <c r="B11" s="238" t="s">
        <v>204</v>
      </c>
      <c r="C11" s="207">
        <v>1</v>
      </c>
      <c r="D11" s="208"/>
      <c r="E11" s="209">
        <f>K11+P11</f>
        <v>90</v>
      </c>
      <c r="F11" s="210">
        <f>L11+Q11</f>
        <v>48</v>
      </c>
      <c r="G11" s="211">
        <v>10</v>
      </c>
      <c r="H11" s="212"/>
      <c r="I11" s="213"/>
      <c r="J11" s="210">
        <v>38</v>
      </c>
      <c r="K11" s="214">
        <v>90</v>
      </c>
      <c r="L11" s="215">
        <v>48</v>
      </c>
      <c r="M11" s="215">
        <v>10</v>
      </c>
      <c r="N11" s="216">
        <v>38</v>
      </c>
      <c r="O11" s="117">
        <v>3</v>
      </c>
      <c r="P11" s="217"/>
      <c r="Q11" s="218"/>
      <c r="R11" s="218"/>
      <c r="S11" s="219"/>
      <c r="T11" s="220"/>
      <c r="U11" s="221" t="s">
        <v>205</v>
      </c>
      <c r="V11" s="13"/>
      <c r="W11" s="13"/>
      <c r="X11" s="13"/>
      <c r="Y11" s="13"/>
      <c r="Z11" s="14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</row>
    <row r="12" spans="1:82" s="75" customFormat="1" ht="36">
      <c r="A12" s="237" t="s">
        <v>212</v>
      </c>
      <c r="B12" s="238" t="s">
        <v>202</v>
      </c>
      <c r="C12" s="107"/>
      <c r="D12" s="147">
        <v>1</v>
      </c>
      <c r="E12" s="214">
        <v>90</v>
      </c>
      <c r="F12" s="147">
        <v>48</v>
      </c>
      <c r="G12" s="214"/>
      <c r="H12" s="146"/>
      <c r="I12" s="146">
        <v>48</v>
      </c>
      <c r="J12" s="239"/>
      <c r="K12" s="214">
        <v>90</v>
      </c>
      <c r="L12" s="215">
        <v>48</v>
      </c>
      <c r="M12" s="215"/>
      <c r="N12" s="216">
        <v>48</v>
      </c>
      <c r="O12" s="117">
        <v>3</v>
      </c>
      <c r="P12" s="240"/>
      <c r="Q12" s="216"/>
      <c r="R12" s="216"/>
      <c r="S12" s="241"/>
      <c r="T12" s="242"/>
      <c r="U12" s="243" t="s">
        <v>213</v>
      </c>
      <c r="V12" s="74"/>
      <c r="W12" s="74"/>
      <c r="X12" s="74"/>
      <c r="Y12" s="74"/>
      <c r="Z12" s="108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</row>
    <row r="13" spans="1:82" s="17" customFormat="1" ht="39">
      <c r="A13" s="188" t="s">
        <v>237</v>
      </c>
      <c r="B13" s="191" t="s">
        <v>223</v>
      </c>
      <c r="C13" s="18"/>
      <c r="D13" s="194" t="s">
        <v>107</v>
      </c>
      <c r="E13" s="23">
        <f>E14+E15</f>
        <v>306</v>
      </c>
      <c r="F13" s="22">
        <f aca="true" t="shared" si="2" ref="F13:T13">F14+F15</f>
        <v>34</v>
      </c>
      <c r="G13" s="23">
        <f t="shared" si="2"/>
        <v>12</v>
      </c>
      <c r="H13" s="24"/>
      <c r="I13" s="24">
        <f t="shared" si="2"/>
        <v>22</v>
      </c>
      <c r="J13" s="22"/>
      <c r="K13" s="23">
        <f t="shared" si="2"/>
        <v>108</v>
      </c>
      <c r="L13" s="24"/>
      <c r="M13" s="24"/>
      <c r="N13" s="24"/>
      <c r="O13" s="22">
        <f t="shared" si="2"/>
        <v>3</v>
      </c>
      <c r="P13" s="23">
        <f t="shared" si="2"/>
        <v>198</v>
      </c>
      <c r="Q13" s="24">
        <f t="shared" si="2"/>
        <v>34</v>
      </c>
      <c r="R13" s="24">
        <f t="shared" si="2"/>
        <v>12</v>
      </c>
      <c r="S13" s="24">
        <f t="shared" si="2"/>
        <v>22</v>
      </c>
      <c r="T13" s="22">
        <f t="shared" si="2"/>
        <v>6</v>
      </c>
      <c r="U13" s="195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</row>
    <row r="14" spans="1:82" s="17" customFormat="1" ht="22.5" customHeight="1">
      <c r="A14" s="189" t="s">
        <v>238</v>
      </c>
      <c r="B14" s="189" t="s">
        <v>149</v>
      </c>
      <c r="C14" s="18"/>
      <c r="D14" s="15">
        <v>1.2</v>
      </c>
      <c r="E14" s="18">
        <f>K14+P14</f>
        <v>216</v>
      </c>
      <c r="F14" s="15"/>
      <c r="G14" s="18"/>
      <c r="H14" s="25"/>
      <c r="I14" s="25"/>
      <c r="J14" s="15"/>
      <c r="K14" s="18">
        <v>108</v>
      </c>
      <c r="L14" s="25"/>
      <c r="M14" s="20"/>
      <c r="N14" s="20"/>
      <c r="O14" s="21">
        <v>3</v>
      </c>
      <c r="P14" s="18">
        <v>108</v>
      </c>
      <c r="Q14" s="25">
        <f>R14+S14</f>
        <v>0</v>
      </c>
      <c r="R14" s="20"/>
      <c r="S14" s="20"/>
      <c r="T14" s="21">
        <v>3</v>
      </c>
      <c r="U14" s="182" t="s">
        <v>89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</row>
    <row r="15" spans="1:82" s="17" customFormat="1" ht="39" customHeight="1" thickBot="1">
      <c r="A15" s="179" t="s">
        <v>239</v>
      </c>
      <c r="B15" s="196" t="s">
        <v>222</v>
      </c>
      <c r="C15" s="29"/>
      <c r="D15" s="184">
        <v>2</v>
      </c>
      <c r="E15" s="291">
        <f>K15+P15</f>
        <v>90</v>
      </c>
      <c r="F15" s="289">
        <f>G15+H15+I15+J15</f>
        <v>34</v>
      </c>
      <c r="G15" s="280">
        <f>M15+R15</f>
        <v>12</v>
      </c>
      <c r="H15" s="281"/>
      <c r="I15" s="281">
        <f>S15</f>
        <v>22</v>
      </c>
      <c r="J15" s="289"/>
      <c r="K15" s="280"/>
      <c r="L15" s="281"/>
      <c r="M15" s="282"/>
      <c r="N15" s="282"/>
      <c r="O15" s="283"/>
      <c r="P15" s="280">
        <v>90</v>
      </c>
      <c r="Q15" s="281">
        <f>R15+S15</f>
        <v>34</v>
      </c>
      <c r="R15" s="282">
        <v>12</v>
      </c>
      <c r="S15" s="282">
        <v>22</v>
      </c>
      <c r="T15" s="283">
        <v>3</v>
      </c>
      <c r="U15" s="185" t="s">
        <v>246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</row>
    <row r="16" spans="1:82" ht="39.75" customHeight="1" thickBot="1">
      <c r="A16" s="118" t="s">
        <v>56</v>
      </c>
      <c r="B16" s="299" t="s">
        <v>55</v>
      </c>
      <c r="C16" s="93"/>
      <c r="D16" s="94"/>
      <c r="E16" s="286">
        <f aca="true" t="shared" si="3" ref="E16:S16">E17+E18+E21</f>
        <v>1044</v>
      </c>
      <c r="F16" s="226">
        <f t="shared" si="3"/>
        <v>424</v>
      </c>
      <c r="G16" s="288">
        <f t="shared" si="3"/>
        <v>22</v>
      </c>
      <c r="H16" s="287">
        <f t="shared" si="3"/>
        <v>0</v>
      </c>
      <c r="I16" s="287">
        <f t="shared" si="3"/>
        <v>368</v>
      </c>
      <c r="J16" s="226">
        <f t="shared" si="3"/>
        <v>34</v>
      </c>
      <c r="K16" s="288">
        <f t="shared" si="3"/>
        <v>720</v>
      </c>
      <c r="L16" s="287">
        <f t="shared" si="3"/>
        <v>292</v>
      </c>
      <c r="M16" s="287">
        <f t="shared" si="3"/>
        <v>22</v>
      </c>
      <c r="N16" s="287">
        <f t="shared" si="3"/>
        <v>270</v>
      </c>
      <c r="O16" s="226">
        <f t="shared" si="3"/>
        <v>21</v>
      </c>
      <c r="P16" s="288">
        <f t="shared" si="3"/>
        <v>324</v>
      </c>
      <c r="Q16" s="287">
        <f t="shared" si="3"/>
        <v>132</v>
      </c>
      <c r="R16" s="287">
        <f t="shared" si="3"/>
        <v>0</v>
      </c>
      <c r="S16" s="287">
        <f t="shared" si="3"/>
        <v>132</v>
      </c>
      <c r="T16" s="226">
        <f>T17+T18+T21</f>
        <v>8</v>
      </c>
      <c r="U16" s="279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</row>
    <row r="17" spans="1:82" ht="40.5" customHeight="1">
      <c r="A17" s="187" t="s">
        <v>83</v>
      </c>
      <c r="B17" s="190" t="s">
        <v>188</v>
      </c>
      <c r="C17" s="192"/>
      <c r="D17" s="193">
        <v>1</v>
      </c>
      <c r="E17" s="284">
        <v>108</v>
      </c>
      <c r="F17" s="292">
        <v>56</v>
      </c>
      <c r="G17" s="284">
        <v>22</v>
      </c>
      <c r="H17" s="290"/>
      <c r="I17" s="290"/>
      <c r="J17" s="235">
        <v>34</v>
      </c>
      <c r="K17" s="284">
        <v>108</v>
      </c>
      <c r="L17" s="285">
        <v>56</v>
      </c>
      <c r="M17" s="285">
        <v>22</v>
      </c>
      <c r="N17" s="285">
        <v>34</v>
      </c>
      <c r="O17" s="235">
        <v>3</v>
      </c>
      <c r="P17" s="284"/>
      <c r="Q17" s="285"/>
      <c r="R17" s="285"/>
      <c r="S17" s="285"/>
      <c r="T17" s="235"/>
      <c r="U17" s="181" t="s">
        <v>128</v>
      </c>
      <c r="V17" s="13"/>
      <c r="W17" s="13"/>
      <c r="X17" s="13"/>
      <c r="Y17" s="13"/>
      <c r="Z17" s="14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</row>
    <row r="18" spans="1:82" ht="24" customHeight="1">
      <c r="A18" s="260" t="s">
        <v>86</v>
      </c>
      <c r="B18" s="191" t="s">
        <v>201</v>
      </c>
      <c r="C18" s="107">
        <v>1.2</v>
      </c>
      <c r="D18" s="194">
        <v>1</v>
      </c>
      <c r="E18" s="23">
        <f>SUM(E19:E20)</f>
        <v>600</v>
      </c>
      <c r="F18" s="22">
        <f>SUM(F19:F20)</f>
        <v>236</v>
      </c>
      <c r="G18" s="23"/>
      <c r="H18" s="24"/>
      <c r="I18" s="24">
        <f>SUM(I19:I20)</f>
        <v>236</v>
      </c>
      <c r="J18" s="22"/>
      <c r="K18" s="23">
        <f aca="true" t="shared" si="4" ref="K18:T18">K19+K20</f>
        <v>396</v>
      </c>
      <c r="L18" s="24">
        <f t="shared" si="4"/>
        <v>152</v>
      </c>
      <c r="M18" s="24">
        <f t="shared" si="4"/>
        <v>0</v>
      </c>
      <c r="N18" s="24">
        <f t="shared" si="4"/>
        <v>152</v>
      </c>
      <c r="O18" s="22">
        <f t="shared" si="4"/>
        <v>12</v>
      </c>
      <c r="P18" s="23">
        <f t="shared" si="4"/>
        <v>204</v>
      </c>
      <c r="Q18" s="24">
        <f t="shared" si="4"/>
        <v>84</v>
      </c>
      <c r="R18" s="24"/>
      <c r="S18" s="24">
        <f t="shared" si="4"/>
        <v>84</v>
      </c>
      <c r="T18" s="22">
        <f t="shared" si="4"/>
        <v>5</v>
      </c>
      <c r="U18" s="10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</row>
    <row r="19" spans="1:82" ht="21.75" customHeight="1">
      <c r="A19" s="261" t="s">
        <v>84</v>
      </c>
      <c r="B19" s="263" t="s">
        <v>224</v>
      </c>
      <c r="C19" s="96">
        <v>1</v>
      </c>
      <c r="D19" s="15"/>
      <c r="E19" s="18">
        <f>K19+P19</f>
        <v>198</v>
      </c>
      <c r="F19" s="21">
        <f>SUM(G19:J19)</f>
        <v>76</v>
      </c>
      <c r="G19" s="202"/>
      <c r="H19" s="97"/>
      <c r="I19" s="97">
        <f>N19+S19</f>
        <v>76</v>
      </c>
      <c r="J19" s="194"/>
      <c r="K19" s="202">
        <v>198</v>
      </c>
      <c r="L19" s="25">
        <f>-M19+N19</f>
        <v>76</v>
      </c>
      <c r="M19" s="98"/>
      <c r="N19" s="98">
        <v>76</v>
      </c>
      <c r="O19" s="21">
        <v>6</v>
      </c>
      <c r="P19" s="23"/>
      <c r="Q19" s="25">
        <f>R19+S19</f>
        <v>0</v>
      </c>
      <c r="R19" s="99"/>
      <c r="S19" s="99"/>
      <c r="T19" s="277"/>
      <c r="U19" s="103" t="s">
        <v>94</v>
      </c>
      <c r="V19" s="19" t="s">
        <v>104</v>
      </c>
      <c r="W19" s="19" t="s">
        <v>105</v>
      </c>
      <c r="X19" s="19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</row>
    <row r="20" spans="1:82" ht="39" customHeight="1">
      <c r="A20" s="261" t="s">
        <v>85</v>
      </c>
      <c r="B20" s="264" t="s">
        <v>227</v>
      </c>
      <c r="C20" s="96">
        <v>2</v>
      </c>
      <c r="D20" s="257">
        <v>1</v>
      </c>
      <c r="E20" s="96">
        <f>K20+P20</f>
        <v>402</v>
      </c>
      <c r="F20" s="258">
        <f>SUM(G20:J20)</f>
        <v>160</v>
      </c>
      <c r="G20" s="96"/>
      <c r="H20" s="146">
        <f>M20+R20</f>
        <v>0</v>
      </c>
      <c r="I20" s="146">
        <f>N20+S20</f>
        <v>160</v>
      </c>
      <c r="J20" s="259"/>
      <c r="K20" s="214">
        <v>198</v>
      </c>
      <c r="L20" s="146">
        <v>76</v>
      </c>
      <c r="M20" s="146"/>
      <c r="N20" s="146">
        <v>76</v>
      </c>
      <c r="O20" s="258">
        <v>6</v>
      </c>
      <c r="P20" s="96">
        <v>204</v>
      </c>
      <c r="Q20" s="146">
        <f>R20+S20</f>
        <v>84</v>
      </c>
      <c r="R20" s="146"/>
      <c r="S20" s="146">
        <v>84</v>
      </c>
      <c r="T20" s="258">
        <v>5</v>
      </c>
      <c r="U20" s="103" t="s">
        <v>199</v>
      </c>
      <c r="V20" s="19"/>
      <c r="W20" s="19" t="s">
        <v>106</v>
      </c>
      <c r="X20" s="19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</row>
    <row r="21" spans="1:82" ht="24.75" customHeight="1">
      <c r="A21" s="260" t="s">
        <v>214</v>
      </c>
      <c r="B21" s="265" t="s">
        <v>198</v>
      </c>
      <c r="C21" s="268">
        <v>1.2</v>
      </c>
      <c r="D21" s="194">
        <v>1</v>
      </c>
      <c r="E21" s="23">
        <f aca="true" t="shared" si="5" ref="E21:J21">SUM(E22:E24)</f>
        <v>336</v>
      </c>
      <c r="F21" s="22">
        <f t="shared" si="5"/>
        <v>132</v>
      </c>
      <c r="G21" s="23">
        <f t="shared" si="5"/>
        <v>0</v>
      </c>
      <c r="H21" s="24">
        <f t="shared" si="5"/>
        <v>0</v>
      </c>
      <c r="I21" s="24">
        <f t="shared" si="5"/>
        <v>132</v>
      </c>
      <c r="J21" s="22">
        <f t="shared" si="5"/>
        <v>0</v>
      </c>
      <c r="K21" s="23">
        <f aca="true" t="shared" si="6" ref="K21:S21">SUM(K22:K24)</f>
        <v>216</v>
      </c>
      <c r="L21" s="24">
        <f t="shared" si="6"/>
        <v>84</v>
      </c>
      <c r="M21" s="24">
        <f t="shared" si="6"/>
        <v>0</v>
      </c>
      <c r="N21" s="24">
        <f t="shared" si="6"/>
        <v>84</v>
      </c>
      <c r="O21" s="22">
        <f t="shared" si="6"/>
        <v>6</v>
      </c>
      <c r="P21" s="23">
        <f t="shared" si="6"/>
        <v>120</v>
      </c>
      <c r="Q21" s="24">
        <f t="shared" si="6"/>
        <v>48</v>
      </c>
      <c r="R21" s="24">
        <f t="shared" si="6"/>
        <v>0</v>
      </c>
      <c r="S21" s="24">
        <f t="shared" si="6"/>
        <v>48</v>
      </c>
      <c r="T21" s="22">
        <f>SUM(T22:T24)</f>
        <v>3</v>
      </c>
      <c r="U21" s="103"/>
      <c r="V21" s="19"/>
      <c r="W21" s="19"/>
      <c r="X21" s="19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</row>
    <row r="22" spans="1:82" ht="22.5" customHeight="1">
      <c r="A22" s="261" t="s">
        <v>215</v>
      </c>
      <c r="B22" s="263" t="s">
        <v>226</v>
      </c>
      <c r="C22" s="18"/>
      <c r="D22" s="15">
        <v>1</v>
      </c>
      <c r="E22" s="202">
        <f>K22+P22</f>
        <v>108</v>
      </c>
      <c r="F22" s="21">
        <f>L22+Q22</f>
        <v>42</v>
      </c>
      <c r="G22" s="23"/>
      <c r="H22" s="24"/>
      <c r="I22" s="25">
        <f>N22+S22</f>
        <v>42</v>
      </c>
      <c r="J22" s="22"/>
      <c r="K22" s="202">
        <v>108</v>
      </c>
      <c r="L22" s="25">
        <f>M22+N22</f>
        <v>42</v>
      </c>
      <c r="M22" s="20"/>
      <c r="N22" s="20">
        <v>42</v>
      </c>
      <c r="O22" s="21">
        <v>3</v>
      </c>
      <c r="P22" s="23"/>
      <c r="Q22" s="24"/>
      <c r="R22" s="24"/>
      <c r="S22" s="24"/>
      <c r="T22" s="22"/>
      <c r="U22" s="103" t="s">
        <v>102</v>
      </c>
      <c r="V22" s="19"/>
      <c r="W22" s="19"/>
      <c r="X22" s="19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</row>
    <row r="23" spans="1:82" ht="39" customHeight="1">
      <c r="A23" s="261" t="s">
        <v>216</v>
      </c>
      <c r="B23" s="263" t="s">
        <v>228</v>
      </c>
      <c r="C23" s="18">
        <v>1</v>
      </c>
      <c r="D23" s="194"/>
      <c r="E23" s="202">
        <f>K23+P23</f>
        <v>108</v>
      </c>
      <c r="F23" s="21">
        <f>L23+Q23</f>
        <v>42</v>
      </c>
      <c r="G23" s="23"/>
      <c r="H23" s="24"/>
      <c r="I23" s="25">
        <f>N23+S23</f>
        <v>42</v>
      </c>
      <c r="J23" s="22"/>
      <c r="K23" s="202">
        <v>108</v>
      </c>
      <c r="L23" s="25">
        <f>M23+N23</f>
        <v>42</v>
      </c>
      <c r="M23" s="20"/>
      <c r="N23" s="20">
        <v>42</v>
      </c>
      <c r="O23" s="21">
        <v>3</v>
      </c>
      <c r="P23" s="23"/>
      <c r="Q23" s="24"/>
      <c r="R23" s="24"/>
      <c r="S23" s="24"/>
      <c r="T23" s="22"/>
      <c r="U23" s="103" t="s">
        <v>103</v>
      </c>
      <c r="V23" s="19"/>
      <c r="W23" s="19"/>
      <c r="X23" s="19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</row>
    <row r="24" spans="1:82" ht="22.5" customHeight="1" thickBot="1">
      <c r="A24" s="262" t="s">
        <v>217</v>
      </c>
      <c r="B24" s="180" t="s">
        <v>236</v>
      </c>
      <c r="C24" s="29">
        <v>2</v>
      </c>
      <c r="D24" s="184"/>
      <c r="E24" s="183">
        <f>K24+P24</f>
        <v>120</v>
      </c>
      <c r="F24" s="120">
        <f>SUM(G24:J24)</f>
        <v>48</v>
      </c>
      <c r="G24" s="29"/>
      <c r="H24" s="27"/>
      <c r="I24" s="27">
        <f>N24+S24</f>
        <v>48</v>
      </c>
      <c r="J24" s="271"/>
      <c r="K24" s="183"/>
      <c r="L24" s="27"/>
      <c r="M24" s="30"/>
      <c r="N24" s="30"/>
      <c r="O24" s="120"/>
      <c r="P24" s="29">
        <v>120</v>
      </c>
      <c r="Q24" s="27">
        <v>48</v>
      </c>
      <c r="R24" s="30"/>
      <c r="S24" s="30">
        <v>48</v>
      </c>
      <c r="T24" s="120">
        <v>3</v>
      </c>
      <c r="U24" s="104" t="s">
        <v>129</v>
      </c>
      <c r="V24" s="19"/>
      <c r="W24" s="19" t="s">
        <v>105</v>
      </c>
      <c r="X24" s="19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</row>
    <row r="25" spans="1:82" s="17" customFormat="1" ht="30" customHeight="1" thickBot="1">
      <c r="A25" s="118" t="s">
        <v>99</v>
      </c>
      <c r="B25" s="186" t="s">
        <v>161</v>
      </c>
      <c r="C25" s="266"/>
      <c r="D25" s="267"/>
      <c r="E25" s="266"/>
      <c r="F25" s="269"/>
      <c r="G25" s="266"/>
      <c r="H25" s="270"/>
      <c r="I25" s="270"/>
      <c r="J25" s="269"/>
      <c r="K25" s="266"/>
      <c r="L25" s="272"/>
      <c r="M25" s="273"/>
      <c r="N25" s="274"/>
      <c r="O25" s="275"/>
      <c r="P25" s="266"/>
      <c r="Q25" s="270"/>
      <c r="R25" s="273"/>
      <c r="S25" s="274"/>
      <c r="T25" s="276"/>
      <c r="U25" s="278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</row>
    <row r="26" spans="1:82" s="17" customFormat="1" ht="22.5" customHeight="1">
      <c r="A26" s="178" t="s">
        <v>233</v>
      </c>
      <c r="B26" s="294" t="s">
        <v>162</v>
      </c>
      <c r="C26" s="100" t="s">
        <v>144</v>
      </c>
      <c r="D26" s="101"/>
      <c r="E26" s="110" t="s">
        <v>152</v>
      </c>
      <c r="F26" s="111" t="s">
        <v>153</v>
      </c>
      <c r="G26" s="100" t="s">
        <v>165</v>
      </c>
      <c r="H26" s="297"/>
      <c r="I26" s="297"/>
      <c r="J26" s="298" t="s">
        <v>166</v>
      </c>
      <c r="K26" s="100" t="s">
        <v>167</v>
      </c>
      <c r="L26" s="297" t="s">
        <v>168</v>
      </c>
      <c r="M26" s="297" t="s">
        <v>170</v>
      </c>
      <c r="N26" s="297" t="s">
        <v>171</v>
      </c>
      <c r="O26" s="298"/>
      <c r="P26" s="100" t="s">
        <v>167</v>
      </c>
      <c r="Q26" s="297" t="s">
        <v>173</v>
      </c>
      <c r="R26" s="297" t="s">
        <v>170</v>
      </c>
      <c r="S26" s="297" t="s">
        <v>174</v>
      </c>
      <c r="T26" s="298" t="s">
        <v>175</v>
      </c>
      <c r="U26" s="102" t="s">
        <v>183</v>
      </c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</row>
    <row r="27" spans="1:82" s="17" customFormat="1" ht="22.5" customHeight="1">
      <c r="A27" s="84" t="s">
        <v>234</v>
      </c>
      <c r="B27" s="295" t="s">
        <v>163</v>
      </c>
      <c r="C27" s="96" t="s">
        <v>144</v>
      </c>
      <c r="D27" s="26" t="s">
        <v>145</v>
      </c>
      <c r="E27" s="112" t="s">
        <v>189</v>
      </c>
      <c r="F27" s="113" t="s">
        <v>154</v>
      </c>
      <c r="G27" s="96">
        <f>M27+R27</f>
        <v>0</v>
      </c>
      <c r="H27" s="145"/>
      <c r="I27" s="146" t="s">
        <v>154</v>
      </c>
      <c r="J27" s="147"/>
      <c r="K27" s="96" t="s">
        <v>191</v>
      </c>
      <c r="L27" s="146" t="s">
        <v>190</v>
      </c>
      <c r="M27" s="146"/>
      <c r="N27" s="146" t="s">
        <v>190</v>
      </c>
      <c r="O27" s="147" t="s">
        <v>172</v>
      </c>
      <c r="P27" s="96" t="s">
        <v>191</v>
      </c>
      <c r="Q27" s="146" t="s">
        <v>190</v>
      </c>
      <c r="R27" s="146"/>
      <c r="S27" s="146" t="s">
        <v>190</v>
      </c>
      <c r="T27" s="147" t="s">
        <v>172</v>
      </c>
      <c r="U27" s="103" t="s">
        <v>184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</row>
    <row r="28" spans="1:82" s="17" customFormat="1" ht="22.5" customHeight="1" thickBot="1">
      <c r="A28" s="85" t="s">
        <v>235</v>
      </c>
      <c r="B28" s="296" t="s">
        <v>164</v>
      </c>
      <c r="C28" s="29"/>
      <c r="D28" s="28" t="s">
        <v>145</v>
      </c>
      <c r="E28" s="114" t="s">
        <v>155</v>
      </c>
      <c r="F28" s="115" t="s">
        <v>169</v>
      </c>
      <c r="G28" s="150" t="s">
        <v>156</v>
      </c>
      <c r="H28" s="148"/>
      <c r="I28" s="148" t="s">
        <v>156</v>
      </c>
      <c r="J28" s="149"/>
      <c r="K28" s="150" t="s">
        <v>155</v>
      </c>
      <c r="L28" s="148" t="s">
        <v>169</v>
      </c>
      <c r="M28" s="148" t="s">
        <v>156</v>
      </c>
      <c r="N28" s="148" t="s">
        <v>156</v>
      </c>
      <c r="O28" s="149" t="s">
        <v>172</v>
      </c>
      <c r="P28" s="150"/>
      <c r="Q28" s="148"/>
      <c r="R28" s="148"/>
      <c r="S28" s="148"/>
      <c r="T28" s="149"/>
      <c r="U28" s="104" t="s">
        <v>127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</row>
    <row r="29" spans="1:82" ht="11.25" customHeight="1" thickBot="1">
      <c r="A29" s="31"/>
      <c r="B29" s="293"/>
      <c r="C29" s="32"/>
      <c r="D29" s="33"/>
      <c r="E29" s="34"/>
      <c r="F29" s="35"/>
      <c r="G29" s="35"/>
      <c r="H29" s="35"/>
      <c r="I29" s="35"/>
      <c r="J29" s="35"/>
      <c r="K29" s="34"/>
      <c r="L29" s="35"/>
      <c r="M29" s="36"/>
      <c r="N29" s="36"/>
      <c r="O29" s="37"/>
      <c r="P29" s="38"/>
      <c r="Q29" s="36"/>
      <c r="R29" s="36"/>
      <c r="S29" s="36"/>
      <c r="T29" s="39"/>
      <c r="U29" s="40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</row>
    <row r="30" spans="1:82" s="44" customFormat="1" ht="21.75" customHeight="1" thickBot="1">
      <c r="A30" s="388" t="s">
        <v>57</v>
      </c>
      <c r="B30" s="389"/>
      <c r="C30" s="389"/>
      <c r="D30" s="389"/>
      <c r="E30" s="155">
        <f>E9+E16</f>
        <v>1530</v>
      </c>
      <c r="F30" s="156">
        <f>F9+F16</f>
        <v>554</v>
      </c>
      <c r="G30" s="155">
        <f>G9+G16</f>
        <v>44</v>
      </c>
      <c r="H30" s="157"/>
      <c r="I30" s="157">
        <f aca="true" t="shared" si="7" ref="I30:T30">I9+I16</f>
        <v>438</v>
      </c>
      <c r="J30" s="156">
        <f t="shared" si="7"/>
        <v>72</v>
      </c>
      <c r="K30" s="155">
        <f t="shared" si="7"/>
        <v>1008</v>
      </c>
      <c r="L30" s="157">
        <f t="shared" si="7"/>
        <v>388</v>
      </c>
      <c r="M30" s="157">
        <f t="shared" si="7"/>
        <v>32</v>
      </c>
      <c r="N30" s="157">
        <f t="shared" si="7"/>
        <v>356</v>
      </c>
      <c r="O30" s="156">
        <f t="shared" si="7"/>
        <v>30</v>
      </c>
      <c r="P30" s="155">
        <f t="shared" si="7"/>
        <v>522</v>
      </c>
      <c r="Q30" s="157">
        <f t="shared" si="7"/>
        <v>166</v>
      </c>
      <c r="R30" s="157">
        <f t="shared" si="7"/>
        <v>12</v>
      </c>
      <c r="S30" s="157">
        <f t="shared" si="7"/>
        <v>154</v>
      </c>
      <c r="T30" s="158">
        <f t="shared" si="7"/>
        <v>14</v>
      </c>
      <c r="U30" s="41"/>
      <c r="V30" s="42"/>
      <c r="W30" s="42"/>
      <c r="X30" s="42"/>
      <c r="Y30" s="42"/>
      <c r="Z30" s="42"/>
      <c r="AA30" s="42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</row>
    <row r="31" spans="1:82" ht="22.5" customHeight="1">
      <c r="A31" s="390" t="s">
        <v>58</v>
      </c>
      <c r="B31" s="391"/>
      <c r="C31" s="391"/>
      <c r="D31" s="392"/>
      <c r="E31" s="45"/>
      <c r="F31" s="46"/>
      <c r="G31" s="47"/>
      <c r="H31" s="48"/>
      <c r="I31" s="48"/>
      <c r="J31" s="49"/>
      <c r="K31" s="393">
        <f>L30/16</f>
        <v>24.25</v>
      </c>
      <c r="L31" s="394"/>
      <c r="M31" s="394"/>
      <c r="N31" s="394"/>
      <c r="O31" s="395"/>
      <c r="P31" s="396">
        <f>Q30/9</f>
        <v>18.444444444444443</v>
      </c>
      <c r="Q31" s="397"/>
      <c r="R31" s="397"/>
      <c r="S31" s="397"/>
      <c r="T31" s="398"/>
      <c r="U31" s="50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</row>
    <row r="32" spans="1:82" s="75" customFormat="1" ht="20.25" customHeight="1">
      <c r="A32" s="351" t="s">
        <v>59</v>
      </c>
      <c r="B32" s="352"/>
      <c r="C32" s="352"/>
      <c r="D32" s="353"/>
      <c r="E32" s="245" t="s">
        <v>157</v>
      </c>
      <c r="F32" s="246"/>
      <c r="G32" s="247"/>
      <c r="H32" s="248"/>
      <c r="I32" s="248"/>
      <c r="J32" s="249"/>
      <c r="K32" s="354">
        <v>3</v>
      </c>
      <c r="L32" s="355"/>
      <c r="M32" s="355"/>
      <c r="N32" s="355"/>
      <c r="O32" s="356"/>
      <c r="P32" s="357" t="s">
        <v>97</v>
      </c>
      <c r="Q32" s="358"/>
      <c r="R32" s="358"/>
      <c r="S32" s="358"/>
      <c r="T32" s="359"/>
      <c r="U32" s="250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</row>
    <row r="33" spans="1:82" s="75" customFormat="1" ht="21" customHeight="1" thickBot="1">
      <c r="A33" s="401" t="s">
        <v>60</v>
      </c>
      <c r="B33" s="402"/>
      <c r="C33" s="402"/>
      <c r="D33" s="403"/>
      <c r="E33" s="251" t="s">
        <v>200</v>
      </c>
      <c r="F33" s="252"/>
      <c r="G33" s="253"/>
      <c r="H33" s="254"/>
      <c r="I33" s="254"/>
      <c r="J33" s="255"/>
      <c r="K33" s="346" t="s">
        <v>157</v>
      </c>
      <c r="L33" s="346"/>
      <c r="M33" s="346"/>
      <c r="N33" s="346"/>
      <c r="O33" s="347"/>
      <c r="P33" s="345" t="s">
        <v>97</v>
      </c>
      <c r="Q33" s="346"/>
      <c r="R33" s="346"/>
      <c r="S33" s="346"/>
      <c r="T33" s="347"/>
      <c r="U33" s="256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</row>
    <row r="34" spans="1:82" ht="11.25" customHeight="1">
      <c r="A34" s="151"/>
      <c r="B34" s="151"/>
      <c r="C34" s="151"/>
      <c r="D34" s="151"/>
      <c r="E34" s="152"/>
      <c r="F34" s="35"/>
      <c r="G34" s="35"/>
      <c r="H34" s="35"/>
      <c r="I34" s="35"/>
      <c r="J34" s="35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40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</row>
    <row r="35" spans="1:82" ht="16.5">
      <c r="A35" s="51"/>
      <c r="B35" s="13"/>
      <c r="C35" s="13"/>
      <c r="D35" s="13"/>
      <c r="E35" s="13"/>
      <c r="F35" s="13"/>
      <c r="G35" s="13"/>
      <c r="H35" s="13"/>
      <c r="I35" s="13"/>
      <c r="J35" s="13"/>
      <c r="K35" s="13">
        <f>(O30-0.4)*36</f>
        <v>1065.6000000000001</v>
      </c>
      <c r="L35" s="13">
        <f>(L30+54+70+72)/16</f>
        <v>36.5</v>
      </c>
      <c r="M35" s="13">
        <f>(K30+120+110+108)/19</f>
        <v>70.84210526315789</v>
      </c>
      <c r="N35" s="13"/>
      <c r="O35" s="13"/>
      <c r="P35" s="13">
        <f>(T30-0.4)*36</f>
        <v>489.59999999999997</v>
      </c>
      <c r="Q35" s="13">
        <f>(Q30+50+70)/9</f>
        <v>31.77777777777778</v>
      </c>
      <c r="R35" s="154">
        <f>(P30+120+110)/11</f>
        <v>68.36363636363636</v>
      </c>
      <c r="S35" s="13"/>
      <c r="T35" s="13"/>
      <c r="U35" s="13"/>
      <c r="V35" s="13"/>
      <c r="W35" s="13"/>
      <c r="X35" s="11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</row>
    <row r="36" spans="1:82" s="55" customFormat="1" ht="18">
      <c r="A36" s="52"/>
      <c r="B36" s="53"/>
      <c r="C36" s="53"/>
      <c r="D36" s="54"/>
      <c r="E36" s="54"/>
      <c r="F36" s="53"/>
      <c r="G36" s="53"/>
      <c r="H36" s="53"/>
      <c r="I36" s="53"/>
      <c r="J36" s="53"/>
      <c r="K36" s="53"/>
      <c r="M36" s="53">
        <f>K30/19</f>
        <v>53.05263157894737</v>
      </c>
      <c r="N36" s="53"/>
      <c r="O36" s="53"/>
      <c r="P36" s="53"/>
      <c r="Q36" s="53"/>
      <c r="R36" s="177">
        <f>P30/11</f>
        <v>47.45454545454545</v>
      </c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</row>
    <row r="37" spans="1:82" s="55" customFormat="1" ht="24.75" customHeight="1" thickBot="1">
      <c r="A37" s="336" t="s">
        <v>87</v>
      </c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</row>
    <row r="38" spans="1:82" ht="79.5" customHeight="1" thickBot="1">
      <c r="A38" s="176" t="s">
        <v>177</v>
      </c>
      <c r="B38" s="348" t="s">
        <v>88</v>
      </c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50"/>
      <c r="T38" s="348" t="s">
        <v>100</v>
      </c>
      <c r="U38" s="350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</row>
    <row r="39" spans="1:82" ht="58.5" customHeight="1">
      <c r="A39" s="197" t="s">
        <v>89</v>
      </c>
      <c r="B39" s="342" t="s">
        <v>182</v>
      </c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4"/>
      <c r="T39" s="324" t="s">
        <v>206</v>
      </c>
      <c r="U39" s="325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</row>
    <row r="40" spans="1:82" ht="24.75" customHeight="1">
      <c r="A40" s="174" t="s">
        <v>90</v>
      </c>
      <c r="B40" s="326" t="s">
        <v>207</v>
      </c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8"/>
      <c r="T40" s="322" t="s">
        <v>208</v>
      </c>
      <c r="U40" s="32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</row>
    <row r="41" spans="1:82" ht="24" customHeight="1">
      <c r="A41" s="174" t="s">
        <v>127</v>
      </c>
      <c r="B41" s="326" t="s">
        <v>181</v>
      </c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8"/>
      <c r="T41" s="322" t="s">
        <v>240</v>
      </c>
      <c r="U41" s="32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</row>
    <row r="42" spans="1:82" ht="42" customHeight="1">
      <c r="A42" s="174" t="s">
        <v>151</v>
      </c>
      <c r="B42" s="326" t="s">
        <v>185</v>
      </c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8"/>
      <c r="T42" s="322" t="s">
        <v>210</v>
      </c>
      <c r="U42" s="32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</row>
    <row r="43" spans="1:82" s="75" customFormat="1" ht="42" customHeight="1">
      <c r="A43" s="174" t="s">
        <v>183</v>
      </c>
      <c r="B43" s="326" t="s">
        <v>179</v>
      </c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8"/>
      <c r="T43" s="322" t="s">
        <v>242</v>
      </c>
      <c r="U43" s="323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</row>
    <row r="44" spans="1:82" s="75" customFormat="1" ht="41.25" customHeight="1">
      <c r="A44" s="174" t="s">
        <v>184</v>
      </c>
      <c r="B44" s="326" t="s">
        <v>180</v>
      </c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8"/>
      <c r="T44" s="322" t="s">
        <v>243</v>
      </c>
      <c r="U44" s="323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</row>
    <row r="45" spans="1:82" s="75" customFormat="1" ht="42" customHeight="1" thickBot="1">
      <c r="A45" s="175" t="s">
        <v>128</v>
      </c>
      <c r="B45" s="331" t="s">
        <v>178</v>
      </c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3"/>
      <c r="T45" s="329" t="s">
        <v>241</v>
      </c>
      <c r="U45" s="330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</row>
    <row r="46" spans="1:82" s="75" customFormat="1" ht="24.75" customHeight="1">
      <c r="A46" s="244" t="s">
        <v>91</v>
      </c>
      <c r="B46" s="411" t="s">
        <v>247</v>
      </c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3"/>
      <c r="T46" s="414" t="s">
        <v>208</v>
      </c>
      <c r="U46" s="415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</row>
    <row r="47" spans="1:82" s="75" customFormat="1" ht="60" customHeight="1">
      <c r="A47" s="174" t="s">
        <v>92</v>
      </c>
      <c r="B47" s="326" t="s">
        <v>192</v>
      </c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8"/>
      <c r="T47" s="322" t="s">
        <v>209</v>
      </c>
      <c r="U47" s="323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</row>
    <row r="48" spans="1:82" s="75" customFormat="1" ht="42" customHeight="1" thickBot="1">
      <c r="A48" s="229" t="s">
        <v>93</v>
      </c>
      <c r="B48" s="339" t="s">
        <v>248</v>
      </c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1"/>
      <c r="T48" s="337" t="s">
        <v>210</v>
      </c>
      <c r="U48" s="338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</row>
    <row r="49" spans="1:82" s="75" customFormat="1" ht="42" customHeight="1">
      <c r="A49" s="205" t="s">
        <v>94</v>
      </c>
      <c r="B49" s="416" t="s">
        <v>229</v>
      </c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7"/>
      <c r="T49" s="324" t="s">
        <v>158</v>
      </c>
      <c r="U49" s="325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</row>
    <row r="50" spans="1:82" s="75" customFormat="1" ht="42" customHeight="1">
      <c r="A50" s="143" t="s">
        <v>95</v>
      </c>
      <c r="B50" s="399" t="s">
        <v>230</v>
      </c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400"/>
      <c r="T50" s="322" t="s">
        <v>159</v>
      </c>
      <c r="U50" s="323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</row>
    <row r="51" spans="1:82" s="106" customFormat="1" ht="42" customHeight="1" hidden="1">
      <c r="A51" s="119" t="s">
        <v>101</v>
      </c>
      <c r="B51" s="407" t="s">
        <v>225</v>
      </c>
      <c r="C51" s="407"/>
      <c r="D51" s="407"/>
      <c r="E51" s="407"/>
      <c r="F51" s="407"/>
      <c r="G51" s="407"/>
      <c r="H51" s="407"/>
      <c r="I51" s="407"/>
      <c r="J51" s="407"/>
      <c r="K51" s="407"/>
      <c r="L51" s="407"/>
      <c r="M51" s="407"/>
      <c r="N51" s="407"/>
      <c r="O51" s="407"/>
      <c r="P51" s="407"/>
      <c r="Q51" s="407"/>
      <c r="R51" s="407"/>
      <c r="S51" s="408"/>
      <c r="T51" s="322" t="s">
        <v>218</v>
      </c>
      <c r="U51" s="323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</row>
    <row r="52" spans="1:82" s="106" customFormat="1" ht="42" customHeight="1">
      <c r="A52" s="119" t="s">
        <v>101</v>
      </c>
      <c r="B52" s="407" t="s">
        <v>244</v>
      </c>
      <c r="C52" s="407"/>
      <c r="D52" s="407"/>
      <c r="E52" s="407"/>
      <c r="F52" s="407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8"/>
      <c r="T52" s="322" t="s">
        <v>159</v>
      </c>
      <c r="U52" s="323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</row>
    <row r="53" spans="1:82" s="106" customFormat="1" ht="42" customHeight="1">
      <c r="A53" s="119" t="s">
        <v>102</v>
      </c>
      <c r="B53" s="407" t="s">
        <v>245</v>
      </c>
      <c r="C53" s="407"/>
      <c r="D53" s="407"/>
      <c r="E53" s="407"/>
      <c r="F53" s="407"/>
      <c r="G53" s="407"/>
      <c r="H53" s="407"/>
      <c r="I53" s="407"/>
      <c r="J53" s="407"/>
      <c r="K53" s="407"/>
      <c r="L53" s="407"/>
      <c r="M53" s="407"/>
      <c r="N53" s="407"/>
      <c r="O53" s="407"/>
      <c r="P53" s="407"/>
      <c r="Q53" s="407"/>
      <c r="R53" s="407"/>
      <c r="S53" s="408"/>
      <c r="T53" s="386" t="s">
        <v>219</v>
      </c>
      <c r="U53" s="387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</row>
    <row r="54" spans="1:21" s="106" customFormat="1" ht="42" customHeight="1">
      <c r="A54" s="119" t="s">
        <v>103</v>
      </c>
      <c r="B54" s="407" t="s">
        <v>231</v>
      </c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7"/>
      <c r="P54" s="407"/>
      <c r="Q54" s="407"/>
      <c r="R54" s="407"/>
      <c r="S54" s="408"/>
      <c r="T54" s="386" t="s">
        <v>220</v>
      </c>
      <c r="U54" s="387"/>
    </row>
    <row r="55" spans="1:21" s="106" customFormat="1" ht="42" customHeight="1" thickBot="1">
      <c r="A55" s="144" t="s">
        <v>129</v>
      </c>
      <c r="B55" s="404" t="s">
        <v>232</v>
      </c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6"/>
      <c r="T55" s="409" t="s">
        <v>221</v>
      </c>
      <c r="U55" s="410" t="s">
        <v>85</v>
      </c>
    </row>
    <row r="56" ht="16.5">
      <c r="A56" s="56"/>
    </row>
    <row r="57" ht="16.5">
      <c r="A57" s="56"/>
    </row>
    <row r="58" ht="16.5">
      <c r="A58" s="56"/>
    </row>
    <row r="59" ht="16.5">
      <c r="A59" s="56"/>
    </row>
    <row r="60" ht="16.5">
      <c r="A60" s="56"/>
    </row>
    <row r="61" ht="16.5">
      <c r="A61" s="56"/>
    </row>
    <row r="62" ht="16.5">
      <c r="A62" s="56"/>
    </row>
    <row r="63" ht="16.5">
      <c r="A63" s="56"/>
    </row>
    <row r="64" ht="16.5">
      <c r="A64" s="56"/>
    </row>
    <row r="65" ht="16.5">
      <c r="A65" s="56"/>
    </row>
    <row r="66" ht="16.5">
      <c r="A66" s="56"/>
    </row>
    <row r="67" ht="16.5">
      <c r="A67" s="56"/>
    </row>
    <row r="68" ht="16.5">
      <c r="A68" s="56"/>
    </row>
    <row r="69" ht="16.5">
      <c r="A69" s="56"/>
    </row>
    <row r="70" ht="16.5">
      <c r="A70" s="56"/>
    </row>
    <row r="71" ht="16.5">
      <c r="A71" s="56"/>
    </row>
    <row r="72" ht="16.5">
      <c r="A72" s="56"/>
    </row>
    <row r="73" ht="16.5">
      <c r="A73" s="56"/>
    </row>
    <row r="74" ht="16.5">
      <c r="A74" s="56"/>
    </row>
    <row r="75" ht="16.5">
      <c r="A75" s="56"/>
    </row>
    <row r="76" ht="16.5">
      <c r="A76" s="56"/>
    </row>
    <row r="77" ht="16.5">
      <c r="A77" s="56"/>
    </row>
    <row r="78" ht="16.5">
      <c r="A78" s="56"/>
    </row>
    <row r="79" ht="16.5">
      <c r="A79" s="56"/>
    </row>
    <row r="80" ht="16.5">
      <c r="A80" s="56"/>
    </row>
    <row r="81" ht="16.5">
      <c r="A81" s="56"/>
    </row>
    <row r="82" ht="16.5">
      <c r="A82" s="56"/>
    </row>
    <row r="83" ht="16.5">
      <c r="A83" s="56"/>
    </row>
    <row r="84" ht="16.5">
      <c r="A84" s="56"/>
    </row>
    <row r="85" ht="16.5">
      <c r="A85" s="56"/>
    </row>
    <row r="86" ht="16.5">
      <c r="A86" s="56"/>
    </row>
    <row r="87" ht="16.5">
      <c r="A87" s="56"/>
    </row>
    <row r="88" ht="16.5">
      <c r="A88" s="56"/>
    </row>
    <row r="89" ht="16.5">
      <c r="A89" s="56"/>
    </row>
    <row r="90" ht="16.5">
      <c r="A90" s="56"/>
    </row>
    <row r="91" ht="16.5">
      <c r="A91" s="56"/>
    </row>
    <row r="92" ht="16.5">
      <c r="A92" s="56"/>
    </row>
    <row r="93" ht="16.5">
      <c r="A93" s="56"/>
    </row>
    <row r="94" ht="16.5">
      <c r="A94" s="56"/>
    </row>
    <row r="95" ht="16.5">
      <c r="A95" s="56"/>
    </row>
    <row r="96" ht="16.5">
      <c r="A96" s="56"/>
    </row>
    <row r="97" ht="16.5">
      <c r="A97" s="56"/>
    </row>
    <row r="98" ht="16.5">
      <c r="A98" s="56"/>
    </row>
    <row r="99" ht="16.5">
      <c r="A99" s="56"/>
    </row>
    <row r="100" ht="16.5">
      <c r="A100" s="56"/>
    </row>
    <row r="101" ht="16.5">
      <c r="A101" s="56"/>
    </row>
    <row r="102" ht="16.5">
      <c r="A102" s="56"/>
    </row>
    <row r="103" ht="16.5">
      <c r="A103" s="56"/>
    </row>
    <row r="104" ht="16.5">
      <c r="A104" s="56"/>
    </row>
    <row r="105" ht="16.5">
      <c r="A105" s="56"/>
    </row>
    <row r="106" ht="16.5">
      <c r="A106" s="56"/>
    </row>
    <row r="107" ht="16.5">
      <c r="A107" s="56"/>
    </row>
    <row r="108" ht="16.5">
      <c r="A108" s="56"/>
    </row>
    <row r="109" ht="16.5">
      <c r="A109" s="56"/>
    </row>
    <row r="110" ht="16.5">
      <c r="A110" s="56"/>
    </row>
    <row r="111" ht="16.5">
      <c r="A111" s="56"/>
    </row>
  </sheetData>
  <sheetProtection/>
  <mergeCells count="66">
    <mergeCell ref="B46:S46"/>
    <mergeCell ref="T46:U46"/>
    <mergeCell ref="B49:S49"/>
    <mergeCell ref="A2:U2"/>
    <mergeCell ref="E5:J5"/>
    <mergeCell ref="K7:O7"/>
    <mergeCell ref="A5:A8"/>
    <mergeCell ref="B5:B8"/>
    <mergeCell ref="C5:C8"/>
    <mergeCell ref="D5:D8"/>
    <mergeCell ref="B47:S47"/>
    <mergeCell ref="T47:U47"/>
    <mergeCell ref="B55:S55"/>
    <mergeCell ref="T53:U53"/>
    <mergeCell ref="T52:U52"/>
    <mergeCell ref="B52:S52"/>
    <mergeCell ref="B54:S54"/>
    <mergeCell ref="B51:S51"/>
    <mergeCell ref="T55:U55"/>
    <mergeCell ref="B53:S53"/>
    <mergeCell ref="T51:U51"/>
    <mergeCell ref="T54:U54"/>
    <mergeCell ref="A30:D30"/>
    <mergeCell ref="A31:D31"/>
    <mergeCell ref="K31:O31"/>
    <mergeCell ref="P31:T31"/>
    <mergeCell ref="T41:U41"/>
    <mergeCell ref="B50:S50"/>
    <mergeCell ref="A33:D33"/>
    <mergeCell ref="K33:O33"/>
    <mergeCell ref="I7:I8"/>
    <mergeCell ref="J7:J8"/>
    <mergeCell ref="U5:U8"/>
    <mergeCell ref="E6:E8"/>
    <mergeCell ref="F6:F8"/>
    <mergeCell ref="G6:J6"/>
    <mergeCell ref="K6:T6"/>
    <mergeCell ref="G7:G8"/>
    <mergeCell ref="K5:T5"/>
    <mergeCell ref="P7:T7"/>
    <mergeCell ref="P33:T33"/>
    <mergeCell ref="B38:S38"/>
    <mergeCell ref="T38:U38"/>
    <mergeCell ref="A32:D32"/>
    <mergeCell ref="K32:O32"/>
    <mergeCell ref="P32:T32"/>
    <mergeCell ref="B44:S44"/>
    <mergeCell ref="H7:H8"/>
    <mergeCell ref="A4:U4"/>
    <mergeCell ref="T48:U48"/>
    <mergeCell ref="A37:U37"/>
    <mergeCell ref="B48:S48"/>
    <mergeCell ref="B41:S41"/>
    <mergeCell ref="B39:S39"/>
    <mergeCell ref="T39:U39"/>
    <mergeCell ref="B40:S40"/>
    <mergeCell ref="T44:U44"/>
    <mergeCell ref="T40:U40"/>
    <mergeCell ref="T49:U49"/>
    <mergeCell ref="T50:U50"/>
    <mergeCell ref="B42:S42"/>
    <mergeCell ref="T42:U42"/>
    <mergeCell ref="B43:S43"/>
    <mergeCell ref="T43:U43"/>
    <mergeCell ref="T45:U45"/>
    <mergeCell ref="B45:S45"/>
  </mergeCells>
  <conditionalFormatting sqref="H26 M27:O27 M26:T26 K26:K27 B16 I26:I27 K19:T20 E29 K29:T29 G26:G27 A13 G24:J24 E9:T9 K36 M36:T36 K25:T25 K35:T35 G20:J20 G29 P22:T23 E22:J23 E21:T21 K31:K32 P31:P32 E16:T16 T46:T48 T43:T44">
    <cfRule type="cellIs" priority="72" dxfId="0" operator="equal" stopIfTrue="1">
      <formula>0</formula>
    </cfRule>
  </conditionalFormatting>
  <conditionalFormatting sqref="K33:K34">
    <cfRule type="cellIs" priority="62" dxfId="0" operator="equal" stopIfTrue="1">
      <formula>0</formula>
    </cfRule>
  </conditionalFormatting>
  <conditionalFormatting sqref="K14:T14 A14">
    <cfRule type="cellIs" priority="61" dxfId="0" operator="equal" stopIfTrue="1">
      <formula>0</formula>
    </cfRule>
  </conditionalFormatting>
  <conditionalFormatting sqref="K15:T15">
    <cfRule type="cellIs" priority="60" dxfId="0" operator="equal" stopIfTrue="1">
      <formula>0</formula>
    </cfRule>
  </conditionalFormatting>
  <conditionalFormatting sqref="P33:P34">
    <cfRule type="cellIs" priority="59" dxfId="0" operator="equal" stopIfTrue="1">
      <formula>0</formula>
    </cfRule>
  </conditionalFormatting>
  <conditionalFormatting sqref="B25">
    <cfRule type="cellIs" priority="42" dxfId="0" operator="equal" stopIfTrue="1">
      <formula>0</formula>
    </cfRule>
  </conditionalFormatting>
  <conditionalFormatting sqref="G28 I28 K28 R28:T28 M28:P28">
    <cfRule type="cellIs" priority="37" dxfId="0" operator="equal" stopIfTrue="1">
      <formula>0</formula>
    </cfRule>
  </conditionalFormatting>
  <conditionalFormatting sqref="K22:O22">
    <cfRule type="cellIs" priority="26" dxfId="0" operator="equal" stopIfTrue="1">
      <formula>0</formula>
    </cfRule>
  </conditionalFormatting>
  <conditionalFormatting sqref="K23:O23">
    <cfRule type="cellIs" priority="25" dxfId="0" operator="equal" stopIfTrue="1">
      <formula>0</formula>
    </cfRule>
  </conditionalFormatting>
  <conditionalFormatting sqref="R27:T27 P27">
    <cfRule type="cellIs" priority="30" dxfId="0" operator="equal" stopIfTrue="1">
      <formula>0</formula>
    </cfRule>
  </conditionalFormatting>
  <conditionalFormatting sqref="B19:B20">
    <cfRule type="cellIs" priority="29" dxfId="0" operator="equal" stopIfTrue="1">
      <formula>0</formula>
    </cfRule>
  </conditionalFormatting>
  <conditionalFormatting sqref="B21:B23">
    <cfRule type="cellIs" priority="28" dxfId="0" operator="equal" stopIfTrue="1">
      <formula>0</formula>
    </cfRule>
  </conditionalFormatting>
  <conditionalFormatting sqref="K24:O24">
    <cfRule type="cellIs" priority="24" dxfId="0" operator="equal" stopIfTrue="1">
      <formula>0</formula>
    </cfRule>
  </conditionalFormatting>
  <conditionalFormatting sqref="B24">
    <cfRule type="cellIs" priority="22" dxfId="0" operator="equal" stopIfTrue="1">
      <formula>0</formula>
    </cfRule>
  </conditionalFormatting>
  <conditionalFormatting sqref="P24:T24">
    <cfRule type="cellIs" priority="21" dxfId="0" operator="equal" stopIfTrue="1">
      <formula>0</formula>
    </cfRule>
  </conditionalFormatting>
  <conditionalFormatting sqref="A17">
    <cfRule type="cellIs" priority="20" dxfId="0" operator="equal" stopIfTrue="1">
      <formula>0</formula>
    </cfRule>
  </conditionalFormatting>
  <conditionalFormatting sqref="H17:I17">
    <cfRule type="cellIs" priority="19" dxfId="0" operator="equal" stopIfTrue="1">
      <formula>0</formula>
    </cfRule>
  </conditionalFormatting>
  <conditionalFormatting sqref="T41">
    <cfRule type="cellIs" priority="9" dxfId="0" operator="equal" stopIfTrue="1">
      <formula>0</formula>
    </cfRule>
  </conditionalFormatting>
  <conditionalFormatting sqref="T45">
    <cfRule type="cellIs" priority="10" dxfId="0" operator="equal" stopIfTrue="1">
      <formula>0</formula>
    </cfRule>
  </conditionalFormatting>
  <conditionalFormatting sqref="T42 T39:T40">
    <cfRule type="cellIs" priority="11" dxfId="0" operator="equal" stopIfTrue="1">
      <formula>0</formula>
    </cfRule>
  </conditionalFormatting>
  <conditionalFormatting sqref="A10:A12 H11:I11">
    <cfRule type="cellIs" priority="8" dxfId="0" operator="equal" stopIfTrue="1">
      <formula>0</formula>
    </cfRule>
  </conditionalFormatting>
  <conditionalFormatting sqref="H12:I12">
    <cfRule type="cellIs" priority="7" dxfId="0" operator="equal" stopIfTrue="1">
      <formula>0</formula>
    </cfRule>
  </conditionalFormatting>
  <conditionalFormatting sqref="T53 T50">
    <cfRule type="cellIs" priority="6" dxfId="0" operator="equal" stopIfTrue="1">
      <formula>0</formula>
    </cfRule>
  </conditionalFormatting>
  <conditionalFormatting sqref="T55">
    <cfRule type="cellIs" priority="3" dxfId="0" operator="equal" stopIfTrue="1">
      <formula>0</formula>
    </cfRule>
  </conditionalFormatting>
  <conditionalFormatting sqref="T54">
    <cfRule type="cellIs" priority="2" dxfId="0" operator="equal" stopIfTrue="1">
      <formula>0</formula>
    </cfRule>
  </conditionalFormatting>
  <conditionalFormatting sqref="T49">
    <cfRule type="cellIs" priority="5" dxfId="0" operator="equal" stopIfTrue="1">
      <formula>0</formula>
    </cfRule>
  </conditionalFormatting>
  <conditionalFormatting sqref="T52">
    <cfRule type="cellIs" priority="4" dxfId="0" operator="equal" stopIfTrue="1">
      <formula>0</formula>
    </cfRule>
  </conditionalFormatting>
  <conditionalFormatting sqref="T51">
    <cfRule type="cellIs" priority="1" dxfId="0" operator="equal" stopIfTrue="1">
      <formula>0</formula>
    </cfRule>
  </conditionalFormatting>
  <printOptions/>
  <pageMargins left="0.3937007874015748" right="0.3937007874015748" top="0.7874015748031497" bottom="0.8267716535433072" header="0.5118110236220472" footer="0.5118110236220472"/>
  <pageSetup fitToHeight="37" fitToWidth="1" horizontalDpi="600" verticalDpi="600" orientation="landscape" paperSize="9" scale="83" r:id="rId1"/>
  <ignoredErrors>
    <ignoredError sqref="F15 E21 I21" formula="1"/>
    <ignoredError sqref="P32:T32 P33:T33 K33:O33 E32:E33" numberStoredAsText="1"/>
    <ignoredError sqref="T39:U40 T52:U55 T46:U51 U41 T42:U42 U4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7"/>
  <sheetViews>
    <sheetView showGridLines="0" zoomScalePageLayoutView="0" workbookViewId="0" topLeftCell="A1">
      <selection activeCell="B1" sqref="B1:N6"/>
    </sheetView>
  </sheetViews>
  <sheetFormatPr defaultColWidth="8.8515625" defaultRowHeight="12.75"/>
  <cols>
    <col min="1" max="1" width="0.9921875" style="3" customWidth="1"/>
    <col min="2" max="2" width="27.140625" style="3" customWidth="1"/>
    <col min="3" max="3" width="13.00390625" style="3" customWidth="1"/>
    <col min="4" max="4" width="11.00390625" style="3" customWidth="1"/>
    <col min="5" max="5" width="12.28125" style="3" customWidth="1"/>
    <col min="6" max="6" width="1.1484375" style="3" customWidth="1"/>
    <col min="7" max="7" width="16.57421875" style="3" customWidth="1"/>
    <col min="8" max="8" width="14.7109375" style="3" customWidth="1"/>
    <col min="9" max="9" width="16.421875" style="3" customWidth="1"/>
    <col min="10" max="10" width="1.421875" style="3" customWidth="1"/>
    <col min="11" max="11" width="11.8515625" style="3" customWidth="1"/>
    <col min="12" max="12" width="10.00390625" style="3" customWidth="1"/>
    <col min="13" max="13" width="6.00390625" style="3" customWidth="1"/>
    <col min="14" max="14" width="27.00390625" style="3" customWidth="1"/>
    <col min="15" max="15" width="7.28125" style="3" customWidth="1"/>
    <col min="16" max="16384" width="8.8515625" style="3" customWidth="1"/>
  </cols>
  <sheetData>
    <row r="1" spans="1:14" ht="21.75" customHeight="1" thickBot="1">
      <c r="A1" s="1"/>
      <c r="B1" s="445" t="s">
        <v>76</v>
      </c>
      <c r="C1" s="446"/>
      <c r="D1" s="446"/>
      <c r="E1" s="447"/>
      <c r="F1" s="2"/>
      <c r="G1" s="445" t="s">
        <v>77</v>
      </c>
      <c r="H1" s="446"/>
      <c r="I1" s="447"/>
      <c r="J1" s="2"/>
      <c r="K1" s="445" t="s">
        <v>78</v>
      </c>
      <c r="L1" s="446"/>
      <c r="M1" s="446"/>
      <c r="N1" s="447"/>
    </row>
    <row r="2" spans="1:14" ht="15" customHeight="1">
      <c r="A2" s="4"/>
      <c r="B2" s="450" t="s">
        <v>62</v>
      </c>
      <c r="C2" s="452" t="s">
        <v>61</v>
      </c>
      <c r="D2" s="452" t="s">
        <v>63</v>
      </c>
      <c r="E2" s="448" t="s">
        <v>64</v>
      </c>
      <c r="F2" s="5"/>
      <c r="G2" s="450" t="s">
        <v>61</v>
      </c>
      <c r="H2" s="452" t="s">
        <v>63</v>
      </c>
      <c r="I2" s="448" t="s">
        <v>64</v>
      </c>
      <c r="J2" s="5"/>
      <c r="K2" s="454" t="s">
        <v>79</v>
      </c>
      <c r="L2" s="455"/>
      <c r="M2" s="455"/>
      <c r="N2" s="456"/>
    </row>
    <row r="3" spans="2:14" ht="15.75" thickBot="1">
      <c r="B3" s="451"/>
      <c r="C3" s="453"/>
      <c r="D3" s="453"/>
      <c r="E3" s="449"/>
      <c r="F3" s="5"/>
      <c r="G3" s="451"/>
      <c r="H3" s="453"/>
      <c r="I3" s="449"/>
      <c r="J3" s="5"/>
      <c r="K3" s="457"/>
      <c r="L3" s="458"/>
      <c r="M3" s="458"/>
      <c r="N3" s="459"/>
    </row>
    <row r="4" spans="2:14" ht="15">
      <c r="B4" s="433" t="s">
        <v>150</v>
      </c>
      <c r="C4" s="436" t="s">
        <v>97</v>
      </c>
      <c r="D4" s="439">
        <v>3</v>
      </c>
      <c r="E4" s="442">
        <v>4</v>
      </c>
      <c r="F4" s="121"/>
      <c r="G4" s="463">
        <v>2</v>
      </c>
      <c r="H4" s="466">
        <v>8</v>
      </c>
      <c r="I4" s="442">
        <v>12</v>
      </c>
      <c r="J4" s="5"/>
      <c r="K4" s="457"/>
      <c r="L4" s="458"/>
      <c r="M4" s="458"/>
      <c r="N4" s="459"/>
    </row>
    <row r="5" spans="1:14" ht="14.25" customHeight="1">
      <c r="A5" s="6"/>
      <c r="B5" s="434"/>
      <c r="C5" s="437"/>
      <c r="D5" s="440"/>
      <c r="E5" s="443"/>
      <c r="F5" s="121"/>
      <c r="G5" s="464"/>
      <c r="H5" s="467"/>
      <c r="I5" s="443"/>
      <c r="J5" s="5"/>
      <c r="K5" s="457"/>
      <c r="L5" s="458"/>
      <c r="M5" s="458"/>
      <c r="N5" s="459"/>
    </row>
    <row r="6" spans="1:14" ht="15.75" thickBot="1">
      <c r="A6" s="7"/>
      <c r="B6" s="435"/>
      <c r="C6" s="438"/>
      <c r="D6" s="441"/>
      <c r="E6" s="444"/>
      <c r="F6" s="122"/>
      <c r="G6" s="465"/>
      <c r="H6" s="468"/>
      <c r="I6" s="444"/>
      <c r="J6" s="8"/>
      <c r="K6" s="460"/>
      <c r="L6" s="461"/>
      <c r="M6" s="461"/>
      <c r="N6" s="462"/>
    </row>
    <row r="7" spans="1:3" ht="15">
      <c r="A7" s="9"/>
      <c r="B7" s="9"/>
      <c r="C7" s="9"/>
    </row>
  </sheetData>
  <sheetProtection/>
  <mergeCells count="18">
    <mergeCell ref="G1:I1"/>
    <mergeCell ref="K1:N1"/>
    <mergeCell ref="C2:C3"/>
    <mergeCell ref="D2:D3"/>
    <mergeCell ref="K2:N6"/>
    <mergeCell ref="G4:G6"/>
    <mergeCell ref="H4:H6"/>
    <mergeCell ref="I4:I6"/>
    <mergeCell ref="B4:B6"/>
    <mergeCell ref="C4:C6"/>
    <mergeCell ref="D4:D6"/>
    <mergeCell ref="E4:E6"/>
    <mergeCell ref="B1:E1"/>
    <mergeCell ref="I2:I3"/>
    <mergeCell ref="G2:G3"/>
    <mergeCell ref="H2:H3"/>
    <mergeCell ref="E2:E3"/>
    <mergeCell ref="B2:B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  <ignoredErrors>
    <ignoredError sqref="C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79"/>
  <sheetViews>
    <sheetView showGridLines="0" tabSelected="1" zoomScale="75" zoomScaleNormal="75" zoomScalePageLayoutView="0" workbookViewId="0" topLeftCell="A7">
      <selection activeCell="T30" sqref="T30"/>
    </sheetView>
  </sheetViews>
  <sheetFormatPr defaultColWidth="9.140625" defaultRowHeight="12.75"/>
  <cols>
    <col min="1" max="1" width="9.140625" style="76" customWidth="1"/>
    <col min="2" max="2" width="7.140625" style="76" customWidth="1"/>
    <col min="3" max="8" width="9.140625" style="76" customWidth="1"/>
    <col min="9" max="9" width="32.7109375" style="76" customWidth="1"/>
    <col min="10" max="21" width="9.140625" style="76" customWidth="1"/>
    <col min="22" max="22" width="16.8515625" style="76" customWidth="1"/>
    <col min="23" max="23" width="9.140625" style="76" customWidth="1"/>
    <col min="24" max="24" width="10.8515625" style="76" customWidth="1"/>
    <col min="25" max="25" width="9.140625" style="76" customWidth="1"/>
    <col min="26" max="26" width="11.8515625" style="76" customWidth="1"/>
    <col min="27" max="16384" width="9.140625" style="76" customWidth="1"/>
  </cols>
  <sheetData>
    <row r="1" spans="1:24" s="199" customFormat="1" ht="18.75">
      <c r="A1" s="469" t="s">
        <v>249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198"/>
      <c r="X1" s="198"/>
    </row>
    <row r="2" spans="1:24" s="199" customFormat="1" ht="18.75">
      <c r="A2" s="469" t="s">
        <v>250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198"/>
      <c r="X2" s="57"/>
    </row>
    <row r="3" spans="1:24" s="199" customFormat="1" ht="18.75">
      <c r="A3" s="469" t="s">
        <v>251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198"/>
      <c r="X3" s="57"/>
    </row>
    <row r="4" spans="1:24" s="199" customFormat="1" ht="18.75">
      <c r="A4" s="469" t="s">
        <v>252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198"/>
      <c r="X4" s="57"/>
    </row>
    <row r="5" spans="1:24" s="199" customFormat="1" ht="18.75">
      <c r="A5" s="469" t="s">
        <v>253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57"/>
      <c r="X5" s="198"/>
    </row>
    <row r="6" spans="1:24" s="199" customFormat="1" ht="27.75" customHeight="1">
      <c r="A6" s="300" t="s">
        <v>160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57"/>
      <c r="X6" s="57"/>
    </row>
    <row r="7" spans="1:24" s="199" customFormat="1" ht="18.75">
      <c r="A7" s="300" t="s">
        <v>254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57"/>
      <c r="X7" s="57"/>
    </row>
    <row r="8" spans="1:24" s="199" customFormat="1" ht="18.75">
      <c r="A8" s="300" t="s">
        <v>255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57"/>
      <c r="X8" s="57"/>
    </row>
    <row r="9" spans="1:24" s="199" customFormat="1" ht="16.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6" ht="21.75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1"/>
      <c r="Z10" s="201"/>
    </row>
    <row r="11" spans="1:25" ht="19.5">
      <c r="A11" s="89" t="s">
        <v>130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89" t="s">
        <v>130</v>
      </c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3"/>
    </row>
    <row r="12" spans="1:25" ht="19.5" customHeight="1">
      <c r="A12" s="78" t="s">
        <v>260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 t="s">
        <v>147</v>
      </c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3"/>
    </row>
    <row r="13" spans="1:25" ht="19.5" customHeight="1">
      <c r="A13" s="90" t="s">
        <v>136</v>
      </c>
      <c r="B13" s="90"/>
      <c r="C13" s="90"/>
      <c r="D13" s="90"/>
      <c r="E13" s="90"/>
      <c r="F13" s="78" t="s">
        <v>256</v>
      </c>
      <c r="G13" s="78"/>
      <c r="H13" s="78"/>
      <c r="I13" s="78"/>
      <c r="J13" s="78"/>
      <c r="K13" s="78"/>
      <c r="L13" s="78"/>
      <c r="M13" s="78" t="s">
        <v>131</v>
      </c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3"/>
    </row>
    <row r="14" spans="1:25" ht="24" customHeight="1">
      <c r="A14" s="78" t="s">
        <v>138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90" t="s">
        <v>136</v>
      </c>
      <c r="N14" s="78"/>
      <c r="O14" s="78"/>
      <c r="P14" s="78"/>
      <c r="Q14" s="78"/>
      <c r="R14" s="90" t="s">
        <v>137</v>
      </c>
      <c r="S14" s="78"/>
      <c r="T14" s="78"/>
      <c r="U14" s="78"/>
      <c r="V14" s="78"/>
      <c r="W14" s="78"/>
      <c r="X14" s="78"/>
      <c r="Y14" s="3"/>
    </row>
    <row r="15" spans="1:25" ht="21.7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 t="s">
        <v>138</v>
      </c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3"/>
    </row>
    <row r="16" spans="1:25" ht="18.75" customHeight="1">
      <c r="A16" s="78" t="s">
        <v>259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3"/>
    </row>
    <row r="17" spans="1:25" ht="18.75" customHeight="1">
      <c r="A17" s="301" t="s">
        <v>258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 t="s">
        <v>132</v>
      </c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3"/>
    </row>
    <row r="18" spans="1:25" ht="18.75" customHeight="1">
      <c r="A18" s="90" t="s">
        <v>136</v>
      </c>
      <c r="B18" s="90"/>
      <c r="C18" s="90"/>
      <c r="D18" s="90"/>
      <c r="E18" s="90"/>
      <c r="F18" s="78" t="s">
        <v>257</v>
      </c>
      <c r="G18" s="78"/>
      <c r="H18" s="78"/>
      <c r="I18" s="78"/>
      <c r="J18" s="78"/>
      <c r="K18" s="78"/>
      <c r="L18" s="78"/>
      <c r="M18" s="78" t="s">
        <v>133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3"/>
    </row>
    <row r="19" spans="1:25" ht="18.75" customHeight="1">
      <c r="A19" s="78" t="s">
        <v>138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90" t="s">
        <v>136</v>
      </c>
      <c r="N19" s="78"/>
      <c r="O19" s="78"/>
      <c r="P19" s="78"/>
      <c r="Q19" s="78"/>
      <c r="R19" s="90" t="s">
        <v>134</v>
      </c>
      <c r="S19" s="78"/>
      <c r="T19" s="78"/>
      <c r="U19" s="78"/>
      <c r="V19" s="78"/>
      <c r="W19" s="78"/>
      <c r="X19" s="78"/>
      <c r="Y19" s="3"/>
    </row>
    <row r="20" spans="1:25" ht="18.7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 t="s">
        <v>138</v>
      </c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3"/>
    </row>
    <row r="21" spans="1:25" ht="18.75" customHeight="1">
      <c r="A21" s="78" t="s">
        <v>139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3"/>
    </row>
    <row r="22" spans="1:25" ht="18" customHeight="1">
      <c r="A22" s="78" t="s">
        <v>140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 t="s">
        <v>135</v>
      </c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3"/>
    </row>
    <row r="23" spans="1:25" ht="20.25" customHeight="1">
      <c r="A23" s="90" t="s">
        <v>136</v>
      </c>
      <c r="B23" s="90"/>
      <c r="C23" s="90"/>
      <c r="D23" s="90"/>
      <c r="E23" s="90"/>
      <c r="F23" s="78" t="s">
        <v>141</v>
      </c>
      <c r="G23" s="78"/>
      <c r="H23" s="78"/>
      <c r="I23" s="78"/>
      <c r="J23" s="78"/>
      <c r="K23" s="78"/>
      <c r="L23" s="78"/>
      <c r="M23" s="90" t="s">
        <v>136</v>
      </c>
      <c r="N23" s="78"/>
      <c r="O23" s="78"/>
      <c r="P23" s="78"/>
      <c r="Q23" s="78"/>
      <c r="R23" s="90" t="s">
        <v>148</v>
      </c>
      <c r="S23" s="78"/>
      <c r="T23" s="78"/>
      <c r="U23" s="78"/>
      <c r="V23" s="78"/>
      <c r="W23" s="78"/>
      <c r="X23" s="78"/>
      <c r="Y23" s="3"/>
    </row>
    <row r="24" spans="1:25" ht="21.75" customHeight="1">
      <c r="A24" s="78" t="s">
        <v>138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 t="s">
        <v>138</v>
      </c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3"/>
    </row>
    <row r="25" spans="1:25" ht="19.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3"/>
    </row>
    <row r="26" spans="1:25" ht="17.25" customHeight="1">
      <c r="A26" s="78" t="s">
        <v>193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3"/>
    </row>
    <row r="27" spans="1:25" ht="17.25" customHeight="1">
      <c r="A27" s="90" t="s">
        <v>136</v>
      </c>
      <c r="B27" s="78"/>
      <c r="C27" s="78"/>
      <c r="D27" s="78"/>
      <c r="E27" s="78"/>
      <c r="F27" s="78" t="s">
        <v>194</v>
      </c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3"/>
    </row>
    <row r="28" spans="1:25" ht="18.75">
      <c r="A28" s="78" t="s">
        <v>138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90"/>
      <c r="N28" s="78"/>
      <c r="O28" s="78"/>
      <c r="P28" s="78"/>
      <c r="Q28" s="78"/>
      <c r="R28" s="90"/>
      <c r="S28" s="78"/>
      <c r="T28" s="78"/>
      <c r="U28" s="78"/>
      <c r="V28" s="78"/>
      <c r="W28" s="78"/>
      <c r="X28" s="78"/>
      <c r="Y28" s="3"/>
    </row>
    <row r="29" spans="1:25" ht="21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3"/>
    </row>
    <row r="30" spans="1:25" ht="18.7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3"/>
    </row>
    <row r="31" spans="1:25" ht="19.5" customHeight="1">
      <c r="A31" s="78" t="s">
        <v>142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3"/>
    </row>
    <row r="32" spans="1:25" ht="17.25" customHeight="1">
      <c r="A32" s="91" t="s">
        <v>143</v>
      </c>
      <c r="B32" s="91"/>
      <c r="C32" s="91"/>
      <c r="D32" s="92"/>
      <c r="E32" s="92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3"/>
    </row>
    <row r="33" spans="14:16" ht="15">
      <c r="N33" s="77"/>
      <c r="O33" s="77"/>
      <c r="P33" s="77"/>
    </row>
    <row r="34" spans="14:16" ht="15">
      <c r="N34" s="77"/>
      <c r="O34" s="77"/>
      <c r="P34" s="77"/>
    </row>
    <row r="35" spans="14:16" ht="15">
      <c r="N35" s="77"/>
      <c r="O35" s="77"/>
      <c r="P35" s="77"/>
    </row>
    <row r="36" spans="14:16" ht="15">
      <c r="N36" s="77"/>
      <c r="O36" s="77"/>
      <c r="P36" s="77"/>
    </row>
    <row r="37" spans="14:16" ht="15">
      <c r="N37" s="77"/>
      <c r="O37" s="77"/>
      <c r="P37" s="77"/>
    </row>
    <row r="38" spans="14:16" ht="15">
      <c r="N38" s="77"/>
      <c r="O38" s="77"/>
      <c r="P38" s="77"/>
    </row>
    <row r="39" spans="14:16" ht="15">
      <c r="N39" s="77"/>
      <c r="O39" s="77"/>
      <c r="P39" s="77"/>
    </row>
    <row r="40" spans="14:16" ht="15">
      <c r="N40" s="77"/>
      <c r="O40" s="77"/>
      <c r="P40" s="77"/>
    </row>
    <row r="41" spans="14:16" ht="15">
      <c r="N41" s="77"/>
      <c r="O41" s="77"/>
      <c r="P41" s="77"/>
    </row>
    <row r="42" spans="14:16" ht="15">
      <c r="N42" s="77"/>
      <c r="O42" s="77"/>
      <c r="P42" s="77"/>
    </row>
    <row r="43" spans="14:16" ht="15">
      <c r="N43" s="77"/>
      <c r="O43" s="77"/>
      <c r="P43" s="77"/>
    </row>
    <row r="44" spans="14:16" ht="15">
      <c r="N44" s="77"/>
      <c r="O44" s="77"/>
      <c r="P44" s="77"/>
    </row>
    <row r="45" spans="14:16" ht="15">
      <c r="N45" s="77"/>
      <c r="O45" s="77"/>
      <c r="P45" s="77"/>
    </row>
    <row r="46" spans="14:16" ht="15">
      <c r="N46" s="77"/>
      <c r="O46" s="77"/>
      <c r="P46" s="77"/>
    </row>
    <row r="47" spans="14:16" ht="15">
      <c r="N47" s="77"/>
      <c r="O47" s="77"/>
      <c r="P47" s="77"/>
    </row>
    <row r="48" spans="14:16" ht="15">
      <c r="N48" s="77"/>
      <c r="O48" s="77"/>
      <c r="P48" s="77"/>
    </row>
    <row r="49" spans="14:16" ht="15">
      <c r="N49" s="77"/>
      <c r="O49" s="77"/>
      <c r="P49" s="77"/>
    </row>
    <row r="50" spans="14:16" ht="15">
      <c r="N50" s="77"/>
      <c r="O50" s="77"/>
      <c r="P50" s="77"/>
    </row>
    <row r="51" spans="14:16" ht="15">
      <c r="N51" s="77"/>
      <c r="O51" s="77"/>
      <c r="P51" s="77"/>
    </row>
    <row r="52" spans="14:16" ht="15">
      <c r="N52" s="77"/>
      <c r="O52" s="77"/>
      <c r="P52" s="77"/>
    </row>
    <row r="53" spans="14:16" ht="15">
      <c r="N53" s="77"/>
      <c r="O53" s="77"/>
      <c r="P53" s="77"/>
    </row>
    <row r="54" spans="14:16" ht="15">
      <c r="N54" s="77"/>
      <c r="O54" s="77"/>
      <c r="P54" s="77"/>
    </row>
    <row r="55" spans="14:16" ht="15">
      <c r="N55" s="77"/>
      <c r="O55" s="77"/>
      <c r="P55" s="77"/>
    </row>
    <row r="56" spans="14:16" ht="15">
      <c r="N56" s="77"/>
      <c r="O56" s="77"/>
      <c r="P56" s="77"/>
    </row>
    <row r="57" spans="14:16" ht="15">
      <c r="N57" s="77"/>
      <c r="O57" s="77"/>
      <c r="P57" s="77"/>
    </row>
    <row r="58" spans="14:16" ht="15">
      <c r="N58" s="77"/>
      <c r="O58" s="77"/>
      <c r="P58" s="77"/>
    </row>
    <row r="59" spans="14:16" ht="15">
      <c r="N59" s="77"/>
      <c r="O59" s="77"/>
      <c r="P59" s="77"/>
    </row>
    <row r="60" spans="14:16" ht="15">
      <c r="N60" s="77"/>
      <c r="O60" s="77"/>
      <c r="P60" s="77"/>
    </row>
    <row r="61" spans="14:16" ht="15">
      <c r="N61" s="77"/>
      <c r="O61" s="77"/>
      <c r="P61" s="77"/>
    </row>
    <row r="62" spans="14:16" ht="15">
      <c r="N62" s="77"/>
      <c r="O62" s="77"/>
      <c r="P62" s="77"/>
    </row>
    <row r="63" spans="14:16" ht="15">
      <c r="N63" s="77"/>
      <c r="O63" s="77"/>
      <c r="P63" s="77"/>
    </row>
    <row r="64" spans="14:16" ht="15">
      <c r="N64" s="77"/>
      <c r="O64" s="77"/>
      <c r="P64" s="77"/>
    </row>
    <row r="65" spans="14:16" ht="15">
      <c r="N65" s="77"/>
      <c r="O65" s="77"/>
      <c r="P65" s="77"/>
    </row>
    <row r="66" spans="14:16" ht="15">
      <c r="N66" s="77"/>
      <c r="O66" s="77"/>
      <c r="P66" s="77"/>
    </row>
    <row r="67" spans="14:16" ht="15">
      <c r="N67" s="77"/>
      <c r="O67" s="77"/>
      <c r="P67" s="77"/>
    </row>
    <row r="68" spans="14:16" ht="15">
      <c r="N68" s="77"/>
      <c r="O68" s="77"/>
      <c r="P68" s="77"/>
    </row>
    <row r="69" spans="14:16" ht="15">
      <c r="N69" s="77"/>
      <c r="O69" s="77"/>
      <c r="P69" s="77"/>
    </row>
    <row r="70" spans="14:16" ht="15">
      <c r="N70" s="77"/>
      <c r="O70" s="77"/>
      <c r="P70" s="77"/>
    </row>
    <row r="71" spans="14:16" ht="15">
      <c r="N71" s="77"/>
      <c r="O71" s="77"/>
      <c r="P71" s="77"/>
    </row>
    <row r="72" spans="14:16" ht="15">
      <c r="N72" s="77"/>
      <c r="O72" s="77"/>
      <c r="P72" s="77"/>
    </row>
    <row r="73" spans="14:16" ht="15">
      <c r="N73" s="77"/>
      <c r="O73" s="77"/>
      <c r="P73" s="77"/>
    </row>
    <row r="74" spans="14:16" ht="15">
      <c r="N74" s="77"/>
      <c r="O74" s="77"/>
      <c r="P74" s="77"/>
    </row>
    <row r="75" spans="14:16" ht="15">
      <c r="N75" s="77"/>
      <c r="O75" s="77"/>
      <c r="P75" s="77"/>
    </row>
    <row r="76" spans="14:16" ht="15">
      <c r="N76" s="77"/>
      <c r="O76" s="77"/>
      <c r="P76" s="77"/>
    </row>
    <row r="77" spans="14:16" ht="15">
      <c r="N77" s="77"/>
      <c r="O77" s="77"/>
      <c r="P77" s="77"/>
    </row>
    <row r="78" spans="14:16" ht="15">
      <c r="N78" s="77"/>
      <c r="O78" s="77"/>
      <c r="P78" s="77"/>
    </row>
    <row r="79" spans="14:16" ht="15">
      <c r="N79" s="77"/>
      <c r="O79" s="77"/>
      <c r="P79" s="77"/>
    </row>
  </sheetData>
  <sheetProtection/>
  <mergeCells count="5">
    <mergeCell ref="A5:V5"/>
    <mergeCell ref="A1:V1"/>
    <mergeCell ref="A2:V2"/>
    <mergeCell ref="A3:V3"/>
    <mergeCell ref="A4:V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2019-02-01T09:15:01Z</cp:lastPrinted>
  <dcterms:created xsi:type="dcterms:W3CDTF">1996-10-08T23:32:33Z</dcterms:created>
  <dcterms:modified xsi:type="dcterms:W3CDTF">2019-03-21T07:59:20Z</dcterms:modified>
  <cp:category/>
  <cp:version/>
  <cp:contentType/>
  <cp:contentStatus/>
</cp:coreProperties>
</file>